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9816259\Documents\GitHub\Millikans-Oil-Drop-Experiment\"/>
    </mc:Choice>
  </mc:AlternateContent>
  <bookViews>
    <workbookView xWindow="0" yWindow="0" windowWidth="28800" windowHeight="12300" tabRatio="871" activeTab="11"/>
  </bookViews>
  <sheets>
    <sheet name="Transpose" sheetId="10" r:id="rId1"/>
    <sheet name="Droplet 1" sheetId="4" r:id="rId2"/>
    <sheet name="Droplet (2)" sheetId="5" r:id="rId3"/>
    <sheet name="Droplet (3)" sheetId="6" r:id="rId4"/>
    <sheet name="Droplet (4)" sheetId="7" r:id="rId5"/>
    <sheet name="Droplet (5)" sheetId="8" r:id="rId6"/>
    <sheet name="Group Data" sheetId="3" r:id="rId7"/>
    <sheet name="Class Calc." sheetId="9" r:id="rId8"/>
    <sheet name="Class data q" sheetId="2" r:id="rId9"/>
    <sheet name="Droplets together" sheetId="12" r:id="rId10"/>
    <sheet name="ZZscrap" sheetId="15" r:id="rId11"/>
    <sheet name="Manipulating class data" sheetId="16" r:id="rId12"/>
  </sheets>
  <definedNames>
    <definedName name="_xlnm._FilterDatabase" localSheetId="7" hidden="1">'Class Calc.'!$I$2:$K$135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55" i="15" l="1"/>
  <c r="P187" i="15" s="1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Q59" i="15"/>
  <c r="Q187" i="15" s="1"/>
  <c r="GC64" i="15"/>
  <c r="GC187" i="15"/>
  <c r="O187" i="15"/>
  <c r="R187" i="15"/>
  <c r="S187" i="15"/>
  <c r="T187" i="15"/>
  <c r="U187" i="15"/>
  <c r="V187" i="15"/>
  <c r="W187" i="15"/>
  <c r="X187" i="15"/>
  <c r="Y187" i="15"/>
  <c r="Z187" i="15"/>
  <c r="AA187" i="15"/>
  <c r="AB187" i="15"/>
  <c r="AC187" i="15"/>
  <c r="AD187" i="15"/>
  <c r="AE187" i="15"/>
  <c r="AF187" i="15"/>
  <c r="AG187" i="15"/>
  <c r="AH187" i="15"/>
  <c r="AI187" i="15"/>
  <c r="AJ187" i="15"/>
  <c r="AK187" i="15"/>
  <c r="AL187" i="15"/>
  <c r="AM187" i="15"/>
  <c r="AN187" i="15"/>
  <c r="AO187" i="15"/>
  <c r="AP187" i="15"/>
  <c r="AQ187" i="15"/>
  <c r="AR187" i="15"/>
  <c r="AS187" i="15"/>
  <c r="AT187" i="15"/>
  <c r="AU187" i="15"/>
  <c r="AV187" i="15"/>
  <c r="AW187" i="15"/>
  <c r="AX187" i="15"/>
  <c r="AY187" i="15"/>
  <c r="AZ187" i="15"/>
  <c r="BA187" i="15"/>
  <c r="BB187" i="15"/>
  <c r="BC187" i="15"/>
  <c r="BD187" i="15"/>
  <c r="BE187" i="15"/>
  <c r="BF187" i="15"/>
  <c r="BG187" i="15"/>
  <c r="BH187" i="15"/>
  <c r="BI187" i="15"/>
  <c r="BJ187" i="15"/>
  <c r="BK187" i="15"/>
  <c r="BL187" i="15"/>
  <c r="BM187" i="15"/>
  <c r="BN187" i="15"/>
  <c r="BO187" i="15"/>
  <c r="BP187" i="15"/>
  <c r="BQ187" i="15"/>
  <c r="BR187" i="15"/>
  <c r="BS187" i="15"/>
  <c r="BT187" i="15"/>
  <c r="BU187" i="15"/>
  <c r="BV187" i="15"/>
  <c r="BW187" i="15"/>
  <c r="BX187" i="15"/>
  <c r="BY187" i="15"/>
  <c r="BZ187" i="15"/>
  <c r="CA187" i="15"/>
  <c r="CB187" i="15"/>
  <c r="CC187" i="15"/>
  <c r="CD187" i="15"/>
  <c r="CE187" i="15"/>
  <c r="CF187" i="15"/>
  <c r="CG187" i="15"/>
  <c r="CH187" i="15"/>
  <c r="CI187" i="15"/>
  <c r="CJ187" i="15"/>
  <c r="CK187" i="15"/>
  <c r="CL187" i="15"/>
  <c r="CM187" i="15"/>
  <c r="CN187" i="15"/>
  <c r="CO187" i="15"/>
  <c r="CP187" i="15"/>
  <c r="CQ187" i="15"/>
  <c r="CR187" i="15"/>
  <c r="CS187" i="15"/>
  <c r="CT187" i="15"/>
  <c r="CU187" i="15"/>
  <c r="CV187" i="15"/>
  <c r="CW187" i="15"/>
  <c r="CX187" i="15"/>
  <c r="CY187" i="15"/>
  <c r="CZ187" i="15"/>
  <c r="DA187" i="15"/>
  <c r="DB187" i="15"/>
  <c r="DC187" i="15"/>
  <c r="DD187" i="15"/>
  <c r="DE187" i="15"/>
  <c r="DF187" i="15"/>
  <c r="DG187" i="15"/>
  <c r="DH187" i="15"/>
  <c r="DI187" i="15"/>
  <c r="DJ187" i="15"/>
  <c r="DK187" i="15"/>
  <c r="DL187" i="15"/>
  <c r="DM187" i="15"/>
  <c r="DN187" i="15"/>
  <c r="DO187" i="15"/>
  <c r="DP187" i="15"/>
  <c r="DQ187" i="15"/>
  <c r="DR187" i="15"/>
  <c r="DS187" i="15"/>
  <c r="DT187" i="15"/>
  <c r="DU187" i="15"/>
  <c r="DV187" i="15"/>
  <c r="DW187" i="15"/>
  <c r="DX187" i="15"/>
  <c r="DY187" i="15"/>
  <c r="DZ187" i="15"/>
  <c r="EA187" i="15"/>
  <c r="EB187" i="15"/>
  <c r="EC187" i="15"/>
  <c r="ED187" i="15"/>
  <c r="EE187" i="15"/>
  <c r="EF187" i="15"/>
  <c r="EG187" i="15"/>
  <c r="EH187" i="15"/>
  <c r="EI187" i="15"/>
  <c r="EJ187" i="15"/>
  <c r="EK187" i="15"/>
  <c r="EL187" i="15"/>
  <c r="EM187" i="15"/>
  <c r="EN187" i="15"/>
  <c r="EO187" i="15"/>
  <c r="EP187" i="15"/>
  <c r="EQ187" i="15"/>
  <c r="ER187" i="15"/>
  <c r="ES187" i="15"/>
  <c r="ET187" i="15"/>
  <c r="EU187" i="15"/>
  <c r="EV187" i="15"/>
  <c r="EW187" i="15"/>
  <c r="EX187" i="15"/>
  <c r="EY187" i="15"/>
  <c r="EZ187" i="15"/>
  <c r="FA187" i="15"/>
  <c r="FB187" i="15"/>
  <c r="FC187" i="15"/>
  <c r="FD187" i="15"/>
  <c r="FE187" i="15"/>
  <c r="FF187" i="15"/>
  <c r="FG187" i="15"/>
  <c r="FH187" i="15"/>
  <c r="FI187" i="15"/>
  <c r="FJ187" i="15"/>
  <c r="FK187" i="15"/>
  <c r="FL187" i="15"/>
  <c r="FM187" i="15"/>
  <c r="FN187" i="15"/>
  <c r="FO187" i="15"/>
  <c r="FP187" i="15"/>
  <c r="FQ187" i="15"/>
  <c r="FR187" i="15"/>
  <c r="FS187" i="15"/>
  <c r="FT187" i="15"/>
  <c r="FU187" i="15"/>
  <c r="FV187" i="15"/>
  <c r="FW187" i="15"/>
  <c r="FX187" i="15"/>
  <c r="FY187" i="15"/>
  <c r="FZ187" i="15"/>
  <c r="GA187" i="15"/>
  <c r="GB187" i="15"/>
  <c r="GD187" i="15"/>
  <c r="GE187" i="15"/>
  <c r="GF187" i="15"/>
  <c r="GG187" i="15"/>
  <c r="GH187" i="15"/>
  <c r="GI187" i="15"/>
  <c r="GJ187" i="15"/>
  <c r="GK187" i="15"/>
  <c r="L187" i="15"/>
  <c r="M187" i="15"/>
  <c r="N187" i="15"/>
  <c r="K187" i="15"/>
  <c r="L181" i="15"/>
  <c r="M181" i="15"/>
  <c r="N181" i="15"/>
  <c r="O181" i="15"/>
  <c r="P181" i="15"/>
  <c r="Q181" i="15"/>
  <c r="R181" i="15"/>
  <c r="S181" i="15"/>
  <c r="T181" i="15"/>
  <c r="U181" i="15"/>
  <c r="V181" i="15"/>
  <c r="W181" i="15"/>
  <c r="X181" i="15"/>
  <c r="Y181" i="15"/>
  <c r="Z181" i="15"/>
  <c r="AA181" i="15"/>
  <c r="AB181" i="15"/>
  <c r="AC181" i="15"/>
  <c r="AD181" i="15"/>
  <c r="AE181" i="15"/>
  <c r="AF181" i="15"/>
  <c r="AG181" i="15"/>
  <c r="AH181" i="15"/>
  <c r="AI181" i="15"/>
  <c r="AJ181" i="15"/>
  <c r="AK181" i="15"/>
  <c r="AL181" i="15"/>
  <c r="AM181" i="15"/>
  <c r="AN181" i="15"/>
  <c r="AO181" i="15"/>
  <c r="AP181" i="15"/>
  <c r="AQ181" i="15"/>
  <c r="AR181" i="15"/>
  <c r="AS181" i="15"/>
  <c r="AT181" i="15"/>
  <c r="AU181" i="15"/>
  <c r="AV181" i="15"/>
  <c r="AW181" i="15"/>
  <c r="AX181" i="15"/>
  <c r="AY181" i="15"/>
  <c r="AZ181" i="15"/>
  <c r="BA181" i="15"/>
  <c r="BB181" i="15"/>
  <c r="BC181" i="15"/>
  <c r="BD181" i="15"/>
  <c r="BE181" i="15"/>
  <c r="BF181" i="15"/>
  <c r="BG181" i="15"/>
  <c r="BH181" i="15"/>
  <c r="BI181" i="15"/>
  <c r="BJ181" i="15"/>
  <c r="BK181" i="15"/>
  <c r="BL181" i="15"/>
  <c r="BM181" i="15"/>
  <c r="BN181" i="15"/>
  <c r="BO181" i="15"/>
  <c r="BP181" i="15"/>
  <c r="BQ181" i="15"/>
  <c r="BR181" i="15"/>
  <c r="BS181" i="15"/>
  <c r="BT181" i="15"/>
  <c r="BU181" i="15"/>
  <c r="BV181" i="15"/>
  <c r="BW181" i="15"/>
  <c r="BX181" i="15"/>
  <c r="BY181" i="15"/>
  <c r="BZ181" i="15"/>
  <c r="CA181" i="15"/>
  <c r="CB181" i="15"/>
  <c r="CC181" i="15"/>
  <c r="CD181" i="15"/>
  <c r="CE181" i="15"/>
  <c r="CF181" i="15"/>
  <c r="CG181" i="15"/>
  <c r="CH181" i="15"/>
  <c r="CI181" i="15"/>
  <c r="CJ181" i="15"/>
  <c r="CK181" i="15"/>
  <c r="CL181" i="15"/>
  <c r="CM181" i="15"/>
  <c r="CN181" i="15"/>
  <c r="CO181" i="15"/>
  <c r="CP181" i="15"/>
  <c r="CQ181" i="15"/>
  <c r="CR181" i="15"/>
  <c r="CS181" i="15"/>
  <c r="CT181" i="15"/>
  <c r="CU181" i="15"/>
  <c r="CV181" i="15"/>
  <c r="CW181" i="15"/>
  <c r="CX181" i="15"/>
  <c r="CY181" i="15"/>
  <c r="CZ181" i="15"/>
  <c r="DA181" i="15"/>
  <c r="DB181" i="15"/>
  <c r="DC181" i="15"/>
  <c r="DD181" i="15"/>
  <c r="DE181" i="15"/>
  <c r="DF181" i="15"/>
  <c r="DG181" i="15"/>
  <c r="DH181" i="15"/>
  <c r="DI181" i="15"/>
  <c r="DJ181" i="15"/>
  <c r="DK181" i="15"/>
  <c r="DL181" i="15"/>
  <c r="DM181" i="15"/>
  <c r="DN181" i="15"/>
  <c r="DO181" i="15"/>
  <c r="DP181" i="15"/>
  <c r="DQ181" i="15"/>
  <c r="DR181" i="15"/>
  <c r="DS181" i="15"/>
  <c r="DT181" i="15"/>
  <c r="DU181" i="15"/>
  <c r="DV181" i="15"/>
  <c r="DW181" i="15"/>
  <c r="DX181" i="15"/>
  <c r="DY181" i="15"/>
  <c r="DZ181" i="15"/>
  <c r="EA181" i="15"/>
  <c r="EB181" i="15"/>
  <c r="EC181" i="15"/>
  <c r="ED181" i="15"/>
  <c r="EE181" i="15"/>
  <c r="EF181" i="15"/>
  <c r="EG181" i="15"/>
  <c r="EH181" i="15"/>
  <c r="EI181" i="15"/>
  <c r="EJ181" i="15"/>
  <c r="EK181" i="15"/>
  <c r="EL181" i="15"/>
  <c r="EM181" i="15"/>
  <c r="EN181" i="15"/>
  <c r="EO181" i="15"/>
  <c r="EP181" i="15"/>
  <c r="EQ181" i="15"/>
  <c r="ER181" i="15"/>
  <c r="ES181" i="15"/>
  <c r="ET181" i="15"/>
  <c r="EU181" i="15"/>
  <c r="EV181" i="15"/>
  <c r="EW181" i="15"/>
  <c r="EX181" i="15"/>
  <c r="EY181" i="15"/>
  <c r="EZ181" i="15"/>
  <c r="FA181" i="15"/>
  <c r="FB181" i="15"/>
  <c r="FC181" i="15"/>
  <c r="FD181" i="15"/>
  <c r="FE181" i="15"/>
  <c r="FF181" i="15"/>
  <c r="FG181" i="15"/>
  <c r="FH181" i="15"/>
  <c r="FI181" i="15"/>
  <c r="FJ181" i="15"/>
  <c r="FK181" i="15"/>
  <c r="FL181" i="15"/>
  <c r="FM181" i="15"/>
  <c r="FN181" i="15"/>
  <c r="FO181" i="15"/>
  <c r="FP181" i="15"/>
  <c r="FQ181" i="15"/>
  <c r="FR181" i="15"/>
  <c r="FS181" i="15"/>
  <c r="FT181" i="15"/>
  <c r="FU181" i="15"/>
  <c r="FV181" i="15"/>
  <c r="FW181" i="15"/>
  <c r="FX181" i="15"/>
  <c r="FY181" i="15"/>
  <c r="FZ181" i="15"/>
  <c r="GA181" i="15"/>
  <c r="GB181" i="15"/>
  <c r="GC181" i="15"/>
  <c r="GD181" i="15"/>
  <c r="GE181" i="15"/>
  <c r="GF181" i="15"/>
  <c r="GG181" i="15"/>
  <c r="GH181" i="15"/>
  <c r="GI181" i="15"/>
  <c r="GJ181" i="15"/>
  <c r="GK181" i="15"/>
  <c r="L182" i="15"/>
  <c r="M182" i="15"/>
  <c r="N182" i="15"/>
  <c r="O182" i="15"/>
  <c r="P182" i="15"/>
  <c r="Q182" i="15"/>
  <c r="R182" i="15"/>
  <c r="S182" i="15"/>
  <c r="T182" i="15"/>
  <c r="U182" i="15"/>
  <c r="V182" i="15"/>
  <c r="W182" i="15"/>
  <c r="X182" i="15"/>
  <c r="Y182" i="15"/>
  <c r="Z182" i="15"/>
  <c r="AA182" i="15"/>
  <c r="AB182" i="15"/>
  <c r="AC182" i="15"/>
  <c r="AD182" i="15"/>
  <c r="AE182" i="15"/>
  <c r="AF182" i="15"/>
  <c r="AG182" i="15"/>
  <c r="AH182" i="15"/>
  <c r="AI182" i="15"/>
  <c r="AJ182" i="15"/>
  <c r="AK182" i="15"/>
  <c r="AL182" i="15"/>
  <c r="AM182" i="15"/>
  <c r="AN182" i="15"/>
  <c r="AO182" i="15"/>
  <c r="AP182" i="15"/>
  <c r="AQ182" i="15"/>
  <c r="AR182" i="15"/>
  <c r="AS182" i="15"/>
  <c r="AT182" i="15"/>
  <c r="AU182" i="15"/>
  <c r="AV182" i="15"/>
  <c r="AW182" i="15"/>
  <c r="AX182" i="15"/>
  <c r="AY182" i="15"/>
  <c r="AZ182" i="15"/>
  <c r="BA182" i="15"/>
  <c r="BB182" i="15"/>
  <c r="BC182" i="15"/>
  <c r="BD182" i="15"/>
  <c r="BE182" i="15"/>
  <c r="BF182" i="15"/>
  <c r="BG182" i="15"/>
  <c r="BH182" i="15"/>
  <c r="BI182" i="15"/>
  <c r="BJ182" i="15"/>
  <c r="BK182" i="15"/>
  <c r="BL182" i="15"/>
  <c r="BM182" i="15"/>
  <c r="BN182" i="15"/>
  <c r="BO182" i="15"/>
  <c r="BP182" i="15"/>
  <c r="BQ182" i="15"/>
  <c r="BR182" i="15"/>
  <c r="BS182" i="15"/>
  <c r="BT182" i="15"/>
  <c r="BU182" i="15"/>
  <c r="BV182" i="15"/>
  <c r="BW182" i="15"/>
  <c r="BX182" i="15"/>
  <c r="BY182" i="15"/>
  <c r="BZ182" i="15"/>
  <c r="CA182" i="15"/>
  <c r="CB182" i="15"/>
  <c r="CC182" i="15"/>
  <c r="CD182" i="15"/>
  <c r="CE182" i="15"/>
  <c r="CF182" i="15"/>
  <c r="CG182" i="15"/>
  <c r="CH182" i="15"/>
  <c r="CI182" i="15"/>
  <c r="CJ182" i="15"/>
  <c r="CK182" i="15"/>
  <c r="CL182" i="15"/>
  <c r="CM182" i="15"/>
  <c r="CN182" i="15"/>
  <c r="CO182" i="15"/>
  <c r="CP182" i="15"/>
  <c r="CQ182" i="15"/>
  <c r="CR182" i="15"/>
  <c r="CS182" i="15"/>
  <c r="CT182" i="15"/>
  <c r="CU182" i="15"/>
  <c r="CV182" i="15"/>
  <c r="CW182" i="15"/>
  <c r="CX182" i="15"/>
  <c r="CY182" i="15"/>
  <c r="CZ182" i="15"/>
  <c r="DA182" i="15"/>
  <c r="DB182" i="15"/>
  <c r="DC182" i="15"/>
  <c r="DD182" i="15"/>
  <c r="DE182" i="15"/>
  <c r="DF182" i="15"/>
  <c r="DG182" i="15"/>
  <c r="DH182" i="15"/>
  <c r="DI182" i="15"/>
  <c r="DJ182" i="15"/>
  <c r="DK182" i="15"/>
  <c r="DL182" i="15"/>
  <c r="DM182" i="15"/>
  <c r="DN182" i="15"/>
  <c r="DO182" i="15"/>
  <c r="DP182" i="15"/>
  <c r="DQ182" i="15"/>
  <c r="DR182" i="15"/>
  <c r="DS182" i="15"/>
  <c r="DT182" i="15"/>
  <c r="DU182" i="15"/>
  <c r="DV182" i="15"/>
  <c r="DW182" i="15"/>
  <c r="DX182" i="15"/>
  <c r="DY182" i="15"/>
  <c r="DZ182" i="15"/>
  <c r="EA182" i="15"/>
  <c r="EB182" i="15"/>
  <c r="EC182" i="15"/>
  <c r="ED182" i="15"/>
  <c r="EE182" i="15"/>
  <c r="EF182" i="15"/>
  <c r="EG182" i="15"/>
  <c r="EH182" i="15"/>
  <c r="EI182" i="15"/>
  <c r="EJ182" i="15"/>
  <c r="EK182" i="15"/>
  <c r="EL182" i="15"/>
  <c r="EM182" i="15"/>
  <c r="EN182" i="15"/>
  <c r="EO182" i="15"/>
  <c r="EP182" i="15"/>
  <c r="EQ182" i="15"/>
  <c r="ER182" i="15"/>
  <c r="ES182" i="15"/>
  <c r="ET182" i="15"/>
  <c r="EU182" i="15"/>
  <c r="EV182" i="15"/>
  <c r="EW182" i="15"/>
  <c r="EX182" i="15"/>
  <c r="EY182" i="15"/>
  <c r="EZ182" i="15"/>
  <c r="FA182" i="15"/>
  <c r="FB182" i="15"/>
  <c r="FC182" i="15"/>
  <c r="FD182" i="15"/>
  <c r="FE182" i="15"/>
  <c r="FF182" i="15"/>
  <c r="FG182" i="15"/>
  <c r="FH182" i="15"/>
  <c r="FI182" i="15"/>
  <c r="FJ182" i="15"/>
  <c r="FK182" i="15"/>
  <c r="FL182" i="15"/>
  <c r="FM182" i="15"/>
  <c r="FN182" i="15"/>
  <c r="FO182" i="15"/>
  <c r="FP182" i="15"/>
  <c r="FQ182" i="15"/>
  <c r="FR182" i="15"/>
  <c r="FS182" i="15"/>
  <c r="FT182" i="15"/>
  <c r="FU182" i="15"/>
  <c r="FV182" i="15"/>
  <c r="FW182" i="15"/>
  <c r="FX182" i="15"/>
  <c r="FY182" i="15"/>
  <c r="FZ182" i="15"/>
  <c r="GA182" i="15"/>
  <c r="GB182" i="15"/>
  <c r="GC182" i="15"/>
  <c r="GD182" i="15"/>
  <c r="GE182" i="15"/>
  <c r="GF182" i="15"/>
  <c r="GG182" i="15"/>
  <c r="GH182" i="15"/>
  <c r="GI182" i="15"/>
  <c r="GJ182" i="15"/>
  <c r="GK182" i="15"/>
  <c r="L183" i="15"/>
  <c r="M183" i="15"/>
  <c r="N183" i="15"/>
  <c r="O183" i="15"/>
  <c r="P183" i="15"/>
  <c r="Q183" i="15"/>
  <c r="R183" i="15"/>
  <c r="S183" i="15"/>
  <c r="T183" i="15"/>
  <c r="U183" i="15"/>
  <c r="V183" i="15"/>
  <c r="W183" i="15"/>
  <c r="X183" i="15"/>
  <c r="Y183" i="15"/>
  <c r="Z183" i="15"/>
  <c r="AA183" i="15"/>
  <c r="AB183" i="15"/>
  <c r="AC183" i="15"/>
  <c r="AD183" i="15"/>
  <c r="AE183" i="15"/>
  <c r="AF183" i="15"/>
  <c r="AG183" i="15"/>
  <c r="AH183" i="15"/>
  <c r="AI183" i="15"/>
  <c r="AJ183" i="15"/>
  <c r="AK183" i="15"/>
  <c r="AL183" i="15"/>
  <c r="AM183" i="15"/>
  <c r="AN183" i="15"/>
  <c r="AO183" i="15"/>
  <c r="AP183" i="15"/>
  <c r="AQ183" i="15"/>
  <c r="AR183" i="15"/>
  <c r="AS183" i="15"/>
  <c r="AT183" i="15"/>
  <c r="AU183" i="15"/>
  <c r="AV183" i="15"/>
  <c r="AW183" i="15"/>
  <c r="AX183" i="15"/>
  <c r="AY183" i="15"/>
  <c r="AZ183" i="15"/>
  <c r="BA183" i="15"/>
  <c r="BB183" i="15"/>
  <c r="BC183" i="15"/>
  <c r="BD183" i="15"/>
  <c r="BE183" i="15"/>
  <c r="BF183" i="15"/>
  <c r="BG183" i="15"/>
  <c r="BH183" i="15"/>
  <c r="BI183" i="15"/>
  <c r="BJ183" i="15"/>
  <c r="BK183" i="15"/>
  <c r="BL183" i="15"/>
  <c r="BM183" i="15"/>
  <c r="BN183" i="15"/>
  <c r="BO183" i="15"/>
  <c r="BP183" i="15"/>
  <c r="BQ183" i="15"/>
  <c r="BR183" i="15"/>
  <c r="BS183" i="15"/>
  <c r="BT183" i="15"/>
  <c r="BU183" i="15"/>
  <c r="BV183" i="15"/>
  <c r="BW183" i="15"/>
  <c r="BX183" i="15"/>
  <c r="BY183" i="15"/>
  <c r="BZ183" i="15"/>
  <c r="CA183" i="15"/>
  <c r="CB183" i="15"/>
  <c r="CC183" i="15"/>
  <c r="CD183" i="15"/>
  <c r="CE183" i="15"/>
  <c r="CF183" i="15"/>
  <c r="CG183" i="15"/>
  <c r="CH183" i="15"/>
  <c r="CI183" i="15"/>
  <c r="CJ183" i="15"/>
  <c r="CK183" i="15"/>
  <c r="CL183" i="15"/>
  <c r="CM183" i="15"/>
  <c r="CN183" i="15"/>
  <c r="CO183" i="15"/>
  <c r="CP183" i="15"/>
  <c r="CQ183" i="15"/>
  <c r="CR183" i="15"/>
  <c r="CS183" i="15"/>
  <c r="CT183" i="15"/>
  <c r="CU183" i="15"/>
  <c r="CV183" i="15"/>
  <c r="CW183" i="15"/>
  <c r="CX183" i="15"/>
  <c r="CY183" i="15"/>
  <c r="CZ183" i="15"/>
  <c r="DA183" i="15"/>
  <c r="DB183" i="15"/>
  <c r="DC183" i="15"/>
  <c r="DD183" i="15"/>
  <c r="DE183" i="15"/>
  <c r="DF183" i="15"/>
  <c r="DG183" i="15"/>
  <c r="DH183" i="15"/>
  <c r="DI183" i="15"/>
  <c r="DJ183" i="15"/>
  <c r="DK183" i="15"/>
  <c r="DL183" i="15"/>
  <c r="DM183" i="15"/>
  <c r="DN183" i="15"/>
  <c r="DO183" i="15"/>
  <c r="DP183" i="15"/>
  <c r="DQ183" i="15"/>
  <c r="DR183" i="15"/>
  <c r="DS183" i="15"/>
  <c r="DT183" i="15"/>
  <c r="DU183" i="15"/>
  <c r="DV183" i="15"/>
  <c r="DW183" i="15"/>
  <c r="DX183" i="15"/>
  <c r="DY183" i="15"/>
  <c r="DZ183" i="15"/>
  <c r="EA183" i="15"/>
  <c r="EB183" i="15"/>
  <c r="EC183" i="15"/>
  <c r="ED183" i="15"/>
  <c r="EE183" i="15"/>
  <c r="EF183" i="15"/>
  <c r="EG183" i="15"/>
  <c r="EH183" i="15"/>
  <c r="EI183" i="15"/>
  <c r="EJ183" i="15"/>
  <c r="EK183" i="15"/>
  <c r="EL183" i="15"/>
  <c r="EM183" i="15"/>
  <c r="EN183" i="15"/>
  <c r="EO183" i="15"/>
  <c r="EP183" i="15"/>
  <c r="EQ183" i="15"/>
  <c r="ER183" i="15"/>
  <c r="ES183" i="15"/>
  <c r="ET183" i="15"/>
  <c r="EU183" i="15"/>
  <c r="EV183" i="15"/>
  <c r="EW183" i="15"/>
  <c r="EX183" i="15"/>
  <c r="EY183" i="15"/>
  <c r="EZ183" i="15"/>
  <c r="FA183" i="15"/>
  <c r="FB183" i="15"/>
  <c r="FC183" i="15"/>
  <c r="FD183" i="15"/>
  <c r="FE183" i="15"/>
  <c r="FF183" i="15"/>
  <c r="FG183" i="15"/>
  <c r="FH183" i="15"/>
  <c r="FI183" i="15"/>
  <c r="FJ183" i="15"/>
  <c r="FK183" i="15"/>
  <c r="FL183" i="15"/>
  <c r="FM183" i="15"/>
  <c r="FN183" i="15"/>
  <c r="FO183" i="15"/>
  <c r="FP183" i="15"/>
  <c r="FQ183" i="15"/>
  <c r="FR183" i="15"/>
  <c r="FS183" i="15"/>
  <c r="FT183" i="15"/>
  <c r="FU183" i="15"/>
  <c r="FV183" i="15"/>
  <c r="FW183" i="15"/>
  <c r="FX183" i="15"/>
  <c r="FY183" i="15"/>
  <c r="FZ183" i="15"/>
  <c r="GA183" i="15"/>
  <c r="GB183" i="15"/>
  <c r="GC183" i="15"/>
  <c r="GD183" i="15"/>
  <c r="GE183" i="15"/>
  <c r="GF183" i="15"/>
  <c r="GG183" i="15"/>
  <c r="GH183" i="15"/>
  <c r="GI183" i="15"/>
  <c r="GJ183" i="15"/>
  <c r="GK183" i="15"/>
  <c r="L184" i="15"/>
  <c r="M184" i="15"/>
  <c r="N184" i="15"/>
  <c r="O184" i="15"/>
  <c r="P184" i="15"/>
  <c r="Q184" i="15"/>
  <c r="R184" i="15"/>
  <c r="S184" i="15"/>
  <c r="T184" i="15"/>
  <c r="U184" i="15"/>
  <c r="V184" i="15"/>
  <c r="W184" i="15"/>
  <c r="X184" i="15"/>
  <c r="Y184" i="15"/>
  <c r="Z184" i="15"/>
  <c r="AA184" i="15"/>
  <c r="AB184" i="15"/>
  <c r="AC184" i="15"/>
  <c r="AD184" i="15"/>
  <c r="AE184" i="15"/>
  <c r="AF184" i="15"/>
  <c r="AG184" i="15"/>
  <c r="AH184" i="15"/>
  <c r="AI184" i="15"/>
  <c r="AJ184" i="15"/>
  <c r="AK184" i="15"/>
  <c r="AL184" i="15"/>
  <c r="AM184" i="15"/>
  <c r="AN184" i="15"/>
  <c r="AO184" i="15"/>
  <c r="AP184" i="15"/>
  <c r="AQ184" i="15"/>
  <c r="AR184" i="15"/>
  <c r="AS184" i="15"/>
  <c r="AT184" i="15"/>
  <c r="AU184" i="15"/>
  <c r="AV184" i="15"/>
  <c r="AW184" i="15"/>
  <c r="AX184" i="15"/>
  <c r="AY184" i="15"/>
  <c r="AZ184" i="15"/>
  <c r="BA184" i="15"/>
  <c r="BB184" i="15"/>
  <c r="BC184" i="15"/>
  <c r="BD184" i="15"/>
  <c r="BE184" i="15"/>
  <c r="BF184" i="15"/>
  <c r="BG184" i="15"/>
  <c r="BH184" i="15"/>
  <c r="BI184" i="15"/>
  <c r="BJ184" i="15"/>
  <c r="BK184" i="15"/>
  <c r="BL184" i="15"/>
  <c r="BM184" i="15"/>
  <c r="BN184" i="15"/>
  <c r="BO184" i="15"/>
  <c r="BP184" i="15"/>
  <c r="BQ184" i="15"/>
  <c r="BR184" i="15"/>
  <c r="BS184" i="15"/>
  <c r="BT184" i="15"/>
  <c r="BU184" i="15"/>
  <c r="BV184" i="15"/>
  <c r="BW184" i="15"/>
  <c r="BX184" i="15"/>
  <c r="BY184" i="15"/>
  <c r="BZ184" i="15"/>
  <c r="CA184" i="15"/>
  <c r="CB184" i="15"/>
  <c r="CC184" i="15"/>
  <c r="CD184" i="15"/>
  <c r="CE184" i="15"/>
  <c r="CF184" i="15"/>
  <c r="CG184" i="15"/>
  <c r="CH184" i="15"/>
  <c r="CI184" i="15"/>
  <c r="CJ184" i="15"/>
  <c r="CK184" i="15"/>
  <c r="CL184" i="15"/>
  <c r="CM184" i="15"/>
  <c r="CN184" i="15"/>
  <c r="CO184" i="15"/>
  <c r="CP184" i="15"/>
  <c r="CQ184" i="15"/>
  <c r="CR184" i="15"/>
  <c r="CS184" i="15"/>
  <c r="CT184" i="15"/>
  <c r="CU184" i="15"/>
  <c r="CV184" i="15"/>
  <c r="CW184" i="15"/>
  <c r="CX184" i="15"/>
  <c r="CY184" i="15"/>
  <c r="CZ184" i="15"/>
  <c r="DA184" i="15"/>
  <c r="DB184" i="15"/>
  <c r="DC184" i="15"/>
  <c r="DD184" i="15"/>
  <c r="DE184" i="15"/>
  <c r="DF184" i="15"/>
  <c r="DG184" i="15"/>
  <c r="DH184" i="15"/>
  <c r="DI184" i="15"/>
  <c r="DJ184" i="15"/>
  <c r="DK184" i="15"/>
  <c r="DL184" i="15"/>
  <c r="DM184" i="15"/>
  <c r="DN184" i="15"/>
  <c r="DO184" i="15"/>
  <c r="DP184" i="15"/>
  <c r="DQ184" i="15"/>
  <c r="DR184" i="15"/>
  <c r="DS184" i="15"/>
  <c r="DT184" i="15"/>
  <c r="DU184" i="15"/>
  <c r="DV184" i="15"/>
  <c r="DW184" i="15"/>
  <c r="DX184" i="15"/>
  <c r="DY184" i="15"/>
  <c r="DZ184" i="15"/>
  <c r="EA184" i="15"/>
  <c r="EB184" i="15"/>
  <c r="EC184" i="15"/>
  <c r="ED184" i="15"/>
  <c r="EE184" i="15"/>
  <c r="EF184" i="15"/>
  <c r="EG184" i="15"/>
  <c r="EH184" i="15"/>
  <c r="EI184" i="15"/>
  <c r="EJ184" i="15"/>
  <c r="EK184" i="15"/>
  <c r="EL184" i="15"/>
  <c r="EM184" i="15"/>
  <c r="EN184" i="15"/>
  <c r="EO184" i="15"/>
  <c r="EP184" i="15"/>
  <c r="EQ184" i="15"/>
  <c r="ER184" i="15"/>
  <c r="ES184" i="15"/>
  <c r="ET184" i="15"/>
  <c r="EU184" i="15"/>
  <c r="EV184" i="15"/>
  <c r="EW184" i="15"/>
  <c r="EX184" i="15"/>
  <c r="EY184" i="15"/>
  <c r="EZ184" i="15"/>
  <c r="FA184" i="15"/>
  <c r="FB184" i="15"/>
  <c r="FC184" i="15"/>
  <c r="FD184" i="15"/>
  <c r="FE184" i="15"/>
  <c r="FF184" i="15"/>
  <c r="FG184" i="15"/>
  <c r="FH184" i="15"/>
  <c r="FI184" i="15"/>
  <c r="FJ184" i="15"/>
  <c r="FK184" i="15"/>
  <c r="FL184" i="15"/>
  <c r="FM184" i="15"/>
  <c r="FN184" i="15"/>
  <c r="FO184" i="15"/>
  <c r="FP184" i="15"/>
  <c r="FQ184" i="15"/>
  <c r="FR184" i="15"/>
  <c r="FS184" i="15"/>
  <c r="FT184" i="15"/>
  <c r="FU184" i="15"/>
  <c r="FV184" i="15"/>
  <c r="FW184" i="15"/>
  <c r="FX184" i="15"/>
  <c r="FY184" i="15"/>
  <c r="FZ184" i="15"/>
  <c r="GA184" i="15"/>
  <c r="GB184" i="15"/>
  <c r="GC184" i="15"/>
  <c r="GD184" i="15"/>
  <c r="GE184" i="15"/>
  <c r="GF184" i="15"/>
  <c r="GG184" i="15"/>
  <c r="GH184" i="15"/>
  <c r="GI184" i="15"/>
  <c r="GJ184" i="15"/>
  <c r="GK184" i="15"/>
  <c r="L185" i="15"/>
  <c r="M185" i="15"/>
  <c r="N185" i="15"/>
  <c r="O185" i="15"/>
  <c r="P185" i="15"/>
  <c r="Q185" i="15"/>
  <c r="R185" i="15"/>
  <c r="S185" i="15"/>
  <c r="T185" i="15"/>
  <c r="U185" i="15"/>
  <c r="V185" i="15"/>
  <c r="W185" i="15"/>
  <c r="X185" i="15"/>
  <c r="Y185" i="15"/>
  <c r="Z185" i="15"/>
  <c r="AA185" i="15"/>
  <c r="AB185" i="15"/>
  <c r="AC185" i="15"/>
  <c r="AD185" i="15"/>
  <c r="AE185" i="15"/>
  <c r="AF185" i="15"/>
  <c r="AG185" i="15"/>
  <c r="AH185" i="15"/>
  <c r="AI185" i="15"/>
  <c r="AJ185" i="15"/>
  <c r="AK185" i="15"/>
  <c r="AL185" i="15"/>
  <c r="AM185" i="15"/>
  <c r="AN185" i="15"/>
  <c r="AO185" i="15"/>
  <c r="AP185" i="15"/>
  <c r="AQ185" i="15"/>
  <c r="AR185" i="15"/>
  <c r="AS185" i="15"/>
  <c r="AT185" i="15"/>
  <c r="AU185" i="15"/>
  <c r="AV185" i="15"/>
  <c r="AW185" i="15"/>
  <c r="AX185" i="15"/>
  <c r="AY185" i="15"/>
  <c r="AZ185" i="15"/>
  <c r="BA185" i="15"/>
  <c r="BB185" i="15"/>
  <c r="BC185" i="15"/>
  <c r="BD185" i="15"/>
  <c r="BE185" i="15"/>
  <c r="BF185" i="15"/>
  <c r="BG185" i="15"/>
  <c r="BH185" i="15"/>
  <c r="BI185" i="15"/>
  <c r="BJ185" i="15"/>
  <c r="BK185" i="15"/>
  <c r="BL185" i="15"/>
  <c r="BM185" i="15"/>
  <c r="BN185" i="15"/>
  <c r="BO185" i="15"/>
  <c r="BP185" i="15"/>
  <c r="BQ185" i="15"/>
  <c r="BR185" i="15"/>
  <c r="BS185" i="15"/>
  <c r="BT185" i="15"/>
  <c r="BU185" i="15"/>
  <c r="BV185" i="15"/>
  <c r="BW185" i="15"/>
  <c r="BX185" i="15"/>
  <c r="BY185" i="15"/>
  <c r="BZ185" i="15"/>
  <c r="CA185" i="15"/>
  <c r="CB185" i="15"/>
  <c r="CC185" i="15"/>
  <c r="CD185" i="15"/>
  <c r="CE185" i="15"/>
  <c r="CF185" i="15"/>
  <c r="CG185" i="15"/>
  <c r="CH185" i="15"/>
  <c r="CI185" i="15"/>
  <c r="CJ185" i="15"/>
  <c r="CK185" i="15"/>
  <c r="CL185" i="15"/>
  <c r="CM185" i="15"/>
  <c r="CN185" i="15"/>
  <c r="CO185" i="15"/>
  <c r="CP185" i="15"/>
  <c r="CQ185" i="15"/>
  <c r="CR185" i="15"/>
  <c r="CS185" i="15"/>
  <c r="CT185" i="15"/>
  <c r="CU185" i="15"/>
  <c r="CV185" i="15"/>
  <c r="CW185" i="15"/>
  <c r="CX185" i="15"/>
  <c r="CY185" i="15"/>
  <c r="CZ185" i="15"/>
  <c r="DA185" i="15"/>
  <c r="DB185" i="15"/>
  <c r="DC185" i="15"/>
  <c r="DD185" i="15"/>
  <c r="DE185" i="15"/>
  <c r="DF185" i="15"/>
  <c r="DG185" i="15"/>
  <c r="DH185" i="15"/>
  <c r="DI185" i="15"/>
  <c r="DJ185" i="15"/>
  <c r="DK185" i="15"/>
  <c r="DL185" i="15"/>
  <c r="DM185" i="15"/>
  <c r="DN185" i="15"/>
  <c r="DO185" i="15"/>
  <c r="DP185" i="15"/>
  <c r="DQ185" i="15"/>
  <c r="DR185" i="15"/>
  <c r="DS185" i="15"/>
  <c r="DT185" i="15"/>
  <c r="DU185" i="15"/>
  <c r="DV185" i="15"/>
  <c r="DW185" i="15"/>
  <c r="DX185" i="15"/>
  <c r="DY185" i="15"/>
  <c r="DZ185" i="15"/>
  <c r="EA185" i="15"/>
  <c r="EB185" i="15"/>
  <c r="EC185" i="15"/>
  <c r="ED185" i="15"/>
  <c r="EE185" i="15"/>
  <c r="EF185" i="15"/>
  <c r="EG185" i="15"/>
  <c r="EH185" i="15"/>
  <c r="EI185" i="15"/>
  <c r="EJ185" i="15"/>
  <c r="EK185" i="15"/>
  <c r="EL185" i="15"/>
  <c r="EM185" i="15"/>
  <c r="EN185" i="15"/>
  <c r="EO185" i="15"/>
  <c r="EP185" i="15"/>
  <c r="EQ185" i="15"/>
  <c r="ER185" i="15"/>
  <c r="ES185" i="15"/>
  <c r="ET185" i="15"/>
  <c r="EU185" i="15"/>
  <c r="EV185" i="15"/>
  <c r="EW185" i="15"/>
  <c r="EX185" i="15"/>
  <c r="EY185" i="15"/>
  <c r="EZ185" i="15"/>
  <c r="FA185" i="15"/>
  <c r="FB185" i="15"/>
  <c r="FC185" i="15"/>
  <c r="FD185" i="15"/>
  <c r="FE185" i="15"/>
  <c r="FF185" i="15"/>
  <c r="FG185" i="15"/>
  <c r="FH185" i="15"/>
  <c r="FI185" i="15"/>
  <c r="FJ185" i="15"/>
  <c r="FK185" i="15"/>
  <c r="FL185" i="15"/>
  <c r="FM185" i="15"/>
  <c r="FN185" i="15"/>
  <c r="FO185" i="15"/>
  <c r="FP185" i="15"/>
  <c r="FQ185" i="15"/>
  <c r="FR185" i="15"/>
  <c r="FS185" i="15"/>
  <c r="FT185" i="15"/>
  <c r="FU185" i="15"/>
  <c r="FV185" i="15"/>
  <c r="FW185" i="15"/>
  <c r="FX185" i="15"/>
  <c r="FY185" i="15"/>
  <c r="FZ185" i="15"/>
  <c r="GA185" i="15"/>
  <c r="GB185" i="15"/>
  <c r="GC185" i="15"/>
  <c r="GD185" i="15"/>
  <c r="GE185" i="15"/>
  <c r="GF185" i="15"/>
  <c r="GG185" i="15"/>
  <c r="GH185" i="15"/>
  <c r="GI185" i="15"/>
  <c r="GJ185" i="15"/>
  <c r="GK185" i="15"/>
  <c r="L186" i="15"/>
  <c r="M186" i="15"/>
  <c r="N186" i="15"/>
  <c r="O186" i="15"/>
  <c r="P186" i="15"/>
  <c r="Q186" i="15"/>
  <c r="R186" i="15"/>
  <c r="S186" i="15"/>
  <c r="T186" i="15"/>
  <c r="U186" i="15"/>
  <c r="V186" i="15"/>
  <c r="W186" i="15"/>
  <c r="X186" i="15"/>
  <c r="Y186" i="15"/>
  <c r="Z186" i="15"/>
  <c r="AA186" i="15"/>
  <c r="AB186" i="15"/>
  <c r="AC186" i="15"/>
  <c r="AD186" i="15"/>
  <c r="AE186" i="15"/>
  <c r="AF186" i="15"/>
  <c r="AG186" i="15"/>
  <c r="AH186" i="15"/>
  <c r="AI186" i="15"/>
  <c r="AJ186" i="15"/>
  <c r="AK186" i="15"/>
  <c r="AL186" i="15"/>
  <c r="AM186" i="15"/>
  <c r="AN186" i="15"/>
  <c r="AO186" i="15"/>
  <c r="AP186" i="15"/>
  <c r="AQ186" i="15"/>
  <c r="AR186" i="15"/>
  <c r="AS186" i="15"/>
  <c r="AT186" i="15"/>
  <c r="AU186" i="15"/>
  <c r="AV186" i="15"/>
  <c r="AW186" i="15"/>
  <c r="AX186" i="15"/>
  <c r="AY186" i="15"/>
  <c r="AZ186" i="15"/>
  <c r="BA186" i="15"/>
  <c r="BB186" i="15"/>
  <c r="BC186" i="15"/>
  <c r="BD186" i="15"/>
  <c r="BE186" i="15"/>
  <c r="BF186" i="15"/>
  <c r="BG186" i="15"/>
  <c r="BH186" i="15"/>
  <c r="BI186" i="15"/>
  <c r="BJ186" i="15"/>
  <c r="BK186" i="15"/>
  <c r="BL186" i="15"/>
  <c r="BM186" i="15"/>
  <c r="BN186" i="15"/>
  <c r="BO186" i="15"/>
  <c r="BP186" i="15"/>
  <c r="BQ186" i="15"/>
  <c r="BR186" i="15"/>
  <c r="BS186" i="15"/>
  <c r="BT186" i="15"/>
  <c r="BU186" i="15"/>
  <c r="BV186" i="15"/>
  <c r="BW186" i="15"/>
  <c r="BX186" i="15"/>
  <c r="BY186" i="15"/>
  <c r="BZ186" i="15"/>
  <c r="CA186" i="15"/>
  <c r="CB186" i="15"/>
  <c r="CC186" i="15"/>
  <c r="CD186" i="15"/>
  <c r="CE186" i="15"/>
  <c r="CF186" i="15"/>
  <c r="CG186" i="15"/>
  <c r="CH186" i="15"/>
  <c r="CI186" i="15"/>
  <c r="CJ186" i="15"/>
  <c r="CK186" i="15"/>
  <c r="CL186" i="15"/>
  <c r="CM186" i="15"/>
  <c r="CN186" i="15"/>
  <c r="CO186" i="15"/>
  <c r="CP186" i="15"/>
  <c r="CQ186" i="15"/>
  <c r="CR186" i="15"/>
  <c r="CS186" i="15"/>
  <c r="CT186" i="15"/>
  <c r="CU186" i="15"/>
  <c r="CV186" i="15"/>
  <c r="CW186" i="15"/>
  <c r="CX186" i="15"/>
  <c r="CY186" i="15"/>
  <c r="CZ186" i="15"/>
  <c r="DA186" i="15"/>
  <c r="DB186" i="15"/>
  <c r="DC186" i="15"/>
  <c r="DD186" i="15"/>
  <c r="DE186" i="15"/>
  <c r="DF186" i="15"/>
  <c r="DG186" i="15"/>
  <c r="DH186" i="15"/>
  <c r="DI186" i="15"/>
  <c r="DJ186" i="15"/>
  <c r="DK186" i="15"/>
  <c r="DL186" i="15"/>
  <c r="DM186" i="15"/>
  <c r="DN186" i="15"/>
  <c r="DO186" i="15"/>
  <c r="DP186" i="15"/>
  <c r="DQ186" i="15"/>
  <c r="DR186" i="15"/>
  <c r="DS186" i="15"/>
  <c r="DT186" i="15"/>
  <c r="DU186" i="15"/>
  <c r="DV186" i="15"/>
  <c r="DW186" i="15"/>
  <c r="DX186" i="15"/>
  <c r="DY186" i="15"/>
  <c r="DZ186" i="15"/>
  <c r="EA186" i="15"/>
  <c r="EB186" i="15"/>
  <c r="EC186" i="15"/>
  <c r="ED186" i="15"/>
  <c r="EE186" i="15"/>
  <c r="EF186" i="15"/>
  <c r="EG186" i="15"/>
  <c r="EH186" i="15"/>
  <c r="EI186" i="15"/>
  <c r="EJ186" i="15"/>
  <c r="EK186" i="15"/>
  <c r="EL186" i="15"/>
  <c r="EM186" i="15"/>
  <c r="EN186" i="15"/>
  <c r="EO186" i="15"/>
  <c r="EP186" i="15"/>
  <c r="EQ186" i="15"/>
  <c r="ER186" i="15"/>
  <c r="ES186" i="15"/>
  <c r="ET186" i="15"/>
  <c r="EU186" i="15"/>
  <c r="EV186" i="15"/>
  <c r="EW186" i="15"/>
  <c r="EX186" i="15"/>
  <c r="EY186" i="15"/>
  <c r="EZ186" i="15"/>
  <c r="FA186" i="15"/>
  <c r="FB186" i="15"/>
  <c r="FC186" i="15"/>
  <c r="FD186" i="15"/>
  <c r="FE186" i="15"/>
  <c r="FF186" i="15"/>
  <c r="FG186" i="15"/>
  <c r="FH186" i="15"/>
  <c r="FI186" i="15"/>
  <c r="FJ186" i="15"/>
  <c r="FK186" i="15"/>
  <c r="FL186" i="15"/>
  <c r="FM186" i="15"/>
  <c r="FN186" i="15"/>
  <c r="FO186" i="15"/>
  <c r="FP186" i="15"/>
  <c r="FQ186" i="15"/>
  <c r="FR186" i="15"/>
  <c r="FS186" i="15"/>
  <c r="FT186" i="15"/>
  <c r="FU186" i="15"/>
  <c r="FV186" i="15"/>
  <c r="FW186" i="15"/>
  <c r="FX186" i="15"/>
  <c r="FY186" i="15"/>
  <c r="FZ186" i="15"/>
  <c r="GA186" i="15"/>
  <c r="GB186" i="15"/>
  <c r="GC186" i="15"/>
  <c r="GD186" i="15"/>
  <c r="GE186" i="15"/>
  <c r="GF186" i="15"/>
  <c r="GG186" i="15"/>
  <c r="GH186" i="15"/>
  <c r="GI186" i="15"/>
  <c r="GJ186" i="15"/>
  <c r="GK186" i="15"/>
  <c r="L23" i="15"/>
  <c r="M23" i="15"/>
  <c r="N23" i="15"/>
  <c r="O23" i="15"/>
  <c r="P23" i="15"/>
  <c r="Q23" i="15"/>
  <c r="R23" i="15"/>
  <c r="S23" i="15"/>
  <c r="T23" i="15"/>
  <c r="U23" i="15"/>
  <c r="V23" i="15"/>
  <c r="W23" i="15"/>
  <c r="X23" i="15"/>
  <c r="Y23" i="15"/>
  <c r="Z23" i="15"/>
  <c r="AA23" i="15"/>
  <c r="AB23" i="15"/>
  <c r="AC23" i="15"/>
  <c r="AD23" i="15"/>
  <c r="AE23" i="15"/>
  <c r="AF23" i="15"/>
  <c r="AG23" i="15"/>
  <c r="AH23" i="15"/>
  <c r="AI23" i="15"/>
  <c r="AJ23" i="15"/>
  <c r="AK23" i="15"/>
  <c r="AL23" i="15"/>
  <c r="AM23" i="15"/>
  <c r="AN23" i="15"/>
  <c r="AO23" i="15"/>
  <c r="AP23" i="15"/>
  <c r="AQ23" i="15"/>
  <c r="AR23" i="15"/>
  <c r="AS23" i="15"/>
  <c r="AT23" i="15"/>
  <c r="AU23" i="15"/>
  <c r="AV23" i="15"/>
  <c r="AW23" i="15"/>
  <c r="AX23" i="15"/>
  <c r="AY23" i="15"/>
  <c r="AZ23" i="15"/>
  <c r="BA23" i="15"/>
  <c r="BB23" i="15"/>
  <c r="BC23" i="15"/>
  <c r="BD23" i="15"/>
  <c r="BE23" i="15"/>
  <c r="BF23" i="15"/>
  <c r="BG23" i="15"/>
  <c r="BH23" i="15"/>
  <c r="BI23" i="15"/>
  <c r="BJ23" i="15"/>
  <c r="BK23" i="15"/>
  <c r="BL23" i="15"/>
  <c r="BM23" i="15"/>
  <c r="BN23" i="15"/>
  <c r="BO23" i="15"/>
  <c r="BP23" i="15"/>
  <c r="BQ23" i="15"/>
  <c r="BR23" i="15"/>
  <c r="BS23" i="15"/>
  <c r="BT23" i="15"/>
  <c r="BU23" i="15"/>
  <c r="BV23" i="15"/>
  <c r="BW23" i="15"/>
  <c r="BX23" i="15"/>
  <c r="BY23" i="15"/>
  <c r="BZ23" i="15"/>
  <c r="CA23" i="15"/>
  <c r="CB23" i="15"/>
  <c r="CC23" i="15"/>
  <c r="CD23" i="15"/>
  <c r="CE23" i="15"/>
  <c r="CF23" i="15"/>
  <c r="CG23" i="15"/>
  <c r="CH23" i="15"/>
  <c r="CI23" i="15"/>
  <c r="CJ23" i="15"/>
  <c r="CK23" i="15"/>
  <c r="CL23" i="15"/>
  <c r="CM23" i="15"/>
  <c r="CN23" i="15"/>
  <c r="CO23" i="15"/>
  <c r="CP23" i="15"/>
  <c r="CQ23" i="15"/>
  <c r="CR23" i="15"/>
  <c r="CS23" i="15"/>
  <c r="CT23" i="15"/>
  <c r="CU23" i="15"/>
  <c r="CV23" i="15"/>
  <c r="CW23" i="15"/>
  <c r="CX23" i="15"/>
  <c r="CY23" i="15"/>
  <c r="CZ23" i="15"/>
  <c r="DA23" i="15"/>
  <c r="DB23" i="15"/>
  <c r="DC23" i="15"/>
  <c r="DD23" i="15"/>
  <c r="DE23" i="15"/>
  <c r="DF23" i="15"/>
  <c r="DG23" i="15"/>
  <c r="DH23" i="15"/>
  <c r="DI23" i="15"/>
  <c r="DJ23" i="15"/>
  <c r="DK23" i="15"/>
  <c r="DL23" i="15"/>
  <c r="DM23" i="15"/>
  <c r="DN23" i="15"/>
  <c r="DO23" i="15"/>
  <c r="DP23" i="15"/>
  <c r="DQ23" i="15"/>
  <c r="DR23" i="15"/>
  <c r="DS23" i="15"/>
  <c r="DT23" i="15"/>
  <c r="DU23" i="15"/>
  <c r="DV23" i="15"/>
  <c r="DW23" i="15"/>
  <c r="DX23" i="15"/>
  <c r="DY23" i="15"/>
  <c r="DZ23" i="15"/>
  <c r="EA23" i="15"/>
  <c r="EB23" i="15"/>
  <c r="EC23" i="15"/>
  <c r="ED23" i="15"/>
  <c r="EE23" i="15"/>
  <c r="EF23" i="15"/>
  <c r="EG23" i="15"/>
  <c r="EH23" i="15"/>
  <c r="EI23" i="15"/>
  <c r="EJ23" i="15"/>
  <c r="EK23" i="15"/>
  <c r="EL23" i="15"/>
  <c r="EM23" i="15"/>
  <c r="EN23" i="15"/>
  <c r="EO23" i="15"/>
  <c r="EP23" i="15"/>
  <c r="EQ23" i="15"/>
  <c r="ER23" i="15"/>
  <c r="ES23" i="15"/>
  <c r="ET23" i="15"/>
  <c r="EU23" i="15"/>
  <c r="EV23" i="15"/>
  <c r="EW23" i="15"/>
  <c r="EX23" i="15"/>
  <c r="EY23" i="15"/>
  <c r="EZ23" i="15"/>
  <c r="FA23" i="15"/>
  <c r="FB23" i="15"/>
  <c r="FC23" i="15"/>
  <c r="FD23" i="15"/>
  <c r="FE23" i="15"/>
  <c r="FF23" i="15"/>
  <c r="FG23" i="15"/>
  <c r="FH23" i="15"/>
  <c r="FI23" i="15"/>
  <c r="FJ23" i="15"/>
  <c r="FK23" i="15"/>
  <c r="FL23" i="15"/>
  <c r="FM23" i="15"/>
  <c r="FN23" i="15"/>
  <c r="FO23" i="15"/>
  <c r="FP23" i="15"/>
  <c r="FQ23" i="15"/>
  <c r="FR23" i="15"/>
  <c r="FS23" i="15"/>
  <c r="FT23" i="15"/>
  <c r="FU23" i="15"/>
  <c r="FV23" i="15"/>
  <c r="FW23" i="15"/>
  <c r="FX23" i="15"/>
  <c r="FY23" i="15"/>
  <c r="FZ23" i="15"/>
  <c r="GA23" i="15"/>
  <c r="GB23" i="15"/>
  <c r="GC23" i="15"/>
  <c r="GD23" i="15"/>
  <c r="GE23" i="15"/>
  <c r="GF23" i="15"/>
  <c r="GG23" i="15"/>
  <c r="GH23" i="15"/>
  <c r="GI23" i="15"/>
  <c r="GJ23" i="15"/>
  <c r="GK23" i="15"/>
  <c r="L24" i="15"/>
  <c r="M24" i="15"/>
  <c r="N24" i="15"/>
  <c r="O24" i="15"/>
  <c r="P24" i="15"/>
  <c r="Q24" i="15"/>
  <c r="R24" i="15"/>
  <c r="S24" i="15"/>
  <c r="T24" i="15"/>
  <c r="U24" i="15"/>
  <c r="V24" i="15"/>
  <c r="W24" i="15"/>
  <c r="X24" i="15"/>
  <c r="Y24" i="15"/>
  <c r="Z24" i="15"/>
  <c r="AA24" i="15"/>
  <c r="AB24" i="15"/>
  <c r="AC24" i="15"/>
  <c r="AD24" i="15"/>
  <c r="AE24" i="15"/>
  <c r="AF24" i="15"/>
  <c r="AG24" i="15"/>
  <c r="AH24" i="15"/>
  <c r="AI24" i="15"/>
  <c r="AJ24" i="15"/>
  <c r="AK24" i="15"/>
  <c r="AL24" i="15"/>
  <c r="AM24" i="15"/>
  <c r="AN24" i="15"/>
  <c r="AO24" i="15"/>
  <c r="AP24" i="15"/>
  <c r="AQ24" i="15"/>
  <c r="AR24" i="15"/>
  <c r="AS24" i="15"/>
  <c r="AT24" i="15"/>
  <c r="AU24" i="15"/>
  <c r="AV24" i="15"/>
  <c r="AW24" i="15"/>
  <c r="AX24" i="15"/>
  <c r="AY24" i="15"/>
  <c r="AZ24" i="15"/>
  <c r="BA24" i="15"/>
  <c r="BB24" i="15"/>
  <c r="BC24" i="15"/>
  <c r="BD24" i="15"/>
  <c r="BE24" i="15"/>
  <c r="BF24" i="15"/>
  <c r="BG24" i="15"/>
  <c r="BH24" i="15"/>
  <c r="BI24" i="15"/>
  <c r="BJ24" i="15"/>
  <c r="BK24" i="15"/>
  <c r="BL24" i="15"/>
  <c r="BM24" i="15"/>
  <c r="BN24" i="15"/>
  <c r="BO24" i="15"/>
  <c r="BP24" i="15"/>
  <c r="BQ24" i="15"/>
  <c r="BR24" i="15"/>
  <c r="BS24" i="15"/>
  <c r="BT24" i="15"/>
  <c r="BU24" i="15"/>
  <c r="BV24" i="15"/>
  <c r="BW24" i="15"/>
  <c r="BX24" i="15"/>
  <c r="BY24" i="15"/>
  <c r="BZ24" i="15"/>
  <c r="CA24" i="15"/>
  <c r="CB24" i="15"/>
  <c r="CC24" i="15"/>
  <c r="CD24" i="15"/>
  <c r="CE24" i="15"/>
  <c r="CF24" i="15"/>
  <c r="CG24" i="15"/>
  <c r="CH24" i="15"/>
  <c r="CI24" i="15"/>
  <c r="CJ24" i="15"/>
  <c r="CK24" i="15"/>
  <c r="CL24" i="15"/>
  <c r="CM24" i="15"/>
  <c r="CN24" i="15"/>
  <c r="CO24" i="15"/>
  <c r="CP24" i="15"/>
  <c r="CQ24" i="15"/>
  <c r="CR24" i="15"/>
  <c r="CS24" i="15"/>
  <c r="CT24" i="15"/>
  <c r="CU24" i="15"/>
  <c r="CV24" i="15"/>
  <c r="CW24" i="15"/>
  <c r="CX24" i="15"/>
  <c r="CY24" i="15"/>
  <c r="CZ24" i="15"/>
  <c r="DA24" i="15"/>
  <c r="DB24" i="15"/>
  <c r="DC24" i="15"/>
  <c r="DD24" i="15"/>
  <c r="DE24" i="15"/>
  <c r="DF24" i="15"/>
  <c r="DG24" i="15"/>
  <c r="DH24" i="15"/>
  <c r="DI24" i="15"/>
  <c r="DJ24" i="15"/>
  <c r="DK24" i="15"/>
  <c r="DL24" i="15"/>
  <c r="DM24" i="15"/>
  <c r="DN24" i="15"/>
  <c r="DO24" i="15"/>
  <c r="DP24" i="15"/>
  <c r="DQ24" i="15"/>
  <c r="DR24" i="15"/>
  <c r="DS24" i="15"/>
  <c r="DT24" i="15"/>
  <c r="DU24" i="15"/>
  <c r="DV24" i="15"/>
  <c r="DW24" i="15"/>
  <c r="DX24" i="15"/>
  <c r="DY24" i="15"/>
  <c r="DZ24" i="15"/>
  <c r="EA24" i="15"/>
  <c r="EB24" i="15"/>
  <c r="EC24" i="15"/>
  <c r="ED24" i="15"/>
  <c r="EE24" i="15"/>
  <c r="EF24" i="15"/>
  <c r="EG24" i="15"/>
  <c r="EH24" i="15"/>
  <c r="EI24" i="15"/>
  <c r="EJ24" i="15"/>
  <c r="EK24" i="15"/>
  <c r="EL24" i="15"/>
  <c r="EM24" i="15"/>
  <c r="EN24" i="15"/>
  <c r="EO24" i="15"/>
  <c r="EP24" i="15"/>
  <c r="EQ24" i="15"/>
  <c r="ER24" i="15"/>
  <c r="ES24" i="15"/>
  <c r="ET24" i="15"/>
  <c r="EU24" i="15"/>
  <c r="EV24" i="15"/>
  <c r="EW24" i="15"/>
  <c r="EX24" i="15"/>
  <c r="EY24" i="15"/>
  <c r="EZ24" i="15"/>
  <c r="FA24" i="15"/>
  <c r="FB24" i="15"/>
  <c r="FC24" i="15"/>
  <c r="FD24" i="15"/>
  <c r="FE24" i="15"/>
  <c r="FF24" i="15"/>
  <c r="FG24" i="15"/>
  <c r="FH24" i="15"/>
  <c r="FI24" i="15"/>
  <c r="FJ24" i="15"/>
  <c r="FK24" i="15"/>
  <c r="FL24" i="15"/>
  <c r="FM24" i="15"/>
  <c r="FN24" i="15"/>
  <c r="FO24" i="15"/>
  <c r="FP24" i="15"/>
  <c r="FQ24" i="15"/>
  <c r="FR24" i="15"/>
  <c r="FS24" i="15"/>
  <c r="FT24" i="15"/>
  <c r="FU24" i="15"/>
  <c r="FV24" i="15"/>
  <c r="FW24" i="15"/>
  <c r="FX24" i="15"/>
  <c r="FY24" i="15"/>
  <c r="FZ24" i="15"/>
  <c r="GA24" i="15"/>
  <c r="GB24" i="15"/>
  <c r="GC24" i="15"/>
  <c r="GD24" i="15"/>
  <c r="GE24" i="15"/>
  <c r="GF24" i="15"/>
  <c r="GG24" i="15"/>
  <c r="GH24" i="15"/>
  <c r="GI24" i="15"/>
  <c r="GJ24" i="15"/>
  <c r="GK24" i="15"/>
  <c r="L25" i="15"/>
  <c r="M25" i="15"/>
  <c r="N25" i="15"/>
  <c r="O25" i="15"/>
  <c r="P25" i="15"/>
  <c r="Q25" i="15"/>
  <c r="R25" i="15"/>
  <c r="S25" i="15"/>
  <c r="T25" i="15"/>
  <c r="U25" i="15"/>
  <c r="V25" i="15"/>
  <c r="W25" i="15"/>
  <c r="X25" i="15"/>
  <c r="Y25" i="15"/>
  <c r="Z25" i="15"/>
  <c r="AA25" i="15"/>
  <c r="AB25" i="15"/>
  <c r="AC25" i="15"/>
  <c r="AD25" i="15"/>
  <c r="AE25" i="15"/>
  <c r="AF25" i="15"/>
  <c r="AG25" i="15"/>
  <c r="AH25" i="15"/>
  <c r="AI25" i="15"/>
  <c r="AJ25" i="15"/>
  <c r="AK25" i="15"/>
  <c r="AL25" i="15"/>
  <c r="AM25" i="15"/>
  <c r="AN25" i="15"/>
  <c r="AO25" i="15"/>
  <c r="AP25" i="15"/>
  <c r="AQ25" i="15"/>
  <c r="AR25" i="15"/>
  <c r="AS25" i="15"/>
  <c r="AT25" i="15"/>
  <c r="AU25" i="15"/>
  <c r="AV25" i="15"/>
  <c r="AW25" i="15"/>
  <c r="AX25" i="15"/>
  <c r="AY25" i="15"/>
  <c r="AZ25" i="15"/>
  <c r="BA25" i="15"/>
  <c r="BB25" i="15"/>
  <c r="BC25" i="15"/>
  <c r="BD25" i="15"/>
  <c r="BE25" i="15"/>
  <c r="BF25" i="15"/>
  <c r="BG25" i="15"/>
  <c r="BH25" i="15"/>
  <c r="BI25" i="15"/>
  <c r="BJ25" i="15"/>
  <c r="BK25" i="15"/>
  <c r="BL25" i="15"/>
  <c r="BM25" i="15"/>
  <c r="BN25" i="15"/>
  <c r="BO25" i="15"/>
  <c r="BP25" i="15"/>
  <c r="BQ25" i="15"/>
  <c r="BR25" i="15"/>
  <c r="BS25" i="15"/>
  <c r="BT25" i="15"/>
  <c r="BU25" i="15"/>
  <c r="BV25" i="15"/>
  <c r="BW25" i="15"/>
  <c r="BX25" i="15"/>
  <c r="BY25" i="15"/>
  <c r="BZ25" i="15"/>
  <c r="CA25" i="15"/>
  <c r="CB25" i="15"/>
  <c r="CC25" i="15"/>
  <c r="CD25" i="15"/>
  <c r="CE25" i="15"/>
  <c r="CF25" i="15"/>
  <c r="CG25" i="15"/>
  <c r="CH25" i="15"/>
  <c r="CI25" i="15"/>
  <c r="CJ25" i="15"/>
  <c r="CK25" i="15"/>
  <c r="CL25" i="15"/>
  <c r="CM25" i="15"/>
  <c r="CN25" i="15"/>
  <c r="CO25" i="15"/>
  <c r="CP25" i="15"/>
  <c r="CQ25" i="15"/>
  <c r="CR25" i="15"/>
  <c r="CS25" i="15"/>
  <c r="CT25" i="15"/>
  <c r="CU25" i="15"/>
  <c r="CV25" i="15"/>
  <c r="CW25" i="15"/>
  <c r="CX25" i="15"/>
  <c r="CY25" i="15"/>
  <c r="CZ25" i="15"/>
  <c r="DA25" i="15"/>
  <c r="DB25" i="15"/>
  <c r="DC25" i="15"/>
  <c r="DD25" i="15"/>
  <c r="DE25" i="15"/>
  <c r="DF25" i="15"/>
  <c r="DG25" i="15"/>
  <c r="DH25" i="15"/>
  <c r="DI25" i="15"/>
  <c r="DJ25" i="15"/>
  <c r="DK25" i="15"/>
  <c r="DL25" i="15"/>
  <c r="DM25" i="15"/>
  <c r="DN25" i="15"/>
  <c r="DO25" i="15"/>
  <c r="DP25" i="15"/>
  <c r="DQ25" i="15"/>
  <c r="DR25" i="15"/>
  <c r="DS25" i="15"/>
  <c r="DT25" i="15"/>
  <c r="DU25" i="15"/>
  <c r="DV25" i="15"/>
  <c r="DW25" i="15"/>
  <c r="DX25" i="15"/>
  <c r="DY25" i="15"/>
  <c r="DZ25" i="15"/>
  <c r="EA25" i="15"/>
  <c r="EB25" i="15"/>
  <c r="EC25" i="15"/>
  <c r="ED25" i="15"/>
  <c r="EE25" i="15"/>
  <c r="EF25" i="15"/>
  <c r="EG25" i="15"/>
  <c r="EH25" i="15"/>
  <c r="EI25" i="15"/>
  <c r="EJ25" i="15"/>
  <c r="EK25" i="15"/>
  <c r="EL25" i="15"/>
  <c r="EM25" i="15"/>
  <c r="EN25" i="15"/>
  <c r="EO25" i="15"/>
  <c r="EP25" i="15"/>
  <c r="EQ25" i="15"/>
  <c r="ER25" i="15"/>
  <c r="ES25" i="15"/>
  <c r="ET25" i="15"/>
  <c r="EU25" i="15"/>
  <c r="EV25" i="15"/>
  <c r="EW25" i="15"/>
  <c r="EX25" i="15"/>
  <c r="EY25" i="15"/>
  <c r="EZ25" i="15"/>
  <c r="FA25" i="15"/>
  <c r="FB25" i="15"/>
  <c r="FC25" i="15"/>
  <c r="FD25" i="15"/>
  <c r="FE25" i="15"/>
  <c r="FF25" i="15"/>
  <c r="FG25" i="15"/>
  <c r="FH25" i="15"/>
  <c r="FI25" i="15"/>
  <c r="FJ25" i="15"/>
  <c r="FK25" i="15"/>
  <c r="FL25" i="15"/>
  <c r="FM25" i="15"/>
  <c r="FN25" i="15"/>
  <c r="FO25" i="15"/>
  <c r="FP25" i="15"/>
  <c r="FQ25" i="15"/>
  <c r="FR25" i="15"/>
  <c r="FS25" i="15"/>
  <c r="FT25" i="15"/>
  <c r="FU25" i="15"/>
  <c r="FV25" i="15"/>
  <c r="FW25" i="15"/>
  <c r="FX25" i="15"/>
  <c r="FY25" i="15"/>
  <c r="FZ25" i="15"/>
  <c r="GA25" i="15"/>
  <c r="GB25" i="15"/>
  <c r="GC25" i="15"/>
  <c r="GD25" i="15"/>
  <c r="GE25" i="15"/>
  <c r="GF25" i="15"/>
  <c r="GG25" i="15"/>
  <c r="GH25" i="15"/>
  <c r="GI25" i="15"/>
  <c r="GJ25" i="15"/>
  <c r="GK25" i="15"/>
  <c r="L26" i="15"/>
  <c r="M26" i="15"/>
  <c r="N26" i="15"/>
  <c r="O26" i="15"/>
  <c r="P26" i="15"/>
  <c r="Q26" i="15"/>
  <c r="R26" i="15"/>
  <c r="S26" i="15"/>
  <c r="T26" i="15"/>
  <c r="U26" i="15"/>
  <c r="V26" i="15"/>
  <c r="W26" i="15"/>
  <c r="X26" i="15"/>
  <c r="Y26" i="15"/>
  <c r="Z26" i="15"/>
  <c r="AA26" i="15"/>
  <c r="AB26" i="15"/>
  <c r="AC26" i="15"/>
  <c r="AD26" i="15"/>
  <c r="AE26" i="15"/>
  <c r="AF26" i="15"/>
  <c r="AG26" i="15"/>
  <c r="AH26" i="15"/>
  <c r="AI26" i="15"/>
  <c r="AJ26" i="15"/>
  <c r="AK26" i="15"/>
  <c r="AL26" i="15"/>
  <c r="AM26" i="15"/>
  <c r="AN26" i="15"/>
  <c r="AO26" i="15"/>
  <c r="AP26" i="15"/>
  <c r="AQ26" i="15"/>
  <c r="AR26" i="15"/>
  <c r="AS26" i="15"/>
  <c r="AT26" i="15"/>
  <c r="AU26" i="15"/>
  <c r="AV26" i="15"/>
  <c r="AW26" i="15"/>
  <c r="AX26" i="15"/>
  <c r="AY26" i="15"/>
  <c r="AZ26" i="15"/>
  <c r="BA26" i="15"/>
  <c r="BB26" i="15"/>
  <c r="BC26" i="15"/>
  <c r="BD26" i="15"/>
  <c r="BE26" i="15"/>
  <c r="BF26" i="15"/>
  <c r="BG26" i="15"/>
  <c r="BH26" i="15"/>
  <c r="BI26" i="15"/>
  <c r="BJ26" i="15"/>
  <c r="BK26" i="15"/>
  <c r="BL26" i="15"/>
  <c r="BM26" i="15"/>
  <c r="BN26" i="15"/>
  <c r="BO26" i="15"/>
  <c r="BP26" i="15"/>
  <c r="BQ26" i="15"/>
  <c r="BR26" i="15"/>
  <c r="BS26" i="15"/>
  <c r="BT26" i="15"/>
  <c r="BU26" i="15"/>
  <c r="BV26" i="15"/>
  <c r="BW26" i="15"/>
  <c r="BX26" i="15"/>
  <c r="BY26" i="15"/>
  <c r="BZ26" i="15"/>
  <c r="CA26" i="15"/>
  <c r="CB26" i="15"/>
  <c r="CC26" i="15"/>
  <c r="CD26" i="15"/>
  <c r="CE26" i="15"/>
  <c r="CF26" i="15"/>
  <c r="CG26" i="15"/>
  <c r="CH26" i="15"/>
  <c r="CI26" i="15"/>
  <c r="CJ26" i="15"/>
  <c r="CK26" i="15"/>
  <c r="CL26" i="15"/>
  <c r="CM26" i="15"/>
  <c r="CN26" i="15"/>
  <c r="CO26" i="15"/>
  <c r="CP26" i="15"/>
  <c r="CQ26" i="15"/>
  <c r="CR26" i="15"/>
  <c r="CS26" i="15"/>
  <c r="CT26" i="15"/>
  <c r="CU26" i="15"/>
  <c r="CV26" i="15"/>
  <c r="CW26" i="15"/>
  <c r="CX26" i="15"/>
  <c r="CY26" i="15"/>
  <c r="CZ26" i="15"/>
  <c r="DA26" i="15"/>
  <c r="DB26" i="15"/>
  <c r="DC26" i="15"/>
  <c r="DD26" i="15"/>
  <c r="DE26" i="15"/>
  <c r="DF26" i="15"/>
  <c r="DG26" i="15"/>
  <c r="DH26" i="15"/>
  <c r="DI26" i="15"/>
  <c r="DJ26" i="15"/>
  <c r="DK26" i="15"/>
  <c r="DL26" i="15"/>
  <c r="DM26" i="15"/>
  <c r="DN26" i="15"/>
  <c r="DO26" i="15"/>
  <c r="DP26" i="15"/>
  <c r="DQ26" i="15"/>
  <c r="DR26" i="15"/>
  <c r="DS26" i="15"/>
  <c r="DT26" i="15"/>
  <c r="DU26" i="15"/>
  <c r="DV26" i="15"/>
  <c r="DW26" i="15"/>
  <c r="DX26" i="15"/>
  <c r="DY26" i="15"/>
  <c r="DZ26" i="15"/>
  <c r="EA26" i="15"/>
  <c r="EB26" i="15"/>
  <c r="EC26" i="15"/>
  <c r="ED26" i="15"/>
  <c r="EE26" i="15"/>
  <c r="EF26" i="15"/>
  <c r="EG26" i="15"/>
  <c r="EH26" i="15"/>
  <c r="EI26" i="15"/>
  <c r="EJ26" i="15"/>
  <c r="EK26" i="15"/>
  <c r="EL26" i="15"/>
  <c r="EM26" i="15"/>
  <c r="EN26" i="15"/>
  <c r="EO26" i="15"/>
  <c r="EP26" i="15"/>
  <c r="EQ26" i="15"/>
  <c r="ER26" i="15"/>
  <c r="ES26" i="15"/>
  <c r="ET26" i="15"/>
  <c r="EU26" i="15"/>
  <c r="EV26" i="15"/>
  <c r="EW26" i="15"/>
  <c r="EX26" i="15"/>
  <c r="EY26" i="15"/>
  <c r="EZ26" i="15"/>
  <c r="FA26" i="15"/>
  <c r="FB26" i="15"/>
  <c r="FC26" i="15"/>
  <c r="FD26" i="15"/>
  <c r="FE26" i="15"/>
  <c r="FF26" i="15"/>
  <c r="FG26" i="15"/>
  <c r="FH26" i="15"/>
  <c r="FI26" i="15"/>
  <c r="FJ26" i="15"/>
  <c r="FK26" i="15"/>
  <c r="FL26" i="15"/>
  <c r="FM26" i="15"/>
  <c r="FN26" i="15"/>
  <c r="FO26" i="15"/>
  <c r="FP26" i="15"/>
  <c r="FQ26" i="15"/>
  <c r="FR26" i="15"/>
  <c r="FS26" i="15"/>
  <c r="FT26" i="15"/>
  <c r="FU26" i="15"/>
  <c r="FV26" i="15"/>
  <c r="FW26" i="15"/>
  <c r="FX26" i="15"/>
  <c r="FY26" i="15"/>
  <c r="FZ26" i="15"/>
  <c r="GA26" i="15"/>
  <c r="GB26" i="15"/>
  <c r="GC26" i="15"/>
  <c r="GD26" i="15"/>
  <c r="GE26" i="15"/>
  <c r="GF26" i="15"/>
  <c r="GG26" i="15"/>
  <c r="GH26" i="15"/>
  <c r="GI26" i="15"/>
  <c r="GJ26" i="15"/>
  <c r="GK26" i="15"/>
  <c r="L27" i="15"/>
  <c r="M27" i="15"/>
  <c r="N27" i="15"/>
  <c r="O27" i="15"/>
  <c r="P27" i="15"/>
  <c r="Q27" i="15"/>
  <c r="R27" i="15"/>
  <c r="S27" i="15"/>
  <c r="T27" i="15"/>
  <c r="U27" i="15"/>
  <c r="V27" i="15"/>
  <c r="W27" i="15"/>
  <c r="X27" i="15"/>
  <c r="Y27" i="15"/>
  <c r="Z27" i="15"/>
  <c r="AA27" i="15"/>
  <c r="AB27" i="15"/>
  <c r="AC27" i="15"/>
  <c r="AD27" i="15"/>
  <c r="AE27" i="15"/>
  <c r="AF27" i="15"/>
  <c r="AG27" i="15"/>
  <c r="AH27" i="15"/>
  <c r="AI27" i="15"/>
  <c r="AJ27" i="15"/>
  <c r="AK27" i="15"/>
  <c r="AL27" i="15"/>
  <c r="AM27" i="15"/>
  <c r="AN27" i="15"/>
  <c r="AO27" i="15"/>
  <c r="AP27" i="15"/>
  <c r="AQ27" i="15"/>
  <c r="AR27" i="15"/>
  <c r="AS27" i="15"/>
  <c r="AT27" i="15"/>
  <c r="AU27" i="15"/>
  <c r="AV27" i="15"/>
  <c r="AW27" i="15"/>
  <c r="AX27" i="15"/>
  <c r="AY27" i="15"/>
  <c r="AZ27" i="15"/>
  <c r="BA27" i="15"/>
  <c r="BB27" i="15"/>
  <c r="BC27" i="15"/>
  <c r="BD27" i="15"/>
  <c r="BE27" i="15"/>
  <c r="BF27" i="15"/>
  <c r="BG27" i="15"/>
  <c r="BH27" i="15"/>
  <c r="BI27" i="15"/>
  <c r="BJ27" i="15"/>
  <c r="BK27" i="15"/>
  <c r="BL27" i="15"/>
  <c r="BM27" i="15"/>
  <c r="BN27" i="15"/>
  <c r="BO27" i="15"/>
  <c r="BP27" i="15"/>
  <c r="BQ27" i="15"/>
  <c r="BR27" i="15"/>
  <c r="BS27" i="15"/>
  <c r="BT27" i="15"/>
  <c r="BU27" i="15"/>
  <c r="BV27" i="15"/>
  <c r="BW27" i="15"/>
  <c r="BX27" i="15"/>
  <c r="BY27" i="15"/>
  <c r="BZ27" i="15"/>
  <c r="CA27" i="15"/>
  <c r="CB27" i="15"/>
  <c r="CC27" i="15"/>
  <c r="CD27" i="15"/>
  <c r="CE27" i="15"/>
  <c r="CF27" i="15"/>
  <c r="CG27" i="15"/>
  <c r="CH27" i="15"/>
  <c r="CI27" i="15"/>
  <c r="CJ27" i="15"/>
  <c r="CK27" i="15"/>
  <c r="CL27" i="15"/>
  <c r="CM27" i="15"/>
  <c r="CN27" i="15"/>
  <c r="CO27" i="15"/>
  <c r="CP27" i="15"/>
  <c r="CQ27" i="15"/>
  <c r="CR27" i="15"/>
  <c r="CS27" i="15"/>
  <c r="CT27" i="15"/>
  <c r="CU27" i="15"/>
  <c r="CV27" i="15"/>
  <c r="CW27" i="15"/>
  <c r="CX27" i="15"/>
  <c r="CY27" i="15"/>
  <c r="CZ27" i="15"/>
  <c r="DA27" i="15"/>
  <c r="DB27" i="15"/>
  <c r="DC27" i="15"/>
  <c r="DD27" i="15"/>
  <c r="DE27" i="15"/>
  <c r="DF27" i="15"/>
  <c r="DG27" i="15"/>
  <c r="DH27" i="15"/>
  <c r="DI27" i="15"/>
  <c r="DJ27" i="15"/>
  <c r="DK27" i="15"/>
  <c r="DL27" i="15"/>
  <c r="DM27" i="15"/>
  <c r="DN27" i="15"/>
  <c r="DO27" i="15"/>
  <c r="DP27" i="15"/>
  <c r="DQ27" i="15"/>
  <c r="DR27" i="15"/>
  <c r="DS27" i="15"/>
  <c r="DT27" i="15"/>
  <c r="DU27" i="15"/>
  <c r="DV27" i="15"/>
  <c r="DW27" i="15"/>
  <c r="DX27" i="15"/>
  <c r="DY27" i="15"/>
  <c r="DZ27" i="15"/>
  <c r="EA27" i="15"/>
  <c r="EB27" i="15"/>
  <c r="EC27" i="15"/>
  <c r="ED27" i="15"/>
  <c r="EE27" i="15"/>
  <c r="EF27" i="15"/>
  <c r="EG27" i="15"/>
  <c r="EH27" i="15"/>
  <c r="EI27" i="15"/>
  <c r="EJ27" i="15"/>
  <c r="EK27" i="15"/>
  <c r="EL27" i="15"/>
  <c r="EM27" i="15"/>
  <c r="EN27" i="15"/>
  <c r="EO27" i="15"/>
  <c r="EP27" i="15"/>
  <c r="EQ27" i="15"/>
  <c r="ER27" i="15"/>
  <c r="ES27" i="15"/>
  <c r="ET27" i="15"/>
  <c r="EU27" i="15"/>
  <c r="EV27" i="15"/>
  <c r="EW27" i="15"/>
  <c r="EX27" i="15"/>
  <c r="EY27" i="15"/>
  <c r="EZ27" i="15"/>
  <c r="FA27" i="15"/>
  <c r="FB27" i="15"/>
  <c r="FC27" i="15"/>
  <c r="FD27" i="15"/>
  <c r="FE27" i="15"/>
  <c r="FF27" i="15"/>
  <c r="FG27" i="15"/>
  <c r="FH27" i="15"/>
  <c r="FI27" i="15"/>
  <c r="FJ27" i="15"/>
  <c r="FK27" i="15"/>
  <c r="FL27" i="15"/>
  <c r="FM27" i="15"/>
  <c r="FN27" i="15"/>
  <c r="FO27" i="15"/>
  <c r="FP27" i="15"/>
  <c r="FQ27" i="15"/>
  <c r="FR27" i="15"/>
  <c r="FS27" i="15"/>
  <c r="FT27" i="15"/>
  <c r="FU27" i="15"/>
  <c r="FV27" i="15"/>
  <c r="FW27" i="15"/>
  <c r="FX27" i="15"/>
  <c r="FY27" i="15"/>
  <c r="FZ27" i="15"/>
  <c r="GA27" i="15"/>
  <c r="GB27" i="15"/>
  <c r="GC27" i="15"/>
  <c r="GD27" i="15"/>
  <c r="GE27" i="15"/>
  <c r="GF27" i="15"/>
  <c r="GG27" i="15"/>
  <c r="GH27" i="15"/>
  <c r="GI27" i="15"/>
  <c r="GJ27" i="15"/>
  <c r="GK27" i="15"/>
  <c r="L28" i="15"/>
  <c r="M28" i="15"/>
  <c r="N28" i="15"/>
  <c r="O28" i="15"/>
  <c r="P28" i="15"/>
  <c r="Q28" i="15"/>
  <c r="R28" i="15"/>
  <c r="S28" i="15"/>
  <c r="T28" i="15"/>
  <c r="U28" i="15"/>
  <c r="V28" i="15"/>
  <c r="W28" i="15"/>
  <c r="X28" i="15"/>
  <c r="Y28" i="15"/>
  <c r="Z28" i="15"/>
  <c r="AA28" i="15"/>
  <c r="AB28" i="15"/>
  <c r="AC28" i="15"/>
  <c r="AD28" i="15"/>
  <c r="AE28" i="15"/>
  <c r="AF28" i="15"/>
  <c r="AG28" i="15"/>
  <c r="AH28" i="15"/>
  <c r="AI28" i="15"/>
  <c r="AJ28" i="15"/>
  <c r="AK28" i="15"/>
  <c r="AL28" i="15"/>
  <c r="AM28" i="15"/>
  <c r="AN28" i="15"/>
  <c r="AO28" i="15"/>
  <c r="AP28" i="15"/>
  <c r="AQ28" i="15"/>
  <c r="AR28" i="15"/>
  <c r="AS28" i="15"/>
  <c r="AT28" i="15"/>
  <c r="AU28" i="15"/>
  <c r="AV28" i="15"/>
  <c r="AW28" i="15"/>
  <c r="AX28" i="15"/>
  <c r="AY28" i="15"/>
  <c r="AZ28" i="15"/>
  <c r="BA28" i="15"/>
  <c r="BB28" i="15"/>
  <c r="BC28" i="15"/>
  <c r="BD28" i="15"/>
  <c r="BE28" i="15"/>
  <c r="BF28" i="15"/>
  <c r="BG28" i="15"/>
  <c r="BH28" i="15"/>
  <c r="BI28" i="15"/>
  <c r="BJ28" i="15"/>
  <c r="BK28" i="15"/>
  <c r="BL28" i="15"/>
  <c r="BM28" i="15"/>
  <c r="BN28" i="15"/>
  <c r="BO28" i="15"/>
  <c r="BP28" i="15"/>
  <c r="BQ28" i="15"/>
  <c r="BR28" i="15"/>
  <c r="BS28" i="15"/>
  <c r="BT28" i="15"/>
  <c r="BU28" i="15"/>
  <c r="BV28" i="15"/>
  <c r="BW28" i="15"/>
  <c r="BX28" i="15"/>
  <c r="BY28" i="15"/>
  <c r="BZ28" i="15"/>
  <c r="CA28" i="15"/>
  <c r="CB28" i="15"/>
  <c r="CC28" i="15"/>
  <c r="CD28" i="15"/>
  <c r="CE28" i="15"/>
  <c r="CF28" i="15"/>
  <c r="CG28" i="15"/>
  <c r="CH28" i="15"/>
  <c r="CI28" i="15"/>
  <c r="CJ28" i="15"/>
  <c r="CK28" i="15"/>
  <c r="CL28" i="15"/>
  <c r="CM28" i="15"/>
  <c r="CN28" i="15"/>
  <c r="CO28" i="15"/>
  <c r="CP28" i="15"/>
  <c r="CQ28" i="15"/>
  <c r="CR28" i="15"/>
  <c r="CS28" i="15"/>
  <c r="CT28" i="15"/>
  <c r="CU28" i="15"/>
  <c r="CV28" i="15"/>
  <c r="CW28" i="15"/>
  <c r="CX28" i="15"/>
  <c r="CY28" i="15"/>
  <c r="CZ28" i="15"/>
  <c r="DA28" i="15"/>
  <c r="DB28" i="15"/>
  <c r="DC28" i="15"/>
  <c r="DD28" i="15"/>
  <c r="DE28" i="15"/>
  <c r="DF28" i="15"/>
  <c r="DG28" i="15"/>
  <c r="DH28" i="15"/>
  <c r="DI28" i="15"/>
  <c r="DJ28" i="15"/>
  <c r="DK28" i="15"/>
  <c r="DL28" i="15"/>
  <c r="DM28" i="15"/>
  <c r="DN28" i="15"/>
  <c r="DO28" i="15"/>
  <c r="DP28" i="15"/>
  <c r="DQ28" i="15"/>
  <c r="DR28" i="15"/>
  <c r="DS28" i="15"/>
  <c r="DT28" i="15"/>
  <c r="DU28" i="15"/>
  <c r="DV28" i="15"/>
  <c r="DW28" i="15"/>
  <c r="DX28" i="15"/>
  <c r="DY28" i="15"/>
  <c r="DZ28" i="15"/>
  <c r="EA28" i="15"/>
  <c r="EB28" i="15"/>
  <c r="EC28" i="15"/>
  <c r="ED28" i="15"/>
  <c r="EE28" i="15"/>
  <c r="EF28" i="15"/>
  <c r="EG28" i="15"/>
  <c r="EH28" i="15"/>
  <c r="EI28" i="15"/>
  <c r="EJ28" i="15"/>
  <c r="EK28" i="15"/>
  <c r="EL28" i="15"/>
  <c r="EM28" i="15"/>
  <c r="EN28" i="15"/>
  <c r="EO28" i="15"/>
  <c r="EP28" i="15"/>
  <c r="EQ28" i="15"/>
  <c r="ER28" i="15"/>
  <c r="ES28" i="15"/>
  <c r="ET28" i="15"/>
  <c r="EU28" i="15"/>
  <c r="EV28" i="15"/>
  <c r="EW28" i="15"/>
  <c r="EX28" i="15"/>
  <c r="EY28" i="15"/>
  <c r="EZ28" i="15"/>
  <c r="FA28" i="15"/>
  <c r="FB28" i="15"/>
  <c r="FC28" i="15"/>
  <c r="FD28" i="15"/>
  <c r="FE28" i="15"/>
  <c r="FF28" i="15"/>
  <c r="FG28" i="15"/>
  <c r="FH28" i="15"/>
  <c r="FI28" i="15"/>
  <c r="FJ28" i="15"/>
  <c r="FK28" i="15"/>
  <c r="FL28" i="15"/>
  <c r="FM28" i="15"/>
  <c r="FN28" i="15"/>
  <c r="FO28" i="15"/>
  <c r="FP28" i="15"/>
  <c r="FQ28" i="15"/>
  <c r="FR28" i="15"/>
  <c r="FS28" i="15"/>
  <c r="FT28" i="15"/>
  <c r="FU28" i="15"/>
  <c r="FV28" i="15"/>
  <c r="FW28" i="15"/>
  <c r="FX28" i="15"/>
  <c r="FY28" i="15"/>
  <c r="FZ28" i="15"/>
  <c r="GA28" i="15"/>
  <c r="GB28" i="15"/>
  <c r="GC28" i="15"/>
  <c r="GD28" i="15"/>
  <c r="GE28" i="15"/>
  <c r="GF28" i="15"/>
  <c r="GG28" i="15"/>
  <c r="GH28" i="15"/>
  <c r="GI28" i="15"/>
  <c r="GJ28" i="15"/>
  <c r="GK28" i="15"/>
  <c r="L29" i="15"/>
  <c r="M29" i="15"/>
  <c r="N29" i="15"/>
  <c r="O29" i="15"/>
  <c r="P29" i="15"/>
  <c r="Q29" i="15"/>
  <c r="R29" i="15"/>
  <c r="S29" i="15"/>
  <c r="T29" i="15"/>
  <c r="U29" i="15"/>
  <c r="V29" i="15"/>
  <c r="W29" i="15"/>
  <c r="X29" i="15"/>
  <c r="Y29" i="15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AL29" i="15"/>
  <c r="AM29" i="15"/>
  <c r="AN29" i="15"/>
  <c r="AO29" i="15"/>
  <c r="AP29" i="15"/>
  <c r="AQ29" i="15"/>
  <c r="AR29" i="15"/>
  <c r="AS29" i="15"/>
  <c r="AT29" i="15"/>
  <c r="AU29" i="15"/>
  <c r="AV29" i="15"/>
  <c r="AW29" i="15"/>
  <c r="AX29" i="15"/>
  <c r="AY29" i="15"/>
  <c r="AZ29" i="15"/>
  <c r="BA29" i="15"/>
  <c r="BB29" i="15"/>
  <c r="BC29" i="15"/>
  <c r="BD29" i="15"/>
  <c r="BE29" i="15"/>
  <c r="BF29" i="15"/>
  <c r="BG29" i="15"/>
  <c r="BH29" i="15"/>
  <c r="BI29" i="15"/>
  <c r="BJ29" i="15"/>
  <c r="BK29" i="15"/>
  <c r="BL29" i="15"/>
  <c r="BM29" i="15"/>
  <c r="BN29" i="15"/>
  <c r="BO29" i="15"/>
  <c r="BP29" i="15"/>
  <c r="BQ29" i="15"/>
  <c r="BR29" i="15"/>
  <c r="BS29" i="15"/>
  <c r="BT29" i="15"/>
  <c r="BU29" i="15"/>
  <c r="BV29" i="15"/>
  <c r="BW29" i="15"/>
  <c r="BX29" i="15"/>
  <c r="BY29" i="15"/>
  <c r="BZ29" i="15"/>
  <c r="CA29" i="15"/>
  <c r="CB29" i="15"/>
  <c r="CC29" i="15"/>
  <c r="CD29" i="15"/>
  <c r="CE29" i="15"/>
  <c r="CF29" i="15"/>
  <c r="CG29" i="15"/>
  <c r="CH29" i="15"/>
  <c r="CI29" i="15"/>
  <c r="CJ29" i="15"/>
  <c r="CK29" i="15"/>
  <c r="CL29" i="15"/>
  <c r="CM29" i="15"/>
  <c r="CN29" i="15"/>
  <c r="CO29" i="15"/>
  <c r="CP29" i="15"/>
  <c r="CQ29" i="15"/>
  <c r="CR29" i="15"/>
  <c r="CS29" i="15"/>
  <c r="CT29" i="15"/>
  <c r="CU29" i="15"/>
  <c r="CV29" i="15"/>
  <c r="CW29" i="15"/>
  <c r="CX29" i="15"/>
  <c r="CY29" i="15"/>
  <c r="CZ29" i="15"/>
  <c r="DA29" i="15"/>
  <c r="DB29" i="15"/>
  <c r="DC29" i="15"/>
  <c r="DD29" i="15"/>
  <c r="DE29" i="15"/>
  <c r="DF29" i="15"/>
  <c r="DG29" i="15"/>
  <c r="DH29" i="15"/>
  <c r="DI29" i="15"/>
  <c r="DJ29" i="15"/>
  <c r="DK29" i="15"/>
  <c r="DL29" i="15"/>
  <c r="DM29" i="15"/>
  <c r="DN29" i="15"/>
  <c r="DO29" i="15"/>
  <c r="DP29" i="15"/>
  <c r="DQ29" i="15"/>
  <c r="DR29" i="15"/>
  <c r="DS29" i="15"/>
  <c r="DT29" i="15"/>
  <c r="DU29" i="15"/>
  <c r="DV29" i="15"/>
  <c r="DW29" i="15"/>
  <c r="DX29" i="15"/>
  <c r="DY29" i="15"/>
  <c r="DZ29" i="15"/>
  <c r="EA29" i="15"/>
  <c r="EB29" i="15"/>
  <c r="EC29" i="15"/>
  <c r="ED29" i="15"/>
  <c r="EE29" i="15"/>
  <c r="EF29" i="15"/>
  <c r="EG29" i="15"/>
  <c r="EH29" i="15"/>
  <c r="EI29" i="15"/>
  <c r="EJ29" i="15"/>
  <c r="EK29" i="15"/>
  <c r="EL29" i="15"/>
  <c r="EM29" i="15"/>
  <c r="EN29" i="15"/>
  <c r="EO29" i="15"/>
  <c r="EP29" i="15"/>
  <c r="EQ29" i="15"/>
  <c r="ER29" i="15"/>
  <c r="ES29" i="15"/>
  <c r="ET29" i="15"/>
  <c r="EU29" i="15"/>
  <c r="EV29" i="15"/>
  <c r="EW29" i="15"/>
  <c r="EX29" i="15"/>
  <c r="EY29" i="15"/>
  <c r="EZ29" i="15"/>
  <c r="FA29" i="15"/>
  <c r="FB29" i="15"/>
  <c r="FC29" i="15"/>
  <c r="FD29" i="15"/>
  <c r="FE29" i="15"/>
  <c r="FF29" i="15"/>
  <c r="FG29" i="15"/>
  <c r="FH29" i="15"/>
  <c r="FI29" i="15"/>
  <c r="FJ29" i="15"/>
  <c r="FK29" i="15"/>
  <c r="FL29" i="15"/>
  <c r="FM29" i="15"/>
  <c r="FN29" i="15"/>
  <c r="FO29" i="15"/>
  <c r="FP29" i="15"/>
  <c r="FQ29" i="15"/>
  <c r="FR29" i="15"/>
  <c r="FS29" i="15"/>
  <c r="FT29" i="15"/>
  <c r="FU29" i="15"/>
  <c r="FV29" i="15"/>
  <c r="FW29" i="15"/>
  <c r="FX29" i="15"/>
  <c r="FY29" i="15"/>
  <c r="FZ29" i="15"/>
  <c r="GA29" i="15"/>
  <c r="GB29" i="15"/>
  <c r="GC29" i="15"/>
  <c r="GD29" i="15"/>
  <c r="GE29" i="15"/>
  <c r="GF29" i="15"/>
  <c r="GG29" i="15"/>
  <c r="GH29" i="15"/>
  <c r="GI29" i="15"/>
  <c r="GJ29" i="15"/>
  <c r="GK29" i="15"/>
  <c r="L30" i="15"/>
  <c r="M30" i="15"/>
  <c r="N30" i="15"/>
  <c r="O30" i="15"/>
  <c r="P30" i="15"/>
  <c r="Q30" i="15"/>
  <c r="R30" i="15"/>
  <c r="S30" i="15"/>
  <c r="T30" i="15"/>
  <c r="U30" i="15"/>
  <c r="V30" i="15"/>
  <c r="W30" i="15"/>
  <c r="X30" i="15"/>
  <c r="Y30" i="15"/>
  <c r="Z30" i="15"/>
  <c r="AA30" i="15"/>
  <c r="AB30" i="15"/>
  <c r="AC30" i="15"/>
  <c r="AD30" i="15"/>
  <c r="AE30" i="15"/>
  <c r="AF30" i="15"/>
  <c r="AG30" i="15"/>
  <c r="AH30" i="15"/>
  <c r="AI30" i="15"/>
  <c r="AJ30" i="15"/>
  <c r="AK30" i="15"/>
  <c r="AL30" i="15"/>
  <c r="AM30" i="15"/>
  <c r="AN30" i="15"/>
  <c r="AO30" i="15"/>
  <c r="AP30" i="15"/>
  <c r="AQ30" i="15"/>
  <c r="AR30" i="15"/>
  <c r="AS30" i="15"/>
  <c r="AT30" i="15"/>
  <c r="AU30" i="15"/>
  <c r="AV30" i="15"/>
  <c r="AW30" i="15"/>
  <c r="AX30" i="15"/>
  <c r="AY30" i="15"/>
  <c r="AZ30" i="15"/>
  <c r="BA30" i="15"/>
  <c r="BB30" i="15"/>
  <c r="BC30" i="15"/>
  <c r="BD30" i="15"/>
  <c r="BE30" i="15"/>
  <c r="BF30" i="15"/>
  <c r="BG30" i="15"/>
  <c r="BH30" i="15"/>
  <c r="BI30" i="15"/>
  <c r="BJ30" i="15"/>
  <c r="BK30" i="15"/>
  <c r="BL30" i="15"/>
  <c r="BM30" i="15"/>
  <c r="BN30" i="15"/>
  <c r="BO30" i="15"/>
  <c r="BP30" i="15"/>
  <c r="BQ30" i="15"/>
  <c r="BR30" i="15"/>
  <c r="BS30" i="15"/>
  <c r="BT30" i="15"/>
  <c r="BU30" i="15"/>
  <c r="BV30" i="15"/>
  <c r="BW30" i="15"/>
  <c r="BX30" i="15"/>
  <c r="BY30" i="15"/>
  <c r="BZ30" i="15"/>
  <c r="CA30" i="15"/>
  <c r="CB30" i="15"/>
  <c r="CC30" i="15"/>
  <c r="CD30" i="15"/>
  <c r="CE30" i="15"/>
  <c r="CF30" i="15"/>
  <c r="CG30" i="15"/>
  <c r="CH30" i="15"/>
  <c r="CI30" i="15"/>
  <c r="CJ30" i="15"/>
  <c r="CK30" i="15"/>
  <c r="CL30" i="15"/>
  <c r="CM30" i="15"/>
  <c r="CN30" i="15"/>
  <c r="CO30" i="15"/>
  <c r="CP30" i="15"/>
  <c r="CQ30" i="15"/>
  <c r="CR30" i="15"/>
  <c r="CS30" i="15"/>
  <c r="CT30" i="15"/>
  <c r="CU30" i="15"/>
  <c r="CV30" i="15"/>
  <c r="CW30" i="15"/>
  <c r="CX30" i="15"/>
  <c r="CY30" i="15"/>
  <c r="CZ30" i="15"/>
  <c r="DA30" i="15"/>
  <c r="DB30" i="15"/>
  <c r="DC30" i="15"/>
  <c r="DD30" i="15"/>
  <c r="DE30" i="15"/>
  <c r="DF30" i="15"/>
  <c r="DG30" i="15"/>
  <c r="DH30" i="15"/>
  <c r="DI30" i="15"/>
  <c r="DJ30" i="15"/>
  <c r="DK30" i="15"/>
  <c r="DL30" i="15"/>
  <c r="DM30" i="15"/>
  <c r="DN30" i="15"/>
  <c r="DO30" i="15"/>
  <c r="DP30" i="15"/>
  <c r="DQ30" i="15"/>
  <c r="DR30" i="15"/>
  <c r="DS30" i="15"/>
  <c r="DT30" i="15"/>
  <c r="DU30" i="15"/>
  <c r="DV30" i="15"/>
  <c r="DW30" i="15"/>
  <c r="DX30" i="15"/>
  <c r="DY30" i="15"/>
  <c r="DZ30" i="15"/>
  <c r="EA30" i="15"/>
  <c r="EB30" i="15"/>
  <c r="EC30" i="15"/>
  <c r="ED30" i="15"/>
  <c r="EE30" i="15"/>
  <c r="EF30" i="15"/>
  <c r="EG30" i="15"/>
  <c r="EH30" i="15"/>
  <c r="EI30" i="15"/>
  <c r="EJ30" i="15"/>
  <c r="EK30" i="15"/>
  <c r="EL30" i="15"/>
  <c r="EM30" i="15"/>
  <c r="EN30" i="15"/>
  <c r="EO30" i="15"/>
  <c r="EP30" i="15"/>
  <c r="EQ30" i="15"/>
  <c r="ER30" i="15"/>
  <c r="ES30" i="15"/>
  <c r="ET30" i="15"/>
  <c r="EU30" i="15"/>
  <c r="EV30" i="15"/>
  <c r="EW30" i="15"/>
  <c r="EX30" i="15"/>
  <c r="EY30" i="15"/>
  <c r="EZ30" i="15"/>
  <c r="FA30" i="15"/>
  <c r="FB30" i="15"/>
  <c r="FC30" i="15"/>
  <c r="FD30" i="15"/>
  <c r="FE30" i="15"/>
  <c r="FF30" i="15"/>
  <c r="FG30" i="15"/>
  <c r="FH30" i="15"/>
  <c r="FI30" i="15"/>
  <c r="FJ30" i="15"/>
  <c r="FK30" i="15"/>
  <c r="FL30" i="15"/>
  <c r="FM30" i="15"/>
  <c r="FN30" i="15"/>
  <c r="FO30" i="15"/>
  <c r="FP30" i="15"/>
  <c r="FQ30" i="15"/>
  <c r="FR30" i="15"/>
  <c r="FS30" i="15"/>
  <c r="FT30" i="15"/>
  <c r="FU30" i="15"/>
  <c r="FV30" i="15"/>
  <c r="FW30" i="15"/>
  <c r="FX30" i="15"/>
  <c r="FY30" i="15"/>
  <c r="FZ30" i="15"/>
  <c r="GA30" i="15"/>
  <c r="GB30" i="15"/>
  <c r="GC30" i="15"/>
  <c r="GD30" i="15"/>
  <c r="GE30" i="15"/>
  <c r="GF30" i="15"/>
  <c r="GG30" i="15"/>
  <c r="GH30" i="15"/>
  <c r="GI30" i="15"/>
  <c r="GJ30" i="15"/>
  <c r="GK30" i="15"/>
  <c r="L31" i="15"/>
  <c r="M31" i="15"/>
  <c r="N31" i="15"/>
  <c r="O31" i="15"/>
  <c r="P31" i="15"/>
  <c r="Q31" i="15"/>
  <c r="R31" i="15"/>
  <c r="S31" i="15"/>
  <c r="T31" i="15"/>
  <c r="U31" i="15"/>
  <c r="V31" i="15"/>
  <c r="W31" i="15"/>
  <c r="X31" i="15"/>
  <c r="Y31" i="15"/>
  <c r="Z31" i="15"/>
  <c r="AA31" i="15"/>
  <c r="AB31" i="15"/>
  <c r="AC31" i="15"/>
  <c r="AD31" i="15"/>
  <c r="AE31" i="15"/>
  <c r="AF31" i="15"/>
  <c r="AG31" i="15"/>
  <c r="AH31" i="15"/>
  <c r="AI31" i="15"/>
  <c r="AJ31" i="15"/>
  <c r="AK31" i="15"/>
  <c r="AL31" i="15"/>
  <c r="AM31" i="15"/>
  <c r="AN31" i="15"/>
  <c r="AO31" i="15"/>
  <c r="AP31" i="15"/>
  <c r="AQ31" i="15"/>
  <c r="AR31" i="15"/>
  <c r="AS31" i="15"/>
  <c r="AT31" i="15"/>
  <c r="AU31" i="15"/>
  <c r="AV31" i="15"/>
  <c r="AW31" i="15"/>
  <c r="AX31" i="15"/>
  <c r="AY31" i="15"/>
  <c r="AZ31" i="15"/>
  <c r="BA31" i="15"/>
  <c r="BB31" i="15"/>
  <c r="BC31" i="15"/>
  <c r="BD31" i="15"/>
  <c r="BE31" i="15"/>
  <c r="BF31" i="15"/>
  <c r="BG31" i="15"/>
  <c r="BH31" i="15"/>
  <c r="BI31" i="15"/>
  <c r="BJ31" i="15"/>
  <c r="BK31" i="15"/>
  <c r="BL31" i="15"/>
  <c r="BM31" i="15"/>
  <c r="BN31" i="15"/>
  <c r="BO31" i="15"/>
  <c r="BP31" i="15"/>
  <c r="BQ31" i="15"/>
  <c r="BR31" i="15"/>
  <c r="BS31" i="15"/>
  <c r="BT31" i="15"/>
  <c r="BU31" i="15"/>
  <c r="BV31" i="15"/>
  <c r="BW31" i="15"/>
  <c r="BX31" i="15"/>
  <c r="BY31" i="15"/>
  <c r="BZ31" i="15"/>
  <c r="CA31" i="15"/>
  <c r="CB31" i="15"/>
  <c r="CC31" i="15"/>
  <c r="CD31" i="15"/>
  <c r="CE31" i="15"/>
  <c r="CF31" i="15"/>
  <c r="CG31" i="15"/>
  <c r="CH31" i="15"/>
  <c r="CI31" i="15"/>
  <c r="CJ31" i="15"/>
  <c r="CK31" i="15"/>
  <c r="CL31" i="15"/>
  <c r="CM31" i="15"/>
  <c r="CN31" i="15"/>
  <c r="CO31" i="15"/>
  <c r="CP31" i="15"/>
  <c r="CQ31" i="15"/>
  <c r="CR31" i="15"/>
  <c r="CS31" i="15"/>
  <c r="CT31" i="15"/>
  <c r="CU31" i="15"/>
  <c r="CV31" i="15"/>
  <c r="CW31" i="15"/>
  <c r="CX31" i="15"/>
  <c r="CY31" i="15"/>
  <c r="CZ31" i="15"/>
  <c r="DA31" i="15"/>
  <c r="DB31" i="15"/>
  <c r="DC31" i="15"/>
  <c r="DD31" i="15"/>
  <c r="DE31" i="15"/>
  <c r="DF31" i="15"/>
  <c r="DG31" i="15"/>
  <c r="DH31" i="15"/>
  <c r="DI31" i="15"/>
  <c r="DJ31" i="15"/>
  <c r="DK31" i="15"/>
  <c r="DL31" i="15"/>
  <c r="DM31" i="15"/>
  <c r="DN31" i="15"/>
  <c r="DO31" i="15"/>
  <c r="DP31" i="15"/>
  <c r="DQ31" i="15"/>
  <c r="DR31" i="15"/>
  <c r="DS31" i="15"/>
  <c r="DT31" i="15"/>
  <c r="DU31" i="15"/>
  <c r="DV31" i="15"/>
  <c r="DW31" i="15"/>
  <c r="DX31" i="15"/>
  <c r="DY31" i="15"/>
  <c r="DZ31" i="15"/>
  <c r="EA31" i="15"/>
  <c r="EB31" i="15"/>
  <c r="EC31" i="15"/>
  <c r="ED31" i="15"/>
  <c r="EE31" i="15"/>
  <c r="EF31" i="15"/>
  <c r="EG31" i="15"/>
  <c r="EH31" i="15"/>
  <c r="EI31" i="15"/>
  <c r="EJ31" i="15"/>
  <c r="EK31" i="15"/>
  <c r="EL31" i="15"/>
  <c r="EM31" i="15"/>
  <c r="EN31" i="15"/>
  <c r="EO31" i="15"/>
  <c r="EP31" i="15"/>
  <c r="EQ31" i="15"/>
  <c r="ER31" i="15"/>
  <c r="ES31" i="15"/>
  <c r="ET31" i="15"/>
  <c r="EU31" i="15"/>
  <c r="EV31" i="15"/>
  <c r="EW31" i="15"/>
  <c r="EX31" i="15"/>
  <c r="EY31" i="15"/>
  <c r="EZ31" i="15"/>
  <c r="FA31" i="15"/>
  <c r="FB31" i="15"/>
  <c r="FC31" i="15"/>
  <c r="FD31" i="15"/>
  <c r="FE31" i="15"/>
  <c r="FF31" i="15"/>
  <c r="FG31" i="15"/>
  <c r="FH31" i="15"/>
  <c r="FI31" i="15"/>
  <c r="FJ31" i="15"/>
  <c r="FK31" i="15"/>
  <c r="FL31" i="15"/>
  <c r="FM31" i="15"/>
  <c r="FN31" i="15"/>
  <c r="FO31" i="15"/>
  <c r="FP31" i="15"/>
  <c r="FQ31" i="15"/>
  <c r="FR31" i="15"/>
  <c r="FS31" i="15"/>
  <c r="FT31" i="15"/>
  <c r="FU31" i="15"/>
  <c r="FV31" i="15"/>
  <c r="FW31" i="15"/>
  <c r="FX31" i="15"/>
  <c r="FY31" i="15"/>
  <c r="FZ31" i="15"/>
  <c r="GA31" i="15"/>
  <c r="GB31" i="15"/>
  <c r="GC31" i="15"/>
  <c r="GD31" i="15"/>
  <c r="GE31" i="15"/>
  <c r="GF31" i="15"/>
  <c r="GG31" i="15"/>
  <c r="GH31" i="15"/>
  <c r="GI31" i="15"/>
  <c r="GJ31" i="15"/>
  <c r="GK31" i="15"/>
  <c r="L32" i="15"/>
  <c r="M32" i="15"/>
  <c r="N32" i="15"/>
  <c r="O32" i="15"/>
  <c r="P32" i="15"/>
  <c r="Q32" i="15"/>
  <c r="R32" i="15"/>
  <c r="S32" i="15"/>
  <c r="T32" i="15"/>
  <c r="U32" i="15"/>
  <c r="V32" i="15"/>
  <c r="W32" i="15"/>
  <c r="X32" i="15"/>
  <c r="Y32" i="15"/>
  <c r="Z32" i="15"/>
  <c r="AA32" i="15"/>
  <c r="AB32" i="15"/>
  <c r="AC32" i="15"/>
  <c r="AD32" i="15"/>
  <c r="AE32" i="15"/>
  <c r="AF32" i="15"/>
  <c r="AG32" i="15"/>
  <c r="AH32" i="15"/>
  <c r="AI32" i="15"/>
  <c r="AJ32" i="15"/>
  <c r="AK32" i="15"/>
  <c r="AL32" i="15"/>
  <c r="AM32" i="15"/>
  <c r="AN32" i="15"/>
  <c r="AO32" i="15"/>
  <c r="AP32" i="15"/>
  <c r="AQ32" i="15"/>
  <c r="AR32" i="15"/>
  <c r="AS32" i="15"/>
  <c r="AT32" i="15"/>
  <c r="AU32" i="15"/>
  <c r="AV32" i="15"/>
  <c r="AW32" i="15"/>
  <c r="AX32" i="15"/>
  <c r="AY32" i="15"/>
  <c r="AZ32" i="15"/>
  <c r="BA32" i="15"/>
  <c r="BB32" i="15"/>
  <c r="BC32" i="15"/>
  <c r="BD32" i="15"/>
  <c r="BE32" i="15"/>
  <c r="BF32" i="15"/>
  <c r="BG32" i="15"/>
  <c r="BH32" i="15"/>
  <c r="BI32" i="15"/>
  <c r="BJ32" i="15"/>
  <c r="BK32" i="15"/>
  <c r="BL32" i="15"/>
  <c r="BM32" i="15"/>
  <c r="BN32" i="15"/>
  <c r="BO32" i="15"/>
  <c r="BP32" i="15"/>
  <c r="BQ32" i="15"/>
  <c r="BR32" i="15"/>
  <c r="BS32" i="15"/>
  <c r="BT32" i="15"/>
  <c r="BU32" i="15"/>
  <c r="BV32" i="15"/>
  <c r="BW32" i="15"/>
  <c r="BX32" i="15"/>
  <c r="BY32" i="15"/>
  <c r="BZ32" i="15"/>
  <c r="CA32" i="15"/>
  <c r="CB32" i="15"/>
  <c r="CC32" i="15"/>
  <c r="CD32" i="15"/>
  <c r="CE32" i="15"/>
  <c r="CF32" i="15"/>
  <c r="CG32" i="15"/>
  <c r="CH32" i="15"/>
  <c r="CI32" i="15"/>
  <c r="CJ32" i="15"/>
  <c r="CK32" i="15"/>
  <c r="CL32" i="15"/>
  <c r="CM32" i="15"/>
  <c r="CN32" i="15"/>
  <c r="CO32" i="15"/>
  <c r="CP32" i="15"/>
  <c r="CQ32" i="15"/>
  <c r="CR32" i="15"/>
  <c r="CS32" i="15"/>
  <c r="CT32" i="15"/>
  <c r="CU32" i="15"/>
  <c r="CV32" i="15"/>
  <c r="CW32" i="15"/>
  <c r="CX32" i="15"/>
  <c r="CY32" i="15"/>
  <c r="CZ32" i="15"/>
  <c r="DA32" i="15"/>
  <c r="DB32" i="15"/>
  <c r="DC32" i="15"/>
  <c r="DD32" i="15"/>
  <c r="DE32" i="15"/>
  <c r="DF32" i="15"/>
  <c r="DG32" i="15"/>
  <c r="DH32" i="15"/>
  <c r="DI32" i="15"/>
  <c r="DJ32" i="15"/>
  <c r="DK32" i="15"/>
  <c r="DL32" i="15"/>
  <c r="DM32" i="15"/>
  <c r="DN32" i="15"/>
  <c r="DO32" i="15"/>
  <c r="DP32" i="15"/>
  <c r="DQ32" i="15"/>
  <c r="DR32" i="15"/>
  <c r="DS32" i="15"/>
  <c r="DT32" i="15"/>
  <c r="DU32" i="15"/>
  <c r="DV32" i="15"/>
  <c r="DW32" i="15"/>
  <c r="DX32" i="15"/>
  <c r="DY32" i="15"/>
  <c r="DZ32" i="15"/>
  <c r="EA32" i="15"/>
  <c r="EB32" i="15"/>
  <c r="EC32" i="15"/>
  <c r="ED32" i="15"/>
  <c r="EE32" i="15"/>
  <c r="EF32" i="15"/>
  <c r="EG32" i="15"/>
  <c r="EH32" i="15"/>
  <c r="EI32" i="15"/>
  <c r="EJ32" i="15"/>
  <c r="EK32" i="15"/>
  <c r="EL32" i="15"/>
  <c r="EM32" i="15"/>
  <c r="EN32" i="15"/>
  <c r="EO32" i="15"/>
  <c r="EP32" i="15"/>
  <c r="EQ32" i="15"/>
  <c r="ER32" i="15"/>
  <c r="ES32" i="15"/>
  <c r="ET32" i="15"/>
  <c r="EU32" i="15"/>
  <c r="EV32" i="15"/>
  <c r="EW32" i="15"/>
  <c r="EX32" i="15"/>
  <c r="EY32" i="15"/>
  <c r="EZ32" i="15"/>
  <c r="FA32" i="15"/>
  <c r="FB32" i="15"/>
  <c r="FC32" i="15"/>
  <c r="FD32" i="15"/>
  <c r="FE32" i="15"/>
  <c r="FF32" i="15"/>
  <c r="FG32" i="15"/>
  <c r="FH32" i="15"/>
  <c r="FI32" i="15"/>
  <c r="FJ32" i="15"/>
  <c r="FK32" i="15"/>
  <c r="FL32" i="15"/>
  <c r="FM32" i="15"/>
  <c r="FN32" i="15"/>
  <c r="FO32" i="15"/>
  <c r="FP32" i="15"/>
  <c r="FQ32" i="15"/>
  <c r="FR32" i="15"/>
  <c r="FS32" i="15"/>
  <c r="FT32" i="15"/>
  <c r="FU32" i="15"/>
  <c r="FV32" i="15"/>
  <c r="FW32" i="15"/>
  <c r="FX32" i="15"/>
  <c r="FY32" i="15"/>
  <c r="FZ32" i="15"/>
  <c r="GA32" i="15"/>
  <c r="GB32" i="15"/>
  <c r="GC32" i="15"/>
  <c r="GD32" i="15"/>
  <c r="GE32" i="15"/>
  <c r="GF32" i="15"/>
  <c r="GG32" i="15"/>
  <c r="GH32" i="15"/>
  <c r="GI32" i="15"/>
  <c r="GJ32" i="15"/>
  <c r="GK32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A33" i="15"/>
  <c r="AB33" i="15"/>
  <c r="AC33" i="15"/>
  <c r="AD33" i="15"/>
  <c r="AE33" i="15"/>
  <c r="AF33" i="15"/>
  <c r="AG33" i="15"/>
  <c r="AH33" i="15"/>
  <c r="AI33" i="15"/>
  <c r="AJ33" i="15"/>
  <c r="AK33" i="15"/>
  <c r="AL33" i="15"/>
  <c r="AM33" i="15"/>
  <c r="AN33" i="15"/>
  <c r="AO33" i="15"/>
  <c r="AP33" i="15"/>
  <c r="AQ33" i="15"/>
  <c r="AR33" i="15"/>
  <c r="AS33" i="15"/>
  <c r="AT33" i="15"/>
  <c r="AU33" i="15"/>
  <c r="AV33" i="15"/>
  <c r="AW33" i="15"/>
  <c r="AX33" i="15"/>
  <c r="AY33" i="15"/>
  <c r="AZ33" i="15"/>
  <c r="BA33" i="15"/>
  <c r="BB33" i="15"/>
  <c r="BC33" i="15"/>
  <c r="BD33" i="15"/>
  <c r="BE33" i="15"/>
  <c r="BF33" i="15"/>
  <c r="BG33" i="15"/>
  <c r="BH33" i="15"/>
  <c r="BI33" i="15"/>
  <c r="BJ33" i="15"/>
  <c r="BK33" i="15"/>
  <c r="BL33" i="15"/>
  <c r="BM33" i="15"/>
  <c r="BN33" i="15"/>
  <c r="BO33" i="15"/>
  <c r="BP33" i="15"/>
  <c r="BQ33" i="15"/>
  <c r="BR33" i="15"/>
  <c r="BS33" i="15"/>
  <c r="BT33" i="15"/>
  <c r="BU33" i="15"/>
  <c r="BV33" i="15"/>
  <c r="BW33" i="15"/>
  <c r="BX33" i="15"/>
  <c r="BY33" i="15"/>
  <c r="BZ33" i="15"/>
  <c r="CA33" i="15"/>
  <c r="CB33" i="15"/>
  <c r="CC33" i="15"/>
  <c r="CD33" i="15"/>
  <c r="CE33" i="15"/>
  <c r="CF33" i="15"/>
  <c r="CG33" i="15"/>
  <c r="CH33" i="15"/>
  <c r="CI33" i="15"/>
  <c r="CJ33" i="15"/>
  <c r="CK33" i="15"/>
  <c r="CL33" i="15"/>
  <c r="CM33" i="15"/>
  <c r="CN33" i="15"/>
  <c r="CO33" i="15"/>
  <c r="CP33" i="15"/>
  <c r="CQ33" i="15"/>
  <c r="CR33" i="15"/>
  <c r="CS33" i="15"/>
  <c r="CT33" i="15"/>
  <c r="CU33" i="15"/>
  <c r="CV33" i="15"/>
  <c r="CW33" i="15"/>
  <c r="CX33" i="15"/>
  <c r="CY33" i="15"/>
  <c r="CZ33" i="15"/>
  <c r="DA33" i="15"/>
  <c r="DB33" i="15"/>
  <c r="DC33" i="15"/>
  <c r="DD33" i="15"/>
  <c r="DE33" i="15"/>
  <c r="DF33" i="15"/>
  <c r="DG33" i="15"/>
  <c r="DH33" i="15"/>
  <c r="DI33" i="15"/>
  <c r="DJ33" i="15"/>
  <c r="DK33" i="15"/>
  <c r="DL33" i="15"/>
  <c r="DM33" i="15"/>
  <c r="DN33" i="15"/>
  <c r="DO33" i="15"/>
  <c r="DP33" i="15"/>
  <c r="DQ33" i="15"/>
  <c r="DR33" i="15"/>
  <c r="DS33" i="15"/>
  <c r="DT33" i="15"/>
  <c r="DU33" i="15"/>
  <c r="DV33" i="15"/>
  <c r="DW33" i="15"/>
  <c r="DX33" i="15"/>
  <c r="DY33" i="15"/>
  <c r="DZ33" i="15"/>
  <c r="EA33" i="15"/>
  <c r="EB33" i="15"/>
  <c r="EC33" i="15"/>
  <c r="ED33" i="15"/>
  <c r="EE33" i="15"/>
  <c r="EF33" i="15"/>
  <c r="EG33" i="15"/>
  <c r="EH33" i="15"/>
  <c r="EI33" i="15"/>
  <c r="EJ33" i="15"/>
  <c r="EK33" i="15"/>
  <c r="EL33" i="15"/>
  <c r="EM33" i="15"/>
  <c r="EN33" i="15"/>
  <c r="EO33" i="15"/>
  <c r="EP33" i="15"/>
  <c r="EQ33" i="15"/>
  <c r="ER33" i="15"/>
  <c r="ES33" i="15"/>
  <c r="ET33" i="15"/>
  <c r="EU33" i="15"/>
  <c r="EV33" i="15"/>
  <c r="EW33" i="15"/>
  <c r="EX33" i="15"/>
  <c r="EY33" i="15"/>
  <c r="EZ33" i="15"/>
  <c r="FA33" i="15"/>
  <c r="FB33" i="15"/>
  <c r="FC33" i="15"/>
  <c r="FD33" i="15"/>
  <c r="FE33" i="15"/>
  <c r="FF33" i="15"/>
  <c r="FG33" i="15"/>
  <c r="FH33" i="15"/>
  <c r="FI33" i="15"/>
  <c r="FJ33" i="15"/>
  <c r="FK33" i="15"/>
  <c r="FL33" i="15"/>
  <c r="FM33" i="15"/>
  <c r="FN33" i="15"/>
  <c r="FO33" i="15"/>
  <c r="FP33" i="15"/>
  <c r="FQ33" i="15"/>
  <c r="FR33" i="15"/>
  <c r="FS33" i="15"/>
  <c r="FT33" i="15"/>
  <c r="FU33" i="15"/>
  <c r="FV33" i="15"/>
  <c r="FW33" i="15"/>
  <c r="FX33" i="15"/>
  <c r="FY33" i="15"/>
  <c r="FZ33" i="15"/>
  <c r="GA33" i="15"/>
  <c r="GB33" i="15"/>
  <c r="GC33" i="15"/>
  <c r="GD33" i="15"/>
  <c r="GE33" i="15"/>
  <c r="GF33" i="15"/>
  <c r="GG33" i="15"/>
  <c r="GH33" i="15"/>
  <c r="GI33" i="15"/>
  <c r="GJ33" i="15"/>
  <c r="GK33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A34" i="15"/>
  <c r="AB34" i="15"/>
  <c r="AC34" i="15"/>
  <c r="AD34" i="15"/>
  <c r="AE34" i="15"/>
  <c r="AF34" i="15"/>
  <c r="AG34" i="15"/>
  <c r="AH34" i="15"/>
  <c r="AI34" i="15"/>
  <c r="AJ34" i="15"/>
  <c r="AK34" i="15"/>
  <c r="AL34" i="15"/>
  <c r="AM34" i="15"/>
  <c r="AN34" i="15"/>
  <c r="AO34" i="15"/>
  <c r="AP34" i="15"/>
  <c r="AQ34" i="15"/>
  <c r="AR34" i="15"/>
  <c r="AS34" i="15"/>
  <c r="AT34" i="15"/>
  <c r="AU34" i="15"/>
  <c r="AV34" i="15"/>
  <c r="AW34" i="15"/>
  <c r="AX34" i="15"/>
  <c r="AY34" i="15"/>
  <c r="AZ34" i="15"/>
  <c r="BA34" i="15"/>
  <c r="BB34" i="15"/>
  <c r="BC34" i="15"/>
  <c r="BD34" i="15"/>
  <c r="BE34" i="15"/>
  <c r="BF34" i="15"/>
  <c r="BG34" i="15"/>
  <c r="BH34" i="15"/>
  <c r="BI34" i="15"/>
  <c r="BJ34" i="15"/>
  <c r="BK34" i="15"/>
  <c r="BL34" i="15"/>
  <c r="BM34" i="15"/>
  <c r="BN34" i="15"/>
  <c r="BO34" i="15"/>
  <c r="BP34" i="15"/>
  <c r="BQ34" i="15"/>
  <c r="BR34" i="15"/>
  <c r="BS34" i="15"/>
  <c r="BT34" i="15"/>
  <c r="BU34" i="15"/>
  <c r="BV34" i="15"/>
  <c r="BW34" i="15"/>
  <c r="BX34" i="15"/>
  <c r="BY34" i="15"/>
  <c r="BZ34" i="15"/>
  <c r="CA34" i="15"/>
  <c r="CB34" i="15"/>
  <c r="CC34" i="15"/>
  <c r="CD34" i="15"/>
  <c r="CE34" i="15"/>
  <c r="CF34" i="15"/>
  <c r="CG34" i="15"/>
  <c r="CH34" i="15"/>
  <c r="CI34" i="15"/>
  <c r="CJ34" i="15"/>
  <c r="CK34" i="15"/>
  <c r="CL34" i="15"/>
  <c r="CM34" i="15"/>
  <c r="CN34" i="15"/>
  <c r="CO34" i="15"/>
  <c r="CP34" i="15"/>
  <c r="CQ34" i="15"/>
  <c r="CR34" i="15"/>
  <c r="CS34" i="15"/>
  <c r="CT34" i="15"/>
  <c r="CU34" i="15"/>
  <c r="CV34" i="15"/>
  <c r="CW34" i="15"/>
  <c r="CX34" i="15"/>
  <c r="CY34" i="15"/>
  <c r="CZ34" i="15"/>
  <c r="DA34" i="15"/>
  <c r="DB34" i="15"/>
  <c r="DC34" i="15"/>
  <c r="DD34" i="15"/>
  <c r="DE34" i="15"/>
  <c r="DF34" i="15"/>
  <c r="DG34" i="15"/>
  <c r="DH34" i="15"/>
  <c r="DI34" i="15"/>
  <c r="DJ34" i="15"/>
  <c r="DK34" i="15"/>
  <c r="DL34" i="15"/>
  <c r="DM34" i="15"/>
  <c r="DN34" i="15"/>
  <c r="DO34" i="15"/>
  <c r="DP34" i="15"/>
  <c r="DQ34" i="15"/>
  <c r="DR34" i="15"/>
  <c r="DS34" i="15"/>
  <c r="DT34" i="15"/>
  <c r="DU34" i="15"/>
  <c r="DV34" i="15"/>
  <c r="DW34" i="15"/>
  <c r="DX34" i="15"/>
  <c r="DY34" i="15"/>
  <c r="DZ34" i="15"/>
  <c r="EA34" i="15"/>
  <c r="EB34" i="15"/>
  <c r="EC34" i="15"/>
  <c r="ED34" i="15"/>
  <c r="EE34" i="15"/>
  <c r="EF34" i="15"/>
  <c r="EG34" i="15"/>
  <c r="EH34" i="15"/>
  <c r="EI34" i="15"/>
  <c r="EJ34" i="15"/>
  <c r="EK34" i="15"/>
  <c r="EL34" i="15"/>
  <c r="EM34" i="15"/>
  <c r="EN34" i="15"/>
  <c r="EO34" i="15"/>
  <c r="EP34" i="15"/>
  <c r="EQ34" i="15"/>
  <c r="ER34" i="15"/>
  <c r="ES34" i="15"/>
  <c r="ET34" i="15"/>
  <c r="EU34" i="15"/>
  <c r="EV34" i="15"/>
  <c r="EW34" i="15"/>
  <c r="EX34" i="15"/>
  <c r="EY34" i="15"/>
  <c r="EZ34" i="15"/>
  <c r="FA34" i="15"/>
  <c r="FB34" i="15"/>
  <c r="FC34" i="15"/>
  <c r="FD34" i="15"/>
  <c r="FE34" i="15"/>
  <c r="FF34" i="15"/>
  <c r="FG34" i="15"/>
  <c r="FH34" i="15"/>
  <c r="FI34" i="15"/>
  <c r="FJ34" i="15"/>
  <c r="FK34" i="15"/>
  <c r="FL34" i="15"/>
  <c r="FM34" i="15"/>
  <c r="FN34" i="15"/>
  <c r="FO34" i="15"/>
  <c r="FP34" i="15"/>
  <c r="FQ34" i="15"/>
  <c r="FR34" i="15"/>
  <c r="FS34" i="15"/>
  <c r="FT34" i="15"/>
  <c r="FU34" i="15"/>
  <c r="FV34" i="15"/>
  <c r="FW34" i="15"/>
  <c r="FX34" i="15"/>
  <c r="FY34" i="15"/>
  <c r="FZ34" i="15"/>
  <c r="GA34" i="15"/>
  <c r="GB34" i="15"/>
  <c r="GC34" i="15"/>
  <c r="GD34" i="15"/>
  <c r="GE34" i="15"/>
  <c r="GF34" i="15"/>
  <c r="GG34" i="15"/>
  <c r="GH34" i="15"/>
  <c r="GI34" i="15"/>
  <c r="GJ34" i="15"/>
  <c r="GK34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A35" i="15"/>
  <c r="AB35" i="15"/>
  <c r="AC35" i="15"/>
  <c r="AD35" i="15"/>
  <c r="AE35" i="15"/>
  <c r="AF35" i="15"/>
  <c r="AG35" i="15"/>
  <c r="AH35" i="15"/>
  <c r="AI35" i="15"/>
  <c r="AJ35" i="15"/>
  <c r="AK35" i="15"/>
  <c r="AL35" i="15"/>
  <c r="AM35" i="15"/>
  <c r="AN35" i="15"/>
  <c r="AO35" i="15"/>
  <c r="AP35" i="15"/>
  <c r="AQ35" i="15"/>
  <c r="AR35" i="15"/>
  <c r="AS35" i="15"/>
  <c r="AT35" i="15"/>
  <c r="AU35" i="15"/>
  <c r="AV35" i="15"/>
  <c r="AW35" i="15"/>
  <c r="AX35" i="15"/>
  <c r="AY35" i="15"/>
  <c r="AZ35" i="15"/>
  <c r="BA35" i="15"/>
  <c r="BB35" i="15"/>
  <c r="BC35" i="15"/>
  <c r="BD35" i="15"/>
  <c r="BE35" i="15"/>
  <c r="BF35" i="15"/>
  <c r="BG35" i="15"/>
  <c r="BH35" i="15"/>
  <c r="BI35" i="15"/>
  <c r="BJ35" i="15"/>
  <c r="BK35" i="15"/>
  <c r="BL35" i="15"/>
  <c r="BM35" i="15"/>
  <c r="BN35" i="15"/>
  <c r="BO35" i="15"/>
  <c r="BP35" i="15"/>
  <c r="BQ35" i="15"/>
  <c r="BR35" i="15"/>
  <c r="BS35" i="15"/>
  <c r="BT35" i="15"/>
  <c r="BU35" i="15"/>
  <c r="BV35" i="15"/>
  <c r="BW35" i="15"/>
  <c r="BX35" i="15"/>
  <c r="BY35" i="15"/>
  <c r="BZ35" i="15"/>
  <c r="CA35" i="15"/>
  <c r="CB35" i="15"/>
  <c r="CC35" i="15"/>
  <c r="CD35" i="15"/>
  <c r="CE35" i="15"/>
  <c r="CF35" i="15"/>
  <c r="CG35" i="15"/>
  <c r="CH35" i="15"/>
  <c r="CI35" i="15"/>
  <c r="CJ35" i="15"/>
  <c r="CK35" i="15"/>
  <c r="CL35" i="15"/>
  <c r="CM35" i="15"/>
  <c r="CN35" i="15"/>
  <c r="CO35" i="15"/>
  <c r="CP35" i="15"/>
  <c r="CQ35" i="15"/>
  <c r="CR35" i="15"/>
  <c r="CS35" i="15"/>
  <c r="CT35" i="15"/>
  <c r="CU35" i="15"/>
  <c r="CV35" i="15"/>
  <c r="CW35" i="15"/>
  <c r="CX35" i="15"/>
  <c r="CY35" i="15"/>
  <c r="CZ35" i="15"/>
  <c r="DA35" i="15"/>
  <c r="DB35" i="15"/>
  <c r="DC35" i="15"/>
  <c r="DD35" i="15"/>
  <c r="DE35" i="15"/>
  <c r="DF35" i="15"/>
  <c r="DG35" i="15"/>
  <c r="DH35" i="15"/>
  <c r="DI35" i="15"/>
  <c r="DJ35" i="15"/>
  <c r="DK35" i="15"/>
  <c r="DL35" i="15"/>
  <c r="DM35" i="15"/>
  <c r="DN35" i="15"/>
  <c r="DO35" i="15"/>
  <c r="DP35" i="15"/>
  <c r="DQ35" i="15"/>
  <c r="DR35" i="15"/>
  <c r="DS35" i="15"/>
  <c r="DT35" i="15"/>
  <c r="DU35" i="15"/>
  <c r="DV35" i="15"/>
  <c r="DW35" i="15"/>
  <c r="DX35" i="15"/>
  <c r="DY35" i="15"/>
  <c r="DZ35" i="15"/>
  <c r="EA35" i="15"/>
  <c r="EB35" i="15"/>
  <c r="EC35" i="15"/>
  <c r="ED35" i="15"/>
  <c r="EE35" i="15"/>
  <c r="EF35" i="15"/>
  <c r="EG35" i="15"/>
  <c r="EH35" i="15"/>
  <c r="EI35" i="15"/>
  <c r="EJ35" i="15"/>
  <c r="EK35" i="15"/>
  <c r="EL35" i="15"/>
  <c r="EM35" i="15"/>
  <c r="EN35" i="15"/>
  <c r="EO35" i="15"/>
  <c r="EP35" i="15"/>
  <c r="EQ35" i="15"/>
  <c r="ER35" i="15"/>
  <c r="ES35" i="15"/>
  <c r="ET35" i="15"/>
  <c r="EU35" i="15"/>
  <c r="EV35" i="15"/>
  <c r="EW35" i="15"/>
  <c r="EX35" i="15"/>
  <c r="EY35" i="15"/>
  <c r="EZ35" i="15"/>
  <c r="FA35" i="15"/>
  <c r="FB35" i="15"/>
  <c r="FC35" i="15"/>
  <c r="FD35" i="15"/>
  <c r="FE35" i="15"/>
  <c r="FF35" i="15"/>
  <c r="FG35" i="15"/>
  <c r="FH35" i="15"/>
  <c r="FI35" i="15"/>
  <c r="FJ35" i="15"/>
  <c r="FK35" i="15"/>
  <c r="FL35" i="15"/>
  <c r="FM35" i="15"/>
  <c r="FN35" i="15"/>
  <c r="FO35" i="15"/>
  <c r="FP35" i="15"/>
  <c r="FQ35" i="15"/>
  <c r="FR35" i="15"/>
  <c r="FS35" i="15"/>
  <c r="FT35" i="15"/>
  <c r="FU35" i="15"/>
  <c r="FV35" i="15"/>
  <c r="FW35" i="15"/>
  <c r="FX35" i="15"/>
  <c r="FY35" i="15"/>
  <c r="FZ35" i="15"/>
  <c r="GA35" i="15"/>
  <c r="GB35" i="15"/>
  <c r="GC35" i="15"/>
  <c r="GD35" i="15"/>
  <c r="GE35" i="15"/>
  <c r="GF35" i="15"/>
  <c r="GG35" i="15"/>
  <c r="GH35" i="15"/>
  <c r="GI35" i="15"/>
  <c r="GJ35" i="15"/>
  <c r="GK35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A36" i="15"/>
  <c r="AB36" i="15"/>
  <c r="AC36" i="15"/>
  <c r="AD36" i="15"/>
  <c r="AE36" i="15"/>
  <c r="AF36" i="15"/>
  <c r="AG36" i="15"/>
  <c r="AH36" i="15"/>
  <c r="AI36" i="15"/>
  <c r="AJ36" i="15"/>
  <c r="AK36" i="15"/>
  <c r="AL36" i="15"/>
  <c r="AM36" i="15"/>
  <c r="AN36" i="15"/>
  <c r="AO36" i="15"/>
  <c r="AP36" i="15"/>
  <c r="AQ36" i="15"/>
  <c r="AR36" i="15"/>
  <c r="AS36" i="15"/>
  <c r="AT36" i="15"/>
  <c r="AU36" i="15"/>
  <c r="AV36" i="15"/>
  <c r="AW36" i="15"/>
  <c r="AX36" i="15"/>
  <c r="AY36" i="15"/>
  <c r="AZ36" i="15"/>
  <c r="BA36" i="15"/>
  <c r="BB36" i="15"/>
  <c r="BC36" i="15"/>
  <c r="BD36" i="15"/>
  <c r="BE36" i="15"/>
  <c r="BF36" i="15"/>
  <c r="BG36" i="15"/>
  <c r="BH36" i="15"/>
  <c r="BI36" i="15"/>
  <c r="BJ36" i="15"/>
  <c r="BK36" i="15"/>
  <c r="BL36" i="15"/>
  <c r="BM36" i="15"/>
  <c r="BN36" i="15"/>
  <c r="BO36" i="15"/>
  <c r="BP36" i="15"/>
  <c r="BQ36" i="15"/>
  <c r="BR36" i="15"/>
  <c r="BS36" i="15"/>
  <c r="BT36" i="15"/>
  <c r="BU36" i="15"/>
  <c r="BV36" i="15"/>
  <c r="BW36" i="15"/>
  <c r="BX36" i="15"/>
  <c r="BY36" i="15"/>
  <c r="BZ36" i="15"/>
  <c r="CA36" i="15"/>
  <c r="CB36" i="15"/>
  <c r="CC36" i="15"/>
  <c r="CD36" i="15"/>
  <c r="CE36" i="15"/>
  <c r="CF36" i="15"/>
  <c r="CG36" i="15"/>
  <c r="CH36" i="15"/>
  <c r="CI36" i="15"/>
  <c r="CJ36" i="15"/>
  <c r="CK36" i="15"/>
  <c r="CL36" i="15"/>
  <c r="CM36" i="15"/>
  <c r="CN36" i="15"/>
  <c r="CO36" i="15"/>
  <c r="CP36" i="15"/>
  <c r="CQ36" i="15"/>
  <c r="CR36" i="15"/>
  <c r="CS36" i="15"/>
  <c r="CT36" i="15"/>
  <c r="CU36" i="15"/>
  <c r="CV36" i="15"/>
  <c r="CW36" i="15"/>
  <c r="CX36" i="15"/>
  <c r="CY36" i="15"/>
  <c r="CZ36" i="15"/>
  <c r="DA36" i="15"/>
  <c r="DB36" i="15"/>
  <c r="DC36" i="15"/>
  <c r="DD36" i="15"/>
  <c r="DE36" i="15"/>
  <c r="DF36" i="15"/>
  <c r="DG36" i="15"/>
  <c r="DH36" i="15"/>
  <c r="DI36" i="15"/>
  <c r="DJ36" i="15"/>
  <c r="DK36" i="15"/>
  <c r="DL36" i="15"/>
  <c r="DM36" i="15"/>
  <c r="DN36" i="15"/>
  <c r="DO36" i="15"/>
  <c r="DP36" i="15"/>
  <c r="DQ36" i="15"/>
  <c r="DR36" i="15"/>
  <c r="DS36" i="15"/>
  <c r="DT36" i="15"/>
  <c r="DU36" i="15"/>
  <c r="DV36" i="15"/>
  <c r="DW36" i="15"/>
  <c r="DX36" i="15"/>
  <c r="DY36" i="15"/>
  <c r="DZ36" i="15"/>
  <c r="EA36" i="15"/>
  <c r="EB36" i="15"/>
  <c r="EC36" i="15"/>
  <c r="ED36" i="15"/>
  <c r="EE36" i="15"/>
  <c r="EF36" i="15"/>
  <c r="EG36" i="15"/>
  <c r="EH36" i="15"/>
  <c r="EI36" i="15"/>
  <c r="EJ36" i="15"/>
  <c r="EK36" i="15"/>
  <c r="EL36" i="15"/>
  <c r="EM36" i="15"/>
  <c r="EN36" i="15"/>
  <c r="EO36" i="15"/>
  <c r="EP36" i="15"/>
  <c r="EQ36" i="15"/>
  <c r="ER36" i="15"/>
  <c r="ES36" i="15"/>
  <c r="ET36" i="15"/>
  <c r="EU36" i="15"/>
  <c r="EV36" i="15"/>
  <c r="EW36" i="15"/>
  <c r="EX36" i="15"/>
  <c r="EY36" i="15"/>
  <c r="EZ36" i="15"/>
  <c r="FA36" i="15"/>
  <c r="FB36" i="15"/>
  <c r="FC36" i="15"/>
  <c r="FD36" i="15"/>
  <c r="FE36" i="15"/>
  <c r="FF36" i="15"/>
  <c r="FG36" i="15"/>
  <c r="FH36" i="15"/>
  <c r="FI36" i="15"/>
  <c r="FJ36" i="15"/>
  <c r="FK36" i="15"/>
  <c r="FL36" i="15"/>
  <c r="FM36" i="15"/>
  <c r="FN36" i="15"/>
  <c r="FO36" i="15"/>
  <c r="FP36" i="15"/>
  <c r="FQ36" i="15"/>
  <c r="FR36" i="15"/>
  <c r="FS36" i="15"/>
  <c r="FT36" i="15"/>
  <c r="FU36" i="15"/>
  <c r="FV36" i="15"/>
  <c r="FW36" i="15"/>
  <c r="FX36" i="15"/>
  <c r="FY36" i="15"/>
  <c r="FZ36" i="15"/>
  <c r="GA36" i="15"/>
  <c r="GB36" i="15"/>
  <c r="GC36" i="15"/>
  <c r="GD36" i="15"/>
  <c r="GE36" i="15"/>
  <c r="GF36" i="15"/>
  <c r="GG36" i="15"/>
  <c r="GH36" i="15"/>
  <c r="GI36" i="15"/>
  <c r="GJ36" i="15"/>
  <c r="GK36" i="15"/>
  <c r="L37" i="15"/>
  <c r="M37" i="15"/>
  <c r="N37" i="15"/>
  <c r="O37" i="15"/>
  <c r="P37" i="15"/>
  <c r="Q37" i="15"/>
  <c r="R37" i="15"/>
  <c r="S37" i="15"/>
  <c r="T37" i="15"/>
  <c r="U37" i="15"/>
  <c r="V37" i="15"/>
  <c r="W37" i="15"/>
  <c r="X37" i="15"/>
  <c r="Y37" i="15"/>
  <c r="Z37" i="15"/>
  <c r="AA37" i="15"/>
  <c r="AB37" i="15"/>
  <c r="AC37" i="15"/>
  <c r="AD37" i="15"/>
  <c r="AE37" i="15"/>
  <c r="AF37" i="15"/>
  <c r="AG37" i="15"/>
  <c r="AH37" i="15"/>
  <c r="AI37" i="15"/>
  <c r="AJ37" i="15"/>
  <c r="AK37" i="15"/>
  <c r="AL37" i="15"/>
  <c r="AM37" i="15"/>
  <c r="AN37" i="15"/>
  <c r="AO37" i="15"/>
  <c r="AP37" i="15"/>
  <c r="AQ37" i="15"/>
  <c r="AR37" i="15"/>
  <c r="AS37" i="15"/>
  <c r="AT37" i="15"/>
  <c r="AU37" i="15"/>
  <c r="AV37" i="15"/>
  <c r="AW37" i="15"/>
  <c r="AX37" i="15"/>
  <c r="AY37" i="15"/>
  <c r="AZ37" i="15"/>
  <c r="BA37" i="15"/>
  <c r="BB37" i="15"/>
  <c r="BC37" i="15"/>
  <c r="BD37" i="15"/>
  <c r="BE37" i="15"/>
  <c r="BF37" i="15"/>
  <c r="BG37" i="15"/>
  <c r="BH37" i="15"/>
  <c r="BI37" i="15"/>
  <c r="BJ37" i="15"/>
  <c r="BK37" i="15"/>
  <c r="BL37" i="15"/>
  <c r="BM37" i="15"/>
  <c r="BN37" i="15"/>
  <c r="BO37" i="15"/>
  <c r="BP37" i="15"/>
  <c r="BQ37" i="15"/>
  <c r="BR37" i="15"/>
  <c r="BS37" i="15"/>
  <c r="BT37" i="15"/>
  <c r="BU37" i="15"/>
  <c r="BV37" i="15"/>
  <c r="BW37" i="15"/>
  <c r="BX37" i="15"/>
  <c r="BY37" i="15"/>
  <c r="BZ37" i="15"/>
  <c r="CA37" i="15"/>
  <c r="CB37" i="15"/>
  <c r="CC37" i="15"/>
  <c r="CD37" i="15"/>
  <c r="CE37" i="15"/>
  <c r="CF37" i="15"/>
  <c r="CG37" i="15"/>
  <c r="CH37" i="15"/>
  <c r="CI37" i="15"/>
  <c r="CJ37" i="15"/>
  <c r="CK37" i="15"/>
  <c r="CL37" i="15"/>
  <c r="CM37" i="15"/>
  <c r="CN37" i="15"/>
  <c r="CO37" i="15"/>
  <c r="CP37" i="15"/>
  <c r="CQ37" i="15"/>
  <c r="CR37" i="15"/>
  <c r="CS37" i="15"/>
  <c r="CT37" i="15"/>
  <c r="CU37" i="15"/>
  <c r="CV37" i="15"/>
  <c r="CW37" i="15"/>
  <c r="CX37" i="15"/>
  <c r="CY37" i="15"/>
  <c r="CZ37" i="15"/>
  <c r="DA37" i="15"/>
  <c r="DB37" i="15"/>
  <c r="DC37" i="15"/>
  <c r="DD37" i="15"/>
  <c r="DE37" i="15"/>
  <c r="DF37" i="15"/>
  <c r="DG37" i="15"/>
  <c r="DH37" i="15"/>
  <c r="DI37" i="15"/>
  <c r="DJ37" i="15"/>
  <c r="DK37" i="15"/>
  <c r="DL37" i="15"/>
  <c r="DM37" i="15"/>
  <c r="DN37" i="15"/>
  <c r="DO37" i="15"/>
  <c r="DP37" i="15"/>
  <c r="DQ37" i="15"/>
  <c r="DR37" i="15"/>
  <c r="DS37" i="15"/>
  <c r="DT37" i="15"/>
  <c r="DU37" i="15"/>
  <c r="DV37" i="15"/>
  <c r="DW37" i="15"/>
  <c r="DX37" i="15"/>
  <c r="DY37" i="15"/>
  <c r="DZ37" i="15"/>
  <c r="EA37" i="15"/>
  <c r="EB37" i="15"/>
  <c r="EC37" i="15"/>
  <c r="ED37" i="15"/>
  <c r="EE37" i="15"/>
  <c r="EF37" i="15"/>
  <c r="EG37" i="15"/>
  <c r="EH37" i="15"/>
  <c r="EI37" i="15"/>
  <c r="EJ37" i="15"/>
  <c r="EK37" i="15"/>
  <c r="EL37" i="15"/>
  <c r="EM37" i="15"/>
  <c r="EN37" i="15"/>
  <c r="EO37" i="15"/>
  <c r="EP37" i="15"/>
  <c r="EQ37" i="15"/>
  <c r="ER37" i="15"/>
  <c r="ES37" i="15"/>
  <c r="ET37" i="15"/>
  <c r="EU37" i="15"/>
  <c r="EV37" i="15"/>
  <c r="EW37" i="15"/>
  <c r="EX37" i="15"/>
  <c r="EY37" i="15"/>
  <c r="EZ37" i="15"/>
  <c r="FA37" i="15"/>
  <c r="FB37" i="15"/>
  <c r="FC37" i="15"/>
  <c r="FD37" i="15"/>
  <c r="FE37" i="15"/>
  <c r="FF37" i="15"/>
  <c r="FG37" i="15"/>
  <c r="FH37" i="15"/>
  <c r="FI37" i="15"/>
  <c r="FJ37" i="15"/>
  <c r="FK37" i="15"/>
  <c r="FL37" i="15"/>
  <c r="FM37" i="15"/>
  <c r="FN37" i="15"/>
  <c r="FO37" i="15"/>
  <c r="FP37" i="15"/>
  <c r="FQ37" i="15"/>
  <c r="FR37" i="15"/>
  <c r="FS37" i="15"/>
  <c r="FT37" i="15"/>
  <c r="FU37" i="15"/>
  <c r="FV37" i="15"/>
  <c r="FW37" i="15"/>
  <c r="FX37" i="15"/>
  <c r="FY37" i="15"/>
  <c r="FZ37" i="15"/>
  <c r="GA37" i="15"/>
  <c r="GB37" i="15"/>
  <c r="GC37" i="15"/>
  <c r="GD37" i="15"/>
  <c r="GE37" i="15"/>
  <c r="GF37" i="15"/>
  <c r="GG37" i="15"/>
  <c r="GH37" i="15"/>
  <c r="GI37" i="15"/>
  <c r="GJ37" i="15"/>
  <c r="GK37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A38" i="15"/>
  <c r="AB38" i="15"/>
  <c r="AC38" i="15"/>
  <c r="AD38" i="15"/>
  <c r="AE38" i="15"/>
  <c r="AF38" i="15"/>
  <c r="AG38" i="15"/>
  <c r="AH38" i="15"/>
  <c r="AI38" i="15"/>
  <c r="AJ38" i="15"/>
  <c r="AK38" i="15"/>
  <c r="AL38" i="15"/>
  <c r="AM38" i="15"/>
  <c r="AN38" i="15"/>
  <c r="AO38" i="15"/>
  <c r="AP38" i="15"/>
  <c r="AQ38" i="15"/>
  <c r="AR38" i="15"/>
  <c r="AS38" i="15"/>
  <c r="AT38" i="15"/>
  <c r="AU38" i="15"/>
  <c r="AV38" i="15"/>
  <c r="AW38" i="15"/>
  <c r="AX38" i="15"/>
  <c r="AY38" i="15"/>
  <c r="AZ38" i="15"/>
  <c r="BA38" i="15"/>
  <c r="BB38" i="15"/>
  <c r="BC38" i="15"/>
  <c r="BD38" i="15"/>
  <c r="BE38" i="15"/>
  <c r="BF38" i="15"/>
  <c r="BG38" i="15"/>
  <c r="BH38" i="15"/>
  <c r="BI38" i="15"/>
  <c r="BJ38" i="15"/>
  <c r="BK38" i="15"/>
  <c r="BL38" i="15"/>
  <c r="BM38" i="15"/>
  <c r="BN38" i="15"/>
  <c r="BO38" i="15"/>
  <c r="BP38" i="15"/>
  <c r="BQ38" i="15"/>
  <c r="BR38" i="15"/>
  <c r="BS38" i="15"/>
  <c r="BT38" i="15"/>
  <c r="BU38" i="15"/>
  <c r="BV38" i="15"/>
  <c r="BW38" i="15"/>
  <c r="BX38" i="15"/>
  <c r="BY38" i="15"/>
  <c r="BZ38" i="15"/>
  <c r="CA38" i="15"/>
  <c r="CB38" i="15"/>
  <c r="CC38" i="15"/>
  <c r="CD38" i="15"/>
  <c r="CE38" i="15"/>
  <c r="CF38" i="15"/>
  <c r="CG38" i="15"/>
  <c r="CH38" i="15"/>
  <c r="CI38" i="15"/>
  <c r="CJ38" i="15"/>
  <c r="CK38" i="15"/>
  <c r="CL38" i="15"/>
  <c r="CM38" i="15"/>
  <c r="CN38" i="15"/>
  <c r="CO38" i="15"/>
  <c r="CP38" i="15"/>
  <c r="CQ38" i="15"/>
  <c r="CR38" i="15"/>
  <c r="CS38" i="15"/>
  <c r="CT38" i="15"/>
  <c r="CU38" i="15"/>
  <c r="CV38" i="15"/>
  <c r="CW38" i="15"/>
  <c r="CX38" i="15"/>
  <c r="CY38" i="15"/>
  <c r="CZ38" i="15"/>
  <c r="DA38" i="15"/>
  <c r="DB38" i="15"/>
  <c r="DC38" i="15"/>
  <c r="DD38" i="15"/>
  <c r="DE38" i="15"/>
  <c r="DF38" i="15"/>
  <c r="DG38" i="15"/>
  <c r="DH38" i="15"/>
  <c r="DI38" i="15"/>
  <c r="DJ38" i="15"/>
  <c r="DK38" i="15"/>
  <c r="DL38" i="15"/>
  <c r="DM38" i="15"/>
  <c r="DN38" i="15"/>
  <c r="DO38" i="15"/>
  <c r="DP38" i="15"/>
  <c r="DQ38" i="15"/>
  <c r="DR38" i="15"/>
  <c r="DS38" i="15"/>
  <c r="DT38" i="15"/>
  <c r="DU38" i="15"/>
  <c r="DV38" i="15"/>
  <c r="DW38" i="15"/>
  <c r="DX38" i="15"/>
  <c r="DY38" i="15"/>
  <c r="DZ38" i="15"/>
  <c r="EA38" i="15"/>
  <c r="EB38" i="15"/>
  <c r="EC38" i="15"/>
  <c r="ED38" i="15"/>
  <c r="EE38" i="15"/>
  <c r="EF38" i="15"/>
  <c r="EG38" i="15"/>
  <c r="EH38" i="15"/>
  <c r="EI38" i="15"/>
  <c r="EJ38" i="15"/>
  <c r="EK38" i="15"/>
  <c r="EL38" i="15"/>
  <c r="EM38" i="15"/>
  <c r="EN38" i="15"/>
  <c r="EO38" i="15"/>
  <c r="EP38" i="15"/>
  <c r="EQ38" i="15"/>
  <c r="ER38" i="15"/>
  <c r="ES38" i="15"/>
  <c r="ET38" i="15"/>
  <c r="EU38" i="15"/>
  <c r="EV38" i="15"/>
  <c r="EW38" i="15"/>
  <c r="EX38" i="15"/>
  <c r="EY38" i="15"/>
  <c r="EZ38" i="15"/>
  <c r="FA38" i="15"/>
  <c r="FB38" i="15"/>
  <c r="FC38" i="15"/>
  <c r="FD38" i="15"/>
  <c r="FE38" i="15"/>
  <c r="FF38" i="15"/>
  <c r="FG38" i="15"/>
  <c r="FH38" i="15"/>
  <c r="FI38" i="15"/>
  <c r="FJ38" i="15"/>
  <c r="FK38" i="15"/>
  <c r="FL38" i="15"/>
  <c r="FM38" i="15"/>
  <c r="FN38" i="15"/>
  <c r="FO38" i="15"/>
  <c r="FP38" i="15"/>
  <c r="FQ38" i="15"/>
  <c r="FR38" i="15"/>
  <c r="FS38" i="15"/>
  <c r="FT38" i="15"/>
  <c r="FU38" i="15"/>
  <c r="FV38" i="15"/>
  <c r="FW38" i="15"/>
  <c r="FX38" i="15"/>
  <c r="FY38" i="15"/>
  <c r="FZ38" i="15"/>
  <c r="GA38" i="15"/>
  <c r="GB38" i="15"/>
  <c r="GC38" i="15"/>
  <c r="GD38" i="15"/>
  <c r="GE38" i="15"/>
  <c r="GF38" i="15"/>
  <c r="GG38" i="15"/>
  <c r="GH38" i="15"/>
  <c r="GI38" i="15"/>
  <c r="GJ38" i="15"/>
  <c r="GK38" i="15"/>
  <c r="L39" i="15"/>
  <c r="M39" i="15"/>
  <c r="N39" i="15"/>
  <c r="O39" i="15"/>
  <c r="P39" i="15"/>
  <c r="Q39" i="15"/>
  <c r="R39" i="15"/>
  <c r="S39" i="15"/>
  <c r="T39" i="15"/>
  <c r="U39" i="15"/>
  <c r="V39" i="15"/>
  <c r="W39" i="15"/>
  <c r="X39" i="15"/>
  <c r="Y39" i="15"/>
  <c r="Z39" i="15"/>
  <c r="AA39" i="15"/>
  <c r="AB39" i="15"/>
  <c r="AC39" i="15"/>
  <c r="AD39" i="15"/>
  <c r="AE39" i="15"/>
  <c r="AF39" i="15"/>
  <c r="AG39" i="15"/>
  <c r="AH39" i="15"/>
  <c r="AI39" i="15"/>
  <c r="AJ39" i="15"/>
  <c r="AK39" i="15"/>
  <c r="AL39" i="15"/>
  <c r="AM39" i="15"/>
  <c r="AN39" i="15"/>
  <c r="AO39" i="15"/>
  <c r="AP39" i="15"/>
  <c r="AQ39" i="15"/>
  <c r="AR39" i="15"/>
  <c r="AS39" i="15"/>
  <c r="AT39" i="15"/>
  <c r="AU39" i="15"/>
  <c r="AV39" i="15"/>
  <c r="AW39" i="15"/>
  <c r="AX39" i="15"/>
  <c r="AY39" i="15"/>
  <c r="AZ39" i="15"/>
  <c r="BA39" i="15"/>
  <c r="BB39" i="15"/>
  <c r="BC39" i="15"/>
  <c r="BD39" i="15"/>
  <c r="BE39" i="15"/>
  <c r="BF39" i="15"/>
  <c r="BG39" i="15"/>
  <c r="BH39" i="15"/>
  <c r="BI39" i="15"/>
  <c r="BJ39" i="15"/>
  <c r="BK39" i="15"/>
  <c r="BL39" i="15"/>
  <c r="BM39" i="15"/>
  <c r="BN39" i="15"/>
  <c r="BO39" i="15"/>
  <c r="BP39" i="15"/>
  <c r="BQ39" i="15"/>
  <c r="BR39" i="15"/>
  <c r="BS39" i="15"/>
  <c r="BT39" i="15"/>
  <c r="BU39" i="15"/>
  <c r="BV39" i="15"/>
  <c r="BW39" i="15"/>
  <c r="BX39" i="15"/>
  <c r="BY39" i="15"/>
  <c r="BZ39" i="15"/>
  <c r="CA39" i="15"/>
  <c r="CB39" i="15"/>
  <c r="CC39" i="15"/>
  <c r="CD39" i="15"/>
  <c r="CE39" i="15"/>
  <c r="CF39" i="15"/>
  <c r="CG39" i="15"/>
  <c r="CH39" i="15"/>
  <c r="CI39" i="15"/>
  <c r="CJ39" i="15"/>
  <c r="CK39" i="15"/>
  <c r="CL39" i="15"/>
  <c r="CM39" i="15"/>
  <c r="CN39" i="15"/>
  <c r="CO39" i="15"/>
  <c r="CP39" i="15"/>
  <c r="CQ39" i="15"/>
  <c r="CR39" i="15"/>
  <c r="CS39" i="15"/>
  <c r="CT39" i="15"/>
  <c r="CU39" i="15"/>
  <c r="CV39" i="15"/>
  <c r="CW39" i="15"/>
  <c r="CX39" i="15"/>
  <c r="CY39" i="15"/>
  <c r="CZ39" i="15"/>
  <c r="DA39" i="15"/>
  <c r="DB39" i="15"/>
  <c r="DC39" i="15"/>
  <c r="DD39" i="15"/>
  <c r="DE39" i="15"/>
  <c r="DF39" i="15"/>
  <c r="DG39" i="15"/>
  <c r="DH39" i="15"/>
  <c r="DI39" i="15"/>
  <c r="DJ39" i="15"/>
  <c r="DK39" i="15"/>
  <c r="DL39" i="15"/>
  <c r="DM39" i="15"/>
  <c r="DN39" i="15"/>
  <c r="DO39" i="15"/>
  <c r="DP39" i="15"/>
  <c r="DQ39" i="15"/>
  <c r="DR39" i="15"/>
  <c r="DS39" i="15"/>
  <c r="DT39" i="15"/>
  <c r="DU39" i="15"/>
  <c r="DV39" i="15"/>
  <c r="DW39" i="15"/>
  <c r="DX39" i="15"/>
  <c r="DY39" i="15"/>
  <c r="DZ39" i="15"/>
  <c r="EA39" i="15"/>
  <c r="EB39" i="15"/>
  <c r="EC39" i="15"/>
  <c r="ED39" i="15"/>
  <c r="EE39" i="15"/>
  <c r="EF39" i="15"/>
  <c r="EG39" i="15"/>
  <c r="EH39" i="15"/>
  <c r="EI39" i="15"/>
  <c r="EJ39" i="15"/>
  <c r="EK39" i="15"/>
  <c r="EL39" i="15"/>
  <c r="EM39" i="15"/>
  <c r="EN39" i="15"/>
  <c r="EO39" i="15"/>
  <c r="EP39" i="15"/>
  <c r="EQ39" i="15"/>
  <c r="ER39" i="15"/>
  <c r="ES39" i="15"/>
  <c r="ET39" i="15"/>
  <c r="EU39" i="15"/>
  <c r="EV39" i="15"/>
  <c r="EW39" i="15"/>
  <c r="EX39" i="15"/>
  <c r="EY39" i="15"/>
  <c r="EZ39" i="15"/>
  <c r="FA39" i="15"/>
  <c r="FB39" i="15"/>
  <c r="FC39" i="15"/>
  <c r="FD39" i="15"/>
  <c r="FE39" i="15"/>
  <c r="FF39" i="15"/>
  <c r="FG39" i="15"/>
  <c r="FH39" i="15"/>
  <c r="FI39" i="15"/>
  <c r="FJ39" i="15"/>
  <c r="FK39" i="15"/>
  <c r="FL39" i="15"/>
  <c r="FM39" i="15"/>
  <c r="FN39" i="15"/>
  <c r="FO39" i="15"/>
  <c r="FP39" i="15"/>
  <c r="FQ39" i="15"/>
  <c r="FR39" i="15"/>
  <c r="FS39" i="15"/>
  <c r="FT39" i="15"/>
  <c r="FU39" i="15"/>
  <c r="FV39" i="15"/>
  <c r="FW39" i="15"/>
  <c r="FX39" i="15"/>
  <c r="FY39" i="15"/>
  <c r="FZ39" i="15"/>
  <c r="GA39" i="15"/>
  <c r="GB39" i="15"/>
  <c r="GC39" i="15"/>
  <c r="GD39" i="15"/>
  <c r="GE39" i="15"/>
  <c r="GF39" i="15"/>
  <c r="GG39" i="15"/>
  <c r="GH39" i="15"/>
  <c r="GI39" i="15"/>
  <c r="GJ39" i="15"/>
  <c r="GK39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A40" i="15"/>
  <c r="AB40" i="15"/>
  <c r="AC40" i="15"/>
  <c r="AD40" i="15"/>
  <c r="AE40" i="15"/>
  <c r="AF40" i="15"/>
  <c r="AG40" i="15"/>
  <c r="AH40" i="15"/>
  <c r="AI40" i="15"/>
  <c r="AJ40" i="15"/>
  <c r="AK40" i="15"/>
  <c r="AL40" i="15"/>
  <c r="AM40" i="15"/>
  <c r="AN40" i="15"/>
  <c r="AO40" i="15"/>
  <c r="AP40" i="15"/>
  <c r="AQ40" i="15"/>
  <c r="AR40" i="15"/>
  <c r="AS40" i="15"/>
  <c r="AT40" i="15"/>
  <c r="AU40" i="15"/>
  <c r="AV40" i="15"/>
  <c r="AW40" i="15"/>
  <c r="AX40" i="15"/>
  <c r="AY40" i="15"/>
  <c r="AZ40" i="15"/>
  <c r="BA40" i="15"/>
  <c r="BB40" i="15"/>
  <c r="BC40" i="15"/>
  <c r="BD40" i="15"/>
  <c r="BE40" i="15"/>
  <c r="BF40" i="15"/>
  <c r="BG40" i="15"/>
  <c r="BH40" i="15"/>
  <c r="BI40" i="15"/>
  <c r="BJ40" i="15"/>
  <c r="BK40" i="15"/>
  <c r="BL40" i="15"/>
  <c r="BM40" i="15"/>
  <c r="BN40" i="15"/>
  <c r="BO40" i="15"/>
  <c r="BP40" i="15"/>
  <c r="BQ40" i="15"/>
  <c r="BR40" i="15"/>
  <c r="BS40" i="15"/>
  <c r="BT40" i="15"/>
  <c r="BU40" i="15"/>
  <c r="BV40" i="15"/>
  <c r="BW40" i="15"/>
  <c r="BX40" i="15"/>
  <c r="BY40" i="15"/>
  <c r="BZ40" i="15"/>
  <c r="CA40" i="15"/>
  <c r="CB40" i="15"/>
  <c r="CC40" i="15"/>
  <c r="CD40" i="15"/>
  <c r="CE40" i="15"/>
  <c r="CF40" i="15"/>
  <c r="CG40" i="15"/>
  <c r="CH40" i="15"/>
  <c r="CI40" i="15"/>
  <c r="CJ40" i="15"/>
  <c r="CK40" i="15"/>
  <c r="CL40" i="15"/>
  <c r="CM40" i="15"/>
  <c r="CN40" i="15"/>
  <c r="CO40" i="15"/>
  <c r="CP40" i="15"/>
  <c r="CQ40" i="15"/>
  <c r="CR40" i="15"/>
  <c r="CS40" i="15"/>
  <c r="CT40" i="15"/>
  <c r="CU40" i="15"/>
  <c r="CV40" i="15"/>
  <c r="CW40" i="15"/>
  <c r="CX40" i="15"/>
  <c r="CY40" i="15"/>
  <c r="CZ40" i="15"/>
  <c r="DA40" i="15"/>
  <c r="DB40" i="15"/>
  <c r="DC40" i="15"/>
  <c r="DD40" i="15"/>
  <c r="DE40" i="15"/>
  <c r="DF40" i="15"/>
  <c r="DG40" i="15"/>
  <c r="DH40" i="15"/>
  <c r="DI40" i="15"/>
  <c r="DJ40" i="15"/>
  <c r="DK40" i="15"/>
  <c r="DL40" i="15"/>
  <c r="DM40" i="15"/>
  <c r="DN40" i="15"/>
  <c r="DO40" i="15"/>
  <c r="DP40" i="15"/>
  <c r="DQ40" i="15"/>
  <c r="DR40" i="15"/>
  <c r="DS40" i="15"/>
  <c r="DT40" i="15"/>
  <c r="DU40" i="15"/>
  <c r="DV40" i="15"/>
  <c r="DW40" i="15"/>
  <c r="DX40" i="15"/>
  <c r="DY40" i="15"/>
  <c r="DZ40" i="15"/>
  <c r="EA40" i="15"/>
  <c r="EB40" i="15"/>
  <c r="EC40" i="15"/>
  <c r="ED40" i="15"/>
  <c r="EE40" i="15"/>
  <c r="EF40" i="15"/>
  <c r="EG40" i="15"/>
  <c r="EH40" i="15"/>
  <c r="EI40" i="15"/>
  <c r="EJ40" i="15"/>
  <c r="EK40" i="15"/>
  <c r="EL40" i="15"/>
  <c r="EM40" i="15"/>
  <c r="EN40" i="15"/>
  <c r="EO40" i="15"/>
  <c r="EP40" i="15"/>
  <c r="EQ40" i="15"/>
  <c r="ER40" i="15"/>
  <c r="ES40" i="15"/>
  <c r="ET40" i="15"/>
  <c r="EU40" i="15"/>
  <c r="EV40" i="15"/>
  <c r="EW40" i="15"/>
  <c r="EX40" i="15"/>
  <c r="EY40" i="15"/>
  <c r="EZ40" i="15"/>
  <c r="FA40" i="15"/>
  <c r="FB40" i="15"/>
  <c r="FC40" i="15"/>
  <c r="FD40" i="15"/>
  <c r="FE40" i="15"/>
  <c r="FF40" i="15"/>
  <c r="FG40" i="15"/>
  <c r="FH40" i="15"/>
  <c r="FI40" i="15"/>
  <c r="FJ40" i="15"/>
  <c r="FK40" i="15"/>
  <c r="FL40" i="15"/>
  <c r="FM40" i="15"/>
  <c r="FN40" i="15"/>
  <c r="FO40" i="15"/>
  <c r="FP40" i="15"/>
  <c r="FQ40" i="15"/>
  <c r="FR40" i="15"/>
  <c r="FS40" i="15"/>
  <c r="FT40" i="15"/>
  <c r="FU40" i="15"/>
  <c r="FV40" i="15"/>
  <c r="FW40" i="15"/>
  <c r="FX40" i="15"/>
  <c r="FY40" i="15"/>
  <c r="FZ40" i="15"/>
  <c r="GA40" i="15"/>
  <c r="GB40" i="15"/>
  <c r="GC40" i="15"/>
  <c r="GD40" i="15"/>
  <c r="GE40" i="15"/>
  <c r="GF40" i="15"/>
  <c r="GG40" i="15"/>
  <c r="GH40" i="15"/>
  <c r="GI40" i="15"/>
  <c r="GJ40" i="15"/>
  <c r="GK40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A41" i="15"/>
  <c r="AB41" i="15"/>
  <c r="AC41" i="15"/>
  <c r="AD41" i="15"/>
  <c r="AE41" i="15"/>
  <c r="AF41" i="15"/>
  <c r="AG41" i="15"/>
  <c r="AH41" i="15"/>
  <c r="AI41" i="15"/>
  <c r="AJ41" i="15"/>
  <c r="AK41" i="15"/>
  <c r="AL41" i="15"/>
  <c r="AM41" i="15"/>
  <c r="AN41" i="15"/>
  <c r="AO41" i="15"/>
  <c r="AP41" i="15"/>
  <c r="AQ41" i="15"/>
  <c r="AR41" i="15"/>
  <c r="AS41" i="15"/>
  <c r="AT41" i="15"/>
  <c r="AU41" i="15"/>
  <c r="AV41" i="15"/>
  <c r="AW41" i="15"/>
  <c r="AX41" i="15"/>
  <c r="AY41" i="15"/>
  <c r="AZ41" i="15"/>
  <c r="BA41" i="15"/>
  <c r="BB41" i="15"/>
  <c r="BC41" i="15"/>
  <c r="BD41" i="15"/>
  <c r="BE41" i="15"/>
  <c r="BF41" i="15"/>
  <c r="BG41" i="15"/>
  <c r="BH41" i="15"/>
  <c r="BI41" i="15"/>
  <c r="BJ41" i="15"/>
  <c r="BK41" i="15"/>
  <c r="BL41" i="15"/>
  <c r="BM41" i="15"/>
  <c r="BN41" i="15"/>
  <c r="BO41" i="15"/>
  <c r="BP41" i="15"/>
  <c r="BQ41" i="15"/>
  <c r="BR41" i="15"/>
  <c r="BS41" i="15"/>
  <c r="BT41" i="15"/>
  <c r="BU41" i="15"/>
  <c r="BV41" i="15"/>
  <c r="BW41" i="15"/>
  <c r="BX41" i="15"/>
  <c r="BY41" i="15"/>
  <c r="BZ41" i="15"/>
  <c r="CA41" i="15"/>
  <c r="CB41" i="15"/>
  <c r="CC41" i="15"/>
  <c r="CD41" i="15"/>
  <c r="CE41" i="15"/>
  <c r="CF41" i="15"/>
  <c r="CG41" i="15"/>
  <c r="CH41" i="15"/>
  <c r="CI41" i="15"/>
  <c r="CJ41" i="15"/>
  <c r="CK41" i="15"/>
  <c r="CL41" i="15"/>
  <c r="CM41" i="15"/>
  <c r="CN41" i="15"/>
  <c r="CO41" i="15"/>
  <c r="CP41" i="15"/>
  <c r="CQ41" i="15"/>
  <c r="CR41" i="15"/>
  <c r="CS41" i="15"/>
  <c r="CT41" i="15"/>
  <c r="CU41" i="15"/>
  <c r="CV41" i="15"/>
  <c r="CW41" i="15"/>
  <c r="CX41" i="15"/>
  <c r="CY41" i="15"/>
  <c r="CZ41" i="15"/>
  <c r="DA41" i="15"/>
  <c r="DB41" i="15"/>
  <c r="DC41" i="15"/>
  <c r="DD41" i="15"/>
  <c r="DE41" i="15"/>
  <c r="DF41" i="15"/>
  <c r="DG41" i="15"/>
  <c r="DH41" i="15"/>
  <c r="DI41" i="15"/>
  <c r="DJ41" i="15"/>
  <c r="DK41" i="15"/>
  <c r="DL41" i="15"/>
  <c r="DM41" i="15"/>
  <c r="DN41" i="15"/>
  <c r="DO41" i="15"/>
  <c r="DP41" i="15"/>
  <c r="DQ41" i="15"/>
  <c r="DR41" i="15"/>
  <c r="DS41" i="15"/>
  <c r="DT41" i="15"/>
  <c r="DU41" i="15"/>
  <c r="DV41" i="15"/>
  <c r="DW41" i="15"/>
  <c r="DX41" i="15"/>
  <c r="DY41" i="15"/>
  <c r="DZ41" i="15"/>
  <c r="EA41" i="15"/>
  <c r="EB41" i="15"/>
  <c r="EC41" i="15"/>
  <c r="ED41" i="15"/>
  <c r="EE41" i="15"/>
  <c r="EF41" i="15"/>
  <c r="EG41" i="15"/>
  <c r="EH41" i="15"/>
  <c r="EI41" i="15"/>
  <c r="EJ41" i="15"/>
  <c r="EK41" i="15"/>
  <c r="EL41" i="15"/>
  <c r="EM41" i="15"/>
  <c r="EN41" i="15"/>
  <c r="EO41" i="15"/>
  <c r="EP41" i="15"/>
  <c r="EQ41" i="15"/>
  <c r="ER41" i="15"/>
  <c r="ES41" i="15"/>
  <c r="ET41" i="15"/>
  <c r="EU41" i="15"/>
  <c r="EV41" i="15"/>
  <c r="EW41" i="15"/>
  <c r="EX41" i="15"/>
  <c r="EY41" i="15"/>
  <c r="EZ41" i="15"/>
  <c r="FA41" i="15"/>
  <c r="FB41" i="15"/>
  <c r="FC41" i="15"/>
  <c r="FD41" i="15"/>
  <c r="FE41" i="15"/>
  <c r="FF41" i="15"/>
  <c r="FG41" i="15"/>
  <c r="FH41" i="15"/>
  <c r="FI41" i="15"/>
  <c r="FJ41" i="15"/>
  <c r="FK41" i="15"/>
  <c r="FL41" i="15"/>
  <c r="FM41" i="15"/>
  <c r="FN41" i="15"/>
  <c r="FO41" i="15"/>
  <c r="FP41" i="15"/>
  <c r="FQ41" i="15"/>
  <c r="FR41" i="15"/>
  <c r="FS41" i="15"/>
  <c r="FT41" i="15"/>
  <c r="FU41" i="15"/>
  <c r="FV41" i="15"/>
  <c r="FW41" i="15"/>
  <c r="FX41" i="15"/>
  <c r="FY41" i="15"/>
  <c r="FZ41" i="15"/>
  <c r="GA41" i="15"/>
  <c r="GB41" i="15"/>
  <c r="GC41" i="15"/>
  <c r="GD41" i="15"/>
  <c r="GE41" i="15"/>
  <c r="GF41" i="15"/>
  <c r="GG41" i="15"/>
  <c r="GH41" i="15"/>
  <c r="GI41" i="15"/>
  <c r="GJ41" i="15"/>
  <c r="GK41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A42" i="15"/>
  <c r="AB42" i="15"/>
  <c r="AC42" i="15"/>
  <c r="AD42" i="15"/>
  <c r="AE42" i="15"/>
  <c r="AF42" i="15"/>
  <c r="AG42" i="15"/>
  <c r="AH42" i="15"/>
  <c r="AI42" i="15"/>
  <c r="AJ42" i="15"/>
  <c r="AK42" i="15"/>
  <c r="AL42" i="15"/>
  <c r="AM42" i="15"/>
  <c r="AN42" i="15"/>
  <c r="AO42" i="15"/>
  <c r="AP42" i="15"/>
  <c r="AQ42" i="15"/>
  <c r="AR42" i="15"/>
  <c r="AS42" i="15"/>
  <c r="AT42" i="15"/>
  <c r="AU42" i="15"/>
  <c r="AV42" i="15"/>
  <c r="AW42" i="15"/>
  <c r="AX42" i="15"/>
  <c r="AY42" i="15"/>
  <c r="AZ42" i="15"/>
  <c r="BA42" i="15"/>
  <c r="BB42" i="15"/>
  <c r="BC42" i="15"/>
  <c r="BD42" i="15"/>
  <c r="BE42" i="15"/>
  <c r="BF42" i="15"/>
  <c r="BG42" i="15"/>
  <c r="BH42" i="15"/>
  <c r="BI42" i="15"/>
  <c r="BJ42" i="15"/>
  <c r="BK42" i="15"/>
  <c r="BL42" i="15"/>
  <c r="BM42" i="15"/>
  <c r="BN42" i="15"/>
  <c r="BO42" i="15"/>
  <c r="BP42" i="15"/>
  <c r="BQ42" i="15"/>
  <c r="BR42" i="15"/>
  <c r="BS42" i="15"/>
  <c r="BT42" i="15"/>
  <c r="BU42" i="15"/>
  <c r="BV42" i="15"/>
  <c r="BW42" i="15"/>
  <c r="BX42" i="15"/>
  <c r="BY42" i="15"/>
  <c r="BZ42" i="15"/>
  <c r="CA42" i="15"/>
  <c r="CB42" i="15"/>
  <c r="CC42" i="15"/>
  <c r="CD42" i="15"/>
  <c r="CE42" i="15"/>
  <c r="CF42" i="15"/>
  <c r="CG42" i="15"/>
  <c r="CH42" i="15"/>
  <c r="CI42" i="15"/>
  <c r="CJ42" i="15"/>
  <c r="CK42" i="15"/>
  <c r="CL42" i="15"/>
  <c r="CM42" i="15"/>
  <c r="CN42" i="15"/>
  <c r="CO42" i="15"/>
  <c r="CP42" i="15"/>
  <c r="CQ42" i="15"/>
  <c r="CR42" i="15"/>
  <c r="CS42" i="15"/>
  <c r="CT42" i="15"/>
  <c r="CU42" i="15"/>
  <c r="CV42" i="15"/>
  <c r="CW42" i="15"/>
  <c r="CX42" i="15"/>
  <c r="CY42" i="15"/>
  <c r="CZ42" i="15"/>
  <c r="DA42" i="15"/>
  <c r="DB42" i="15"/>
  <c r="DC42" i="15"/>
  <c r="DD42" i="15"/>
  <c r="DE42" i="15"/>
  <c r="DF42" i="15"/>
  <c r="DG42" i="15"/>
  <c r="DH42" i="15"/>
  <c r="DI42" i="15"/>
  <c r="DJ42" i="15"/>
  <c r="DK42" i="15"/>
  <c r="DL42" i="15"/>
  <c r="DM42" i="15"/>
  <c r="DN42" i="15"/>
  <c r="DO42" i="15"/>
  <c r="DP42" i="15"/>
  <c r="DQ42" i="15"/>
  <c r="DR42" i="15"/>
  <c r="DS42" i="15"/>
  <c r="DT42" i="15"/>
  <c r="DU42" i="15"/>
  <c r="DV42" i="15"/>
  <c r="DW42" i="15"/>
  <c r="DX42" i="15"/>
  <c r="DY42" i="15"/>
  <c r="DZ42" i="15"/>
  <c r="EA42" i="15"/>
  <c r="EB42" i="15"/>
  <c r="EC42" i="15"/>
  <c r="ED42" i="15"/>
  <c r="EE42" i="15"/>
  <c r="EF42" i="15"/>
  <c r="EG42" i="15"/>
  <c r="EH42" i="15"/>
  <c r="EI42" i="15"/>
  <c r="EJ42" i="15"/>
  <c r="EK42" i="15"/>
  <c r="EL42" i="15"/>
  <c r="EM42" i="15"/>
  <c r="EN42" i="15"/>
  <c r="EO42" i="15"/>
  <c r="EP42" i="15"/>
  <c r="EQ42" i="15"/>
  <c r="ER42" i="15"/>
  <c r="ES42" i="15"/>
  <c r="ET42" i="15"/>
  <c r="EU42" i="15"/>
  <c r="EV42" i="15"/>
  <c r="EW42" i="15"/>
  <c r="EX42" i="15"/>
  <c r="EY42" i="15"/>
  <c r="EZ42" i="15"/>
  <c r="FA42" i="15"/>
  <c r="FB42" i="15"/>
  <c r="FC42" i="15"/>
  <c r="FD42" i="15"/>
  <c r="FE42" i="15"/>
  <c r="FF42" i="15"/>
  <c r="FG42" i="15"/>
  <c r="FH42" i="15"/>
  <c r="FI42" i="15"/>
  <c r="FJ42" i="15"/>
  <c r="FK42" i="15"/>
  <c r="FL42" i="15"/>
  <c r="FM42" i="15"/>
  <c r="FN42" i="15"/>
  <c r="FO42" i="15"/>
  <c r="FP42" i="15"/>
  <c r="FQ42" i="15"/>
  <c r="FR42" i="15"/>
  <c r="FS42" i="15"/>
  <c r="FT42" i="15"/>
  <c r="FU42" i="15"/>
  <c r="FV42" i="15"/>
  <c r="FW42" i="15"/>
  <c r="FX42" i="15"/>
  <c r="FY42" i="15"/>
  <c r="FZ42" i="15"/>
  <c r="GA42" i="15"/>
  <c r="GB42" i="15"/>
  <c r="GC42" i="15"/>
  <c r="GD42" i="15"/>
  <c r="GE42" i="15"/>
  <c r="GF42" i="15"/>
  <c r="GG42" i="15"/>
  <c r="GH42" i="15"/>
  <c r="GI42" i="15"/>
  <c r="GJ42" i="15"/>
  <c r="GK42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AH43" i="15"/>
  <c r="AI43" i="15"/>
  <c r="AJ43" i="15"/>
  <c r="AK43" i="15"/>
  <c r="AL43" i="15"/>
  <c r="AM43" i="15"/>
  <c r="AN43" i="15"/>
  <c r="AO43" i="15"/>
  <c r="AP43" i="15"/>
  <c r="AQ43" i="15"/>
  <c r="AR43" i="15"/>
  <c r="AS43" i="15"/>
  <c r="AT43" i="15"/>
  <c r="AU43" i="15"/>
  <c r="AV43" i="15"/>
  <c r="AW43" i="15"/>
  <c r="AX43" i="15"/>
  <c r="AY43" i="15"/>
  <c r="AZ43" i="15"/>
  <c r="BA43" i="15"/>
  <c r="BB43" i="15"/>
  <c r="BC43" i="15"/>
  <c r="BD43" i="15"/>
  <c r="BE43" i="15"/>
  <c r="BF43" i="15"/>
  <c r="BG43" i="15"/>
  <c r="BH43" i="15"/>
  <c r="BI43" i="15"/>
  <c r="BJ43" i="15"/>
  <c r="BK43" i="15"/>
  <c r="BL43" i="15"/>
  <c r="BM43" i="15"/>
  <c r="BN43" i="15"/>
  <c r="BO43" i="15"/>
  <c r="BP43" i="15"/>
  <c r="BQ43" i="15"/>
  <c r="BR43" i="15"/>
  <c r="BS43" i="15"/>
  <c r="BT43" i="15"/>
  <c r="BU43" i="15"/>
  <c r="BV43" i="15"/>
  <c r="BW43" i="15"/>
  <c r="BX43" i="15"/>
  <c r="BY43" i="15"/>
  <c r="BZ43" i="15"/>
  <c r="CA43" i="15"/>
  <c r="CB43" i="15"/>
  <c r="CC43" i="15"/>
  <c r="CD43" i="15"/>
  <c r="CE43" i="15"/>
  <c r="CF43" i="15"/>
  <c r="CG43" i="15"/>
  <c r="CH43" i="15"/>
  <c r="CI43" i="15"/>
  <c r="CJ43" i="15"/>
  <c r="CK43" i="15"/>
  <c r="CL43" i="15"/>
  <c r="CM43" i="15"/>
  <c r="CN43" i="15"/>
  <c r="CO43" i="15"/>
  <c r="CP43" i="15"/>
  <c r="CQ43" i="15"/>
  <c r="CR43" i="15"/>
  <c r="CS43" i="15"/>
  <c r="CT43" i="15"/>
  <c r="CU43" i="15"/>
  <c r="CV43" i="15"/>
  <c r="CW43" i="15"/>
  <c r="CX43" i="15"/>
  <c r="CY43" i="15"/>
  <c r="CZ43" i="15"/>
  <c r="DA43" i="15"/>
  <c r="DB43" i="15"/>
  <c r="DC43" i="15"/>
  <c r="DD43" i="15"/>
  <c r="DE43" i="15"/>
  <c r="DF43" i="15"/>
  <c r="DG43" i="15"/>
  <c r="DH43" i="15"/>
  <c r="DI43" i="15"/>
  <c r="DJ43" i="15"/>
  <c r="DK43" i="15"/>
  <c r="DL43" i="15"/>
  <c r="DM43" i="15"/>
  <c r="DN43" i="15"/>
  <c r="DO43" i="15"/>
  <c r="DP43" i="15"/>
  <c r="DQ43" i="15"/>
  <c r="DR43" i="15"/>
  <c r="DS43" i="15"/>
  <c r="DT43" i="15"/>
  <c r="DU43" i="15"/>
  <c r="DV43" i="15"/>
  <c r="DW43" i="15"/>
  <c r="DX43" i="15"/>
  <c r="DY43" i="15"/>
  <c r="DZ43" i="15"/>
  <c r="EA43" i="15"/>
  <c r="EB43" i="15"/>
  <c r="EC43" i="15"/>
  <c r="ED43" i="15"/>
  <c r="EE43" i="15"/>
  <c r="EF43" i="15"/>
  <c r="EG43" i="15"/>
  <c r="EH43" i="15"/>
  <c r="EI43" i="15"/>
  <c r="EJ43" i="15"/>
  <c r="EK43" i="15"/>
  <c r="EL43" i="15"/>
  <c r="EM43" i="15"/>
  <c r="EN43" i="15"/>
  <c r="EO43" i="15"/>
  <c r="EP43" i="15"/>
  <c r="EQ43" i="15"/>
  <c r="ER43" i="15"/>
  <c r="ES43" i="15"/>
  <c r="ET43" i="15"/>
  <c r="EU43" i="15"/>
  <c r="EV43" i="15"/>
  <c r="EW43" i="15"/>
  <c r="EX43" i="15"/>
  <c r="EY43" i="15"/>
  <c r="EZ43" i="15"/>
  <c r="FA43" i="15"/>
  <c r="FB43" i="15"/>
  <c r="FC43" i="15"/>
  <c r="FD43" i="15"/>
  <c r="FE43" i="15"/>
  <c r="FF43" i="15"/>
  <c r="FG43" i="15"/>
  <c r="FH43" i="15"/>
  <c r="FI43" i="15"/>
  <c r="FJ43" i="15"/>
  <c r="FK43" i="15"/>
  <c r="FL43" i="15"/>
  <c r="FM43" i="15"/>
  <c r="FN43" i="15"/>
  <c r="FO43" i="15"/>
  <c r="FP43" i="15"/>
  <c r="FQ43" i="15"/>
  <c r="FR43" i="15"/>
  <c r="FS43" i="15"/>
  <c r="FT43" i="15"/>
  <c r="FU43" i="15"/>
  <c r="FV43" i="15"/>
  <c r="FW43" i="15"/>
  <c r="FX43" i="15"/>
  <c r="FY43" i="15"/>
  <c r="FZ43" i="15"/>
  <c r="GA43" i="15"/>
  <c r="GB43" i="15"/>
  <c r="GC43" i="15"/>
  <c r="GD43" i="15"/>
  <c r="GE43" i="15"/>
  <c r="GF43" i="15"/>
  <c r="GG43" i="15"/>
  <c r="GH43" i="15"/>
  <c r="GI43" i="15"/>
  <c r="GJ43" i="15"/>
  <c r="GK43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AH44" i="15"/>
  <c r="AI44" i="15"/>
  <c r="AJ44" i="15"/>
  <c r="AK44" i="15"/>
  <c r="AL44" i="15"/>
  <c r="AM44" i="15"/>
  <c r="AN44" i="15"/>
  <c r="AO44" i="15"/>
  <c r="AP44" i="15"/>
  <c r="AQ44" i="15"/>
  <c r="AR44" i="15"/>
  <c r="AS44" i="15"/>
  <c r="AT44" i="15"/>
  <c r="AU44" i="15"/>
  <c r="AV44" i="15"/>
  <c r="AW44" i="15"/>
  <c r="AX44" i="15"/>
  <c r="AY44" i="15"/>
  <c r="AZ44" i="15"/>
  <c r="BA44" i="15"/>
  <c r="BB44" i="15"/>
  <c r="BC44" i="15"/>
  <c r="BD44" i="15"/>
  <c r="BE44" i="15"/>
  <c r="BF44" i="15"/>
  <c r="BG44" i="15"/>
  <c r="BH44" i="15"/>
  <c r="BI44" i="15"/>
  <c r="BJ44" i="15"/>
  <c r="BK44" i="15"/>
  <c r="BL44" i="15"/>
  <c r="BM44" i="15"/>
  <c r="BN44" i="15"/>
  <c r="BO44" i="15"/>
  <c r="BP44" i="15"/>
  <c r="BQ44" i="15"/>
  <c r="BR44" i="15"/>
  <c r="BS44" i="15"/>
  <c r="BT44" i="15"/>
  <c r="BU44" i="15"/>
  <c r="BV44" i="15"/>
  <c r="BW44" i="15"/>
  <c r="BX44" i="15"/>
  <c r="BY44" i="15"/>
  <c r="BZ44" i="15"/>
  <c r="CA44" i="15"/>
  <c r="CB44" i="15"/>
  <c r="CC44" i="15"/>
  <c r="CD44" i="15"/>
  <c r="CE44" i="15"/>
  <c r="CF44" i="15"/>
  <c r="CG44" i="15"/>
  <c r="CH44" i="15"/>
  <c r="CI44" i="15"/>
  <c r="CJ44" i="15"/>
  <c r="CK44" i="15"/>
  <c r="CL44" i="15"/>
  <c r="CM44" i="15"/>
  <c r="CN44" i="15"/>
  <c r="CO44" i="15"/>
  <c r="CP44" i="15"/>
  <c r="CQ44" i="15"/>
  <c r="CR44" i="15"/>
  <c r="CS44" i="15"/>
  <c r="CT44" i="15"/>
  <c r="CU44" i="15"/>
  <c r="CV44" i="15"/>
  <c r="CW44" i="15"/>
  <c r="CX44" i="15"/>
  <c r="CY44" i="15"/>
  <c r="CZ44" i="15"/>
  <c r="DA44" i="15"/>
  <c r="DB44" i="15"/>
  <c r="DC44" i="15"/>
  <c r="DD44" i="15"/>
  <c r="DE44" i="15"/>
  <c r="DF44" i="15"/>
  <c r="DG44" i="15"/>
  <c r="DH44" i="15"/>
  <c r="DI44" i="15"/>
  <c r="DJ44" i="15"/>
  <c r="DK44" i="15"/>
  <c r="DL44" i="15"/>
  <c r="DM44" i="15"/>
  <c r="DN44" i="15"/>
  <c r="DO44" i="15"/>
  <c r="DP44" i="15"/>
  <c r="DQ44" i="15"/>
  <c r="DR44" i="15"/>
  <c r="DS44" i="15"/>
  <c r="DT44" i="15"/>
  <c r="DU44" i="15"/>
  <c r="DV44" i="15"/>
  <c r="DW44" i="15"/>
  <c r="DX44" i="15"/>
  <c r="DY44" i="15"/>
  <c r="DZ44" i="15"/>
  <c r="EA44" i="15"/>
  <c r="EB44" i="15"/>
  <c r="EC44" i="15"/>
  <c r="ED44" i="15"/>
  <c r="EE44" i="15"/>
  <c r="EF44" i="15"/>
  <c r="EG44" i="15"/>
  <c r="EH44" i="15"/>
  <c r="EI44" i="15"/>
  <c r="EJ44" i="15"/>
  <c r="EK44" i="15"/>
  <c r="EL44" i="15"/>
  <c r="EM44" i="15"/>
  <c r="EN44" i="15"/>
  <c r="EO44" i="15"/>
  <c r="EP44" i="15"/>
  <c r="EQ44" i="15"/>
  <c r="ER44" i="15"/>
  <c r="ES44" i="15"/>
  <c r="ET44" i="15"/>
  <c r="EU44" i="15"/>
  <c r="EV44" i="15"/>
  <c r="EW44" i="15"/>
  <c r="EX44" i="15"/>
  <c r="EY44" i="15"/>
  <c r="EZ44" i="15"/>
  <c r="FA44" i="15"/>
  <c r="FB44" i="15"/>
  <c r="FC44" i="15"/>
  <c r="FD44" i="15"/>
  <c r="FE44" i="15"/>
  <c r="FF44" i="15"/>
  <c r="FG44" i="15"/>
  <c r="FH44" i="15"/>
  <c r="FI44" i="15"/>
  <c r="FJ44" i="15"/>
  <c r="FK44" i="15"/>
  <c r="FL44" i="15"/>
  <c r="FM44" i="15"/>
  <c r="FN44" i="15"/>
  <c r="FO44" i="15"/>
  <c r="FP44" i="15"/>
  <c r="FQ44" i="15"/>
  <c r="FR44" i="15"/>
  <c r="FS44" i="15"/>
  <c r="FT44" i="15"/>
  <c r="FU44" i="15"/>
  <c r="FV44" i="15"/>
  <c r="FW44" i="15"/>
  <c r="FX44" i="15"/>
  <c r="FY44" i="15"/>
  <c r="FZ44" i="15"/>
  <c r="GA44" i="15"/>
  <c r="GB44" i="15"/>
  <c r="GC44" i="15"/>
  <c r="GD44" i="15"/>
  <c r="GE44" i="15"/>
  <c r="GF44" i="15"/>
  <c r="GG44" i="15"/>
  <c r="GH44" i="15"/>
  <c r="GI44" i="15"/>
  <c r="GJ44" i="15"/>
  <c r="GK44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AG45" i="15"/>
  <c r="AH45" i="15"/>
  <c r="AI45" i="15"/>
  <c r="AJ45" i="15"/>
  <c r="AK45" i="15"/>
  <c r="AL45" i="15"/>
  <c r="AM45" i="15"/>
  <c r="AN45" i="15"/>
  <c r="AO45" i="15"/>
  <c r="AP45" i="15"/>
  <c r="AQ45" i="15"/>
  <c r="AR45" i="15"/>
  <c r="AS45" i="15"/>
  <c r="AT45" i="15"/>
  <c r="AU45" i="15"/>
  <c r="AV45" i="15"/>
  <c r="AW45" i="15"/>
  <c r="AX45" i="15"/>
  <c r="AY45" i="15"/>
  <c r="AZ45" i="15"/>
  <c r="BA45" i="15"/>
  <c r="BB45" i="15"/>
  <c r="BC45" i="15"/>
  <c r="BD45" i="15"/>
  <c r="BE45" i="15"/>
  <c r="BF45" i="15"/>
  <c r="BG45" i="15"/>
  <c r="BH45" i="15"/>
  <c r="BI45" i="15"/>
  <c r="BJ45" i="15"/>
  <c r="BK45" i="15"/>
  <c r="BL45" i="15"/>
  <c r="BM45" i="15"/>
  <c r="BN45" i="15"/>
  <c r="BO45" i="15"/>
  <c r="BP45" i="15"/>
  <c r="BQ45" i="15"/>
  <c r="BR45" i="15"/>
  <c r="BS45" i="15"/>
  <c r="BT45" i="15"/>
  <c r="BU45" i="15"/>
  <c r="BV45" i="15"/>
  <c r="BW45" i="15"/>
  <c r="BX45" i="15"/>
  <c r="BY45" i="15"/>
  <c r="BZ45" i="15"/>
  <c r="CA45" i="15"/>
  <c r="CB45" i="15"/>
  <c r="CC45" i="15"/>
  <c r="CD45" i="15"/>
  <c r="CE45" i="15"/>
  <c r="CF45" i="15"/>
  <c r="CG45" i="15"/>
  <c r="CH45" i="15"/>
  <c r="CI45" i="15"/>
  <c r="CJ45" i="15"/>
  <c r="CK45" i="15"/>
  <c r="CL45" i="15"/>
  <c r="CM45" i="15"/>
  <c r="CN45" i="15"/>
  <c r="CO45" i="15"/>
  <c r="CP45" i="15"/>
  <c r="CQ45" i="15"/>
  <c r="CR45" i="15"/>
  <c r="CS45" i="15"/>
  <c r="CT45" i="15"/>
  <c r="CU45" i="15"/>
  <c r="CV45" i="15"/>
  <c r="CW45" i="15"/>
  <c r="CX45" i="15"/>
  <c r="CY45" i="15"/>
  <c r="CZ45" i="15"/>
  <c r="DA45" i="15"/>
  <c r="DB45" i="15"/>
  <c r="DC45" i="15"/>
  <c r="DD45" i="15"/>
  <c r="DE45" i="15"/>
  <c r="DF45" i="15"/>
  <c r="DG45" i="15"/>
  <c r="DH45" i="15"/>
  <c r="DI45" i="15"/>
  <c r="DJ45" i="15"/>
  <c r="DK45" i="15"/>
  <c r="DL45" i="15"/>
  <c r="DM45" i="15"/>
  <c r="DN45" i="15"/>
  <c r="DO45" i="15"/>
  <c r="DP45" i="15"/>
  <c r="DQ45" i="15"/>
  <c r="DR45" i="15"/>
  <c r="DS45" i="15"/>
  <c r="DT45" i="15"/>
  <c r="DU45" i="15"/>
  <c r="DV45" i="15"/>
  <c r="DW45" i="15"/>
  <c r="DX45" i="15"/>
  <c r="DY45" i="15"/>
  <c r="DZ45" i="15"/>
  <c r="EA45" i="15"/>
  <c r="EB45" i="15"/>
  <c r="EC45" i="15"/>
  <c r="ED45" i="15"/>
  <c r="EE45" i="15"/>
  <c r="EF45" i="15"/>
  <c r="EG45" i="15"/>
  <c r="EH45" i="15"/>
  <c r="EI45" i="15"/>
  <c r="EJ45" i="15"/>
  <c r="EK45" i="15"/>
  <c r="EL45" i="15"/>
  <c r="EM45" i="15"/>
  <c r="EN45" i="15"/>
  <c r="EO45" i="15"/>
  <c r="EP45" i="15"/>
  <c r="EQ45" i="15"/>
  <c r="ER45" i="15"/>
  <c r="ES45" i="15"/>
  <c r="ET45" i="15"/>
  <c r="EU45" i="15"/>
  <c r="EV45" i="15"/>
  <c r="EW45" i="15"/>
  <c r="EX45" i="15"/>
  <c r="EY45" i="15"/>
  <c r="EZ45" i="15"/>
  <c r="FA45" i="15"/>
  <c r="FB45" i="15"/>
  <c r="FC45" i="15"/>
  <c r="FD45" i="15"/>
  <c r="FE45" i="15"/>
  <c r="FF45" i="15"/>
  <c r="FG45" i="15"/>
  <c r="FH45" i="15"/>
  <c r="FI45" i="15"/>
  <c r="FJ45" i="15"/>
  <c r="FK45" i="15"/>
  <c r="FL45" i="15"/>
  <c r="FM45" i="15"/>
  <c r="FN45" i="15"/>
  <c r="FO45" i="15"/>
  <c r="FP45" i="15"/>
  <c r="FQ45" i="15"/>
  <c r="FR45" i="15"/>
  <c r="FS45" i="15"/>
  <c r="FT45" i="15"/>
  <c r="FU45" i="15"/>
  <c r="FV45" i="15"/>
  <c r="FW45" i="15"/>
  <c r="FX45" i="15"/>
  <c r="FY45" i="15"/>
  <c r="FZ45" i="15"/>
  <c r="GA45" i="15"/>
  <c r="GB45" i="15"/>
  <c r="GC45" i="15"/>
  <c r="GD45" i="15"/>
  <c r="GE45" i="15"/>
  <c r="GF45" i="15"/>
  <c r="GG45" i="15"/>
  <c r="GH45" i="15"/>
  <c r="GI45" i="15"/>
  <c r="GJ45" i="15"/>
  <c r="GK45" i="15"/>
  <c r="L46" i="15"/>
  <c r="M46" i="15"/>
  <c r="N46" i="15"/>
  <c r="O46" i="15"/>
  <c r="P46" i="15"/>
  <c r="Q46" i="15"/>
  <c r="R46" i="15"/>
  <c r="S46" i="15"/>
  <c r="T46" i="15"/>
  <c r="U46" i="15"/>
  <c r="V46" i="15"/>
  <c r="W46" i="15"/>
  <c r="X46" i="15"/>
  <c r="Y46" i="15"/>
  <c r="Z46" i="15"/>
  <c r="AA46" i="15"/>
  <c r="AB46" i="15"/>
  <c r="AC46" i="15"/>
  <c r="AD46" i="15"/>
  <c r="AE46" i="15"/>
  <c r="AF46" i="15"/>
  <c r="AG46" i="15"/>
  <c r="AH46" i="15"/>
  <c r="AI46" i="15"/>
  <c r="AJ46" i="15"/>
  <c r="AK46" i="15"/>
  <c r="AL46" i="15"/>
  <c r="AM46" i="15"/>
  <c r="AN46" i="15"/>
  <c r="AO46" i="15"/>
  <c r="AP46" i="15"/>
  <c r="AQ46" i="15"/>
  <c r="AR46" i="15"/>
  <c r="AS46" i="15"/>
  <c r="AT46" i="15"/>
  <c r="AU46" i="15"/>
  <c r="AV46" i="15"/>
  <c r="AW46" i="15"/>
  <c r="AX46" i="15"/>
  <c r="AY46" i="15"/>
  <c r="AZ46" i="15"/>
  <c r="BA46" i="15"/>
  <c r="BB46" i="15"/>
  <c r="BC46" i="15"/>
  <c r="BD46" i="15"/>
  <c r="BE46" i="15"/>
  <c r="BF46" i="15"/>
  <c r="BG46" i="15"/>
  <c r="BH46" i="15"/>
  <c r="BI46" i="15"/>
  <c r="BJ46" i="15"/>
  <c r="BK46" i="15"/>
  <c r="BL46" i="15"/>
  <c r="BM46" i="15"/>
  <c r="BN46" i="15"/>
  <c r="BO46" i="15"/>
  <c r="BP46" i="15"/>
  <c r="BQ46" i="15"/>
  <c r="BR46" i="15"/>
  <c r="BS46" i="15"/>
  <c r="BT46" i="15"/>
  <c r="BU46" i="15"/>
  <c r="BV46" i="15"/>
  <c r="BW46" i="15"/>
  <c r="BX46" i="15"/>
  <c r="BY46" i="15"/>
  <c r="BZ46" i="15"/>
  <c r="CA46" i="15"/>
  <c r="CB46" i="15"/>
  <c r="CC46" i="15"/>
  <c r="CD46" i="15"/>
  <c r="CE46" i="15"/>
  <c r="CF46" i="15"/>
  <c r="CG46" i="15"/>
  <c r="CH46" i="15"/>
  <c r="CI46" i="15"/>
  <c r="CJ46" i="15"/>
  <c r="CK46" i="15"/>
  <c r="CL46" i="15"/>
  <c r="CM46" i="15"/>
  <c r="CN46" i="15"/>
  <c r="CO46" i="15"/>
  <c r="CP46" i="15"/>
  <c r="CQ46" i="15"/>
  <c r="CR46" i="15"/>
  <c r="CS46" i="15"/>
  <c r="CT46" i="15"/>
  <c r="CU46" i="15"/>
  <c r="CV46" i="15"/>
  <c r="CW46" i="15"/>
  <c r="CX46" i="15"/>
  <c r="CY46" i="15"/>
  <c r="CZ46" i="15"/>
  <c r="DA46" i="15"/>
  <c r="DB46" i="15"/>
  <c r="DC46" i="15"/>
  <c r="DD46" i="15"/>
  <c r="DE46" i="15"/>
  <c r="DF46" i="15"/>
  <c r="DG46" i="15"/>
  <c r="DH46" i="15"/>
  <c r="DI46" i="15"/>
  <c r="DJ46" i="15"/>
  <c r="DK46" i="15"/>
  <c r="DL46" i="15"/>
  <c r="DM46" i="15"/>
  <c r="DN46" i="15"/>
  <c r="DO46" i="15"/>
  <c r="DP46" i="15"/>
  <c r="DQ46" i="15"/>
  <c r="DR46" i="15"/>
  <c r="DS46" i="15"/>
  <c r="DT46" i="15"/>
  <c r="DU46" i="15"/>
  <c r="DV46" i="15"/>
  <c r="DW46" i="15"/>
  <c r="DX46" i="15"/>
  <c r="DY46" i="15"/>
  <c r="DZ46" i="15"/>
  <c r="EA46" i="15"/>
  <c r="EB46" i="15"/>
  <c r="EC46" i="15"/>
  <c r="ED46" i="15"/>
  <c r="EE46" i="15"/>
  <c r="EF46" i="15"/>
  <c r="EG46" i="15"/>
  <c r="EH46" i="15"/>
  <c r="EI46" i="15"/>
  <c r="EJ46" i="15"/>
  <c r="EK46" i="15"/>
  <c r="EL46" i="15"/>
  <c r="EM46" i="15"/>
  <c r="EN46" i="15"/>
  <c r="EO46" i="15"/>
  <c r="EP46" i="15"/>
  <c r="EQ46" i="15"/>
  <c r="ER46" i="15"/>
  <c r="ES46" i="15"/>
  <c r="ET46" i="15"/>
  <c r="EU46" i="15"/>
  <c r="EV46" i="15"/>
  <c r="EW46" i="15"/>
  <c r="EX46" i="15"/>
  <c r="EY46" i="15"/>
  <c r="EZ46" i="15"/>
  <c r="FA46" i="15"/>
  <c r="FB46" i="15"/>
  <c r="FC46" i="15"/>
  <c r="FD46" i="15"/>
  <c r="FE46" i="15"/>
  <c r="FF46" i="15"/>
  <c r="FG46" i="15"/>
  <c r="FH46" i="15"/>
  <c r="FI46" i="15"/>
  <c r="FJ46" i="15"/>
  <c r="FK46" i="15"/>
  <c r="FL46" i="15"/>
  <c r="FM46" i="15"/>
  <c r="FN46" i="15"/>
  <c r="FO46" i="15"/>
  <c r="FP46" i="15"/>
  <c r="FQ46" i="15"/>
  <c r="FR46" i="15"/>
  <c r="FS46" i="15"/>
  <c r="FT46" i="15"/>
  <c r="FU46" i="15"/>
  <c r="FV46" i="15"/>
  <c r="FW46" i="15"/>
  <c r="FX46" i="15"/>
  <c r="FY46" i="15"/>
  <c r="FZ46" i="15"/>
  <c r="GA46" i="15"/>
  <c r="GB46" i="15"/>
  <c r="GC46" i="15"/>
  <c r="GD46" i="15"/>
  <c r="GE46" i="15"/>
  <c r="GF46" i="15"/>
  <c r="GG46" i="15"/>
  <c r="GH46" i="15"/>
  <c r="GI46" i="15"/>
  <c r="GJ46" i="15"/>
  <c r="GK46" i="15"/>
  <c r="L47" i="15"/>
  <c r="M47" i="15"/>
  <c r="N47" i="15"/>
  <c r="O47" i="15"/>
  <c r="P47" i="15"/>
  <c r="Q47" i="15"/>
  <c r="R47" i="15"/>
  <c r="S47" i="15"/>
  <c r="T47" i="15"/>
  <c r="U47" i="15"/>
  <c r="V47" i="15"/>
  <c r="W47" i="15"/>
  <c r="X47" i="15"/>
  <c r="Y47" i="15"/>
  <c r="Z47" i="15"/>
  <c r="AA47" i="15"/>
  <c r="AB47" i="15"/>
  <c r="AC47" i="15"/>
  <c r="AD47" i="15"/>
  <c r="AE47" i="15"/>
  <c r="AF47" i="15"/>
  <c r="AG47" i="15"/>
  <c r="AH47" i="15"/>
  <c r="AI47" i="15"/>
  <c r="AJ47" i="15"/>
  <c r="AK47" i="15"/>
  <c r="AL47" i="15"/>
  <c r="AM47" i="15"/>
  <c r="AN47" i="15"/>
  <c r="AO47" i="15"/>
  <c r="AP47" i="15"/>
  <c r="AQ47" i="15"/>
  <c r="AR47" i="15"/>
  <c r="AS47" i="15"/>
  <c r="AT47" i="15"/>
  <c r="AU47" i="15"/>
  <c r="AV47" i="15"/>
  <c r="AW47" i="15"/>
  <c r="AX47" i="15"/>
  <c r="AY47" i="15"/>
  <c r="AZ47" i="15"/>
  <c r="BA47" i="15"/>
  <c r="BB47" i="15"/>
  <c r="BC47" i="15"/>
  <c r="BD47" i="15"/>
  <c r="BE47" i="15"/>
  <c r="BF47" i="15"/>
  <c r="BG47" i="15"/>
  <c r="BH47" i="15"/>
  <c r="BI47" i="15"/>
  <c r="BJ47" i="15"/>
  <c r="BK47" i="15"/>
  <c r="BL47" i="15"/>
  <c r="BM47" i="15"/>
  <c r="BN47" i="15"/>
  <c r="BO47" i="15"/>
  <c r="BP47" i="15"/>
  <c r="BQ47" i="15"/>
  <c r="BR47" i="15"/>
  <c r="BS47" i="15"/>
  <c r="BT47" i="15"/>
  <c r="BU47" i="15"/>
  <c r="BV47" i="15"/>
  <c r="BW47" i="15"/>
  <c r="BX47" i="15"/>
  <c r="BY47" i="15"/>
  <c r="BZ47" i="15"/>
  <c r="CA47" i="15"/>
  <c r="CB47" i="15"/>
  <c r="CC47" i="15"/>
  <c r="CD47" i="15"/>
  <c r="CE47" i="15"/>
  <c r="CF47" i="15"/>
  <c r="CG47" i="15"/>
  <c r="CH47" i="15"/>
  <c r="CI47" i="15"/>
  <c r="CJ47" i="15"/>
  <c r="CK47" i="15"/>
  <c r="CL47" i="15"/>
  <c r="CM47" i="15"/>
  <c r="CN47" i="15"/>
  <c r="CO47" i="15"/>
  <c r="CP47" i="15"/>
  <c r="CQ47" i="15"/>
  <c r="CR47" i="15"/>
  <c r="CS47" i="15"/>
  <c r="CT47" i="15"/>
  <c r="CU47" i="15"/>
  <c r="CV47" i="15"/>
  <c r="CW47" i="15"/>
  <c r="CX47" i="15"/>
  <c r="CY47" i="15"/>
  <c r="CZ47" i="15"/>
  <c r="DA47" i="15"/>
  <c r="DB47" i="15"/>
  <c r="DC47" i="15"/>
  <c r="DD47" i="15"/>
  <c r="DE47" i="15"/>
  <c r="DF47" i="15"/>
  <c r="DG47" i="15"/>
  <c r="DH47" i="15"/>
  <c r="DI47" i="15"/>
  <c r="DJ47" i="15"/>
  <c r="DK47" i="15"/>
  <c r="DL47" i="15"/>
  <c r="DM47" i="15"/>
  <c r="DN47" i="15"/>
  <c r="DO47" i="15"/>
  <c r="DP47" i="15"/>
  <c r="DQ47" i="15"/>
  <c r="DR47" i="15"/>
  <c r="DS47" i="15"/>
  <c r="DT47" i="15"/>
  <c r="DU47" i="15"/>
  <c r="DV47" i="15"/>
  <c r="DW47" i="15"/>
  <c r="DX47" i="15"/>
  <c r="DY47" i="15"/>
  <c r="DZ47" i="15"/>
  <c r="EA47" i="15"/>
  <c r="EB47" i="15"/>
  <c r="EC47" i="15"/>
  <c r="ED47" i="15"/>
  <c r="EE47" i="15"/>
  <c r="EF47" i="15"/>
  <c r="EG47" i="15"/>
  <c r="EH47" i="15"/>
  <c r="EI47" i="15"/>
  <c r="EJ47" i="15"/>
  <c r="EK47" i="15"/>
  <c r="EL47" i="15"/>
  <c r="EM47" i="15"/>
  <c r="EN47" i="15"/>
  <c r="EO47" i="15"/>
  <c r="EP47" i="15"/>
  <c r="EQ47" i="15"/>
  <c r="ER47" i="15"/>
  <c r="ES47" i="15"/>
  <c r="ET47" i="15"/>
  <c r="EU47" i="15"/>
  <c r="EV47" i="15"/>
  <c r="EW47" i="15"/>
  <c r="EX47" i="15"/>
  <c r="EY47" i="15"/>
  <c r="EZ47" i="15"/>
  <c r="FA47" i="15"/>
  <c r="FB47" i="15"/>
  <c r="FC47" i="15"/>
  <c r="FD47" i="15"/>
  <c r="FE47" i="15"/>
  <c r="FF47" i="15"/>
  <c r="FG47" i="15"/>
  <c r="FH47" i="15"/>
  <c r="FI47" i="15"/>
  <c r="FJ47" i="15"/>
  <c r="FK47" i="15"/>
  <c r="FL47" i="15"/>
  <c r="FM47" i="15"/>
  <c r="FN47" i="15"/>
  <c r="FO47" i="15"/>
  <c r="FP47" i="15"/>
  <c r="FQ47" i="15"/>
  <c r="FR47" i="15"/>
  <c r="FS47" i="15"/>
  <c r="FT47" i="15"/>
  <c r="FU47" i="15"/>
  <c r="FV47" i="15"/>
  <c r="FW47" i="15"/>
  <c r="FX47" i="15"/>
  <c r="FY47" i="15"/>
  <c r="FZ47" i="15"/>
  <c r="GA47" i="15"/>
  <c r="GB47" i="15"/>
  <c r="GC47" i="15"/>
  <c r="GD47" i="15"/>
  <c r="GE47" i="15"/>
  <c r="GF47" i="15"/>
  <c r="GG47" i="15"/>
  <c r="GH47" i="15"/>
  <c r="GI47" i="15"/>
  <c r="GJ47" i="15"/>
  <c r="GK47" i="15"/>
  <c r="L48" i="15"/>
  <c r="M48" i="15"/>
  <c r="N48" i="15"/>
  <c r="O48" i="15"/>
  <c r="P48" i="15"/>
  <c r="Q48" i="15"/>
  <c r="R48" i="15"/>
  <c r="S48" i="15"/>
  <c r="T48" i="15"/>
  <c r="U48" i="15"/>
  <c r="V48" i="15"/>
  <c r="W48" i="15"/>
  <c r="X48" i="15"/>
  <c r="Y48" i="15"/>
  <c r="Z48" i="15"/>
  <c r="AA48" i="15"/>
  <c r="AB48" i="15"/>
  <c r="AC48" i="15"/>
  <c r="AD48" i="15"/>
  <c r="AE48" i="15"/>
  <c r="AF48" i="15"/>
  <c r="AG48" i="15"/>
  <c r="AH48" i="15"/>
  <c r="AI48" i="15"/>
  <c r="AJ48" i="15"/>
  <c r="AK48" i="15"/>
  <c r="AL48" i="15"/>
  <c r="AM48" i="15"/>
  <c r="AN48" i="15"/>
  <c r="AO48" i="15"/>
  <c r="AP48" i="15"/>
  <c r="AQ48" i="15"/>
  <c r="AR48" i="15"/>
  <c r="AS48" i="15"/>
  <c r="AT48" i="15"/>
  <c r="AU48" i="15"/>
  <c r="AV48" i="15"/>
  <c r="AW48" i="15"/>
  <c r="AX48" i="15"/>
  <c r="AY48" i="15"/>
  <c r="AZ48" i="15"/>
  <c r="BA48" i="15"/>
  <c r="BB48" i="15"/>
  <c r="BC48" i="15"/>
  <c r="BD48" i="15"/>
  <c r="BE48" i="15"/>
  <c r="BF48" i="15"/>
  <c r="BG48" i="15"/>
  <c r="BH48" i="15"/>
  <c r="BI48" i="15"/>
  <c r="BJ48" i="15"/>
  <c r="BK48" i="15"/>
  <c r="BL48" i="15"/>
  <c r="BM48" i="15"/>
  <c r="BN48" i="15"/>
  <c r="BO48" i="15"/>
  <c r="BP48" i="15"/>
  <c r="BQ48" i="15"/>
  <c r="BR48" i="15"/>
  <c r="BS48" i="15"/>
  <c r="BT48" i="15"/>
  <c r="BU48" i="15"/>
  <c r="BV48" i="15"/>
  <c r="BW48" i="15"/>
  <c r="BX48" i="15"/>
  <c r="BY48" i="15"/>
  <c r="BZ48" i="15"/>
  <c r="CA48" i="15"/>
  <c r="CB48" i="15"/>
  <c r="CC48" i="15"/>
  <c r="CD48" i="15"/>
  <c r="CE48" i="15"/>
  <c r="CF48" i="15"/>
  <c r="CG48" i="15"/>
  <c r="CH48" i="15"/>
  <c r="CI48" i="15"/>
  <c r="CJ48" i="15"/>
  <c r="CK48" i="15"/>
  <c r="CL48" i="15"/>
  <c r="CM48" i="15"/>
  <c r="CN48" i="15"/>
  <c r="CO48" i="15"/>
  <c r="CP48" i="15"/>
  <c r="CQ48" i="15"/>
  <c r="CR48" i="15"/>
  <c r="CS48" i="15"/>
  <c r="CT48" i="15"/>
  <c r="CU48" i="15"/>
  <c r="CV48" i="15"/>
  <c r="CW48" i="15"/>
  <c r="CX48" i="15"/>
  <c r="CY48" i="15"/>
  <c r="CZ48" i="15"/>
  <c r="DA48" i="15"/>
  <c r="DB48" i="15"/>
  <c r="DC48" i="15"/>
  <c r="DD48" i="15"/>
  <c r="DE48" i="15"/>
  <c r="DF48" i="15"/>
  <c r="DG48" i="15"/>
  <c r="DH48" i="15"/>
  <c r="DI48" i="15"/>
  <c r="DJ48" i="15"/>
  <c r="DK48" i="15"/>
  <c r="DL48" i="15"/>
  <c r="DM48" i="15"/>
  <c r="DN48" i="15"/>
  <c r="DO48" i="15"/>
  <c r="DP48" i="15"/>
  <c r="DQ48" i="15"/>
  <c r="DR48" i="15"/>
  <c r="DS48" i="15"/>
  <c r="DT48" i="15"/>
  <c r="DU48" i="15"/>
  <c r="DV48" i="15"/>
  <c r="DW48" i="15"/>
  <c r="DX48" i="15"/>
  <c r="DY48" i="15"/>
  <c r="DZ48" i="15"/>
  <c r="EA48" i="15"/>
  <c r="EB48" i="15"/>
  <c r="EC48" i="15"/>
  <c r="ED48" i="15"/>
  <c r="EE48" i="15"/>
  <c r="EF48" i="15"/>
  <c r="EG48" i="15"/>
  <c r="EH48" i="15"/>
  <c r="EI48" i="15"/>
  <c r="EJ48" i="15"/>
  <c r="EK48" i="15"/>
  <c r="EL48" i="15"/>
  <c r="EM48" i="15"/>
  <c r="EN48" i="15"/>
  <c r="EO48" i="15"/>
  <c r="EP48" i="15"/>
  <c r="EQ48" i="15"/>
  <c r="ER48" i="15"/>
  <c r="ES48" i="15"/>
  <c r="ET48" i="15"/>
  <c r="EU48" i="15"/>
  <c r="EV48" i="15"/>
  <c r="EW48" i="15"/>
  <c r="EX48" i="15"/>
  <c r="EY48" i="15"/>
  <c r="EZ48" i="15"/>
  <c r="FA48" i="15"/>
  <c r="FB48" i="15"/>
  <c r="FC48" i="15"/>
  <c r="FD48" i="15"/>
  <c r="FE48" i="15"/>
  <c r="FF48" i="15"/>
  <c r="FG48" i="15"/>
  <c r="FH48" i="15"/>
  <c r="FI48" i="15"/>
  <c r="FJ48" i="15"/>
  <c r="FK48" i="15"/>
  <c r="FL48" i="15"/>
  <c r="FM48" i="15"/>
  <c r="FN48" i="15"/>
  <c r="FO48" i="15"/>
  <c r="FP48" i="15"/>
  <c r="FQ48" i="15"/>
  <c r="FR48" i="15"/>
  <c r="FS48" i="15"/>
  <c r="FT48" i="15"/>
  <c r="FU48" i="15"/>
  <c r="FV48" i="15"/>
  <c r="FW48" i="15"/>
  <c r="FX48" i="15"/>
  <c r="FY48" i="15"/>
  <c r="FZ48" i="15"/>
  <c r="GA48" i="15"/>
  <c r="GB48" i="15"/>
  <c r="GC48" i="15"/>
  <c r="GD48" i="15"/>
  <c r="GE48" i="15"/>
  <c r="GF48" i="15"/>
  <c r="GG48" i="15"/>
  <c r="GH48" i="15"/>
  <c r="GI48" i="15"/>
  <c r="GJ48" i="15"/>
  <c r="GK48" i="15"/>
  <c r="L49" i="15"/>
  <c r="M49" i="15"/>
  <c r="N49" i="15"/>
  <c r="O49" i="15"/>
  <c r="P49" i="15"/>
  <c r="Q49" i="15"/>
  <c r="R49" i="15"/>
  <c r="S49" i="15"/>
  <c r="T49" i="15"/>
  <c r="U49" i="15"/>
  <c r="V49" i="15"/>
  <c r="W49" i="15"/>
  <c r="X49" i="15"/>
  <c r="Y49" i="15"/>
  <c r="Z49" i="15"/>
  <c r="AA49" i="15"/>
  <c r="AB49" i="15"/>
  <c r="AC49" i="15"/>
  <c r="AD49" i="15"/>
  <c r="AE49" i="15"/>
  <c r="AF49" i="15"/>
  <c r="AG49" i="15"/>
  <c r="AH49" i="15"/>
  <c r="AI49" i="15"/>
  <c r="AJ49" i="15"/>
  <c r="AK49" i="15"/>
  <c r="AL49" i="15"/>
  <c r="AM49" i="15"/>
  <c r="AN49" i="15"/>
  <c r="AO49" i="15"/>
  <c r="AP49" i="15"/>
  <c r="AQ49" i="15"/>
  <c r="AR49" i="15"/>
  <c r="AS49" i="15"/>
  <c r="AT49" i="15"/>
  <c r="AU49" i="15"/>
  <c r="AV49" i="15"/>
  <c r="AW49" i="15"/>
  <c r="AX49" i="15"/>
  <c r="AY49" i="15"/>
  <c r="AZ49" i="15"/>
  <c r="BA49" i="15"/>
  <c r="BB49" i="15"/>
  <c r="BC49" i="15"/>
  <c r="BD49" i="15"/>
  <c r="BE49" i="15"/>
  <c r="BF49" i="15"/>
  <c r="BG49" i="15"/>
  <c r="BH49" i="15"/>
  <c r="BI49" i="15"/>
  <c r="BJ49" i="15"/>
  <c r="BK49" i="15"/>
  <c r="BL49" i="15"/>
  <c r="BM49" i="15"/>
  <c r="BN49" i="15"/>
  <c r="BO49" i="15"/>
  <c r="BP49" i="15"/>
  <c r="BQ49" i="15"/>
  <c r="BR49" i="15"/>
  <c r="BS49" i="15"/>
  <c r="BT49" i="15"/>
  <c r="BU49" i="15"/>
  <c r="BV49" i="15"/>
  <c r="BW49" i="15"/>
  <c r="BX49" i="15"/>
  <c r="BY49" i="15"/>
  <c r="BZ49" i="15"/>
  <c r="CA49" i="15"/>
  <c r="CB49" i="15"/>
  <c r="CC49" i="15"/>
  <c r="CD49" i="15"/>
  <c r="CE49" i="15"/>
  <c r="CF49" i="15"/>
  <c r="CG49" i="15"/>
  <c r="CH49" i="15"/>
  <c r="CI49" i="15"/>
  <c r="CJ49" i="15"/>
  <c r="CK49" i="15"/>
  <c r="CL49" i="15"/>
  <c r="CM49" i="15"/>
  <c r="CN49" i="15"/>
  <c r="CO49" i="15"/>
  <c r="CP49" i="15"/>
  <c r="CQ49" i="15"/>
  <c r="CR49" i="15"/>
  <c r="CS49" i="15"/>
  <c r="CT49" i="15"/>
  <c r="CU49" i="15"/>
  <c r="CV49" i="15"/>
  <c r="CW49" i="15"/>
  <c r="CX49" i="15"/>
  <c r="CY49" i="15"/>
  <c r="CZ49" i="15"/>
  <c r="DA49" i="15"/>
  <c r="DB49" i="15"/>
  <c r="DC49" i="15"/>
  <c r="DD49" i="15"/>
  <c r="DE49" i="15"/>
  <c r="DF49" i="15"/>
  <c r="DG49" i="15"/>
  <c r="DH49" i="15"/>
  <c r="DI49" i="15"/>
  <c r="DJ49" i="15"/>
  <c r="DK49" i="15"/>
  <c r="DL49" i="15"/>
  <c r="DM49" i="15"/>
  <c r="DN49" i="15"/>
  <c r="DO49" i="15"/>
  <c r="DP49" i="15"/>
  <c r="DQ49" i="15"/>
  <c r="DR49" i="15"/>
  <c r="DS49" i="15"/>
  <c r="DT49" i="15"/>
  <c r="DU49" i="15"/>
  <c r="DV49" i="15"/>
  <c r="DW49" i="15"/>
  <c r="DX49" i="15"/>
  <c r="DY49" i="15"/>
  <c r="DZ49" i="15"/>
  <c r="EA49" i="15"/>
  <c r="EB49" i="15"/>
  <c r="EC49" i="15"/>
  <c r="ED49" i="15"/>
  <c r="EE49" i="15"/>
  <c r="EF49" i="15"/>
  <c r="EG49" i="15"/>
  <c r="EH49" i="15"/>
  <c r="EI49" i="15"/>
  <c r="EJ49" i="15"/>
  <c r="EK49" i="15"/>
  <c r="EL49" i="15"/>
  <c r="EM49" i="15"/>
  <c r="EN49" i="15"/>
  <c r="EO49" i="15"/>
  <c r="EP49" i="15"/>
  <c r="EQ49" i="15"/>
  <c r="ER49" i="15"/>
  <c r="ES49" i="15"/>
  <c r="ET49" i="15"/>
  <c r="EU49" i="15"/>
  <c r="EV49" i="15"/>
  <c r="EW49" i="15"/>
  <c r="EX49" i="15"/>
  <c r="EY49" i="15"/>
  <c r="EZ49" i="15"/>
  <c r="FA49" i="15"/>
  <c r="FB49" i="15"/>
  <c r="FC49" i="15"/>
  <c r="FD49" i="15"/>
  <c r="FE49" i="15"/>
  <c r="FF49" i="15"/>
  <c r="FG49" i="15"/>
  <c r="FH49" i="15"/>
  <c r="FI49" i="15"/>
  <c r="FJ49" i="15"/>
  <c r="FK49" i="15"/>
  <c r="FL49" i="15"/>
  <c r="FM49" i="15"/>
  <c r="FN49" i="15"/>
  <c r="FO49" i="15"/>
  <c r="FP49" i="15"/>
  <c r="FQ49" i="15"/>
  <c r="FR49" i="15"/>
  <c r="FS49" i="15"/>
  <c r="FT49" i="15"/>
  <c r="FU49" i="15"/>
  <c r="FV49" i="15"/>
  <c r="FW49" i="15"/>
  <c r="FX49" i="15"/>
  <c r="FY49" i="15"/>
  <c r="FZ49" i="15"/>
  <c r="GA49" i="15"/>
  <c r="GB49" i="15"/>
  <c r="GC49" i="15"/>
  <c r="GD49" i="15"/>
  <c r="GE49" i="15"/>
  <c r="GF49" i="15"/>
  <c r="GG49" i="15"/>
  <c r="GH49" i="15"/>
  <c r="GI49" i="15"/>
  <c r="GJ49" i="15"/>
  <c r="GK49" i="15"/>
  <c r="L50" i="15"/>
  <c r="M50" i="15"/>
  <c r="N50" i="15"/>
  <c r="O50" i="15"/>
  <c r="P50" i="15"/>
  <c r="Q50" i="15"/>
  <c r="R50" i="15"/>
  <c r="S50" i="15"/>
  <c r="T50" i="15"/>
  <c r="U50" i="15"/>
  <c r="V50" i="15"/>
  <c r="W50" i="15"/>
  <c r="X50" i="15"/>
  <c r="Y50" i="15"/>
  <c r="Z50" i="15"/>
  <c r="AA50" i="15"/>
  <c r="AB50" i="15"/>
  <c r="AC50" i="15"/>
  <c r="AD50" i="15"/>
  <c r="AE50" i="15"/>
  <c r="AF50" i="15"/>
  <c r="AG50" i="15"/>
  <c r="AH50" i="15"/>
  <c r="AI50" i="15"/>
  <c r="AJ50" i="15"/>
  <c r="AK50" i="15"/>
  <c r="AL50" i="15"/>
  <c r="AM50" i="15"/>
  <c r="AN50" i="15"/>
  <c r="AO50" i="15"/>
  <c r="AP50" i="15"/>
  <c r="AQ50" i="15"/>
  <c r="AR50" i="15"/>
  <c r="AS50" i="15"/>
  <c r="AT50" i="15"/>
  <c r="AU50" i="15"/>
  <c r="AV50" i="15"/>
  <c r="AW50" i="15"/>
  <c r="AX50" i="15"/>
  <c r="AY50" i="15"/>
  <c r="AZ50" i="15"/>
  <c r="BA50" i="15"/>
  <c r="BB50" i="15"/>
  <c r="BC50" i="15"/>
  <c r="BD50" i="15"/>
  <c r="BE50" i="15"/>
  <c r="BF50" i="15"/>
  <c r="BG50" i="15"/>
  <c r="BH50" i="15"/>
  <c r="BI50" i="15"/>
  <c r="BJ50" i="15"/>
  <c r="BK50" i="15"/>
  <c r="BL50" i="15"/>
  <c r="BM50" i="15"/>
  <c r="BN50" i="15"/>
  <c r="BO50" i="15"/>
  <c r="BP50" i="15"/>
  <c r="BQ50" i="15"/>
  <c r="BR50" i="15"/>
  <c r="BS50" i="15"/>
  <c r="BT50" i="15"/>
  <c r="BU50" i="15"/>
  <c r="BV50" i="15"/>
  <c r="BW50" i="15"/>
  <c r="BX50" i="15"/>
  <c r="BY50" i="15"/>
  <c r="BZ50" i="15"/>
  <c r="CA50" i="15"/>
  <c r="CB50" i="15"/>
  <c r="CC50" i="15"/>
  <c r="CD50" i="15"/>
  <c r="CE50" i="15"/>
  <c r="CF50" i="15"/>
  <c r="CG50" i="15"/>
  <c r="CH50" i="15"/>
  <c r="CI50" i="15"/>
  <c r="CJ50" i="15"/>
  <c r="CK50" i="15"/>
  <c r="CL50" i="15"/>
  <c r="CM50" i="15"/>
  <c r="CN50" i="15"/>
  <c r="CO50" i="15"/>
  <c r="CP50" i="15"/>
  <c r="CQ50" i="15"/>
  <c r="CR50" i="15"/>
  <c r="CS50" i="15"/>
  <c r="CT50" i="15"/>
  <c r="CU50" i="15"/>
  <c r="CV50" i="15"/>
  <c r="CW50" i="15"/>
  <c r="CX50" i="15"/>
  <c r="CY50" i="15"/>
  <c r="CZ50" i="15"/>
  <c r="DA50" i="15"/>
  <c r="DB50" i="15"/>
  <c r="DC50" i="15"/>
  <c r="DD50" i="15"/>
  <c r="DE50" i="15"/>
  <c r="DF50" i="15"/>
  <c r="DG50" i="15"/>
  <c r="DH50" i="15"/>
  <c r="DI50" i="15"/>
  <c r="DJ50" i="15"/>
  <c r="DK50" i="15"/>
  <c r="DL50" i="15"/>
  <c r="DM50" i="15"/>
  <c r="DN50" i="15"/>
  <c r="DO50" i="15"/>
  <c r="DP50" i="15"/>
  <c r="DQ50" i="15"/>
  <c r="DR50" i="15"/>
  <c r="DS50" i="15"/>
  <c r="DT50" i="15"/>
  <c r="DU50" i="15"/>
  <c r="DV50" i="15"/>
  <c r="DW50" i="15"/>
  <c r="DX50" i="15"/>
  <c r="DY50" i="15"/>
  <c r="DZ50" i="15"/>
  <c r="EA50" i="15"/>
  <c r="EB50" i="15"/>
  <c r="EC50" i="15"/>
  <c r="ED50" i="15"/>
  <c r="EE50" i="15"/>
  <c r="EF50" i="15"/>
  <c r="EG50" i="15"/>
  <c r="EH50" i="15"/>
  <c r="EI50" i="15"/>
  <c r="EJ50" i="15"/>
  <c r="EK50" i="15"/>
  <c r="EL50" i="15"/>
  <c r="EM50" i="15"/>
  <c r="EN50" i="15"/>
  <c r="EO50" i="15"/>
  <c r="EP50" i="15"/>
  <c r="EQ50" i="15"/>
  <c r="ER50" i="15"/>
  <c r="ES50" i="15"/>
  <c r="ET50" i="15"/>
  <c r="EU50" i="15"/>
  <c r="EV50" i="15"/>
  <c r="EW50" i="15"/>
  <c r="EX50" i="15"/>
  <c r="EY50" i="15"/>
  <c r="EZ50" i="15"/>
  <c r="FA50" i="15"/>
  <c r="FB50" i="15"/>
  <c r="FC50" i="15"/>
  <c r="FD50" i="15"/>
  <c r="FE50" i="15"/>
  <c r="FF50" i="15"/>
  <c r="FG50" i="15"/>
  <c r="FH50" i="15"/>
  <c r="FI50" i="15"/>
  <c r="FJ50" i="15"/>
  <c r="FK50" i="15"/>
  <c r="FL50" i="15"/>
  <c r="FM50" i="15"/>
  <c r="FN50" i="15"/>
  <c r="FO50" i="15"/>
  <c r="FP50" i="15"/>
  <c r="FQ50" i="15"/>
  <c r="FR50" i="15"/>
  <c r="FS50" i="15"/>
  <c r="FT50" i="15"/>
  <c r="FU50" i="15"/>
  <c r="FV50" i="15"/>
  <c r="FW50" i="15"/>
  <c r="FX50" i="15"/>
  <c r="FY50" i="15"/>
  <c r="FZ50" i="15"/>
  <c r="GA50" i="15"/>
  <c r="GB50" i="15"/>
  <c r="GC50" i="15"/>
  <c r="GD50" i="15"/>
  <c r="GE50" i="15"/>
  <c r="GF50" i="15"/>
  <c r="GG50" i="15"/>
  <c r="GH50" i="15"/>
  <c r="GI50" i="15"/>
  <c r="GJ50" i="15"/>
  <c r="GK50" i="15"/>
  <c r="L51" i="15"/>
  <c r="M51" i="15"/>
  <c r="N51" i="15"/>
  <c r="O51" i="15"/>
  <c r="P51" i="15"/>
  <c r="Q51" i="15"/>
  <c r="R51" i="15"/>
  <c r="S51" i="15"/>
  <c r="T51" i="15"/>
  <c r="U51" i="15"/>
  <c r="V51" i="15"/>
  <c r="W51" i="15"/>
  <c r="X51" i="15"/>
  <c r="Y51" i="15"/>
  <c r="Z51" i="15"/>
  <c r="AA51" i="15"/>
  <c r="AB51" i="15"/>
  <c r="AC51" i="15"/>
  <c r="AD51" i="15"/>
  <c r="AE51" i="15"/>
  <c r="AF51" i="15"/>
  <c r="AG51" i="15"/>
  <c r="AH51" i="15"/>
  <c r="AI51" i="15"/>
  <c r="AJ51" i="15"/>
  <c r="AK51" i="15"/>
  <c r="AL51" i="15"/>
  <c r="AM51" i="15"/>
  <c r="AN51" i="15"/>
  <c r="AO51" i="15"/>
  <c r="AP51" i="15"/>
  <c r="AQ51" i="15"/>
  <c r="AR51" i="15"/>
  <c r="AS51" i="15"/>
  <c r="AT51" i="15"/>
  <c r="AU51" i="15"/>
  <c r="AV51" i="15"/>
  <c r="AW51" i="15"/>
  <c r="AX51" i="15"/>
  <c r="AY51" i="15"/>
  <c r="AZ51" i="15"/>
  <c r="BA51" i="15"/>
  <c r="BB51" i="15"/>
  <c r="BC51" i="15"/>
  <c r="BD51" i="15"/>
  <c r="BE51" i="15"/>
  <c r="BF51" i="15"/>
  <c r="BG51" i="15"/>
  <c r="BH51" i="15"/>
  <c r="BI51" i="15"/>
  <c r="BJ51" i="15"/>
  <c r="BK51" i="15"/>
  <c r="BL51" i="15"/>
  <c r="BM51" i="15"/>
  <c r="BN51" i="15"/>
  <c r="BO51" i="15"/>
  <c r="BP51" i="15"/>
  <c r="BQ51" i="15"/>
  <c r="BR51" i="15"/>
  <c r="BS51" i="15"/>
  <c r="BT51" i="15"/>
  <c r="BU51" i="15"/>
  <c r="BV51" i="15"/>
  <c r="BW51" i="15"/>
  <c r="BX51" i="15"/>
  <c r="BY51" i="15"/>
  <c r="BZ51" i="15"/>
  <c r="CA51" i="15"/>
  <c r="CB51" i="15"/>
  <c r="CC51" i="15"/>
  <c r="CD51" i="15"/>
  <c r="CE51" i="15"/>
  <c r="CF51" i="15"/>
  <c r="CG51" i="15"/>
  <c r="CH51" i="15"/>
  <c r="CI51" i="15"/>
  <c r="CJ51" i="15"/>
  <c r="CK51" i="15"/>
  <c r="CL51" i="15"/>
  <c r="CM51" i="15"/>
  <c r="CN51" i="15"/>
  <c r="CO51" i="15"/>
  <c r="CP51" i="15"/>
  <c r="CQ51" i="15"/>
  <c r="CR51" i="15"/>
  <c r="CS51" i="15"/>
  <c r="CT51" i="15"/>
  <c r="CU51" i="15"/>
  <c r="CV51" i="15"/>
  <c r="CW51" i="15"/>
  <c r="CX51" i="15"/>
  <c r="CY51" i="15"/>
  <c r="CZ51" i="15"/>
  <c r="DA51" i="15"/>
  <c r="DB51" i="15"/>
  <c r="DC51" i="15"/>
  <c r="DD51" i="15"/>
  <c r="DE51" i="15"/>
  <c r="DF51" i="15"/>
  <c r="DG51" i="15"/>
  <c r="DH51" i="15"/>
  <c r="DI51" i="15"/>
  <c r="DJ51" i="15"/>
  <c r="DK51" i="15"/>
  <c r="DL51" i="15"/>
  <c r="DM51" i="15"/>
  <c r="DN51" i="15"/>
  <c r="DO51" i="15"/>
  <c r="DP51" i="15"/>
  <c r="DQ51" i="15"/>
  <c r="DR51" i="15"/>
  <c r="DS51" i="15"/>
  <c r="DT51" i="15"/>
  <c r="DU51" i="15"/>
  <c r="DV51" i="15"/>
  <c r="DW51" i="15"/>
  <c r="DX51" i="15"/>
  <c r="DY51" i="15"/>
  <c r="DZ51" i="15"/>
  <c r="EA51" i="15"/>
  <c r="EB51" i="15"/>
  <c r="EC51" i="15"/>
  <c r="ED51" i="15"/>
  <c r="EE51" i="15"/>
  <c r="EF51" i="15"/>
  <c r="EG51" i="15"/>
  <c r="EH51" i="15"/>
  <c r="EI51" i="15"/>
  <c r="EJ51" i="15"/>
  <c r="EK51" i="15"/>
  <c r="EL51" i="15"/>
  <c r="EM51" i="15"/>
  <c r="EN51" i="15"/>
  <c r="EO51" i="15"/>
  <c r="EP51" i="15"/>
  <c r="EQ51" i="15"/>
  <c r="ER51" i="15"/>
  <c r="ES51" i="15"/>
  <c r="ET51" i="15"/>
  <c r="EU51" i="15"/>
  <c r="EV51" i="15"/>
  <c r="EW51" i="15"/>
  <c r="EX51" i="15"/>
  <c r="EY51" i="15"/>
  <c r="EZ51" i="15"/>
  <c r="FA51" i="15"/>
  <c r="FB51" i="15"/>
  <c r="FC51" i="15"/>
  <c r="FD51" i="15"/>
  <c r="FE51" i="15"/>
  <c r="FF51" i="15"/>
  <c r="FG51" i="15"/>
  <c r="FH51" i="15"/>
  <c r="FI51" i="15"/>
  <c r="FJ51" i="15"/>
  <c r="FK51" i="15"/>
  <c r="FL51" i="15"/>
  <c r="FM51" i="15"/>
  <c r="FN51" i="15"/>
  <c r="FO51" i="15"/>
  <c r="FP51" i="15"/>
  <c r="FQ51" i="15"/>
  <c r="FR51" i="15"/>
  <c r="FS51" i="15"/>
  <c r="FT51" i="15"/>
  <c r="FU51" i="15"/>
  <c r="FV51" i="15"/>
  <c r="FW51" i="15"/>
  <c r="FX51" i="15"/>
  <c r="FY51" i="15"/>
  <c r="FZ51" i="15"/>
  <c r="GA51" i="15"/>
  <c r="GB51" i="15"/>
  <c r="GC51" i="15"/>
  <c r="GD51" i="15"/>
  <c r="GE51" i="15"/>
  <c r="GF51" i="15"/>
  <c r="GG51" i="15"/>
  <c r="GH51" i="15"/>
  <c r="GI51" i="15"/>
  <c r="GJ51" i="15"/>
  <c r="GK51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A52" i="15"/>
  <c r="AB52" i="15"/>
  <c r="AC52" i="15"/>
  <c r="AD52" i="15"/>
  <c r="AE52" i="15"/>
  <c r="AF52" i="15"/>
  <c r="AG52" i="15"/>
  <c r="AH52" i="15"/>
  <c r="AI52" i="15"/>
  <c r="AJ52" i="15"/>
  <c r="AK52" i="15"/>
  <c r="AL52" i="15"/>
  <c r="AM52" i="15"/>
  <c r="AN52" i="15"/>
  <c r="AO52" i="15"/>
  <c r="AP52" i="15"/>
  <c r="AQ52" i="15"/>
  <c r="AR52" i="15"/>
  <c r="AS52" i="15"/>
  <c r="AT52" i="15"/>
  <c r="AU52" i="15"/>
  <c r="AV52" i="15"/>
  <c r="AW52" i="15"/>
  <c r="AX52" i="15"/>
  <c r="AY52" i="15"/>
  <c r="AZ52" i="15"/>
  <c r="BA52" i="15"/>
  <c r="BB52" i="15"/>
  <c r="BC52" i="15"/>
  <c r="BD52" i="15"/>
  <c r="BE52" i="15"/>
  <c r="BF52" i="15"/>
  <c r="BG52" i="15"/>
  <c r="BH52" i="15"/>
  <c r="BI52" i="15"/>
  <c r="BJ52" i="15"/>
  <c r="BK52" i="15"/>
  <c r="BL52" i="15"/>
  <c r="BM52" i="15"/>
  <c r="BN52" i="15"/>
  <c r="BO52" i="15"/>
  <c r="BP52" i="15"/>
  <c r="BQ52" i="15"/>
  <c r="BR52" i="15"/>
  <c r="BS52" i="15"/>
  <c r="BT52" i="15"/>
  <c r="BU52" i="15"/>
  <c r="BV52" i="15"/>
  <c r="BW52" i="15"/>
  <c r="BX52" i="15"/>
  <c r="BY52" i="15"/>
  <c r="BZ52" i="15"/>
  <c r="CA52" i="15"/>
  <c r="CB52" i="15"/>
  <c r="CC52" i="15"/>
  <c r="CD52" i="15"/>
  <c r="CE52" i="15"/>
  <c r="CF52" i="15"/>
  <c r="CG52" i="15"/>
  <c r="CH52" i="15"/>
  <c r="CI52" i="15"/>
  <c r="CJ52" i="15"/>
  <c r="CK52" i="15"/>
  <c r="CL52" i="15"/>
  <c r="CM52" i="15"/>
  <c r="CN52" i="15"/>
  <c r="CO52" i="15"/>
  <c r="CP52" i="15"/>
  <c r="CQ52" i="15"/>
  <c r="CR52" i="15"/>
  <c r="CS52" i="15"/>
  <c r="CT52" i="15"/>
  <c r="CU52" i="15"/>
  <c r="CV52" i="15"/>
  <c r="CW52" i="15"/>
  <c r="CX52" i="15"/>
  <c r="CY52" i="15"/>
  <c r="CZ52" i="15"/>
  <c r="DA52" i="15"/>
  <c r="DB52" i="15"/>
  <c r="DC52" i="15"/>
  <c r="DD52" i="15"/>
  <c r="DE52" i="15"/>
  <c r="DF52" i="15"/>
  <c r="DG52" i="15"/>
  <c r="DH52" i="15"/>
  <c r="DI52" i="15"/>
  <c r="DJ52" i="15"/>
  <c r="DK52" i="15"/>
  <c r="DL52" i="15"/>
  <c r="DM52" i="15"/>
  <c r="DN52" i="15"/>
  <c r="DO52" i="15"/>
  <c r="DP52" i="15"/>
  <c r="DQ52" i="15"/>
  <c r="DR52" i="15"/>
  <c r="DS52" i="15"/>
  <c r="DT52" i="15"/>
  <c r="DU52" i="15"/>
  <c r="DV52" i="15"/>
  <c r="DW52" i="15"/>
  <c r="DX52" i="15"/>
  <c r="DY52" i="15"/>
  <c r="DZ52" i="15"/>
  <c r="EA52" i="15"/>
  <c r="EB52" i="15"/>
  <c r="EC52" i="15"/>
  <c r="ED52" i="15"/>
  <c r="EE52" i="15"/>
  <c r="EF52" i="15"/>
  <c r="EG52" i="15"/>
  <c r="EH52" i="15"/>
  <c r="EI52" i="15"/>
  <c r="EJ52" i="15"/>
  <c r="EK52" i="15"/>
  <c r="EL52" i="15"/>
  <c r="EM52" i="15"/>
  <c r="EN52" i="15"/>
  <c r="EO52" i="15"/>
  <c r="EP52" i="15"/>
  <c r="EQ52" i="15"/>
  <c r="ER52" i="15"/>
  <c r="ES52" i="15"/>
  <c r="ET52" i="15"/>
  <c r="EU52" i="15"/>
  <c r="EV52" i="15"/>
  <c r="EW52" i="15"/>
  <c r="EX52" i="15"/>
  <c r="EY52" i="15"/>
  <c r="EZ52" i="15"/>
  <c r="FA52" i="15"/>
  <c r="FB52" i="15"/>
  <c r="FC52" i="15"/>
  <c r="FD52" i="15"/>
  <c r="FE52" i="15"/>
  <c r="FF52" i="15"/>
  <c r="FG52" i="15"/>
  <c r="FH52" i="15"/>
  <c r="FI52" i="15"/>
  <c r="FJ52" i="15"/>
  <c r="FK52" i="15"/>
  <c r="FL52" i="15"/>
  <c r="FM52" i="15"/>
  <c r="FN52" i="15"/>
  <c r="FO52" i="15"/>
  <c r="FP52" i="15"/>
  <c r="FQ52" i="15"/>
  <c r="FR52" i="15"/>
  <c r="FS52" i="15"/>
  <c r="FT52" i="15"/>
  <c r="FU52" i="15"/>
  <c r="FV52" i="15"/>
  <c r="FW52" i="15"/>
  <c r="FX52" i="15"/>
  <c r="FY52" i="15"/>
  <c r="FZ52" i="15"/>
  <c r="GA52" i="15"/>
  <c r="GB52" i="15"/>
  <c r="GC52" i="15"/>
  <c r="GD52" i="15"/>
  <c r="GE52" i="15"/>
  <c r="GF52" i="15"/>
  <c r="GG52" i="15"/>
  <c r="GH52" i="15"/>
  <c r="GI52" i="15"/>
  <c r="GJ52" i="15"/>
  <c r="GK52" i="15"/>
  <c r="L53" i="15"/>
  <c r="M53" i="15"/>
  <c r="N53" i="15"/>
  <c r="O53" i="15"/>
  <c r="P53" i="15"/>
  <c r="Q53" i="15"/>
  <c r="R53" i="15"/>
  <c r="S53" i="15"/>
  <c r="T53" i="15"/>
  <c r="U53" i="15"/>
  <c r="V53" i="15"/>
  <c r="W53" i="15"/>
  <c r="X53" i="15"/>
  <c r="Y53" i="15"/>
  <c r="Z53" i="15"/>
  <c r="AA53" i="15"/>
  <c r="AB53" i="15"/>
  <c r="AC53" i="15"/>
  <c r="AD53" i="15"/>
  <c r="AE53" i="15"/>
  <c r="AF53" i="15"/>
  <c r="AG53" i="15"/>
  <c r="AH53" i="15"/>
  <c r="AI53" i="15"/>
  <c r="AJ53" i="15"/>
  <c r="AK53" i="15"/>
  <c r="AL53" i="15"/>
  <c r="AM53" i="15"/>
  <c r="AN53" i="15"/>
  <c r="AO53" i="15"/>
  <c r="AP53" i="15"/>
  <c r="AQ53" i="15"/>
  <c r="AR53" i="15"/>
  <c r="AS53" i="15"/>
  <c r="AT53" i="15"/>
  <c r="AU53" i="15"/>
  <c r="AV53" i="15"/>
  <c r="AW53" i="15"/>
  <c r="AX53" i="15"/>
  <c r="AY53" i="15"/>
  <c r="AZ53" i="15"/>
  <c r="BA53" i="15"/>
  <c r="BB53" i="15"/>
  <c r="BC53" i="15"/>
  <c r="BD53" i="15"/>
  <c r="BE53" i="15"/>
  <c r="BF53" i="15"/>
  <c r="BG53" i="15"/>
  <c r="BH53" i="15"/>
  <c r="BI53" i="15"/>
  <c r="BJ53" i="15"/>
  <c r="BK53" i="15"/>
  <c r="BL53" i="15"/>
  <c r="BM53" i="15"/>
  <c r="BN53" i="15"/>
  <c r="BO53" i="15"/>
  <c r="BP53" i="15"/>
  <c r="BQ53" i="15"/>
  <c r="BR53" i="15"/>
  <c r="BS53" i="15"/>
  <c r="BT53" i="15"/>
  <c r="BU53" i="15"/>
  <c r="BV53" i="15"/>
  <c r="BW53" i="15"/>
  <c r="BX53" i="15"/>
  <c r="BY53" i="15"/>
  <c r="BZ53" i="15"/>
  <c r="CA53" i="15"/>
  <c r="CB53" i="15"/>
  <c r="CC53" i="15"/>
  <c r="CD53" i="15"/>
  <c r="CE53" i="15"/>
  <c r="CF53" i="15"/>
  <c r="CG53" i="15"/>
  <c r="CH53" i="15"/>
  <c r="CI53" i="15"/>
  <c r="CJ53" i="15"/>
  <c r="CK53" i="15"/>
  <c r="CL53" i="15"/>
  <c r="CM53" i="15"/>
  <c r="CN53" i="15"/>
  <c r="CO53" i="15"/>
  <c r="CP53" i="15"/>
  <c r="CQ53" i="15"/>
  <c r="CR53" i="15"/>
  <c r="CS53" i="15"/>
  <c r="CT53" i="15"/>
  <c r="CU53" i="15"/>
  <c r="CV53" i="15"/>
  <c r="CW53" i="15"/>
  <c r="CX53" i="15"/>
  <c r="CY53" i="15"/>
  <c r="CZ53" i="15"/>
  <c r="DA53" i="15"/>
  <c r="DB53" i="15"/>
  <c r="DC53" i="15"/>
  <c r="DD53" i="15"/>
  <c r="DE53" i="15"/>
  <c r="DF53" i="15"/>
  <c r="DG53" i="15"/>
  <c r="DH53" i="15"/>
  <c r="DI53" i="15"/>
  <c r="DJ53" i="15"/>
  <c r="DK53" i="15"/>
  <c r="DL53" i="15"/>
  <c r="DM53" i="15"/>
  <c r="DN53" i="15"/>
  <c r="DO53" i="15"/>
  <c r="DP53" i="15"/>
  <c r="DQ53" i="15"/>
  <c r="DR53" i="15"/>
  <c r="DS53" i="15"/>
  <c r="DT53" i="15"/>
  <c r="DU53" i="15"/>
  <c r="DV53" i="15"/>
  <c r="DW53" i="15"/>
  <c r="DX53" i="15"/>
  <c r="DY53" i="15"/>
  <c r="DZ53" i="15"/>
  <c r="EA53" i="15"/>
  <c r="EB53" i="15"/>
  <c r="EC53" i="15"/>
  <c r="ED53" i="15"/>
  <c r="EE53" i="15"/>
  <c r="EF53" i="15"/>
  <c r="EG53" i="15"/>
  <c r="EH53" i="15"/>
  <c r="EI53" i="15"/>
  <c r="EJ53" i="15"/>
  <c r="EK53" i="15"/>
  <c r="EL53" i="15"/>
  <c r="EM53" i="15"/>
  <c r="EN53" i="15"/>
  <c r="EO53" i="15"/>
  <c r="EP53" i="15"/>
  <c r="EQ53" i="15"/>
  <c r="ER53" i="15"/>
  <c r="ES53" i="15"/>
  <c r="ET53" i="15"/>
  <c r="EU53" i="15"/>
  <c r="EV53" i="15"/>
  <c r="EW53" i="15"/>
  <c r="EX53" i="15"/>
  <c r="EY53" i="15"/>
  <c r="EZ53" i="15"/>
  <c r="FA53" i="15"/>
  <c r="FB53" i="15"/>
  <c r="FC53" i="15"/>
  <c r="FD53" i="15"/>
  <c r="FE53" i="15"/>
  <c r="FF53" i="15"/>
  <c r="FG53" i="15"/>
  <c r="FH53" i="15"/>
  <c r="FI53" i="15"/>
  <c r="FJ53" i="15"/>
  <c r="FK53" i="15"/>
  <c r="FL53" i="15"/>
  <c r="FM53" i="15"/>
  <c r="FN53" i="15"/>
  <c r="FO53" i="15"/>
  <c r="FP53" i="15"/>
  <c r="FQ53" i="15"/>
  <c r="FR53" i="15"/>
  <c r="FS53" i="15"/>
  <c r="FT53" i="15"/>
  <c r="FU53" i="15"/>
  <c r="FV53" i="15"/>
  <c r="FW53" i="15"/>
  <c r="FX53" i="15"/>
  <c r="FY53" i="15"/>
  <c r="FZ53" i="15"/>
  <c r="GA53" i="15"/>
  <c r="GB53" i="15"/>
  <c r="GC53" i="15"/>
  <c r="GD53" i="15"/>
  <c r="GE53" i="15"/>
  <c r="GF53" i="15"/>
  <c r="GG53" i="15"/>
  <c r="GH53" i="15"/>
  <c r="GI53" i="15"/>
  <c r="GJ53" i="15"/>
  <c r="GK53" i="15"/>
  <c r="L54" i="15"/>
  <c r="M54" i="15"/>
  <c r="N54" i="15"/>
  <c r="O54" i="15"/>
  <c r="P54" i="15"/>
  <c r="Q54" i="15"/>
  <c r="R54" i="15"/>
  <c r="S54" i="15"/>
  <c r="T54" i="15"/>
  <c r="U54" i="15"/>
  <c r="V54" i="15"/>
  <c r="W54" i="15"/>
  <c r="X54" i="15"/>
  <c r="Y54" i="15"/>
  <c r="Z54" i="15"/>
  <c r="AA54" i="15"/>
  <c r="AB54" i="15"/>
  <c r="AC54" i="15"/>
  <c r="AD54" i="15"/>
  <c r="AE54" i="15"/>
  <c r="AF54" i="15"/>
  <c r="AG54" i="15"/>
  <c r="AH54" i="15"/>
  <c r="AI54" i="15"/>
  <c r="AJ54" i="15"/>
  <c r="AK54" i="15"/>
  <c r="AL54" i="15"/>
  <c r="AM54" i="15"/>
  <c r="AN54" i="15"/>
  <c r="AO54" i="15"/>
  <c r="AP54" i="15"/>
  <c r="AQ54" i="15"/>
  <c r="AR54" i="15"/>
  <c r="AS54" i="15"/>
  <c r="AT54" i="15"/>
  <c r="AU54" i="15"/>
  <c r="AV54" i="15"/>
  <c r="AW54" i="15"/>
  <c r="AX54" i="15"/>
  <c r="AY54" i="15"/>
  <c r="AZ54" i="15"/>
  <c r="BA54" i="15"/>
  <c r="BB54" i="15"/>
  <c r="BC54" i="15"/>
  <c r="BD54" i="15"/>
  <c r="BE54" i="15"/>
  <c r="BF54" i="15"/>
  <c r="BG54" i="15"/>
  <c r="BH54" i="15"/>
  <c r="BI54" i="15"/>
  <c r="BJ54" i="15"/>
  <c r="BK54" i="15"/>
  <c r="BL54" i="15"/>
  <c r="BM54" i="15"/>
  <c r="BN54" i="15"/>
  <c r="BO54" i="15"/>
  <c r="BP54" i="15"/>
  <c r="BQ54" i="15"/>
  <c r="BR54" i="15"/>
  <c r="BS54" i="15"/>
  <c r="BT54" i="15"/>
  <c r="BU54" i="15"/>
  <c r="BV54" i="15"/>
  <c r="BW54" i="15"/>
  <c r="BX54" i="15"/>
  <c r="BY54" i="15"/>
  <c r="BZ54" i="15"/>
  <c r="CA54" i="15"/>
  <c r="CB54" i="15"/>
  <c r="CC54" i="15"/>
  <c r="CD54" i="15"/>
  <c r="CE54" i="15"/>
  <c r="CF54" i="15"/>
  <c r="CG54" i="15"/>
  <c r="CH54" i="15"/>
  <c r="CI54" i="15"/>
  <c r="CJ54" i="15"/>
  <c r="CK54" i="15"/>
  <c r="CL54" i="15"/>
  <c r="CM54" i="15"/>
  <c r="CN54" i="15"/>
  <c r="CO54" i="15"/>
  <c r="CP54" i="15"/>
  <c r="CQ54" i="15"/>
  <c r="CR54" i="15"/>
  <c r="CS54" i="15"/>
  <c r="CT54" i="15"/>
  <c r="CU54" i="15"/>
  <c r="CV54" i="15"/>
  <c r="CW54" i="15"/>
  <c r="CX54" i="15"/>
  <c r="CY54" i="15"/>
  <c r="CZ54" i="15"/>
  <c r="DA54" i="15"/>
  <c r="DB54" i="15"/>
  <c r="DC54" i="15"/>
  <c r="DD54" i="15"/>
  <c r="DE54" i="15"/>
  <c r="DF54" i="15"/>
  <c r="DG54" i="15"/>
  <c r="DH54" i="15"/>
  <c r="DI54" i="15"/>
  <c r="DJ54" i="15"/>
  <c r="DK54" i="15"/>
  <c r="DL54" i="15"/>
  <c r="DM54" i="15"/>
  <c r="DN54" i="15"/>
  <c r="DO54" i="15"/>
  <c r="DP54" i="15"/>
  <c r="DQ54" i="15"/>
  <c r="DR54" i="15"/>
  <c r="DS54" i="15"/>
  <c r="DT54" i="15"/>
  <c r="DU54" i="15"/>
  <c r="DV54" i="15"/>
  <c r="DW54" i="15"/>
  <c r="DX54" i="15"/>
  <c r="DY54" i="15"/>
  <c r="DZ54" i="15"/>
  <c r="EA54" i="15"/>
  <c r="EB54" i="15"/>
  <c r="EC54" i="15"/>
  <c r="ED54" i="15"/>
  <c r="EE54" i="15"/>
  <c r="EF54" i="15"/>
  <c r="EG54" i="15"/>
  <c r="EH54" i="15"/>
  <c r="EI54" i="15"/>
  <c r="EJ54" i="15"/>
  <c r="EK54" i="15"/>
  <c r="EL54" i="15"/>
  <c r="EM54" i="15"/>
  <c r="EN54" i="15"/>
  <c r="EO54" i="15"/>
  <c r="EP54" i="15"/>
  <c r="EQ54" i="15"/>
  <c r="ER54" i="15"/>
  <c r="ES54" i="15"/>
  <c r="ET54" i="15"/>
  <c r="EU54" i="15"/>
  <c r="EV54" i="15"/>
  <c r="EW54" i="15"/>
  <c r="EX54" i="15"/>
  <c r="EY54" i="15"/>
  <c r="EZ54" i="15"/>
  <c r="FA54" i="15"/>
  <c r="FB54" i="15"/>
  <c r="FC54" i="15"/>
  <c r="FD54" i="15"/>
  <c r="FE54" i="15"/>
  <c r="FF54" i="15"/>
  <c r="FG54" i="15"/>
  <c r="FH54" i="15"/>
  <c r="FI54" i="15"/>
  <c r="FJ54" i="15"/>
  <c r="FK54" i="15"/>
  <c r="FL54" i="15"/>
  <c r="FM54" i="15"/>
  <c r="FN54" i="15"/>
  <c r="FO54" i="15"/>
  <c r="FP54" i="15"/>
  <c r="FQ54" i="15"/>
  <c r="FR54" i="15"/>
  <c r="FS54" i="15"/>
  <c r="FT54" i="15"/>
  <c r="FU54" i="15"/>
  <c r="FV54" i="15"/>
  <c r="FW54" i="15"/>
  <c r="FX54" i="15"/>
  <c r="FY54" i="15"/>
  <c r="FZ54" i="15"/>
  <c r="GA54" i="15"/>
  <c r="GB54" i="15"/>
  <c r="GC54" i="15"/>
  <c r="GD54" i="15"/>
  <c r="GE54" i="15"/>
  <c r="GF54" i="15"/>
  <c r="GG54" i="15"/>
  <c r="GH54" i="15"/>
  <c r="GI54" i="15"/>
  <c r="GJ54" i="15"/>
  <c r="GK54" i="15"/>
  <c r="L55" i="15"/>
  <c r="M55" i="15"/>
  <c r="N55" i="15"/>
  <c r="O55" i="15"/>
  <c r="Q55" i="15"/>
  <c r="R55" i="15"/>
  <c r="S55" i="15"/>
  <c r="T55" i="15"/>
  <c r="U55" i="15"/>
  <c r="V55" i="15"/>
  <c r="W55" i="15"/>
  <c r="X55" i="15"/>
  <c r="Y55" i="15"/>
  <c r="Z55" i="15"/>
  <c r="AA55" i="15"/>
  <c r="AB55" i="15"/>
  <c r="AC55" i="15"/>
  <c r="AD55" i="15"/>
  <c r="AE55" i="15"/>
  <c r="AF55" i="15"/>
  <c r="AG55" i="15"/>
  <c r="AH55" i="15"/>
  <c r="AI55" i="15"/>
  <c r="AJ55" i="15"/>
  <c r="AK55" i="15"/>
  <c r="AL55" i="15"/>
  <c r="AM55" i="15"/>
  <c r="AN55" i="15"/>
  <c r="AO55" i="15"/>
  <c r="AP55" i="15"/>
  <c r="AQ55" i="15"/>
  <c r="AR55" i="15"/>
  <c r="AS55" i="15"/>
  <c r="AT55" i="15"/>
  <c r="AU55" i="15"/>
  <c r="AV55" i="15"/>
  <c r="AW55" i="15"/>
  <c r="AX55" i="15"/>
  <c r="AY55" i="15"/>
  <c r="AZ55" i="15"/>
  <c r="BA55" i="15"/>
  <c r="BB55" i="15"/>
  <c r="BC55" i="15"/>
  <c r="BD55" i="15"/>
  <c r="BE55" i="15"/>
  <c r="BF55" i="15"/>
  <c r="BG55" i="15"/>
  <c r="BH55" i="15"/>
  <c r="BI55" i="15"/>
  <c r="BJ55" i="15"/>
  <c r="BK55" i="15"/>
  <c r="BL55" i="15"/>
  <c r="BM55" i="15"/>
  <c r="BN55" i="15"/>
  <c r="BO55" i="15"/>
  <c r="BP55" i="15"/>
  <c r="BQ55" i="15"/>
  <c r="BR55" i="15"/>
  <c r="BS55" i="15"/>
  <c r="BT55" i="15"/>
  <c r="BU55" i="15"/>
  <c r="BV55" i="15"/>
  <c r="BW55" i="15"/>
  <c r="BX55" i="15"/>
  <c r="BY55" i="15"/>
  <c r="BZ55" i="15"/>
  <c r="CA55" i="15"/>
  <c r="CB55" i="15"/>
  <c r="CC55" i="15"/>
  <c r="CD55" i="15"/>
  <c r="CE55" i="15"/>
  <c r="CF55" i="15"/>
  <c r="CG55" i="15"/>
  <c r="CH55" i="15"/>
  <c r="CI55" i="15"/>
  <c r="CJ55" i="15"/>
  <c r="CK55" i="15"/>
  <c r="CL55" i="15"/>
  <c r="CM55" i="15"/>
  <c r="CN55" i="15"/>
  <c r="CO55" i="15"/>
  <c r="CP55" i="15"/>
  <c r="CQ55" i="15"/>
  <c r="CR55" i="15"/>
  <c r="CS55" i="15"/>
  <c r="CT55" i="15"/>
  <c r="CU55" i="15"/>
  <c r="CV55" i="15"/>
  <c r="CW55" i="15"/>
  <c r="CX55" i="15"/>
  <c r="CY55" i="15"/>
  <c r="CZ55" i="15"/>
  <c r="DA55" i="15"/>
  <c r="DB55" i="15"/>
  <c r="DC55" i="15"/>
  <c r="DD55" i="15"/>
  <c r="DE55" i="15"/>
  <c r="DF55" i="15"/>
  <c r="DG55" i="15"/>
  <c r="DH55" i="15"/>
  <c r="DI55" i="15"/>
  <c r="DJ55" i="15"/>
  <c r="DK55" i="15"/>
  <c r="DL55" i="15"/>
  <c r="DM55" i="15"/>
  <c r="DN55" i="15"/>
  <c r="DO55" i="15"/>
  <c r="DP55" i="15"/>
  <c r="DQ55" i="15"/>
  <c r="DR55" i="15"/>
  <c r="DS55" i="15"/>
  <c r="DT55" i="15"/>
  <c r="DU55" i="15"/>
  <c r="DV55" i="15"/>
  <c r="DW55" i="15"/>
  <c r="DX55" i="15"/>
  <c r="DY55" i="15"/>
  <c r="DZ55" i="15"/>
  <c r="EA55" i="15"/>
  <c r="EB55" i="15"/>
  <c r="EC55" i="15"/>
  <c r="ED55" i="15"/>
  <c r="EE55" i="15"/>
  <c r="EF55" i="15"/>
  <c r="EG55" i="15"/>
  <c r="EH55" i="15"/>
  <c r="EI55" i="15"/>
  <c r="EJ55" i="15"/>
  <c r="EK55" i="15"/>
  <c r="EL55" i="15"/>
  <c r="EM55" i="15"/>
  <c r="EN55" i="15"/>
  <c r="EO55" i="15"/>
  <c r="EP55" i="15"/>
  <c r="EQ55" i="15"/>
  <c r="ER55" i="15"/>
  <c r="ES55" i="15"/>
  <c r="ET55" i="15"/>
  <c r="EU55" i="15"/>
  <c r="EV55" i="15"/>
  <c r="EW55" i="15"/>
  <c r="EX55" i="15"/>
  <c r="EY55" i="15"/>
  <c r="EZ55" i="15"/>
  <c r="FA55" i="15"/>
  <c r="FB55" i="15"/>
  <c r="FC55" i="15"/>
  <c r="FD55" i="15"/>
  <c r="FE55" i="15"/>
  <c r="FF55" i="15"/>
  <c r="FG55" i="15"/>
  <c r="FH55" i="15"/>
  <c r="FI55" i="15"/>
  <c r="FJ55" i="15"/>
  <c r="FK55" i="15"/>
  <c r="FL55" i="15"/>
  <c r="FM55" i="15"/>
  <c r="FN55" i="15"/>
  <c r="FO55" i="15"/>
  <c r="FP55" i="15"/>
  <c r="FQ55" i="15"/>
  <c r="FR55" i="15"/>
  <c r="FS55" i="15"/>
  <c r="FT55" i="15"/>
  <c r="FU55" i="15"/>
  <c r="FV55" i="15"/>
  <c r="FW55" i="15"/>
  <c r="FX55" i="15"/>
  <c r="FY55" i="15"/>
  <c r="FZ55" i="15"/>
  <c r="GA55" i="15"/>
  <c r="GB55" i="15"/>
  <c r="GC55" i="15"/>
  <c r="GD55" i="15"/>
  <c r="GE55" i="15"/>
  <c r="GF55" i="15"/>
  <c r="GG55" i="15"/>
  <c r="GH55" i="15"/>
  <c r="GI55" i="15"/>
  <c r="GJ55" i="15"/>
  <c r="GK55" i="15"/>
  <c r="L56" i="15"/>
  <c r="M56" i="15"/>
  <c r="N56" i="15"/>
  <c r="O56" i="15"/>
  <c r="Q56" i="15"/>
  <c r="R56" i="15"/>
  <c r="S56" i="15"/>
  <c r="T56" i="15"/>
  <c r="U56" i="15"/>
  <c r="V56" i="15"/>
  <c r="W56" i="15"/>
  <c r="X56" i="15"/>
  <c r="Y56" i="15"/>
  <c r="Z56" i="15"/>
  <c r="AA56" i="15"/>
  <c r="AB56" i="15"/>
  <c r="AC56" i="15"/>
  <c r="AD56" i="15"/>
  <c r="AE56" i="15"/>
  <c r="AF56" i="15"/>
  <c r="AG56" i="15"/>
  <c r="AH56" i="15"/>
  <c r="AI56" i="15"/>
  <c r="AJ56" i="15"/>
  <c r="AK56" i="15"/>
  <c r="AL56" i="15"/>
  <c r="AM56" i="15"/>
  <c r="AN56" i="15"/>
  <c r="AO56" i="15"/>
  <c r="AP56" i="15"/>
  <c r="AQ56" i="15"/>
  <c r="AR56" i="15"/>
  <c r="AS56" i="15"/>
  <c r="AT56" i="15"/>
  <c r="AU56" i="15"/>
  <c r="AV56" i="15"/>
  <c r="AW56" i="15"/>
  <c r="AX56" i="15"/>
  <c r="AY56" i="15"/>
  <c r="AZ56" i="15"/>
  <c r="BA56" i="15"/>
  <c r="BB56" i="15"/>
  <c r="BC56" i="15"/>
  <c r="BD56" i="15"/>
  <c r="BE56" i="15"/>
  <c r="BF56" i="15"/>
  <c r="BG56" i="15"/>
  <c r="BH56" i="15"/>
  <c r="BI56" i="15"/>
  <c r="BJ56" i="15"/>
  <c r="BK56" i="15"/>
  <c r="BL56" i="15"/>
  <c r="BM56" i="15"/>
  <c r="BN56" i="15"/>
  <c r="BO56" i="15"/>
  <c r="BP56" i="15"/>
  <c r="BQ56" i="15"/>
  <c r="BR56" i="15"/>
  <c r="BS56" i="15"/>
  <c r="BT56" i="15"/>
  <c r="BU56" i="15"/>
  <c r="BV56" i="15"/>
  <c r="BW56" i="15"/>
  <c r="BX56" i="15"/>
  <c r="BY56" i="15"/>
  <c r="BZ56" i="15"/>
  <c r="CA56" i="15"/>
  <c r="CB56" i="15"/>
  <c r="CC56" i="15"/>
  <c r="CD56" i="15"/>
  <c r="CE56" i="15"/>
  <c r="CF56" i="15"/>
  <c r="CG56" i="15"/>
  <c r="CH56" i="15"/>
  <c r="CI56" i="15"/>
  <c r="CJ56" i="15"/>
  <c r="CK56" i="15"/>
  <c r="CL56" i="15"/>
  <c r="CM56" i="15"/>
  <c r="CN56" i="15"/>
  <c r="CO56" i="15"/>
  <c r="CP56" i="15"/>
  <c r="CQ56" i="15"/>
  <c r="CR56" i="15"/>
  <c r="CS56" i="15"/>
  <c r="CT56" i="15"/>
  <c r="CU56" i="15"/>
  <c r="CV56" i="15"/>
  <c r="CW56" i="15"/>
  <c r="CX56" i="15"/>
  <c r="CY56" i="15"/>
  <c r="CZ56" i="15"/>
  <c r="DA56" i="15"/>
  <c r="DB56" i="15"/>
  <c r="DC56" i="15"/>
  <c r="DD56" i="15"/>
  <c r="DE56" i="15"/>
  <c r="DF56" i="15"/>
  <c r="DG56" i="15"/>
  <c r="DH56" i="15"/>
  <c r="DI56" i="15"/>
  <c r="DJ56" i="15"/>
  <c r="DK56" i="15"/>
  <c r="DL56" i="15"/>
  <c r="DM56" i="15"/>
  <c r="DN56" i="15"/>
  <c r="DO56" i="15"/>
  <c r="DP56" i="15"/>
  <c r="DQ56" i="15"/>
  <c r="DR56" i="15"/>
  <c r="DS56" i="15"/>
  <c r="DT56" i="15"/>
  <c r="DU56" i="15"/>
  <c r="DV56" i="15"/>
  <c r="DW56" i="15"/>
  <c r="DX56" i="15"/>
  <c r="DY56" i="15"/>
  <c r="DZ56" i="15"/>
  <c r="EA56" i="15"/>
  <c r="EB56" i="15"/>
  <c r="EC56" i="15"/>
  <c r="ED56" i="15"/>
  <c r="EE56" i="15"/>
  <c r="EF56" i="15"/>
  <c r="EG56" i="15"/>
  <c r="EH56" i="15"/>
  <c r="EI56" i="15"/>
  <c r="EJ56" i="15"/>
  <c r="EK56" i="15"/>
  <c r="EL56" i="15"/>
  <c r="EM56" i="15"/>
  <c r="EN56" i="15"/>
  <c r="EO56" i="15"/>
  <c r="EP56" i="15"/>
  <c r="EQ56" i="15"/>
  <c r="ER56" i="15"/>
  <c r="ES56" i="15"/>
  <c r="ET56" i="15"/>
  <c r="EU56" i="15"/>
  <c r="EV56" i="15"/>
  <c r="EW56" i="15"/>
  <c r="EX56" i="15"/>
  <c r="EY56" i="15"/>
  <c r="EZ56" i="15"/>
  <c r="FA56" i="15"/>
  <c r="FB56" i="15"/>
  <c r="FC56" i="15"/>
  <c r="FD56" i="15"/>
  <c r="FE56" i="15"/>
  <c r="FF56" i="15"/>
  <c r="FG56" i="15"/>
  <c r="FH56" i="15"/>
  <c r="FI56" i="15"/>
  <c r="FJ56" i="15"/>
  <c r="FK56" i="15"/>
  <c r="FL56" i="15"/>
  <c r="FM56" i="15"/>
  <c r="FN56" i="15"/>
  <c r="FO56" i="15"/>
  <c r="FP56" i="15"/>
  <c r="FQ56" i="15"/>
  <c r="FR56" i="15"/>
  <c r="FS56" i="15"/>
  <c r="FT56" i="15"/>
  <c r="FU56" i="15"/>
  <c r="FV56" i="15"/>
  <c r="FW56" i="15"/>
  <c r="FX56" i="15"/>
  <c r="FY56" i="15"/>
  <c r="FZ56" i="15"/>
  <c r="GA56" i="15"/>
  <c r="GB56" i="15"/>
  <c r="GC56" i="15"/>
  <c r="GD56" i="15"/>
  <c r="GE56" i="15"/>
  <c r="GF56" i="15"/>
  <c r="GG56" i="15"/>
  <c r="GH56" i="15"/>
  <c r="GI56" i="15"/>
  <c r="GJ56" i="15"/>
  <c r="GK56" i="15"/>
  <c r="L57" i="15"/>
  <c r="M57" i="15"/>
  <c r="N57" i="15"/>
  <c r="O57" i="15"/>
  <c r="Q57" i="15"/>
  <c r="R57" i="15"/>
  <c r="S57" i="15"/>
  <c r="T57" i="15"/>
  <c r="U57" i="15"/>
  <c r="V57" i="15"/>
  <c r="W57" i="15"/>
  <c r="X57" i="15"/>
  <c r="Y57" i="15"/>
  <c r="Z57" i="15"/>
  <c r="AA57" i="15"/>
  <c r="AB57" i="15"/>
  <c r="AC57" i="15"/>
  <c r="AD57" i="15"/>
  <c r="AE57" i="15"/>
  <c r="AF57" i="15"/>
  <c r="AG57" i="15"/>
  <c r="AH57" i="15"/>
  <c r="AI57" i="15"/>
  <c r="AJ57" i="15"/>
  <c r="AK57" i="15"/>
  <c r="AL57" i="15"/>
  <c r="AM57" i="15"/>
  <c r="AN57" i="15"/>
  <c r="AO57" i="15"/>
  <c r="AP57" i="15"/>
  <c r="AQ57" i="15"/>
  <c r="AR57" i="15"/>
  <c r="AS57" i="15"/>
  <c r="AT57" i="15"/>
  <c r="AU57" i="15"/>
  <c r="AV57" i="15"/>
  <c r="AW57" i="15"/>
  <c r="AX57" i="15"/>
  <c r="AY57" i="15"/>
  <c r="AZ57" i="15"/>
  <c r="BA57" i="15"/>
  <c r="BB57" i="15"/>
  <c r="BC57" i="15"/>
  <c r="BD57" i="15"/>
  <c r="BE57" i="15"/>
  <c r="BF57" i="15"/>
  <c r="BG57" i="15"/>
  <c r="BH57" i="15"/>
  <c r="BI57" i="15"/>
  <c r="BJ57" i="15"/>
  <c r="BK57" i="15"/>
  <c r="BL57" i="15"/>
  <c r="BM57" i="15"/>
  <c r="BN57" i="15"/>
  <c r="BO57" i="15"/>
  <c r="BP57" i="15"/>
  <c r="BQ57" i="15"/>
  <c r="BR57" i="15"/>
  <c r="BS57" i="15"/>
  <c r="BT57" i="15"/>
  <c r="BU57" i="15"/>
  <c r="BV57" i="15"/>
  <c r="BW57" i="15"/>
  <c r="BX57" i="15"/>
  <c r="BY57" i="15"/>
  <c r="BZ57" i="15"/>
  <c r="CA57" i="15"/>
  <c r="CB57" i="15"/>
  <c r="CC57" i="15"/>
  <c r="CD57" i="15"/>
  <c r="CE57" i="15"/>
  <c r="CF57" i="15"/>
  <c r="CG57" i="15"/>
  <c r="CH57" i="15"/>
  <c r="CI57" i="15"/>
  <c r="CJ57" i="15"/>
  <c r="CK57" i="15"/>
  <c r="CL57" i="15"/>
  <c r="CM57" i="15"/>
  <c r="CN57" i="15"/>
  <c r="CO57" i="15"/>
  <c r="CP57" i="15"/>
  <c r="CQ57" i="15"/>
  <c r="CR57" i="15"/>
  <c r="CS57" i="15"/>
  <c r="CT57" i="15"/>
  <c r="CU57" i="15"/>
  <c r="CV57" i="15"/>
  <c r="CW57" i="15"/>
  <c r="CX57" i="15"/>
  <c r="CY57" i="15"/>
  <c r="CZ57" i="15"/>
  <c r="DA57" i="15"/>
  <c r="DB57" i="15"/>
  <c r="DC57" i="15"/>
  <c r="DD57" i="15"/>
  <c r="DE57" i="15"/>
  <c r="DF57" i="15"/>
  <c r="DG57" i="15"/>
  <c r="DH57" i="15"/>
  <c r="DI57" i="15"/>
  <c r="DJ57" i="15"/>
  <c r="DK57" i="15"/>
  <c r="DL57" i="15"/>
  <c r="DM57" i="15"/>
  <c r="DN57" i="15"/>
  <c r="DO57" i="15"/>
  <c r="DP57" i="15"/>
  <c r="DQ57" i="15"/>
  <c r="DR57" i="15"/>
  <c r="DS57" i="15"/>
  <c r="DT57" i="15"/>
  <c r="DU57" i="15"/>
  <c r="DV57" i="15"/>
  <c r="DW57" i="15"/>
  <c r="DX57" i="15"/>
  <c r="DY57" i="15"/>
  <c r="DZ57" i="15"/>
  <c r="EA57" i="15"/>
  <c r="EB57" i="15"/>
  <c r="EC57" i="15"/>
  <c r="ED57" i="15"/>
  <c r="EE57" i="15"/>
  <c r="EF57" i="15"/>
  <c r="EG57" i="15"/>
  <c r="EH57" i="15"/>
  <c r="EI57" i="15"/>
  <c r="EJ57" i="15"/>
  <c r="EK57" i="15"/>
  <c r="EL57" i="15"/>
  <c r="EM57" i="15"/>
  <c r="EN57" i="15"/>
  <c r="EO57" i="15"/>
  <c r="EP57" i="15"/>
  <c r="EQ57" i="15"/>
  <c r="ER57" i="15"/>
  <c r="ES57" i="15"/>
  <c r="ET57" i="15"/>
  <c r="EU57" i="15"/>
  <c r="EV57" i="15"/>
  <c r="EW57" i="15"/>
  <c r="EX57" i="15"/>
  <c r="EY57" i="15"/>
  <c r="EZ57" i="15"/>
  <c r="FA57" i="15"/>
  <c r="FB57" i="15"/>
  <c r="FC57" i="15"/>
  <c r="FD57" i="15"/>
  <c r="FE57" i="15"/>
  <c r="FF57" i="15"/>
  <c r="FG57" i="15"/>
  <c r="FH57" i="15"/>
  <c r="FI57" i="15"/>
  <c r="FJ57" i="15"/>
  <c r="FK57" i="15"/>
  <c r="FL57" i="15"/>
  <c r="FM57" i="15"/>
  <c r="FN57" i="15"/>
  <c r="FO57" i="15"/>
  <c r="FP57" i="15"/>
  <c r="FQ57" i="15"/>
  <c r="FR57" i="15"/>
  <c r="FS57" i="15"/>
  <c r="FT57" i="15"/>
  <c r="FU57" i="15"/>
  <c r="FV57" i="15"/>
  <c r="FW57" i="15"/>
  <c r="FX57" i="15"/>
  <c r="FY57" i="15"/>
  <c r="FZ57" i="15"/>
  <c r="GA57" i="15"/>
  <c r="GB57" i="15"/>
  <c r="GC57" i="15"/>
  <c r="GD57" i="15"/>
  <c r="GE57" i="15"/>
  <c r="GF57" i="15"/>
  <c r="GG57" i="15"/>
  <c r="GH57" i="15"/>
  <c r="GI57" i="15"/>
  <c r="GJ57" i="15"/>
  <c r="GK57" i="15"/>
  <c r="L58" i="15"/>
  <c r="M58" i="15"/>
  <c r="N58" i="15"/>
  <c r="O58" i="15"/>
  <c r="Q58" i="15"/>
  <c r="R58" i="15"/>
  <c r="S58" i="15"/>
  <c r="T58" i="15"/>
  <c r="U58" i="15"/>
  <c r="V58" i="15"/>
  <c r="W58" i="15"/>
  <c r="X58" i="15"/>
  <c r="Y58" i="15"/>
  <c r="Z58" i="15"/>
  <c r="AA58" i="15"/>
  <c r="AB58" i="15"/>
  <c r="AC58" i="15"/>
  <c r="AD58" i="15"/>
  <c r="AE58" i="15"/>
  <c r="AF58" i="15"/>
  <c r="AG58" i="15"/>
  <c r="AH58" i="15"/>
  <c r="AI58" i="15"/>
  <c r="AJ58" i="15"/>
  <c r="AK58" i="15"/>
  <c r="AL58" i="15"/>
  <c r="AM58" i="15"/>
  <c r="AN58" i="15"/>
  <c r="AO58" i="15"/>
  <c r="AP58" i="15"/>
  <c r="AQ58" i="15"/>
  <c r="AR58" i="15"/>
  <c r="AS58" i="15"/>
  <c r="AT58" i="15"/>
  <c r="AU58" i="15"/>
  <c r="AV58" i="15"/>
  <c r="AW58" i="15"/>
  <c r="AX58" i="15"/>
  <c r="AY58" i="15"/>
  <c r="AZ58" i="15"/>
  <c r="BA58" i="15"/>
  <c r="BB58" i="15"/>
  <c r="BC58" i="15"/>
  <c r="BD58" i="15"/>
  <c r="BE58" i="15"/>
  <c r="BF58" i="15"/>
  <c r="BG58" i="15"/>
  <c r="BH58" i="15"/>
  <c r="BI58" i="15"/>
  <c r="BJ58" i="15"/>
  <c r="BK58" i="15"/>
  <c r="BL58" i="15"/>
  <c r="BM58" i="15"/>
  <c r="BN58" i="15"/>
  <c r="BO58" i="15"/>
  <c r="BP58" i="15"/>
  <c r="BQ58" i="15"/>
  <c r="BR58" i="15"/>
  <c r="BS58" i="15"/>
  <c r="BT58" i="15"/>
  <c r="BU58" i="15"/>
  <c r="BV58" i="15"/>
  <c r="BW58" i="15"/>
  <c r="BX58" i="15"/>
  <c r="BY58" i="15"/>
  <c r="BZ58" i="15"/>
  <c r="CA58" i="15"/>
  <c r="CB58" i="15"/>
  <c r="CC58" i="15"/>
  <c r="CD58" i="15"/>
  <c r="CE58" i="15"/>
  <c r="CF58" i="15"/>
  <c r="CG58" i="15"/>
  <c r="CH58" i="15"/>
  <c r="CI58" i="15"/>
  <c r="CJ58" i="15"/>
  <c r="CK58" i="15"/>
  <c r="CL58" i="15"/>
  <c r="CM58" i="15"/>
  <c r="CN58" i="15"/>
  <c r="CO58" i="15"/>
  <c r="CP58" i="15"/>
  <c r="CQ58" i="15"/>
  <c r="CR58" i="15"/>
  <c r="CS58" i="15"/>
  <c r="CT58" i="15"/>
  <c r="CU58" i="15"/>
  <c r="CV58" i="15"/>
  <c r="CW58" i="15"/>
  <c r="CX58" i="15"/>
  <c r="CY58" i="15"/>
  <c r="CZ58" i="15"/>
  <c r="DA58" i="15"/>
  <c r="DB58" i="15"/>
  <c r="DC58" i="15"/>
  <c r="DD58" i="15"/>
  <c r="DE58" i="15"/>
  <c r="DF58" i="15"/>
  <c r="DG58" i="15"/>
  <c r="DH58" i="15"/>
  <c r="DI58" i="15"/>
  <c r="DJ58" i="15"/>
  <c r="DK58" i="15"/>
  <c r="DL58" i="15"/>
  <c r="DM58" i="15"/>
  <c r="DN58" i="15"/>
  <c r="DO58" i="15"/>
  <c r="DP58" i="15"/>
  <c r="DQ58" i="15"/>
  <c r="DR58" i="15"/>
  <c r="DS58" i="15"/>
  <c r="DT58" i="15"/>
  <c r="DU58" i="15"/>
  <c r="DV58" i="15"/>
  <c r="DW58" i="15"/>
  <c r="DX58" i="15"/>
  <c r="DY58" i="15"/>
  <c r="DZ58" i="15"/>
  <c r="EA58" i="15"/>
  <c r="EB58" i="15"/>
  <c r="EC58" i="15"/>
  <c r="ED58" i="15"/>
  <c r="EE58" i="15"/>
  <c r="EF58" i="15"/>
  <c r="EG58" i="15"/>
  <c r="EH58" i="15"/>
  <c r="EI58" i="15"/>
  <c r="EJ58" i="15"/>
  <c r="EK58" i="15"/>
  <c r="EL58" i="15"/>
  <c r="EM58" i="15"/>
  <c r="EN58" i="15"/>
  <c r="EO58" i="15"/>
  <c r="EP58" i="15"/>
  <c r="EQ58" i="15"/>
  <c r="ER58" i="15"/>
  <c r="ES58" i="15"/>
  <c r="ET58" i="15"/>
  <c r="EU58" i="15"/>
  <c r="EV58" i="15"/>
  <c r="EW58" i="15"/>
  <c r="EX58" i="15"/>
  <c r="EY58" i="15"/>
  <c r="EZ58" i="15"/>
  <c r="FA58" i="15"/>
  <c r="FB58" i="15"/>
  <c r="FC58" i="15"/>
  <c r="FD58" i="15"/>
  <c r="FE58" i="15"/>
  <c r="FF58" i="15"/>
  <c r="FG58" i="15"/>
  <c r="FH58" i="15"/>
  <c r="FI58" i="15"/>
  <c r="FJ58" i="15"/>
  <c r="FK58" i="15"/>
  <c r="FL58" i="15"/>
  <c r="FM58" i="15"/>
  <c r="FN58" i="15"/>
  <c r="FO58" i="15"/>
  <c r="FP58" i="15"/>
  <c r="FQ58" i="15"/>
  <c r="FR58" i="15"/>
  <c r="FS58" i="15"/>
  <c r="FT58" i="15"/>
  <c r="FU58" i="15"/>
  <c r="FV58" i="15"/>
  <c r="FW58" i="15"/>
  <c r="FX58" i="15"/>
  <c r="FY58" i="15"/>
  <c r="FZ58" i="15"/>
  <c r="GA58" i="15"/>
  <c r="GB58" i="15"/>
  <c r="GC58" i="15"/>
  <c r="GD58" i="15"/>
  <c r="GE58" i="15"/>
  <c r="GF58" i="15"/>
  <c r="GG58" i="15"/>
  <c r="GH58" i="15"/>
  <c r="GI58" i="15"/>
  <c r="GJ58" i="15"/>
  <c r="GK58" i="15"/>
  <c r="L59" i="15"/>
  <c r="M59" i="15"/>
  <c r="N59" i="15"/>
  <c r="O59" i="15"/>
  <c r="R59" i="15"/>
  <c r="S59" i="15"/>
  <c r="T59" i="15"/>
  <c r="U59" i="15"/>
  <c r="V59" i="15"/>
  <c r="W59" i="15"/>
  <c r="X59" i="15"/>
  <c r="Y59" i="15"/>
  <c r="Z59" i="15"/>
  <c r="AA59" i="15"/>
  <c r="AB59" i="15"/>
  <c r="AC59" i="15"/>
  <c r="AD59" i="15"/>
  <c r="AE59" i="15"/>
  <c r="AF59" i="15"/>
  <c r="AG59" i="15"/>
  <c r="AH59" i="15"/>
  <c r="AI59" i="15"/>
  <c r="AJ59" i="15"/>
  <c r="AK59" i="15"/>
  <c r="AL59" i="15"/>
  <c r="AM59" i="15"/>
  <c r="AN59" i="15"/>
  <c r="AO59" i="15"/>
  <c r="AP59" i="15"/>
  <c r="AQ59" i="15"/>
  <c r="AR59" i="15"/>
  <c r="AS59" i="15"/>
  <c r="AT59" i="15"/>
  <c r="AU59" i="15"/>
  <c r="AV59" i="15"/>
  <c r="AW59" i="15"/>
  <c r="AX59" i="15"/>
  <c r="AY59" i="15"/>
  <c r="AZ59" i="15"/>
  <c r="BA59" i="15"/>
  <c r="BB59" i="15"/>
  <c r="BC59" i="15"/>
  <c r="BD59" i="15"/>
  <c r="BE59" i="15"/>
  <c r="BF59" i="15"/>
  <c r="BG59" i="15"/>
  <c r="BH59" i="15"/>
  <c r="BI59" i="15"/>
  <c r="BJ59" i="15"/>
  <c r="BK59" i="15"/>
  <c r="BL59" i="15"/>
  <c r="BM59" i="15"/>
  <c r="BN59" i="15"/>
  <c r="BO59" i="15"/>
  <c r="BP59" i="15"/>
  <c r="BQ59" i="15"/>
  <c r="BR59" i="15"/>
  <c r="BS59" i="15"/>
  <c r="BT59" i="15"/>
  <c r="BU59" i="15"/>
  <c r="BV59" i="15"/>
  <c r="BW59" i="15"/>
  <c r="BX59" i="15"/>
  <c r="BY59" i="15"/>
  <c r="BZ59" i="15"/>
  <c r="CA59" i="15"/>
  <c r="CB59" i="15"/>
  <c r="CC59" i="15"/>
  <c r="CD59" i="15"/>
  <c r="CE59" i="15"/>
  <c r="CF59" i="15"/>
  <c r="CG59" i="15"/>
  <c r="CH59" i="15"/>
  <c r="CI59" i="15"/>
  <c r="CJ59" i="15"/>
  <c r="CK59" i="15"/>
  <c r="CL59" i="15"/>
  <c r="CM59" i="15"/>
  <c r="CN59" i="15"/>
  <c r="CO59" i="15"/>
  <c r="CP59" i="15"/>
  <c r="CQ59" i="15"/>
  <c r="CR59" i="15"/>
  <c r="CS59" i="15"/>
  <c r="CT59" i="15"/>
  <c r="CU59" i="15"/>
  <c r="CV59" i="15"/>
  <c r="CW59" i="15"/>
  <c r="CX59" i="15"/>
  <c r="CY59" i="15"/>
  <c r="CZ59" i="15"/>
  <c r="DA59" i="15"/>
  <c r="DB59" i="15"/>
  <c r="DC59" i="15"/>
  <c r="DD59" i="15"/>
  <c r="DE59" i="15"/>
  <c r="DF59" i="15"/>
  <c r="DG59" i="15"/>
  <c r="DH59" i="15"/>
  <c r="DI59" i="15"/>
  <c r="DJ59" i="15"/>
  <c r="DK59" i="15"/>
  <c r="DL59" i="15"/>
  <c r="DM59" i="15"/>
  <c r="DN59" i="15"/>
  <c r="DO59" i="15"/>
  <c r="DP59" i="15"/>
  <c r="DQ59" i="15"/>
  <c r="DR59" i="15"/>
  <c r="DS59" i="15"/>
  <c r="DT59" i="15"/>
  <c r="DU59" i="15"/>
  <c r="DV59" i="15"/>
  <c r="DW59" i="15"/>
  <c r="DX59" i="15"/>
  <c r="DY59" i="15"/>
  <c r="DZ59" i="15"/>
  <c r="EA59" i="15"/>
  <c r="EB59" i="15"/>
  <c r="EC59" i="15"/>
  <c r="ED59" i="15"/>
  <c r="EE59" i="15"/>
  <c r="EF59" i="15"/>
  <c r="EG59" i="15"/>
  <c r="EH59" i="15"/>
  <c r="EI59" i="15"/>
  <c r="EJ59" i="15"/>
  <c r="EK59" i="15"/>
  <c r="EL59" i="15"/>
  <c r="EM59" i="15"/>
  <c r="EN59" i="15"/>
  <c r="EO59" i="15"/>
  <c r="EP59" i="15"/>
  <c r="EQ59" i="15"/>
  <c r="ER59" i="15"/>
  <c r="ES59" i="15"/>
  <c r="ET59" i="15"/>
  <c r="EU59" i="15"/>
  <c r="EV59" i="15"/>
  <c r="EW59" i="15"/>
  <c r="EX59" i="15"/>
  <c r="EY59" i="15"/>
  <c r="EZ59" i="15"/>
  <c r="FA59" i="15"/>
  <c r="FB59" i="15"/>
  <c r="FC59" i="15"/>
  <c r="FD59" i="15"/>
  <c r="FE59" i="15"/>
  <c r="FF59" i="15"/>
  <c r="FG59" i="15"/>
  <c r="FH59" i="15"/>
  <c r="FI59" i="15"/>
  <c r="FJ59" i="15"/>
  <c r="FK59" i="15"/>
  <c r="FL59" i="15"/>
  <c r="FM59" i="15"/>
  <c r="FN59" i="15"/>
  <c r="FO59" i="15"/>
  <c r="FP59" i="15"/>
  <c r="FQ59" i="15"/>
  <c r="FR59" i="15"/>
  <c r="FS59" i="15"/>
  <c r="FT59" i="15"/>
  <c r="FU59" i="15"/>
  <c r="FV59" i="15"/>
  <c r="FW59" i="15"/>
  <c r="FX59" i="15"/>
  <c r="FY59" i="15"/>
  <c r="FZ59" i="15"/>
  <c r="GA59" i="15"/>
  <c r="GB59" i="15"/>
  <c r="GC59" i="15"/>
  <c r="GD59" i="15"/>
  <c r="GE59" i="15"/>
  <c r="GF59" i="15"/>
  <c r="GG59" i="15"/>
  <c r="GH59" i="15"/>
  <c r="GI59" i="15"/>
  <c r="GJ59" i="15"/>
  <c r="GK59" i="15"/>
  <c r="L60" i="15"/>
  <c r="M60" i="15"/>
  <c r="N60" i="15"/>
  <c r="O60" i="15"/>
  <c r="Q60" i="15"/>
  <c r="R60" i="15"/>
  <c r="S60" i="15"/>
  <c r="T60" i="15"/>
  <c r="U60" i="15"/>
  <c r="V60" i="15"/>
  <c r="W60" i="15"/>
  <c r="X60" i="15"/>
  <c r="Y60" i="15"/>
  <c r="Z60" i="15"/>
  <c r="AA60" i="15"/>
  <c r="AB60" i="15"/>
  <c r="AC60" i="15"/>
  <c r="AD60" i="15"/>
  <c r="AE60" i="15"/>
  <c r="AF60" i="15"/>
  <c r="AG60" i="15"/>
  <c r="AH60" i="15"/>
  <c r="AI60" i="15"/>
  <c r="AJ60" i="15"/>
  <c r="AK60" i="15"/>
  <c r="AL60" i="15"/>
  <c r="AM60" i="15"/>
  <c r="AN60" i="15"/>
  <c r="AO60" i="15"/>
  <c r="AP60" i="15"/>
  <c r="AQ60" i="15"/>
  <c r="AR60" i="15"/>
  <c r="AS60" i="15"/>
  <c r="AT60" i="15"/>
  <c r="AU60" i="15"/>
  <c r="AV60" i="15"/>
  <c r="AW60" i="15"/>
  <c r="AX60" i="15"/>
  <c r="AY60" i="15"/>
  <c r="AZ60" i="15"/>
  <c r="BA60" i="15"/>
  <c r="BB60" i="15"/>
  <c r="BC60" i="15"/>
  <c r="BD60" i="15"/>
  <c r="BE60" i="15"/>
  <c r="BF60" i="15"/>
  <c r="BG60" i="15"/>
  <c r="BH60" i="15"/>
  <c r="BI60" i="15"/>
  <c r="BJ60" i="15"/>
  <c r="BK60" i="15"/>
  <c r="BL60" i="15"/>
  <c r="BM60" i="15"/>
  <c r="BN60" i="15"/>
  <c r="BO60" i="15"/>
  <c r="BP60" i="15"/>
  <c r="BQ60" i="15"/>
  <c r="BR60" i="15"/>
  <c r="BS60" i="15"/>
  <c r="BT60" i="15"/>
  <c r="BU60" i="15"/>
  <c r="BV60" i="15"/>
  <c r="BW60" i="15"/>
  <c r="BX60" i="15"/>
  <c r="BY60" i="15"/>
  <c r="BZ60" i="15"/>
  <c r="CA60" i="15"/>
  <c r="CB60" i="15"/>
  <c r="CC60" i="15"/>
  <c r="CD60" i="15"/>
  <c r="CE60" i="15"/>
  <c r="CF60" i="15"/>
  <c r="CG60" i="15"/>
  <c r="CH60" i="15"/>
  <c r="CI60" i="15"/>
  <c r="CJ60" i="15"/>
  <c r="CK60" i="15"/>
  <c r="CL60" i="15"/>
  <c r="CM60" i="15"/>
  <c r="CN60" i="15"/>
  <c r="CO60" i="15"/>
  <c r="CP60" i="15"/>
  <c r="CQ60" i="15"/>
  <c r="CR60" i="15"/>
  <c r="CS60" i="15"/>
  <c r="CT60" i="15"/>
  <c r="CU60" i="15"/>
  <c r="CV60" i="15"/>
  <c r="CW60" i="15"/>
  <c r="CX60" i="15"/>
  <c r="CY60" i="15"/>
  <c r="CZ60" i="15"/>
  <c r="DA60" i="15"/>
  <c r="DB60" i="15"/>
  <c r="DC60" i="15"/>
  <c r="DD60" i="15"/>
  <c r="DE60" i="15"/>
  <c r="DF60" i="15"/>
  <c r="DG60" i="15"/>
  <c r="DH60" i="15"/>
  <c r="DI60" i="15"/>
  <c r="DJ60" i="15"/>
  <c r="DK60" i="15"/>
  <c r="DL60" i="15"/>
  <c r="DM60" i="15"/>
  <c r="DN60" i="15"/>
  <c r="DO60" i="15"/>
  <c r="DP60" i="15"/>
  <c r="DQ60" i="15"/>
  <c r="DR60" i="15"/>
  <c r="DS60" i="15"/>
  <c r="DT60" i="15"/>
  <c r="DU60" i="15"/>
  <c r="DV60" i="15"/>
  <c r="DW60" i="15"/>
  <c r="DX60" i="15"/>
  <c r="DY60" i="15"/>
  <c r="DZ60" i="15"/>
  <c r="EA60" i="15"/>
  <c r="EB60" i="15"/>
  <c r="EC60" i="15"/>
  <c r="ED60" i="15"/>
  <c r="EE60" i="15"/>
  <c r="EF60" i="15"/>
  <c r="EG60" i="15"/>
  <c r="EH60" i="15"/>
  <c r="EI60" i="15"/>
  <c r="EJ60" i="15"/>
  <c r="EK60" i="15"/>
  <c r="EL60" i="15"/>
  <c r="EM60" i="15"/>
  <c r="EN60" i="15"/>
  <c r="EO60" i="15"/>
  <c r="EP60" i="15"/>
  <c r="EQ60" i="15"/>
  <c r="ER60" i="15"/>
  <c r="ES60" i="15"/>
  <c r="ET60" i="15"/>
  <c r="EU60" i="15"/>
  <c r="EV60" i="15"/>
  <c r="EW60" i="15"/>
  <c r="EX60" i="15"/>
  <c r="EY60" i="15"/>
  <c r="EZ60" i="15"/>
  <c r="FA60" i="15"/>
  <c r="FB60" i="15"/>
  <c r="FC60" i="15"/>
  <c r="FD60" i="15"/>
  <c r="FE60" i="15"/>
  <c r="FF60" i="15"/>
  <c r="FG60" i="15"/>
  <c r="FH60" i="15"/>
  <c r="FI60" i="15"/>
  <c r="FJ60" i="15"/>
  <c r="FK60" i="15"/>
  <c r="FL60" i="15"/>
  <c r="FM60" i="15"/>
  <c r="FN60" i="15"/>
  <c r="FO60" i="15"/>
  <c r="FP60" i="15"/>
  <c r="FQ60" i="15"/>
  <c r="FR60" i="15"/>
  <c r="FS60" i="15"/>
  <c r="FT60" i="15"/>
  <c r="FU60" i="15"/>
  <c r="FV60" i="15"/>
  <c r="FW60" i="15"/>
  <c r="FX60" i="15"/>
  <c r="FY60" i="15"/>
  <c r="FZ60" i="15"/>
  <c r="GA60" i="15"/>
  <c r="GB60" i="15"/>
  <c r="GC60" i="15"/>
  <c r="GD60" i="15"/>
  <c r="GE60" i="15"/>
  <c r="GF60" i="15"/>
  <c r="GG60" i="15"/>
  <c r="GH60" i="15"/>
  <c r="GI60" i="15"/>
  <c r="GJ60" i="15"/>
  <c r="GK60" i="15"/>
  <c r="L61" i="15"/>
  <c r="M61" i="15"/>
  <c r="N61" i="15"/>
  <c r="O61" i="15"/>
  <c r="Q61" i="15"/>
  <c r="R61" i="15"/>
  <c r="S61" i="15"/>
  <c r="T61" i="15"/>
  <c r="U61" i="15"/>
  <c r="V61" i="15"/>
  <c r="W61" i="15"/>
  <c r="X61" i="15"/>
  <c r="Y61" i="15"/>
  <c r="Z61" i="15"/>
  <c r="AA61" i="15"/>
  <c r="AB61" i="15"/>
  <c r="AC61" i="15"/>
  <c r="AD61" i="15"/>
  <c r="AE61" i="15"/>
  <c r="AF61" i="15"/>
  <c r="AG61" i="15"/>
  <c r="AH61" i="15"/>
  <c r="AI61" i="15"/>
  <c r="AJ61" i="15"/>
  <c r="AK61" i="15"/>
  <c r="AL61" i="15"/>
  <c r="AM61" i="15"/>
  <c r="AN61" i="15"/>
  <c r="AO61" i="15"/>
  <c r="AP61" i="15"/>
  <c r="AQ61" i="15"/>
  <c r="AR61" i="15"/>
  <c r="AS61" i="15"/>
  <c r="AT61" i="15"/>
  <c r="AU61" i="15"/>
  <c r="AV61" i="15"/>
  <c r="AW61" i="15"/>
  <c r="AX61" i="15"/>
  <c r="AY61" i="15"/>
  <c r="AZ61" i="15"/>
  <c r="BA61" i="15"/>
  <c r="BB61" i="15"/>
  <c r="BC61" i="15"/>
  <c r="BD61" i="15"/>
  <c r="BE61" i="15"/>
  <c r="BF61" i="15"/>
  <c r="BG61" i="15"/>
  <c r="BH61" i="15"/>
  <c r="BI61" i="15"/>
  <c r="BJ61" i="15"/>
  <c r="BK61" i="15"/>
  <c r="BL61" i="15"/>
  <c r="BM61" i="15"/>
  <c r="BN61" i="15"/>
  <c r="BO61" i="15"/>
  <c r="BP61" i="15"/>
  <c r="BQ61" i="15"/>
  <c r="BR61" i="15"/>
  <c r="BS61" i="15"/>
  <c r="BT61" i="15"/>
  <c r="BU61" i="15"/>
  <c r="BV61" i="15"/>
  <c r="BW61" i="15"/>
  <c r="BX61" i="15"/>
  <c r="BY61" i="15"/>
  <c r="BZ61" i="15"/>
  <c r="CA61" i="15"/>
  <c r="CB61" i="15"/>
  <c r="CC61" i="15"/>
  <c r="CD61" i="15"/>
  <c r="CE61" i="15"/>
  <c r="CF61" i="15"/>
  <c r="CG61" i="15"/>
  <c r="CH61" i="15"/>
  <c r="CI61" i="15"/>
  <c r="CJ61" i="15"/>
  <c r="CK61" i="15"/>
  <c r="CL61" i="15"/>
  <c r="CM61" i="15"/>
  <c r="CN61" i="15"/>
  <c r="CO61" i="15"/>
  <c r="CP61" i="15"/>
  <c r="CQ61" i="15"/>
  <c r="CR61" i="15"/>
  <c r="CS61" i="15"/>
  <c r="CT61" i="15"/>
  <c r="CU61" i="15"/>
  <c r="CV61" i="15"/>
  <c r="CW61" i="15"/>
  <c r="CX61" i="15"/>
  <c r="CY61" i="15"/>
  <c r="CZ61" i="15"/>
  <c r="DA61" i="15"/>
  <c r="DB61" i="15"/>
  <c r="DC61" i="15"/>
  <c r="DD61" i="15"/>
  <c r="DE61" i="15"/>
  <c r="DF61" i="15"/>
  <c r="DG61" i="15"/>
  <c r="DH61" i="15"/>
  <c r="DI61" i="15"/>
  <c r="DJ61" i="15"/>
  <c r="DK61" i="15"/>
  <c r="DL61" i="15"/>
  <c r="DM61" i="15"/>
  <c r="DN61" i="15"/>
  <c r="DO61" i="15"/>
  <c r="DP61" i="15"/>
  <c r="DQ61" i="15"/>
  <c r="DR61" i="15"/>
  <c r="DS61" i="15"/>
  <c r="DT61" i="15"/>
  <c r="DU61" i="15"/>
  <c r="DV61" i="15"/>
  <c r="DW61" i="15"/>
  <c r="DX61" i="15"/>
  <c r="DY61" i="15"/>
  <c r="DZ61" i="15"/>
  <c r="EA61" i="15"/>
  <c r="EB61" i="15"/>
  <c r="EC61" i="15"/>
  <c r="ED61" i="15"/>
  <c r="EE61" i="15"/>
  <c r="EF61" i="15"/>
  <c r="EG61" i="15"/>
  <c r="EH61" i="15"/>
  <c r="EI61" i="15"/>
  <c r="EJ61" i="15"/>
  <c r="EK61" i="15"/>
  <c r="EL61" i="15"/>
  <c r="EM61" i="15"/>
  <c r="EN61" i="15"/>
  <c r="EO61" i="15"/>
  <c r="EP61" i="15"/>
  <c r="EQ61" i="15"/>
  <c r="ER61" i="15"/>
  <c r="ES61" i="15"/>
  <c r="ET61" i="15"/>
  <c r="EU61" i="15"/>
  <c r="EV61" i="15"/>
  <c r="EW61" i="15"/>
  <c r="EX61" i="15"/>
  <c r="EY61" i="15"/>
  <c r="EZ61" i="15"/>
  <c r="FA61" i="15"/>
  <c r="FB61" i="15"/>
  <c r="FC61" i="15"/>
  <c r="FD61" i="15"/>
  <c r="FE61" i="15"/>
  <c r="FF61" i="15"/>
  <c r="FG61" i="15"/>
  <c r="FH61" i="15"/>
  <c r="FI61" i="15"/>
  <c r="FJ61" i="15"/>
  <c r="FK61" i="15"/>
  <c r="FL61" i="15"/>
  <c r="FM61" i="15"/>
  <c r="FN61" i="15"/>
  <c r="FO61" i="15"/>
  <c r="FP61" i="15"/>
  <c r="FQ61" i="15"/>
  <c r="FR61" i="15"/>
  <c r="FS61" i="15"/>
  <c r="FT61" i="15"/>
  <c r="FU61" i="15"/>
  <c r="FV61" i="15"/>
  <c r="FW61" i="15"/>
  <c r="FX61" i="15"/>
  <c r="FY61" i="15"/>
  <c r="FZ61" i="15"/>
  <c r="GA61" i="15"/>
  <c r="GB61" i="15"/>
  <c r="GC61" i="15"/>
  <c r="GD61" i="15"/>
  <c r="GE61" i="15"/>
  <c r="GF61" i="15"/>
  <c r="GG61" i="15"/>
  <c r="GH61" i="15"/>
  <c r="GI61" i="15"/>
  <c r="GJ61" i="15"/>
  <c r="GK61" i="15"/>
  <c r="L62" i="15"/>
  <c r="M62" i="15"/>
  <c r="N62" i="15"/>
  <c r="O62" i="15"/>
  <c r="Q62" i="15"/>
  <c r="R62" i="15"/>
  <c r="S62" i="15"/>
  <c r="T62" i="15"/>
  <c r="U62" i="15"/>
  <c r="V62" i="15"/>
  <c r="W62" i="15"/>
  <c r="X62" i="15"/>
  <c r="Y62" i="15"/>
  <c r="Z62" i="15"/>
  <c r="AA62" i="15"/>
  <c r="AB62" i="15"/>
  <c r="AC62" i="15"/>
  <c r="AD62" i="15"/>
  <c r="AE62" i="15"/>
  <c r="AF62" i="15"/>
  <c r="AG62" i="15"/>
  <c r="AH62" i="15"/>
  <c r="AI62" i="15"/>
  <c r="AJ62" i="15"/>
  <c r="AK62" i="15"/>
  <c r="AL62" i="15"/>
  <c r="AM62" i="15"/>
  <c r="AN62" i="15"/>
  <c r="AO62" i="15"/>
  <c r="AP62" i="15"/>
  <c r="AQ62" i="15"/>
  <c r="AR62" i="15"/>
  <c r="AS62" i="15"/>
  <c r="AT62" i="15"/>
  <c r="AU62" i="15"/>
  <c r="AV62" i="15"/>
  <c r="AW62" i="15"/>
  <c r="AX62" i="15"/>
  <c r="AY62" i="15"/>
  <c r="AZ62" i="15"/>
  <c r="BA62" i="15"/>
  <c r="BB62" i="15"/>
  <c r="BC62" i="15"/>
  <c r="BD62" i="15"/>
  <c r="BE62" i="15"/>
  <c r="BF62" i="15"/>
  <c r="BG62" i="15"/>
  <c r="BH62" i="15"/>
  <c r="BI62" i="15"/>
  <c r="BJ62" i="15"/>
  <c r="BK62" i="15"/>
  <c r="BL62" i="15"/>
  <c r="BM62" i="15"/>
  <c r="BN62" i="15"/>
  <c r="BO62" i="15"/>
  <c r="BP62" i="15"/>
  <c r="BQ62" i="15"/>
  <c r="BR62" i="15"/>
  <c r="BS62" i="15"/>
  <c r="BT62" i="15"/>
  <c r="BU62" i="15"/>
  <c r="BV62" i="15"/>
  <c r="BW62" i="15"/>
  <c r="BX62" i="15"/>
  <c r="BY62" i="15"/>
  <c r="BZ62" i="15"/>
  <c r="CA62" i="15"/>
  <c r="CB62" i="15"/>
  <c r="CC62" i="15"/>
  <c r="CD62" i="15"/>
  <c r="CE62" i="15"/>
  <c r="CF62" i="15"/>
  <c r="CG62" i="15"/>
  <c r="CH62" i="15"/>
  <c r="CI62" i="15"/>
  <c r="CJ62" i="15"/>
  <c r="CK62" i="15"/>
  <c r="CL62" i="15"/>
  <c r="CM62" i="15"/>
  <c r="CN62" i="15"/>
  <c r="CO62" i="15"/>
  <c r="CP62" i="15"/>
  <c r="CQ62" i="15"/>
  <c r="CR62" i="15"/>
  <c r="CS62" i="15"/>
  <c r="CT62" i="15"/>
  <c r="CU62" i="15"/>
  <c r="CV62" i="15"/>
  <c r="CW62" i="15"/>
  <c r="CX62" i="15"/>
  <c r="CY62" i="15"/>
  <c r="CZ62" i="15"/>
  <c r="DA62" i="15"/>
  <c r="DB62" i="15"/>
  <c r="DC62" i="15"/>
  <c r="DD62" i="15"/>
  <c r="DE62" i="15"/>
  <c r="DF62" i="15"/>
  <c r="DG62" i="15"/>
  <c r="DH62" i="15"/>
  <c r="DI62" i="15"/>
  <c r="DJ62" i="15"/>
  <c r="DK62" i="15"/>
  <c r="DL62" i="15"/>
  <c r="DM62" i="15"/>
  <c r="DN62" i="15"/>
  <c r="DO62" i="15"/>
  <c r="DP62" i="15"/>
  <c r="DQ62" i="15"/>
  <c r="DR62" i="15"/>
  <c r="DS62" i="15"/>
  <c r="DT62" i="15"/>
  <c r="DU62" i="15"/>
  <c r="DV62" i="15"/>
  <c r="DW62" i="15"/>
  <c r="DX62" i="15"/>
  <c r="DY62" i="15"/>
  <c r="DZ62" i="15"/>
  <c r="EA62" i="15"/>
  <c r="EB62" i="15"/>
  <c r="EC62" i="15"/>
  <c r="ED62" i="15"/>
  <c r="EE62" i="15"/>
  <c r="EF62" i="15"/>
  <c r="EG62" i="15"/>
  <c r="EH62" i="15"/>
  <c r="EI62" i="15"/>
  <c r="EJ62" i="15"/>
  <c r="EK62" i="15"/>
  <c r="EL62" i="15"/>
  <c r="EM62" i="15"/>
  <c r="EN62" i="15"/>
  <c r="EO62" i="15"/>
  <c r="EP62" i="15"/>
  <c r="EQ62" i="15"/>
  <c r="ER62" i="15"/>
  <c r="ES62" i="15"/>
  <c r="ET62" i="15"/>
  <c r="EU62" i="15"/>
  <c r="EV62" i="15"/>
  <c r="EW62" i="15"/>
  <c r="EX62" i="15"/>
  <c r="EY62" i="15"/>
  <c r="EZ62" i="15"/>
  <c r="FA62" i="15"/>
  <c r="FB62" i="15"/>
  <c r="FC62" i="15"/>
  <c r="FD62" i="15"/>
  <c r="FE62" i="15"/>
  <c r="FF62" i="15"/>
  <c r="FG62" i="15"/>
  <c r="FH62" i="15"/>
  <c r="FI62" i="15"/>
  <c r="FJ62" i="15"/>
  <c r="FK62" i="15"/>
  <c r="FL62" i="15"/>
  <c r="FM62" i="15"/>
  <c r="FN62" i="15"/>
  <c r="FO62" i="15"/>
  <c r="FP62" i="15"/>
  <c r="FQ62" i="15"/>
  <c r="FR62" i="15"/>
  <c r="FS62" i="15"/>
  <c r="FT62" i="15"/>
  <c r="FU62" i="15"/>
  <c r="FV62" i="15"/>
  <c r="FW62" i="15"/>
  <c r="FX62" i="15"/>
  <c r="FY62" i="15"/>
  <c r="FZ62" i="15"/>
  <c r="GA62" i="15"/>
  <c r="GB62" i="15"/>
  <c r="GC62" i="15"/>
  <c r="GD62" i="15"/>
  <c r="GE62" i="15"/>
  <c r="GF62" i="15"/>
  <c r="GG62" i="15"/>
  <c r="GH62" i="15"/>
  <c r="GI62" i="15"/>
  <c r="GJ62" i="15"/>
  <c r="GK62" i="15"/>
  <c r="L63" i="15"/>
  <c r="M63" i="15"/>
  <c r="N63" i="15"/>
  <c r="O63" i="15"/>
  <c r="Q63" i="15"/>
  <c r="R63" i="15"/>
  <c r="S63" i="15"/>
  <c r="T63" i="15"/>
  <c r="U63" i="15"/>
  <c r="V63" i="15"/>
  <c r="W63" i="15"/>
  <c r="X63" i="15"/>
  <c r="Y63" i="15"/>
  <c r="Z63" i="15"/>
  <c r="AA63" i="15"/>
  <c r="AB63" i="15"/>
  <c r="AC63" i="15"/>
  <c r="AD63" i="15"/>
  <c r="AE63" i="15"/>
  <c r="AF63" i="15"/>
  <c r="AG63" i="15"/>
  <c r="AH63" i="15"/>
  <c r="AI63" i="15"/>
  <c r="AJ63" i="15"/>
  <c r="AK63" i="15"/>
  <c r="AL63" i="15"/>
  <c r="AM63" i="15"/>
  <c r="AN63" i="15"/>
  <c r="AO63" i="15"/>
  <c r="AP63" i="15"/>
  <c r="AQ63" i="15"/>
  <c r="AR63" i="15"/>
  <c r="AS63" i="15"/>
  <c r="AT63" i="15"/>
  <c r="AU63" i="15"/>
  <c r="AV63" i="15"/>
  <c r="AW63" i="15"/>
  <c r="AX63" i="15"/>
  <c r="AY63" i="15"/>
  <c r="AZ63" i="15"/>
  <c r="BA63" i="15"/>
  <c r="BB63" i="15"/>
  <c r="BC63" i="15"/>
  <c r="BD63" i="15"/>
  <c r="BE63" i="15"/>
  <c r="BF63" i="15"/>
  <c r="BG63" i="15"/>
  <c r="BH63" i="15"/>
  <c r="BI63" i="15"/>
  <c r="BJ63" i="15"/>
  <c r="BK63" i="15"/>
  <c r="BL63" i="15"/>
  <c r="BM63" i="15"/>
  <c r="BN63" i="15"/>
  <c r="BO63" i="15"/>
  <c r="BP63" i="15"/>
  <c r="BQ63" i="15"/>
  <c r="BR63" i="15"/>
  <c r="BS63" i="15"/>
  <c r="BT63" i="15"/>
  <c r="BU63" i="15"/>
  <c r="BV63" i="15"/>
  <c r="BW63" i="15"/>
  <c r="BX63" i="15"/>
  <c r="BY63" i="15"/>
  <c r="BZ63" i="15"/>
  <c r="CA63" i="15"/>
  <c r="CB63" i="15"/>
  <c r="CC63" i="15"/>
  <c r="CD63" i="15"/>
  <c r="CE63" i="15"/>
  <c r="CF63" i="15"/>
  <c r="CG63" i="15"/>
  <c r="CH63" i="15"/>
  <c r="CI63" i="15"/>
  <c r="CJ63" i="15"/>
  <c r="CK63" i="15"/>
  <c r="CL63" i="15"/>
  <c r="CM63" i="15"/>
  <c r="CN63" i="15"/>
  <c r="CO63" i="15"/>
  <c r="CP63" i="15"/>
  <c r="CQ63" i="15"/>
  <c r="CR63" i="15"/>
  <c r="CS63" i="15"/>
  <c r="CT63" i="15"/>
  <c r="CU63" i="15"/>
  <c r="CV63" i="15"/>
  <c r="CW63" i="15"/>
  <c r="CX63" i="15"/>
  <c r="CY63" i="15"/>
  <c r="CZ63" i="15"/>
  <c r="DA63" i="15"/>
  <c r="DB63" i="15"/>
  <c r="DC63" i="15"/>
  <c r="DD63" i="15"/>
  <c r="DE63" i="15"/>
  <c r="DF63" i="15"/>
  <c r="DG63" i="15"/>
  <c r="DH63" i="15"/>
  <c r="DI63" i="15"/>
  <c r="DJ63" i="15"/>
  <c r="DK63" i="15"/>
  <c r="DL63" i="15"/>
  <c r="DM63" i="15"/>
  <c r="DN63" i="15"/>
  <c r="DO63" i="15"/>
  <c r="DP63" i="15"/>
  <c r="DQ63" i="15"/>
  <c r="DR63" i="15"/>
  <c r="DS63" i="15"/>
  <c r="DT63" i="15"/>
  <c r="DU63" i="15"/>
  <c r="DV63" i="15"/>
  <c r="DW63" i="15"/>
  <c r="DX63" i="15"/>
  <c r="DY63" i="15"/>
  <c r="DZ63" i="15"/>
  <c r="EA63" i="15"/>
  <c r="EB63" i="15"/>
  <c r="EC63" i="15"/>
  <c r="ED63" i="15"/>
  <c r="EE63" i="15"/>
  <c r="EF63" i="15"/>
  <c r="EG63" i="15"/>
  <c r="EH63" i="15"/>
  <c r="EI63" i="15"/>
  <c r="EJ63" i="15"/>
  <c r="EK63" i="15"/>
  <c r="EL63" i="15"/>
  <c r="EM63" i="15"/>
  <c r="EN63" i="15"/>
  <c r="EO63" i="15"/>
  <c r="EP63" i="15"/>
  <c r="EQ63" i="15"/>
  <c r="ER63" i="15"/>
  <c r="ES63" i="15"/>
  <c r="ET63" i="15"/>
  <c r="EU63" i="15"/>
  <c r="EV63" i="15"/>
  <c r="EW63" i="15"/>
  <c r="EX63" i="15"/>
  <c r="EY63" i="15"/>
  <c r="EZ63" i="15"/>
  <c r="FA63" i="15"/>
  <c r="FB63" i="15"/>
  <c r="FC63" i="15"/>
  <c r="FD63" i="15"/>
  <c r="FE63" i="15"/>
  <c r="FF63" i="15"/>
  <c r="FG63" i="15"/>
  <c r="FH63" i="15"/>
  <c r="FI63" i="15"/>
  <c r="FJ63" i="15"/>
  <c r="FK63" i="15"/>
  <c r="FL63" i="15"/>
  <c r="FM63" i="15"/>
  <c r="FN63" i="15"/>
  <c r="FO63" i="15"/>
  <c r="FP63" i="15"/>
  <c r="FQ63" i="15"/>
  <c r="FR63" i="15"/>
  <c r="FS63" i="15"/>
  <c r="FT63" i="15"/>
  <c r="FU63" i="15"/>
  <c r="FV63" i="15"/>
  <c r="FW63" i="15"/>
  <c r="FX63" i="15"/>
  <c r="FY63" i="15"/>
  <c r="FZ63" i="15"/>
  <c r="GA63" i="15"/>
  <c r="GB63" i="15"/>
  <c r="GC63" i="15"/>
  <c r="GD63" i="15"/>
  <c r="GE63" i="15"/>
  <c r="GF63" i="15"/>
  <c r="GG63" i="15"/>
  <c r="GH63" i="15"/>
  <c r="GI63" i="15"/>
  <c r="GJ63" i="15"/>
  <c r="GK63" i="15"/>
  <c r="L64" i="15"/>
  <c r="M64" i="15"/>
  <c r="N64" i="15"/>
  <c r="O64" i="15"/>
  <c r="Q64" i="15"/>
  <c r="R64" i="15"/>
  <c r="S64" i="15"/>
  <c r="T64" i="15"/>
  <c r="U64" i="15"/>
  <c r="V64" i="15"/>
  <c r="W64" i="15"/>
  <c r="X64" i="15"/>
  <c r="Y64" i="15"/>
  <c r="Z64" i="15"/>
  <c r="AA64" i="15"/>
  <c r="AB64" i="15"/>
  <c r="AC64" i="15"/>
  <c r="AD64" i="15"/>
  <c r="AE64" i="15"/>
  <c r="AF64" i="15"/>
  <c r="AG64" i="15"/>
  <c r="AH64" i="15"/>
  <c r="AI64" i="15"/>
  <c r="AJ64" i="15"/>
  <c r="AK64" i="15"/>
  <c r="AL64" i="15"/>
  <c r="AM64" i="15"/>
  <c r="AN64" i="15"/>
  <c r="AO64" i="15"/>
  <c r="AP64" i="15"/>
  <c r="AQ64" i="15"/>
  <c r="AR64" i="15"/>
  <c r="AS64" i="15"/>
  <c r="AT64" i="15"/>
  <c r="AU64" i="15"/>
  <c r="AV64" i="15"/>
  <c r="AW64" i="15"/>
  <c r="AX64" i="15"/>
  <c r="AY64" i="15"/>
  <c r="AZ64" i="15"/>
  <c r="BA64" i="15"/>
  <c r="BB64" i="15"/>
  <c r="BC64" i="15"/>
  <c r="BD64" i="15"/>
  <c r="BE64" i="15"/>
  <c r="BF64" i="15"/>
  <c r="BG64" i="15"/>
  <c r="BH64" i="15"/>
  <c r="BI64" i="15"/>
  <c r="BJ64" i="15"/>
  <c r="BK64" i="15"/>
  <c r="BL64" i="15"/>
  <c r="BM64" i="15"/>
  <c r="BN64" i="15"/>
  <c r="BO64" i="15"/>
  <c r="BP64" i="15"/>
  <c r="BQ64" i="15"/>
  <c r="BR64" i="15"/>
  <c r="BS64" i="15"/>
  <c r="BT64" i="15"/>
  <c r="BU64" i="15"/>
  <c r="BV64" i="15"/>
  <c r="BW64" i="15"/>
  <c r="BX64" i="15"/>
  <c r="BY64" i="15"/>
  <c r="BZ64" i="15"/>
  <c r="CA64" i="15"/>
  <c r="CB64" i="15"/>
  <c r="CC64" i="15"/>
  <c r="CD64" i="15"/>
  <c r="CE64" i="15"/>
  <c r="CF64" i="15"/>
  <c r="CG64" i="15"/>
  <c r="CH64" i="15"/>
  <c r="CI64" i="15"/>
  <c r="CJ64" i="15"/>
  <c r="CK64" i="15"/>
  <c r="CL64" i="15"/>
  <c r="CM64" i="15"/>
  <c r="CN64" i="15"/>
  <c r="CO64" i="15"/>
  <c r="CP64" i="15"/>
  <c r="CQ64" i="15"/>
  <c r="CR64" i="15"/>
  <c r="CS64" i="15"/>
  <c r="CT64" i="15"/>
  <c r="CU64" i="15"/>
  <c r="CV64" i="15"/>
  <c r="CW64" i="15"/>
  <c r="CX64" i="15"/>
  <c r="CY64" i="15"/>
  <c r="CZ64" i="15"/>
  <c r="DA64" i="15"/>
  <c r="DB64" i="15"/>
  <c r="DC64" i="15"/>
  <c r="DD64" i="15"/>
  <c r="DE64" i="15"/>
  <c r="DF64" i="15"/>
  <c r="DG64" i="15"/>
  <c r="DH64" i="15"/>
  <c r="DI64" i="15"/>
  <c r="DJ64" i="15"/>
  <c r="DK64" i="15"/>
  <c r="DL64" i="15"/>
  <c r="DM64" i="15"/>
  <c r="DN64" i="15"/>
  <c r="DO64" i="15"/>
  <c r="DP64" i="15"/>
  <c r="DQ64" i="15"/>
  <c r="DR64" i="15"/>
  <c r="DS64" i="15"/>
  <c r="DT64" i="15"/>
  <c r="DU64" i="15"/>
  <c r="DV64" i="15"/>
  <c r="DW64" i="15"/>
  <c r="DX64" i="15"/>
  <c r="DY64" i="15"/>
  <c r="DZ64" i="15"/>
  <c r="EA64" i="15"/>
  <c r="EB64" i="15"/>
  <c r="EC64" i="15"/>
  <c r="ED64" i="15"/>
  <c r="EE64" i="15"/>
  <c r="EF64" i="15"/>
  <c r="EG64" i="15"/>
  <c r="EH64" i="15"/>
  <c r="EI64" i="15"/>
  <c r="EJ64" i="15"/>
  <c r="EK64" i="15"/>
  <c r="EL64" i="15"/>
  <c r="EM64" i="15"/>
  <c r="EN64" i="15"/>
  <c r="EO64" i="15"/>
  <c r="EP64" i="15"/>
  <c r="EQ64" i="15"/>
  <c r="ER64" i="15"/>
  <c r="ES64" i="15"/>
  <c r="ET64" i="15"/>
  <c r="EU64" i="15"/>
  <c r="EV64" i="15"/>
  <c r="EW64" i="15"/>
  <c r="EX64" i="15"/>
  <c r="EY64" i="15"/>
  <c r="EZ64" i="15"/>
  <c r="FA64" i="15"/>
  <c r="FB64" i="15"/>
  <c r="FC64" i="15"/>
  <c r="FD64" i="15"/>
  <c r="FE64" i="15"/>
  <c r="FF64" i="15"/>
  <c r="FG64" i="15"/>
  <c r="FH64" i="15"/>
  <c r="FI64" i="15"/>
  <c r="FJ64" i="15"/>
  <c r="FK64" i="15"/>
  <c r="FL64" i="15"/>
  <c r="FM64" i="15"/>
  <c r="FN64" i="15"/>
  <c r="FO64" i="15"/>
  <c r="FP64" i="15"/>
  <c r="FQ64" i="15"/>
  <c r="FR64" i="15"/>
  <c r="FS64" i="15"/>
  <c r="FT64" i="15"/>
  <c r="FU64" i="15"/>
  <c r="FV64" i="15"/>
  <c r="FW64" i="15"/>
  <c r="FX64" i="15"/>
  <c r="FY64" i="15"/>
  <c r="FZ64" i="15"/>
  <c r="GA64" i="15"/>
  <c r="GB64" i="15"/>
  <c r="GD64" i="15"/>
  <c r="GE64" i="15"/>
  <c r="GF64" i="15"/>
  <c r="GG64" i="15"/>
  <c r="GH64" i="15"/>
  <c r="GI64" i="15"/>
  <c r="GJ64" i="15"/>
  <c r="GK64" i="15"/>
  <c r="L65" i="15"/>
  <c r="M65" i="15"/>
  <c r="N65" i="15"/>
  <c r="O65" i="15"/>
  <c r="Q65" i="15"/>
  <c r="R65" i="15"/>
  <c r="S65" i="15"/>
  <c r="T65" i="15"/>
  <c r="U65" i="15"/>
  <c r="V65" i="15"/>
  <c r="W65" i="15"/>
  <c r="X65" i="15"/>
  <c r="Y65" i="15"/>
  <c r="Z65" i="15"/>
  <c r="AA65" i="15"/>
  <c r="AB65" i="15"/>
  <c r="AC65" i="15"/>
  <c r="AD65" i="15"/>
  <c r="AE65" i="15"/>
  <c r="AF65" i="15"/>
  <c r="AG65" i="15"/>
  <c r="AH65" i="15"/>
  <c r="AI65" i="15"/>
  <c r="AJ65" i="15"/>
  <c r="AK65" i="15"/>
  <c r="AL65" i="15"/>
  <c r="AM65" i="15"/>
  <c r="AN65" i="15"/>
  <c r="AO65" i="15"/>
  <c r="AP65" i="15"/>
  <c r="AQ65" i="15"/>
  <c r="AR65" i="15"/>
  <c r="AS65" i="15"/>
  <c r="AT65" i="15"/>
  <c r="AU65" i="15"/>
  <c r="AV65" i="15"/>
  <c r="AW65" i="15"/>
  <c r="AX65" i="15"/>
  <c r="AY65" i="15"/>
  <c r="AZ65" i="15"/>
  <c r="BA65" i="15"/>
  <c r="BB65" i="15"/>
  <c r="BC65" i="15"/>
  <c r="BD65" i="15"/>
  <c r="BE65" i="15"/>
  <c r="BF65" i="15"/>
  <c r="BG65" i="15"/>
  <c r="BH65" i="15"/>
  <c r="BI65" i="15"/>
  <c r="BJ65" i="15"/>
  <c r="BK65" i="15"/>
  <c r="BL65" i="15"/>
  <c r="BM65" i="15"/>
  <c r="BN65" i="15"/>
  <c r="BO65" i="15"/>
  <c r="BP65" i="15"/>
  <c r="BQ65" i="15"/>
  <c r="BR65" i="15"/>
  <c r="BS65" i="15"/>
  <c r="BT65" i="15"/>
  <c r="BU65" i="15"/>
  <c r="BV65" i="15"/>
  <c r="BW65" i="15"/>
  <c r="BX65" i="15"/>
  <c r="BY65" i="15"/>
  <c r="BZ65" i="15"/>
  <c r="CA65" i="15"/>
  <c r="CB65" i="15"/>
  <c r="CC65" i="15"/>
  <c r="CD65" i="15"/>
  <c r="CE65" i="15"/>
  <c r="CF65" i="15"/>
  <c r="CG65" i="15"/>
  <c r="CH65" i="15"/>
  <c r="CI65" i="15"/>
  <c r="CJ65" i="15"/>
  <c r="CK65" i="15"/>
  <c r="CL65" i="15"/>
  <c r="CM65" i="15"/>
  <c r="CN65" i="15"/>
  <c r="CO65" i="15"/>
  <c r="CP65" i="15"/>
  <c r="CQ65" i="15"/>
  <c r="CR65" i="15"/>
  <c r="CS65" i="15"/>
  <c r="CT65" i="15"/>
  <c r="CU65" i="15"/>
  <c r="CV65" i="15"/>
  <c r="CW65" i="15"/>
  <c r="CX65" i="15"/>
  <c r="CY65" i="15"/>
  <c r="CZ65" i="15"/>
  <c r="DA65" i="15"/>
  <c r="DB65" i="15"/>
  <c r="DC65" i="15"/>
  <c r="DD65" i="15"/>
  <c r="DE65" i="15"/>
  <c r="DF65" i="15"/>
  <c r="DG65" i="15"/>
  <c r="DH65" i="15"/>
  <c r="DI65" i="15"/>
  <c r="DJ65" i="15"/>
  <c r="DK65" i="15"/>
  <c r="DL65" i="15"/>
  <c r="DM65" i="15"/>
  <c r="DN65" i="15"/>
  <c r="DO65" i="15"/>
  <c r="DP65" i="15"/>
  <c r="DQ65" i="15"/>
  <c r="DR65" i="15"/>
  <c r="DS65" i="15"/>
  <c r="DT65" i="15"/>
  <c r="DU65" i="15"/>
  <c r="DV65" i="15"/>
  <c r="DW65" i="15"/>
  <c r="DX65" i="15"/>
  <c r="DY65" i="15"/>
  <c r="DZ65" i="15"/>
  <c r="EA65" i="15"/>
  <c r="EB65" i="15"/>
  <c r="EC65" i="15"/>
  <c r="ED65" i="15"/>
  <c r="EE65" i="15"/>
  <c r="EF65" i="15"/>
  <c r="EG65" i="15"/>
  <c r="EH65" i="15"/>
  <c r="EI65" i="15"/>
  <c r="EJ65" i="15"/>
  <c r="EK65" i="15"/>
  <c r="EL65" i="15"/>
  <c r="EM65" i="15"/>
  <c r="EN65" i="15"/>
  <c r="EO65" i="15"/>
  <c r="EP65" i="15"/>
  <c r="EQ65" i="15"/>
  <c r="ER65" i="15"/>
  <c r="ES65" i="15"/>
  <c r="ET65" i="15"/>
  <c r="EU65" i="15"/>
  <c r="EV65" i="15"/>
  <c r="EW65" i="15"/>
  <c r="EX65" i="15"/>
  <c r="EY65" i="15"/>
  <c r="EZ65" i="15"/>
  <c r="FA65" i="15"/>
  <c r="FB65" i="15"/>
  <c r="FC65" i="15"/>
  <c r="FD65" i="15"/>
  <c r="FE65" i="15"/>
  <c r="FF65" i="15"/>
  <c r="FG65" i="15"/>
  <c r="FH65" i="15"/>
  <c r="FI65" i="15"/>
  <c r="FJ65" i="15"/>
  <c r="FK65" i="15"/>
  <c r="FL65" i="15"/>
  <c r="FM65" i="15"/>
  <c r="FN65" i="15"/>
  <c r="FO65" i="15"/>
  <c r="FP65" i="15"/>
  <c r="FQ65" i="15"/>
  <c r="FR65" i="15"/>
  <c r="FS65" i="15"/>
  <c r="FT65" i="15"/>
  <c r="FU65" i="15"/>
  <c r="FV65" i="15"/>
  <c r="FW65" i="15"/>
  <c r="FX65" i="15"/>
  <c r="FY65" i="15"/>
  <c r="FZ65" i="15"/>
  <c r="GA65" i="15"/>
  <c r="GB65" i="15"/>
  <c r="GC65" i="15"/>
  <c r="GD65" i="15"/>
  <c r="GE65" i="15"/>
  <c r="GF65" i="15"/>
  <c r="GG65" i="15"/>
  <c r="GH65" i="15"/>
  <c r="GI65" i="15"/>
  <c r="GJ65" i="15"/>
  <c r="GK65" i="15"/>
  <c r="L66" i="15"/>
  <c r="M66" i="15"/>
  <c r="N66" i="15"/>
  <c r="O66" i="15"/>
  <c r="Q66" i="15"/>
  <c r="R66" i="15"/>
  <c r="S66" i="15"/>
  <c r="T66" i="15"/>
  <c r="U66" i="15"/>
  <c r="V66" i="15"/>
  <c r="W66" i="15"/>
  <c r="X66" i="15"/>
  <c r="Y66" i="15"/>
  <c r="Z66" i="15"/>
  <c r="AA66" i="15"/>
  <c r="AB66" i="15"/>
  <c r="AC66" i="15"/>
  <c r="AD66" i="15"/>
  <c r="AE66" i="15"/>
  <c r="AF66" i="15"/>
  <c r="AG66" i="15"/>
  <c r="AH66" i="15"/>
  <c r="AI66" i="15"/>
  <c r="AJ66" i="15"/>
  <c r="AK66" i="15"/>
  <c r="AL66" i="15"/>
  <c r="AM66" i="15"/>
  <c r="AN66" i="15"/>
  <c r="AO66" i="15"/>
  <c r="AP66" i="15"/>
  <c r="AQ66" i="15"/>
  <c r="AR66" i="15"/>
  <c r="AS66" i="15"/>
  <c r="AT66" i="15"/>
  <c r="AU66" i="15"/>
  <c r="AV66" i="15"/>
  <c r="AW66" i="15"/>
  <c r="AX66" i="15"/>
  <c r="AY66" i="15"/>
  <c r="AZ66" i="15"/>
  <c r="BA66" i="15"/>
  <c r="BB66" i="15"/>
  <c r="BC66" i="15"/>
  <c r="BD66" i="15"/>
  <c r="BE66" i="15"/>
  <c r="BF66" i="15"/>
  <c r="BG66" i="15"/>
  <c r="BH66" i="15"/>
  <c r="BI66" i="15"/>
  <c r="BJ66" i="15"/>
  <c r="BK66" i="15"/>
  <c r="BL66" i="15"/>
  <c r="BM66" i="15"/>
  <c r="BN66" i="15"/>
  <c r="BO66" i="15"/>
  <c r="BP66" i="15"/>
  <c r="BQ66" i="15"/>
  <c r="BR66" i="15"/>
  <c r="BS66" i="15"/>
  <c r="BT66" i="15"/>
  <c r="BU66" i="15"/>
  <c r="BV66" i="15"/>
  <c r="BW66" i="15"/>
  <c r="BX66" i="15"/>
  <c r="BY66" i="15"/>
  <c r="BZ66" i="15"/>
  <c r="CA66" i="15"/>
  <c r="CB66" i="15"/>
  <c r="CC66" i="15"/>
  <c r="CD66" i="15"/>
  <c r="CE66" i="15"/>
  <c r="CF66" i="15"/>
  <c r="CG66" i="15"/>
  <c r="CH66" i="15"/>
  <c r="CI66" i="15"/>
  <c r="CJ66" i="15"/>
  <c r="CK66" i="15"/>
  <c r="CL66" i="15"/>
  <c r="CM66" i="15"/>
  <c r="CN66" i="15"/>
  <c r="CO66" i="15"/>
  <c r="CP66" i="15"/>
  <c r="CQ66" i="15"/>
  <c r="CR66" i="15"/>
  <c r="CS66" i="15"/>
  <c r="CT66" i="15"/>
  <c r="CU66" i="15"/>
  <c r="CV66" i="15"/>
  <c r="CW66" i="15"/>
  <c r="CX66" i="15"/>
  <c r="CY66" i="15"/>
  <c r="CZ66" i="15"/>
  <c r="DA66" i="15"/>
  <c r="DB66" i="15"/>
  <c r="DC66" i="15"/>
  <c r="DD66" i="15"/>
  <c r="DE66" i="15"/>
  <c r="DF66" i="15"/>
  <c r="DG66" i="15"/>
  <c r="DH66" i="15"/>
  <c r="DI66" i="15"/>
  <c r="DJ66" i="15"/>
  <c r="DK66" i="15"/>
  <c r="DL66" i="15"/>
  <c r="DM66" i="15"/>
  <c r="DN66" i="15"/>
  <c r="DO66" i="15"/>
  <c r="DP66" i="15"/>
  <c r="DQ66" i="15"/>
  <c r="DR66" i="15"/>
  <c r="DS66" i="15"/>
  <c r="DT66" i="15"/>
  <c r="DU66" i="15"/>
  <c r="DV66" i="15"/>
  <c r="DW66" i="15"/>
  <c r="DX66" i="15"/>
  <c r="DY66" i="15"/>
  <c r="DZ66" i="15"/>
  <c r="EA66" i="15"/>
  <c r="EB66" i="15"/>
  <c r="EC66" i="15"/>
  <c r="ED66" i="15"/>
  <c r="EE66" i="15"/>
  <c r="EF66" i="15"/>
  <c r="EG66" i="15"/>
  <c r="EH66" i="15"/>
  <c r="EI66" i="15"/>
  <c r="EJ66" i="15"/>
  <c r="EK66" i="15"/>
  <c r="EL66" i="15"/>
  <c r="EM66" i="15"/>
  <c r="EN66" i="15"/>
  <c r="EO66" i="15"/>
  <c r="EP66" i="15"/>
  <c r="EQ66" i="15"/>
  <c r="ER66" i="15"/>
  <c r="ES66" i="15"/>
  <c r="ET66" i="15"/>
  <c r="EU66" i="15"/>
  <c r="EV66" i="15"/>
  <c r="EW66" i="15"/>
  <c r="EX66" i="15"/>
  <c r="EY66" i="15"/>
  <c r="EZ66" i="15"/>
  <c r="FA66" i="15"/>
  <c r="FB66" i="15"/>
  <c r="FC66" i="15"/>
  <c r="FD66" i="15"/>
  <c r="FE66" i="15"/>
  <c r="FF66" i="15"/>
  <c r="FG66" i="15"/>
  <c r="FH66" i="15"/>
  <c r="FI66" i="15"/>
  <c r="FJ66" i="15"/>
  <c r="FK66" i="15"/>
  <c r="FL66" i="15"/>
  <c r="FM66" i="15"/>
  <c r="FN66" i="15"/>
  <c r="FO66" i="15"/>
  <c r="FP66" i="15"/>
  <c r="FQ66" i="15"/>
  <c r="FR66" i="15"/>
  <c r="FS66" i="15"/>
  <c r="FT66" i="15"/>
  <c r="FU66" i="15"/>
  <c r="FV66" i="15"/>
  <c r="FW66" i="15"/>
  <c r="FX66" i="15"/>
  <c r="FY66" i="15"/>
  <c r="FZ66" i="15"/>
  <c r="GA66" i="15"/>
  <c r="GB66" i="15"/>
  <c r="GC66" i="15"/>
  <c r="GD66" i="15"/>
  <c r="GE66" i="15"/>
  <c r="GF66" i="15"/>
  <c r="GG66" i="15"/>
  <c r="GH66" i="15"/>
  <c r="GI66" i="15"/>
  <c r="GJ66" i="15"/>
  <c r="GK66" i="15"/>
  <c r="L67" i="15"/>
  <c r="M67" i="15"/>
  <c r="N67" i="15"/>
  <c r="O67" i="15"/>
  <c r="Q67" i="15"/>
  <c r="R67" i="15"/>
  <c r="S67" i="15"/>
  <c r="T67" i="15"/>
  <c r="U67" i="15"/>
  <c r="V67" i="15"/>
  <c r="W67" i="15"/>
  <c r="X67" i="15"/>
  <c r="Y67" i="15"/>
  <c r="Z67" i="15"/>
  <c r="AA67" i="15"/>
  <c r="AB67" i="15"/>
  <c r="AC67" i="15"/>
  <c r="AD67" i="15"/>
  <c r="AE67" i="15"/>
  <c r="AF67" i="15"/>
  <c r="AG67" i="15"/>
  <c r="AH67" i="15"/>
  <c r="AI67" i="15"/>
  <c r="AJ67" i="15"/>
  <c r="AK67" i="15"/>
  <c r="AL67" i="15"/>
  <c r="AM67" i="15"/>
  <c r="AN67" i="15"/>
  <c r="AO67" i="15"/>
  <c r="AP67" i="15"/>
  <c r="AQ67" i="15"/>
  <c r="AR67" i="15"/>
  <c r="AS67" i="15"/>
  <c r="AT67" i="15"/>
  <c r="AU67" i="15"/>
  <c r="AV67" i="15"/>
  <c r="AW67" i="15"/>
  <c r="AX67" i="15"/>
  <c r="AY67" i="15"/>
  <c r="AZ67" i="15"/>
  <c r="BA67" i="15"/>
  <c r="BB67" i="15"/>
  <c r="BC67" i="15"/>
  <c r="BD67" i="15"/>
  <c r="BE67" i="15"/>
  <c r="BF67" i="15"/>
  <c r="BG67" i="15"/>
  <c r="BH67" i="15"/>
  <c r="BI67" i="15"/>
  <c r="BJ67" i="15"/>
  <c r="BK67" i="15"/>
  <c r="BL67" i="15"/>
  <c r="BM67" i="15"/>
  <c r="BN67" i="15"/>
  <c r="BO67" i="15"/>
  <c r="BP67" i="15"/>
  <c r="BQ67" i="15"/>
  <c r="BR67" i="15"/>
  <c r="BS67" i="15"/>
  <c r="BT67" i="15"/>
  <c r="BU67" i="15"/>
  <c r="BV67" i="15"/>
  <c r="BW67" i="15"/>
  <c r="BX67" i="15"/>
  <c r="BY67" i="15"/>
  <c r="BZ67" i="15"/>
  <c r="CA67" i="15"/>
  <c r="CB67" i="15"/>
  <c r="CC67" i="15"/>
  <c r="CD67" i="15"/>
  <c r="CE67" i="15"/>
  <c r="CF67" i="15"/>
  <c r="CG67" i="15"/>
  <c r="CH67" i="15"/>
  <c r="CI67" i="15"/>
  <c r="CJ67" i="15"/>
  <c r="CK67" i="15"/>
  <c r="CL67" i="15"/>
  <c r="CM67" i="15"/>
  <c r="CN67" i="15"/>
  <c r="CO67" i="15"/>
  <c r="CP67" i="15"/>
  <c r="CQ67" i="15"/>
  <c r="CR67" i="15"/>
  <c r="CS67" i="15"/>
  <c r="CT67" i="15"/>
  <c r="CU67" i="15"/>
  <c r="CV67" i="15"/>
  <c r="CW67" i="15"/>
  <c r="CX67" i="15"/>
  <c r="CY67" i="15"/>
  <c r="CZ67" i="15"/>
  <c r="DA67" i="15"/>
  <c r="DB67" i="15"/>
  <c r="DC67" i="15"/>
  <c r="DD67" i="15"/>
  <c r="DE67" i="15"/>
  <c r="DF67" i="15"/>
  <c r="DG67" i="15"/>
  <c r="DH67" i="15"/>
  <c r="DI67" i="15"/>
  <c r="DJ67" i="15"/>
  <c r="DK67" i="15"/>
  <c r="DL67" i="15"/>
  <c r="DM67" i="15"/>
  <c r="DN67" i="15"/>
  <c r="DO67" i="15"/>
  <c r="DP67" i="15"/>
  <c r="DQ67" i="15"/>
  <c r="DR67" i="15"/>
  <c r="DS67" i="15"/>
  <c r="DT67" i="15"/>
  <c r="DU67" i="15"/>
  <c r="DV67" i="15"/>
  <c r="DW67" i="15"/>
  <c r="DX67" i="15"/>
  <c r="DY67" i="15"/>
  <c r="DZ67" i="15"/>
  <c r="EA67" i="15"/>
  <c r="EB67" i="15"/>
  <c r="EC67" i="15"/>
  <c r="ED67" i="15"/>
  <c r="EE67" i="15"/>
  <c r="EF67" i="15"/>
  <c r="EG67" i="15"/>
  <c r="EH67" i="15"/>
  <c r="EI67" i="15"/>
  <c r="EJ67" i="15"/>
  <c r="EK67" i="15"/>
  <c r="EL67" i="15"/>
  <c r="EM67" i="15"/>
  <c r="EN67" i="15"/>
  <c r="EO67" i="15"/>
  <c r="EP67" i="15"/>
  <c r="EQ67" i="15"/>
  <c r="ER67" i="15"/>
  <c r="ES67" i="15"/>
  <c r="ET67" i="15"/>
  <c r="EU67" i="15"/>
  <c r="EV67" i="15"/>
  <c r="EW67" i="15"/>
  <c r="EX67" i="15"/>
  <c r="EY67" i="15"/>
  <c r="EZ67" i="15"/>
  <c r="FA67" i="15"/>
  <c r="FB67" i="15"/>
  <c r="FC67" i="15"/>
  <c r="FD67" i="15"/>
  <c r="FE67" i="15"/>
  <c r="FF67" i="15"/>
  <c r="FG67" i="15"/>
  <c r="FH67" i="15"/>
  <c r="FI67" i="15"/>
  <c r="FJ67" i="15"/>
  <c r="FK67" i="15"/>
  <c r="FL67" i="15"/>
  <c r="FM67" i="15"/>
  <c r="FN67" i="15"/>
  <c r="FO67" i="15"/>
  <c r="FP67" i="15"/>
  <c r="FQ67" i="15"/>
  <c r="FR67" i="15"/>
  <c r="FS67" i="15"/>
  <c r="FT67" i="15"/>
  <c r="FU67" i="15"/>
  <c r="FV67" i="15"/>
  <c r="FW67" i="15"/>
  <c r="FX67" i="15"/>
  <c r="FY67" i="15"/>
  <c r="FZ67" i="15"/>
  <c r="GA67" i="15"/>
  <c r="GB67" i="15"/>
  <c r="GC67" i="15"/>
  <c r="GD67" i="15"/>
  <c r="GE67" i="15"/>
  <c r="GF67" i="15"/>
  <c r="GG67" i="15"/>
  <c r="GH67" i="15"/>
  <c r="GI67" i="15"/>
  <c r="GJ67" i="15"/>
  <c r="GK67" i="15"/>
  <c r="L68" i="15"/>
  <c r="M68" i="15"/>
  <c r="N68" i="15"/>
  <c r="O68" i="15"/>
  <c r="Q68" i="15"/>
  <c r="R68" i="15"/>
  <c r="S68" i="15"/>
  <c r="T68" i="15"/>
  <c r="U68" i="15"/>
  <c r="V68" i="15"/>
  <c r="W68" i="15"/>
  <c r="X68" i="15"/>
  <c r="Y68" i="15"/>
  <c r="Z68" i="15"/>
  <c r="AA68" i="15"/>
  <c r="AB68" i="15"/>
  <c r="AC68" i="15"/>
  <c r="AD68" i="15"/>
  <c r="AE68" i="15"/>
  <c r="AF68" i="15"/>
  <c r="AG68" i="15"/>
  <c r="AH68" i="15"/>
  <c r="AI68" i="15"/>
  <c r="AJ68" i="15"/>
  <c r="AK68" i="15"/>
  <c r="AL68" i="15"/>
  <c r="AM68" i="15"/>
  <c r="AN68" i="15"/>
  <c r="AO68" i="15"/>
  <c r="AP68" i="15"/>
  <c r="AQ68" i="15"/>
  <c r="AR68" i="15"/>
  <c r="AS68" i="15"/>
  <c r="AT68" i="15"/>
  <c r="AU68" i="15"/>
  <c r="AV68" i="15"/>
  <c r="AW68" i="15"/>
  <c r="AX68" i="15"/>
  <c r="AY68" i="15"/>
  <c r="AZ68" i="15"/>
  <c r="BA68" i="15"/>
  <c r="BB68" i="15"/>
  <c r="BC68" i="15"/>
  <c r="BD68" i="15"/>
  <c r="BE68" i="15"/>
  <c r="BF68" i="15"/>
  <c r="BG68" i="15"/>
  <c r="BH68" i="15"/>
  <c r="BI68" i="15"/>
  <c r="BJ68" i="15"/>
  <c r="BK68" i="15"/>
  <c r="BL68" i="15"/>
  <c r="BM68" i="15"/>
  <c r="BN68" i="15"/>
  <c r="BO68" i="15"/>
  <c r="BP68" i="15"/>
  <c r="BQ68" i="15"/>
  <c r="BR68" i="15"/>
  <c r="BS68" i="15"/>
  <c r="BT68" i="15"/>
  <c r="BU68" i="15"/>
  <c r="BV68" i="15"/>
  <c r="BW68" i="15"/>
  <c r="BX68" i="15"/>
  <c r="BY68" i="15"/>
  <c r="BZ68" i="15"/>
  <c r="CA68" i="15"/>
  <c r="CB68" i="15"/>
  <c r="CC68" i="15"/>
  <c r="CD68" i="15"/>
  <c r="CE68" i="15"/>
  <c r="CF68" i="15"/>
  <c r="CG68" i="15"/>
  <c r="CH68" i="15"/>
  <c r="CI68" i="15"/>
  <c r="CJ68" i="15"/>
  <c r="CK68" i="15"/>
  <c r="CL68" i="15"/>
  <c r="CM68" i="15"/>
  <c r="CN68" i="15"/>
  <c r="CO68" i="15"/>
  <c r="CP68" i="15"/>
  <c r="CQ68" i="15"/>
  <c r="CR68" i="15"/>
  <c r="CS68" i="15"/>
  <c r="CT68" i="15"/>
  <c r="CU68" i="15"/>
  <c r="CV68" i="15"/>
  <c r="CW68" i="15"/>
  <c r="CX68" i="15"/>
  <c r="CY68" i="15"/>
  <c r="CZ68" i="15"/>
  <c r="DA68" i="15"/>
  <c r="DB68" i="15"/>
  <c r="DC68" i="15"/>
  <c r="DD68" i="15"/>
  <c r="DE68" i="15"/>
  <c r="DF68" i="15"/>
  <c r="DG68" i="15"/>
  <c r="DH68" i="15"/>
  <c r="DI68" i="15"/>
  <c r="DJ68" i="15"/>
  <c r="DK68" i="15"/>
  <c r="DL68" i="15"/>
  <c r="DM68" i="15"/>
  <c r="DN68" i="15"/>
  <c r="DO68" i="15"/>
  <c r="DP68" i="15"/>
  <c r="DQ68" i="15"/>
  <c r="DR68" i="15"/>
  <c r="DS68" i="15"/>
  <c r="DT68" i="15"/>
  <c r="DU68" i="15"/>
  <c r="DV68" i="15"/>
  <c r="DW68" i="15"/>
  <c r="DX68" i="15"/>
  <c r="DY68" i="15"/>
  <c r="DZ68" i="15"/>
  <c r="EA68" i="15"/>
  <c r="EB68" i="15"/>
  <c r="EC68" i="15"/>
  <c r="ED68" i="15"/>
  <c r="EE68" i="15"/>
  <c r="EF68" i="15"/>
  <c r="EG68" i="15"/>
  <c r="EH68" i="15"/>
  <c r="EI68" i="15"/>
  <c r="EJ68" i="15"/>
  <c r="EK68" i="15"/>
  <c r="EL68" i="15"/>
  <c r="EM68" i="15"/>
  <c r="EN68" i="15"/>
  <c r="EO68" i="15"/>
  <c r="EP68" i="15"/>
  <c r="EQ68" i="15"/>
  <c r="ER68" i="15"/>
  <c r="ES68" i="15"/>
  <c r="ET68" i="15"/>
  <c r="EU68" i="15"/>
  <c r="EV68" i="15"/>
  <c r="EW68" i="15"/>
  <c r="EX68" i="15"/>
  <c r="EY68" i="15"/>
  <c r="EZ68" i="15"/>
  <c r="FA68" i="15"/>
  <c r="FB68" i="15"/>
  <c r="FC68" i="15"/>
  <c r="FD68" i="15"/>
  <c r="FE68" i="15"/>
  <c r="FF68" i="15"/>
  <c r="FG68" i="15"/>
  <c r="FH68" i="15"/>
  <c r="FI68" i="15"/>
  <c r="FJ68" i="15"/>
  <c r="FK68" i="15"/>
  <c r="FL68" i="15"/>
  <c r="FM68" i="15"/>
  <c r="FN68" i="15"/>
  <c r="FO68" i="15"/>
  <c r="FP68" i="15"/>
  <c r="FQ68" i="15"/>
  <c r="FR68" i="15"/>
  <c r="FS68" i="15"/>
  <c r="FT68" i="15"/>
  <c r="FU68" i="15"/>
  <c r="FV68" i="15"/>
  <c r="FW68" i="15"/>
  <c r="FX68" i="15"/>
  <c r="FY68" i="15"/>
  <c r="FZ68" i="15"/>
  <c r="GA68" i="15"/>
  <c r="GB68" i="15"/>
  <c r="GC68" i="15"/>
  <c r="GD68" i="15"/>
  <c r="GE68" i="15"/>
  <c r="GF68" i="15"/>
  <c r="GG68" i="15"/>
  <c r="GH68" i="15"/>
  <c r="GI68" i="15"/>
  <c r="GJ68" i="15"/>
  <c r="GK68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A69" i="15"/>
  <c r="AB69" i="15"/>
  <c r="AC69" i="15"/>
  <c r="AD69" i="15"/>
  <c r="AE69" i="15"/>
  <c r="AF69" i="15"/>
  <c r="AG69" i="15"/>
  <c r="AH69" i="15"/>
  <c r="AI69" i="15"/>
  <c r="AJ69" i="15"/>
  <c r="AK69" i="15"/>
  <c r="AL69" i="15"/>
  <c r="AM69" i="15"/>
  <c r="AN69" i="15"/>
  <c r="AO69" i="15"/>
  <c r="AP69" i="15"/>
  <c r="AQ69" i="15"/>
  <c r="AR69" i="15"/>
  <c r="AS69" i="15"/>
  <c r="AT69" i="15"/>
  <c r="AU69" i="15"/>
  <c r="AV69" i="15"/>
  <c r="AW69" i="15"/>
  <c r="AX69" i="15"/>
  <c r="AY69" i="15"/>
  <c r="AZ69" i="15"/>
  <c r="BA69" i="15"/>
  <c r="BB69" i="15"/>
  <c r="BC69" i="15"/>
  <c r="BD69" i="15"/>
  <c r="BE69" i="15"/>
  <c r="BF69" i="15"/>
  <c r="BG69" i="15"/>
  <c r="BH69" i="15"/>
  <c r="BI69" i="15"/>
  <c r="BJ69" i="15"/>
  <c r="BK69" i="15"/>
  <c r="BL69" i="15"/>
  <c r="BM69" i="15"/>
  <c r="BN69" i="15"/>
  <c r="BO69" i="15"/>
  <c r="BP69" i="15"/>
  <c r="BQ69" i="15"/>
  <c r="BR69" i="15"/>
  <c r="BS69" i="15"/>
  <c r="BT69" i="15"/>
  <c r="BU69" i="15"/>
  <c r="BV69" i="15"/>
  <c r="BW69" i="15"/>
  <c r="BX69" i="15"/>
  <c r="BY69" i="15"/>
  <c r="BZ69" i="15"/>
  <c r="CA69" i="15"/>
  <c r="CB69" i="15"/>
  <c r="CC69" i="15"/>
  <c r="CD69" i="15"/>
  <c r="CE69" i="15"/>
  <c r="CF69" i="15"/>
  <c r="CG69" i="15"/>
  <c r="CH69" i="15"/>
  <c r="CI69" i="15"/>
  <c r="CJ69" i="15"/>
  <c r="CK69" i="15"/>
  <c r="CL69" i="15"/>
  <c r="CM69" i="15"/>
  <c r="CN69" i="15"/>
  <c r="CO69" i="15"/>
  <c r="CP69" i="15"/>
  <c r="CQ69" i="15"/>
  <c r="CR69" i="15"/>
  <c r="CS69" i="15"/>
  <c r="CT69" i="15"/>
  <c r="CU69" i="15"/>
  <c r="CV69" i="15"/>
  <c r="CW69" i="15"/>
  <c r="CX69" i="15"/>
  <c r="CY69" i="15"/>
  <c r="CZ69" i="15"/>
  <c r="DA69" i="15"/>
  <c r="DB69" i="15"/>
  <c r="DC69" i="15"/>
  <c r="DD69" i="15"/>
  <c r="DE69" i="15"/>
  <c r="DF69" i="15"/>
  <c r="DG69" i="15"/>
  <c r="DH69" i="15"/>
  <c r="DI69" i="15"/>
  <c r="DJ69" i="15"/>
  <c r="DK69" i="15"/>
  <c r="DL69" i="15"/>
  <c r="DM69" i="15"/>
  <c r="DN69" i="15"/>
  <c r="DO69" i="15"/>
  <c r="DP69" i="15"/>
  <c r="DQ69" i="15"/>
  <c r="DR69" i="15"/>
  <c r="DS69" i="15"/>
  <c r="DT69" i="15"/>
  <c r="DU69" i="15"/>
  <c r="DV69" i="15"/>
  <c r="DW69" i="15"/>
  <c r="DX69" i="15"/>
  <c r="DY69" i="15"/>
  <c r="DZ69" i="15"/>
  <c r="EA69" i="15"/>
  <c r="EB69" i="15"/>
  <c r="EC69" i="15"/>
  <c r="ED69" i="15"/>
  <c r="EE69" i="15"/>
  <c r="EF69" i="15"/>
  <c r="EG69" i="15"/>
  <c r="EH69" i="15"/>
  <c r="EI69" i="15"/>
  <c r="EJ69" i="15"/>
  <c r="EK69" i="15"/>
  <c r="EL69" i="15"/>
  <c r="EM69" i="15"/>
  <c r="EN69" i="15"/>
  <c r="EO69" i="15"/>
  <c r="EP69" i="15"/>
  <c r="EQ69" i="15"/>
  <c r="ER69" i="15"/>
  <c r="ES69" i="15"/>
  <c r="ET69" i="15"/>
  <c r="EU69" i="15"/>
  <c r="EV69" i="15"/>
  <c r="EW69" i="15"/>
  <c r="EX69" i="15"/>
  <c r="EY69" i="15"/>
  <c r="EZ69" i="15"/>
  <c r="FA69" i="15"/>
  <c r="FB69" i="15"/>
  <c r="FC69" i="15"/>
  <c r="FD69" i="15"/>
  <c r="FE69" i="15"/>
  <c r="FF69" i="15"/>
  <c r="FG69" i="15"/>
  <c r="FH69" i="15"/>
  <c r="FI69" i="15"/>
  <c r="FJ69" i="15"/>
  <c r="FK69" i="15"/>
  <c r="FL69" i="15"/>
  <c r="FM69" i="15"/>
  <c r="FN69" i="15"/>
  <c r="FO69" i="15"/>
  <c r="FP69" i="15"/>
  <c r="FQ69" i="15"/>
  <c r="FR69" i="15"/>
  <c r="FS69" i="15"/>
  <c r="FT69" i="15"/>
  <c r="FU69" i="15"/>
  <c r="FV69" i="15"/>
  <c r="FW69" i="15"/>
  <c r="FX69" i="15"/>
  <c r="FY69" i="15"/>
  <c r="FZ69" i="15"/>
  <c r="GA69" i="15"/>
  <c r="GB69" i="15"/>
  <c r="GC69" i="15"/>
  <c r="GD69" i="15"/>
  <c r="GE69" i="15"/>
  <c r="GF69" i="15"/>
  <c r="GG69" i="15"/>
  <c r="GH69" i="15"/>
  <c r="GI69" i="15"/>
  <c r="GJ69" i="15"/>
  <c r="GK69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A70" i="15"/>
  <c r="AB70" i="15"/>
  <c r="AC70" i="15"/>
  <c r="AD70" i="15"/>
  <c r="AE70" i="15"/>
  <c r="AF70" i="15"/>
  <c r="AG70" i="15"/>
  <c r="AH70" i="15"/>
  <c r="AI70" i="15"/>
  <c r="AJ70" i="15"/>
  <c r="AK70" i="15"/>
  <c r="AL70" i="15"/>
  <c r="AM70" i="15"/>
  <c r="AN70" i="15"/>
  <c r="AO70" i="15"/>
  <c r="AP70" i="15"/>
  <c r="AQ70" i="15"/>
  <c r="AR70" i="15"/>
  <c r="AS70" i="15"/>
  <c r="AT70" i="15"/>
  <c r="AU70" i="15"/>
  <c r="AV70" i="15"/>
  <c r="AW70" i="15"/>
  <c r="AX70" i="15"/>
  <c r="AY70" i="15"/>
  <c r="AZ70" i="15"/>
  <c r="BA70" i="15"/>
  <c r="BB70" i="15"/>
  <c r="BC70" i="15"/>
  <c r="BD70" i="15"/>
  <c r="BE70" i="15"/>
  <c r="BF70" i="15"/>
  <c r="BG70" i="15"/>
  <c r="BH70" i="15"/>
  <c r="BI70" i="15"/>
  <c r="BJ70" i="15"/>
  <c r="BK70" i="15"/>
  <c r="BL70" i="15"/>
  <c r="BM70" i="15"/>
  <c r="BN70" i="15"/>
  <c r="BO70" i="15"/>
  <c r="BP70" i="15"/>
  <c r="BQ70" i="15"/>
  <c r="BR70" i="15"/>
  <c r="BS70" i="15"/>
  <c r="BT70" i="15"/>
  <c r="BU70" i="15"/>
  <c r="BV70" i="15"/>
  <c r="BW70" i="15"/>
  <c r="BX70" i="15"/>
  <c r="BY70" i="15"/>
  <c r="BZ70" i="15"/>
  <c r="CA70" i="15"/>
  <c r="CB70" i="15"/>
  <c r="CC70" i="15"/>
  <c r="CD70" i="15"/>
  <c r="CE70" i="15"/>
  <c r="CF70" i="15"/>
  <c r="CG70" i="15"/>
  <c r="CH70" i="15"/>
  <c r="CI70" i="15"/>
  <c r="CJ70" i="15"/>
  <c r="CK70" i="15"/>
  <c r="CL70" i="15"/>
  <c r="CM70" i="15"/>
  <c r="CN70" i="15"/>
  <c r="CO70" i="15"/>
  <c r="CP70" i="15"/>
  <c r="CQ70" i="15"/>
  <c r="CR70" i="15"/>
  <c r="CS70" i="15"/>
  <c r="CT70" i="15"/>
  <c r="CU70" i="15"/>
  <c r="CV70" i="15"/>
  <c r="CW70" i="15"/>
  <c r="CX70" i="15"/>
  <c r="CY70" i="15"/>
  <c r="CZ70" i="15"/>
  <c r="DA70" i="15"/>
  <c r="DB70" i="15"/>
  <c r="DC70" i="15"/>
  <c r="DD70" i="15"/>
  <c r="DE70" i="15"/>
  <c r="DF70" i="15"/>
  <c r="DG70" i="15"/>
  <c r="DH70" i="15"/>
  <c r="DI70" i="15"/>
  <c r="DJ70" i="15"/>
  <c r="DK70" i="15"/>
  <c r="DL70" i="15"/>
  <c r="DM70" i="15"/>
  <c r="DN70" i="15"/>
  <c r="DO70" i="15"/>
  <c r="DP70" i="15"/>
  <c r="DQ70" i="15"/>
  <c r="DR70" i="15"/>
  <c r="DS70" i="15"/>
  <c r="DT70" i="15"/>
  <c r="DU70" i="15"/>
  <c r="DV70" i="15"/>
  <c r="DW70" i="15"/>
  <c r="DX70" i="15"/>
  <c r="DY70" i="15"/>
  <c r="DZ70" i="15"/>
  <c r="EA70" i="15"/>
  <c r="EB70" i="15"/>
  <c r="EC70" i="15"/>
  <c r="ED70" i="15"/>
  <c r="EE70" i="15"/>
  <c r="EF70" i="15"/>
  <c r="EG70" i="15"/>
  <c r="EH70" i="15"/>
  <c r="EI70" i="15"/>
  <c r="EJ70" i="15"/>
  <c r="EK70" i="15"/>
  <c r="EL70" i="15"/>
  <c r="EM70" i="15"/>
  <c r="EN70" i="15"/>
  <c r="EO70" i="15"/>
  <c r="EP70" i="15"/>
  <c r="EQ70" i="15"/>
  <c r="ER70" i="15"/>
  <c r="ES70" i="15"/>
  <c r="ET70" i="15"/>
  <c r="EU70" i="15"/>
  <c r="EV70" i="15"/>
  <c r="EW70" i="15"/>
  <c r="EX70" i="15"/>
  <c r="EY70" i="15"/>
  <c r="EZ70" i="15"/>
  <c r="FA70" i="15"/>
  <c r="FB70" i="15"/>
  <c r="FC70" i="15"/>
  <c r="FD70" i="15"/>
  <c r="FE70" i="15"/>
  <c r="FF70" i="15"/>
  <c r="FG70" i="15"/>
  <c r="FH70" i="15"/>
  <c r="FI70" i="15"/>
  <c r="FJ70" i="15"/>
  <c r="FK70" i="15"/>
  <c r="FL70" i="15"/>
  <c r="FM70" i="15"/>
  <c r="FN70" i="15"/>
  <c r="FO70" i="15"/>
  <c r="FP70" i="15"/>
  <c r="FQ70" i="15"/>
  <c r="FR70" i="15"/>
  <c r="FS70" i="15"/>
  <c r="FT70" i="15"/>
  <c r="FU70" i="15"/>
  <c r="FV70" i="15"/>
  <c r="FW70" i="15"/>
  <c r="FX70" i="15"/>
  <c r="FY70" i="15"/>
  <c r="FZ70" i="15"/>
  <c r="GA70" i="15"/>
  <c r="GB70" i="15"/>
  <c r="GC70" i="15"/>
  <c r="GD70" i="15"/>
  <c r="GE70" i="15"/>
  <c r="GF70" i="15"/>
  <c r="GG70" i="15"/>
  <c r="GH70" i="15"/>
  <c r="GI70" i="15"/>
  <c r="GJ70" i="15"/>
  <c r="GK70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A71" i="15"/>
  <c r="AB71" i="15"/>
  <c r="AC71" i="15"/>
  <c r="AD71" i="15"/>
  <c r="AE71" i="15"/>
  <c r="AF71" i="15"/>
  <c r="AG71" i="15"/>
  <c r="AH71" i="15"/>
  <c r="AI71" i="15"/>
  <c r="AJ71" i="15"/>
  <c r="AK71" i="15"/>
  <c r="AL71" i="15"/>
  <c r="AM71" i="15"/>
  <c r="AN71" i="15"/>
  <c r="AO71" i="15"/>
  <c r="AP71" i="15"/>
  <c r="AQ71" i="15"/>
  <c r="AR71" i="15"/>
  <c r="AS71" i="15"/>
  <c r="AT71" i="15"/>
  <c r="AU71" i="15"/>
  <c r="AV71" i="15"/>
  <c r="AW71" i="15"/>
  <c r="AX71" i="15"/>
  <c r="AY71" i="15"/>
  <c r="AZ71" i="15"/>
  <c r="BA71" i="15"/>
  <c r="BB71" i="15"/>
  <c r="BC71" i="15"/>
  <c r="BD71" i="15"/>
  <c r="BE71" i="15"/>
  <c r="BF71" i="15"/>
  <c r="BG71" i="15"/>
  <c r="BH71" i="15"/>
  <c r="BI71" i="15"/>
  <c r="BJ71" i="15"/>
  <c r="BK71" i="15"/>
  <c r="BL71" i="15"/>
  <c r="BM71" i="15"/>
  <c r="BN71" i="15"/>
  <c r="BO71" i="15"/>
  <c r="BP71" i="15"/>
  <c r="BQ71" i="15"/>
  <c r="BR71" i="15"/>
  <c r="BS71" i="15"/>
  <c r="BT71" i="15"/>
  <c r="BU71" i="15"/>
  <c r="BV71" i="15"/>
  <c r="BW71" i="15"/>
  <c r="BX71" i="15"/>
  <c r="BY71" i="15"/>
  <c r="BZ71" i="15"/>
  <c r="CA71" i="15"/>
  <c r="CB71" i="15"/>
  <c r="CC71" i="15"/>
  <c r="CD71" i="15"/>
  <c r="CE71" i="15"/>
  <c r="CF71" i="15"/>
  <c r="CG71" i="15"/>
  <c r="CH71" i="15"/>
  <c r="CI71" i="15"/>
  <c r="CJ71" i="15"/>
  <c r="CK71" i="15"/>
  <c r="CL71" i="15"/>
  <c r="CM71" i="15"/>
  <c r="CN71" i="15"/>
  <c r="CO71" i="15"/>
  <c r="CP71" i="15"/>
  <c r="CQ71" i="15"/>
  <c r="CR71" i="15"/>
  <c r="CS71" i="15"/>
  <c r="CT71" i="15"/>
  <c r="CU71" i="15"/>
  <c r="CV71" i="15"/>
  <c r="CW71" i="15"/>
  <c r="CX71" i="15"/>
  <c r="CY71" i="15"/>
  <c r="CZ71" i="15"/>
  <c r="DA71" i="15"/>
  <c r="DB71" i="15"/>
  <c r="DC71" i="15"/>
  <c r="DD71" i="15"/>
  <c r="DE71" i="15"/>
  <c r="DF71" i="15"/>
  <c r="DG71" i="15"/>
  <c r="DH71" i="15"/>
  <c r="DI71" i="15"/>
  <c r="DJ71" i="15"/>
  <c r="DK71" i="15"/>
  <c r="DL71" i="15"/>
  <c r="DM71" i="15"/>
  <c r="DN71" i="15"/>
  <c r="DO71" i="15"/>
  <c r="DP71" i="15"/>
  <c r="DQ71" i="15"/>
  <c r="DR71" i="15"/>
  <c r="DS71" i="15"/>
  <c r="DT71" i="15"/>
  <c r="DU71" i="15"/>
  <c r="DV71" i="15"/>
  <c r="DW71" i="15"/>
  <c r="DX71" i="15"/>
  <c r="DY71" i="15"/>
  <c r="DZ71" i="15"/>
  <c r="EA71" i="15"/>
  <c r="EB71" i="15"/>
  <c r="EC71" i="15"/>
  <c r="ED71" i="15"/>
  <c r="EE71" i="15"/>
  <c r="EF71" i="15"/>
  <c r="EG71" i="15"/>
  <c r="EH71" i="15"/>
  <c r="EI71" i="15"/>
  <c r="EJ71" i="15"/>
  <c r="EK71" i="15"/>
  <c r="EL71" i="15"/>
  <c r="EM71" i="15"/>
  <c r="EN71" i="15"/>
  <c r="EO71" i="15"/>
  <c r="EP71" i="15"/>
  <c r="EQ71" i="15"/>
  <c r="ER71" i="15"/>
  <c r="ES71" i="15"/>
  <c r="ET71" i="15"/>
  <c r="EU71" i="15"/>
  <c r="EV71" i="15"/>
  <c r="EW71" i="15"/>
  <c r="EX71" i="15"/>
  <c r="EY71" i="15"/>
  <c r="EZ71" i="15"/>
  <c r="FA71" i="15"/>
  <c r="FB71" i="15"/>
  <c r="FC71" i="15"/>
  <c r="FD71" i="15"/>
  <c r="FE71" i="15"/>
  <c r="FF71" i="15"/>
  <c r="FG71" i="15"/>
  <c r="FH71" i="15"/>
  <c r="FI71" i="15"/>
  <c r="FJ71" i="15"/>
  <c r="FK71" i="15"/>
  <c r="FL71" i="15"/>
  <c r="FM71" i="15"/>
  <c r="FN71" i="15"/>
  <c r="FO71" i="15"/>
  <c r="FP71" i="15"/>
  <c r="FQ71" i="15"/>
  <c r="FR71" i="15"/>
  <c r="FS71" i="15"/>
  <c r="FT71" i="15"/>
  <c r="FU71" i="15"/>
  <c r="FV71" i="15"/>
  <c r="FW71" i="15"/>
  <c r="FX71" i="15"/>
  <c r="FY71" i="15"/>
  <c r="FZ71" i="15"/>
  <c r="GA71" i="15"/>
  <c r="GB71" i="15"/>
  <c r="GC71" i="15"/>
  <c r="GD71" i="15"/>
  <c r="GE71" i="15"/>
  <c r="GF71" i="15"/>
  <c r="GG71" i="15"/>
  <c r="GH71" i="15"/>
  <c r="GI71" i="15"/>
  <c r="GJ71" i="15"/>
  <c r="GK71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A72" i="15"/>
  <c r="AB72" i="15"/>
  <c r="AC72" i="15"/>
  <c r="AD72" i="15"/>
  <c r="AE72" i="15"/>
  <c r="AF72" i="15"/>
  <c r="AG72" i="15"/>
  <c r="AH72" i="15"/>
  <c r="AI72" i="15"/>
  <c r="AJ72" i="15"/>
  <c r="AK72" i="15"/>
  <c r="AL72" i="15"/>
  <c r="AM72" i="15"/>
  <c r="AN72" i="15"/>
  <c r="AO72" i="15"/>
  <c r="AP72" i="15"/>
  <c r="AQ72" i="15"/>
  <c r="AR72" i="15"/>
  <c r="AS72" i="15"/>
  <c r="AT72" i="15"/>
  <c r="AU72" i="15"/>
  <c r="AV72" i="15"/>
  <c r="AW72" i="15"/>
  <c r="AX72" i="15"/>
  <c r="AY72" i="15"/>
  <c r="AZ72" i="15"/>
  <c r="BA72" i="15"/>
  <c r="BB72" i="15"/>
  <c r="BC72" i="15"/>
  <c r="BD72" i="15"/>
  <c r="BE72" i="15"/>
  <c r="BF72" i="15"/>
  <c r="BG72" i="15"/>
  <c r="BH72" i="15"/>
  <c r="BI72" i="15"/>
  <c r="BJ72" i="15"/>
  <c r="BK72" i="15"/>
  <c r="BL72" i="15"/>
  <c r="BM72" i="15"/>
  <c r="BN72" i="15"/>
  <c r="BO72" i="15"/>
  <c r="BP72" i="15"/>
  <c r="BQ72" i="15"/>
  <c r="BR72" i="15"/>
  <c r="BS72" i="15"/>
  <c r="BT72" i="15"/>
  <c r="BU72" i="15"/>
  <c r="BV72" i="15"/>
  <c r="BW72" i="15"/>
  <c r="BX72" i="15"/>
  <c r="BY72" i="15"/>
  <c r="BZ72" i="15"/>
  <c r="CA72" i="15"/>
  <c r="CB72" i="15"/>
  <c r="CC72" i="15"/>
  <c r="CD72" i="15"/>
  <c r="CE72" i="15"/>
  <c r="CF72" i="15"/>
  <c r="CG72" i="15"/>
  <c r="CH72" i="15"/>
  <c r="CI72" i="15"/>
  <c r="CJ72" i="15"/>
  <c r="CK72" i="15"/>
  <c r="CL72" i="15"/>
  <c r="CM72" i="15"/>
  <c r="CN72" i="15"/>
  <c r="CO72" i="15"/>
  <c r="CP72" i="15"/>
  <c r="CQ72" i="15"/>
  <c r="CR72" i="15"/>
  <c r="CS72" i="15"/>
  <c r="CT72" i="15"/>
  <c r="CU72" i="15"/>
  <c r="CV72" i="15"/>
  <c r="CW72" i="15"/>
  <c r="CX72" i="15"/>
  <c r="CY72" i="15"/>
  <c r="CZ72" i="15"/>
  <c r="DA72" i="15"/>
  <c r="DB72" i="15"/>
  <c r="DC72" i="15"/>
  <c r="DD72" i="15"/>
  <c r="DE72" i="15"/>
  <c r="DF72" i="15"/>
  <c r="DG72" i="15"/>
  <c r="DH72" i="15"/>
  <c r="DI72" i="15"/>
  <c r="DJ72" i="15"/>
  <c r="DK72" i="15"/>
  <c r="DL72" i="15"/>
  <c r="DM72" i="15"/>
  <c r="DN72" i="15"/>
  <c r="DO72" i="15"/>
  <c r="DP72" i="15"/>
  <c r="DQ72" i="15"/>
  <c r="DR72" i="15"/>
  <c r="DS72" i="15"/>
  <c r="DT72" i="15"/>
  <c r="DU72" i="15"/>
  <c r="DV72" i="15"/>
  <c r="DW72" i="15"/>
  <c r="DX72" i="15"/>
  <c r="DY72" i="15"/>
  <c r="DZ72" i="15"/>
  <c r="EA72" i="15"/>
  <c r="EB72" i="15"/>
  <c r="EC72" i="15"/>
  <c r="ED72" i="15"/>
  <c r="EE72" i="15"/>
  <c r="EF72" i="15"/>
  <c r="EG72" i="15"/>
  <c r="EH72" i="15"/>
  <c r="EI72" i="15"/>
  <c r="EJ72" i="15"/>
  <c r="EK72" i="15"/>
  <c r="EL72" i="15"/>
  <c r="EM72" i="15"/>
  <c r="EN72" i="15"/>
  <c r="EO72" i="15"/>
  <c r="EP72" i="15"/>
  <c r="EQ72" i="15"/>
  <c r="ER72" i="15"/>
  <c r="ES72" i="15"/>
  <c r="ET72" i="15"/>
  <c r="EU72" i="15"/>
  <c r="EV72" i="15"/>
  <c r="EW72" i="15"/>
  <c r="EX72" i="15"/>
  <c r="EY72" i="15"/>
  <c r="EZ72" i="15"/>
  <c r="FA72" i="15"/>
  <c r="FB72" i="15"/>
  <c r="FC72" i="15"/>
  <c r="FD72" i="15"/>
  <c r="FE72" i="15"/>
  <c r="FF72" i="15"/>
  <c r="FG72" i="15"/>
  <c r="FH72" i="15"/>
  <c r="FI72" i="15"/>
  <c r="FJ72" i="15"/>
  <c r="FK72" i="15"/>
  <c r="FL72" i="15"/>
  <c r="FM72" i="15"/>
  <c r="FN72" i="15"/>
  <c r="FO72" i="15"/>
  <c r="FP72" i="15"/>
  <c r="FQ72" i="15"/>
  <c r="FR72" i="15"/>
  <c r="FS72" i="15"/>
  <c r="FT72" i="15"/>
  <c r="FU72" i="15"/>
  <c r="FV72" i="15"/>
  <c r="FW72" i="15"/>
  <c r="FX72" i="15"/>
  <c r="FY72" i="15"/>
  <c r="FZ72" i="15"/>
  <c r="GA72" i="15"/>
  <c r="GB72" i="15"/>
  <c r="GC72" i="15"/>
  <c r="GD72" i="15"/>
  <c r="GE72" i="15"/>
  <c r="GF72" i="15"/>
  <c r="GG72" i="15"/>
  <c r="GH72" i="15"/>
  <c r="GI72" i="15"/>
  <c r="GJ72" i="15"/>
  <c r="GK72" i="15"/>
  <c r="L73" i="15"/>
  <c r="M73" i="15"/>
  <c r="N73" i="15"/>
  <c r="O73" i="15"/>
  <c r="P73" i="15"/>
  <c r="Q73" i="15"/>
  <c r="R73" i="15"/>
  <c r="S73" i="15"/>
  <c r="T73" i="15"/>
  <c r="U73" i="15"/>
  <c r="V73" i="15"/>
  <c r="W73" i="15"/>
  <c r="X73" i="15"/>
  <c r="Y73" i="15"/>
  <c r="Z73" i="15"/>
  <c r="AA73" i="15"/>
  <c r="AB73" i="15"/>
  <c r="AC73" i="15"/>
  <c r="AD73" i="15"/>
  <c r="AE73" i="15"/>
  <c r="AF73" i="15"/>
  <c r="AG73" i="15"/>
  <c r="AH73" i="15"/>
  <c r="AI73" i="15"/>
  <c r="AJ73" i="15"/>
  <c r="AK73" i="15"/>
  <c r="AL73" i="15"/>
  <c r="AM73" i="15"/>
  <c r="AN73" i="15"/>
  <c r="AO73" i="15"/>
  <c r="AP73" i="15"/>
  <c r="AQ73" i="15"/>
  <c r="AR73" i="15"/>
  <c r="AS73" i="15"/>
  <c r="AT73" i="15"/>
  <c r="AU73" i="15"/>
  <c r="AV73" i="15"/>
  <c r="AW73" i="15"/>
  <c r="AX73" i="15"/>
  <c r="AY73" i="15"/>
  <c r="AZ73" i="15"/>
  <c r="BA73" i="15"/>
  <c r="BB73" i="15"/>
  <c r="BC73" i="15"/>
  <c r="BD73" i="15"/>
  <c r="BE73" i="15"/>
  <c r="BF73" i="15"/>
  <c r="BG73" i="15"/>
  <c r="BH73" i="15"/>
  <c r="BI73" i="15"/>
  <c r="BJ73" i="15"/>
  <c r="BK73" i="15"/>
  <c r="BL73" i="15"/>
  <c r="BM73" i="15"/>
  <c r="BN73" i="15"/>
  <c r="BO73" i="15"/>
  <c r="BP73" i="15"/>
  <c r="BQ73" i="15"/>
  <c r="BR73" i="15"/>
  <c r="BS73" i="15"/>
  <c r="BT73" i="15"/>
  <c r="BU73" i="15"/>
  <c r="BV73" i="15"/>
  <c r="BW73" i="15"/>
  <c r="BX73" i="15"/>
  <c r="BY73" i="15"/>
  <c r="BZ73" i="15"/>
  <c r="CA73" i="15"/>
  <c r="CB73" i="15"/>
  <c r="CC73" i="15"/>
  <c r="CD73" i="15"/>
  <c r="CE73" i="15"/>
  <c r="CF73" i="15"/>
  <c r="CG73" i="15"/>
  <c r="CH73" i="15"/>
  <c r="CI73" i="15"/>
  <c r="CJ73" i="15"/>
  <c r="CK73" i="15"/>
  <c r="CL73" i="15"/>
  <c r="CM73" i="15"/>
  <c r="CN73" i="15"/>
  <c r="CO73" i="15"/>
  <c r="CP73" i="15"/>
  <c r="CQ73" i="15"/>
  <c r="CR73" i="15"/>
  <c r="CS73" i="15"/>
  <c r="CT73" i="15"/>
  <c r="CU73" i="15"/>
  <c r="CV73" i="15"/>
  <c r="CW73" i="15"/>
  <c r="CX73" i="15"/>
  <c r="CY73" i="15"/>
  <c r="CZ73" i="15"/>
  <c r="DA73" i="15"/>
  <c r="DB73" i="15"/>
  <c r="DC73" i="15"/>
  <c r="DD73" i="15"/>
  <c r="DE73" i="15"/>
  <c r="DF73" i="15"/>
  <c r="DG73" i="15"/>
  <c r="DH73" i="15"/>
  <c r="DI73" i="15"/>
  <c r="DJ73" i="15"/>
  <c r="DK73" i="15"/>
  <c r="DL73" i="15"/>
  <c r="DM73" i="15"/>
  <c r="DN73" i="15"/>
  <c r="DO73" i="15"/>
  <c r="DP73" i="15"/>
  <c r="DQ73" i="15"/>
  <c r="DR73" i="15"/>
  <c r="DS73" i="15"/>
  <c r="DT73" i="15"/>
  <c r="DU73" i="15"/>
  <c r="DV73" i="15"/>
  <c r="DW73" i="15"/>
  <c r="DX73" i="15"/>
  <c r="DY73" i="15"/>
  <c r="DZ73" i="15"/>
  <c r="EA73" i="15"/>
  <c r="EB73" i="15"/>
  <c r="EC73" i="15"/>
  <c r="ED73" i="15"/>
  <c r="EE73" i="15"/>
  <c r="EF73" i="15"/>
  <c r="EG73" i="15"/>
  <c r="EH73" i="15"/>
  <c r="EI73" i="15"/>
  <c r="EJ73" i="15"/>
  <c r="EK73" i="15"/>
  <c r="EL73" i="15"/>
  <c r="EM73" i="15"/>
  <c r="EN73" i="15"/>
  <c r="EO73" i="15"/>
  <c r="EP73" i="15"/>
  <c r="EQ73" i="15"/>
  <c r="ER73" i="15"/>
  <c r="ES73" i="15"/>
  <c r="ET73" i="15"/>
  <c r="EU73" i="15"/>
  <c r="EV73" i="15"/>
  <c r="EW73" i="15"/>
  <c r="EX73" i="15"/>
  <c r="EY73" i="15"/>
  <c r="EZ73" i="15"/>
  <c r="FA73" i="15"/>
  <c r="FB73" i="15"/>
  <c r="FC73" i="15"/>
  <c r="FD73" i="15"/>
  <c r="FE73" i="15"/>
  <c r="FF73" i="15"/>
  <c r="FG73" i="15"/>
  <c r="FH73" i="15"/>
  <c r="FI73" i="15"/>
  <c r="FJ73" i="15"/>
  <c r="FK73" i="15"/>
  <c r="FL73" i="15"/>
  <c r="FM73" i="15"/>
  <c r="FN73" i="15"/>
  <c r="FO73" i="15"/>
  <c r="FP73" i="15"/>
  <c r="FQ73" i="15"/>
  <c r="FR73" i="15"/>
  <c r="FS73" i="15"/>
  <c r="FT73" i="15"/>
  <c r="FU73" i="15"/>
  <c r="FV73" i="15"/>
  <c r="FW73" i="15"/>
  <c r="FX73" i="15"/>
  <c r="FY73" i="15"/>
  <c r="FZ73" i="15"/>
  <c r="GA73" i="15"/>
  <c r="GB73" i="15"/>
  <c r="GC73" i="15"/>
  <c r="GD73" i="15"/>
  <c r="GE73" i="15"/>
  <c r="GF73" i="15"/>
  <c r="GG73" i="15"/>
  <c r="GH73" i="15"/>
  <c r="GI73" i="15"/>
  <c r="GJ73" i="15"/>
  <c r="GK73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A74" i="15"/>
  <c r="AB74" i="15"/>
  <c r="AC74" i="15"/>
  <c r="AD74" i="15"/>
  <c r="AE74" i="15"/>
  <c r="AF74" i="15"/>
  <c r="AG74" i="15"/>
  <c r="AH74" i="15"/>
  <c r="AI74" i="15"/>
  <c r="AJ74" i="15"/>
  <c r="AK74" i="15"/>
  <c r="AL74" i="15"/>
  <c r="AM74" i="15"/>
  <c r="AN74" i="15"/>
  <c r="AO74" i="15"/>
  <c r="AP74" i="15"/>
  <c r="AQ74" i="15"/>
  <c r="AR74" i="15"/>
  <c r="AS74" i="15"/>
  <c r="AT74" i="15"/>
  <c r="AU74" i="15"/>
  <c r="AV74" i="15"/>
  <c r="AW74" i="15"/>
  <c r="AX74" i="15"/>
  <c r="AY74" i="15"/>
  <c r="AZ74" i="15"/>
  <c r="BA74" i="15"/>
  <c r="BB74" i="15"/>
  <c r="BC74" i="15"/>
  <c r="BD74" i="15"/>
  <c r="BE74" i="15"/>
  <c r="BF74" i="15"/>
  <c r="BG74" i="15"/>
  <c r="BH74" i="15"/>
  <c r="BI74" i="15"/>
  <c r="BJ74" i="15"/>
  <c r="BK74" i="15"/>
  <c r="BL74" i="15"/>
  <c r="BM74" i="15"/>
  <c r="BN74" i="15"/>
  <c r="BO74" i="15"/>
  <c r="BP74" i="15"/>
  <c r="BQ74" i="15"/>
  <c r="BR74" i="15"/>
  <c r="BS74" i="15"/>
  <c r="BT74" i="15"/>
  <c r="BU74" i="15"/>
  <c r="BV74" i="15"/>
  <c r="BW74" i="15"/>
  <c r="BX74" i="15"/>
  <c r="BY74" i="15"/>
  <c r="BZ74" i="15"/>
  <c r="CA74" i="15"/>
  <c r="CB74" i="15"/>
  <c r="CC74" i="15"/>
  <c r="CD74" i="15"/>
  <c r="CE74" i="15"/>
  <c r="CF74" i="15"/>
  <c r="CG74" i="15"/>
  <c r="CH74" i="15"/>
  <c r="CI74" i="15"/>
  <c r="CJ74" i="15"/>
  <c r="CK74" i="15"/>
  <c r="CL74" i="15"/>
  <c r="CM74" i="15"/>
  <c r="CN74" i="15"/>
  <c r="CO74" i="15"/>
  <c r="CP74" i="15"/>
  <c r="CQ74" i="15"/>
  <c r="CR74" i="15"/>
  <c r="CS74" i="15"/>
  <c r="CT74" i="15"/>
  <c r="CU74" i="15"/>
  <c r="CV74" i="15"/>
  <c r="CW74" i="15"/>
  <c r="CX74" i="15"/>
  <c r="CY74" i="15"/>
  <c r="CZ74" i="15"/>
  <c r="DA74" i="15"/>
  <c r="DB74" i="15"/>
  <c r="DC74" i="15"/>
  <c r="DD74" i="15"/>
  <c r="DE74" i="15"/>
  <c r="DF74" i="15"/>
  <c r="DG74" i="15"/>
  <c r="DH74" i="15"/>
  <c r="DI74" i="15"/>
  <c r="DJ74" i="15"/>
  <c r="DK74" i="15"/>
  <c r="DL74" i="15"/>
  <c r="DM74" i="15"/>
  <c r="DN74" i="15"/>
  <c r="DO74" i="15"/>
  <c r="DP74" i="15"/>
  <c r="DQ74" i="15"/>
  <c r="DR74" i="15"/>
  <c r="DS74" i="15"/>
  <c r="DT74" i="15"/>
  <c r="DU74" i="15"/>
  <c r="DV74" i="15"/>
  <c r="DW74" i="15"/>
  <c r="DX74" i="15"/>
  <c r="DY74" i="15"/>
  <c r="DZ74" i="15"/>
  <c r="EA74" i="15"/>
  <c r="EB74" i="15"/>
  <c r="EC74" i="15"/>
  <c r="ED74" i="15"/>
  <c r="EE74" i="15"/>
  <c r="EF74" i="15"/>
  <c r="EG74" i="15"/>
  <c r="EH74" i="15"/>
  <c r="EI74" i="15"/>
  <c r="EJ74" i="15"/>
  <c r="EK74" i="15"/>
  <c r="EL74" i="15"/>
  <c r="EM74" i="15"/>
  <c r="EN74" i="15"/>
  <c r="EO74" i="15"/>
  <c r="EP74" i="15"/>
  <c r="EQ74" i="15"/>
  <c r="ER74" i="15"/>
  <c r="ES74" i="15"/>
  <c r="ET74" i="15"/>
  <c r="EU74" i="15"/>
  <c r="EV74" i="15"/>
  <c r="EW74" i="15"/>
  <c r="EX74" i="15"/>
  <c r="EY74" i="15"/>
  <c r="EZ74" i="15"/>
  <c r="FA74" i="15"/>
  <c r="FB74" i="15"/>
  <c r="FC74" i="15"/>
  <c r="FD74" i="15"/>
  <c r="FE74" i="15"/>
  <c r="FF74" i="15"/>
  <c r="FG74" i="15"/>
  <c r="FH74" i="15"/>
  <c r="FI74" i="15"/>
  <c r="FJ74" i="15"/>
  <c r="FK74" i="15"/>
  <c r="FL74" i="15"/>
  <c r="FM74" i="15"/>
  <c r="FN74" i="15"/>
  <c r="FO74" i="15"/>
  <c r="FP74" i="15"/>
  <c r="FQ74" i="15"/>
  <c r="FR74" i="15"/>
  <c r="FS74" i="15"/>
  <c r="FT74" i="15"/>
  <c r="FU74" i="15"/>
  <c r="FV74" i="15"/>
  <c r="FW74" i="15"/>
  <c r="FX74" i="15"/>
  <c r="FY74" i="15"/>
  <c r="FZ74" i="15"/>
  <c r="GA74" i="15"/>
  <c r="GB74" i="15"/>
  <c r="GC74" i="15"/>
  <c r="GD74" i="15"/>
  <c r="GE74" i="15"/>
  <c r="GF74" i="15"/>
  <c r="GG74" i="15"/>
  <c r="GH74" i="15"/>
  <c r="GI74" i="15"/>
  <c r="GJ74" i="15"/>
  <c r="GK74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A75" i="15"/>
  <c r="AB75" i="15"/>
  <c r="AC75" i="15"/>
  <c r="AD75" i="15"/>
  <c r="AE75" i="15"/>
  <c r="AF75" i="15"/>
  <c r="AG75" i="15"/>
  <c r="AH75" i="15"/>
  <c r="AI75" i="15"/>
  <c r="AJ75" i="15"/>
  <c r="AK75" i="15"/>
  <c r="AL75" i="15"/>
  <c r="AM75" i="15"/>
  <c r="AN75" i="15"/>
  <c r="AO75" i="15"/>
  <c r="AP75" i="15"/>
  <c r="AQ75" i="15"/>
  <c r="AR75" i="15"/>
  <c r="AS75" i="15"/>
  <c r="AT75" i="15"/>
  <c r="AU75" i="15"/>
  <c r="AV75" i="15"/>
  <c r="AW75" i="15"/>
  <c r="AX75" i="15"/>
  <c r="AY75" i="15"/>
  <c r="AZ75" i="15"/>
  <c r="BA75" i="15"/>
  <c r="BB75" i="15"/>
  <c r="BC75" i="15"/>
  <c r="BD75" i="15"/>
  <c r="BE75" i="15"/>
  <c r="BF75" i="15"/>
  <c r="BG75" i="15"/>
  <c r="BH75" i="15"/>
  <c r="BI75" i="15"/>
  <c r="BJ75" i="15"/>
  <c r="BK75" i="15"/>
  <c r="BL75" i="15"/>
  <c r="BM75" i="15"/>
  <c r="BN75" i="15"/>
  <c r="BO75" i="15"/>
  <c r="BP75" i="15"/>
  <c r="BQ75" i="15"/>
  <c r="BR75" i="15"/>
  <c r="BS75" i="15"/>
  <c r="BT75" i="15"/>
  <c r="BU75" i="15"/>
  <c r="BV75" i="15"/>
  <c r="BW75" i="15"/>
  <c r="BX75" i="15"/>
  <c r="BY75" i="15"/>
  <c r="BZ75" i="15"/>
  <c r="CA75" i="15"/>
  <c r="CB75" i="15"/>
  <c r="CC75" i="15"/>
  <c r="CD75" i="15"/>
  <c r="CE75" i="15"/>
  <c r="CF75" i="15"/>
  <c r="CG75" i="15"/>
  <c r="CH75" i="15"/>
  <c r="CI75" i="15"/>
  <c r="CJ75" i="15"/>
  <c r="CK75" i="15"/>
  <c r="CL75" i="15"/>
  <c r="CM75" i="15"/>
  <c r="CN75" i="15"/>
  <c r="CO75" i="15"/>
  <c r="CP75" i="15"/>
  <c r="CQ75" i="15"/>
  <c r="CR75" i="15"/>
  <c r="CS75" i="15"/>
  <c r="CT75" i="15"/>
  <c r="CU75" i="15"/>
  <c r="CV75" i="15"/>
  <c r="CW75" i="15"/>
  <c r="CX75" i="15"/>
  <c r="CY75" i="15"/>
  <c r="CZ75" i="15"/>
  <c r="DA75" i="15"/>
  <c r="DB75" i="15"/>
  <c r="DC75" i="15"/>
  <c r="DD75" i="15"/>
  <c r="DE75" i="15"/>
  <c r="DF75" i="15"/>
  <c r="DG75" i="15"/>
  <c r="DH75" i="15"/>
  <c r="DI75" i="15"/>
  <c r="DJ75" i="15"/>
  <c r="DK75" i="15"/>
  <c r="DL75" i="15"/>
  <c r="DM75" i="15"/>
  <c r="DN75" i="15"/>
  <c r="DO75" i="15"/>
  <c r="DP75" i="15"/>
  <c r="DQ75" i="15"/>
  <c r="DR75" i="15"/>
  <c r="DS75" i="15"/>
  <c r="DT75" i="15"/>
  <c r="DU75" i="15"/>
  <c r="DV75" i="15"/>
  <c r="DW75" i="15"/>
  <c r="DX75" i="15"/>
  <c r="DY75" i="15"/>
  <c r="DZ75" i="15"/>
  <c r="EA75" i="15"/>
  <c r="EB75" i="15"/>
  <c r="EC75" i="15"/>
  <c r="ED75" i="15"/>
  <c r="EE75" i="15"/>
  <c r="EF75" i="15"/>
  <c r="EG75" i="15"/>
  <c r="EH75" i="15"/>
  <c r="EI75" i="15"/>
  <c r="EJ75" i="15"/>
  <c r="EK75" i="15"/>
  <c r="EL75" i="15"/>
  <c r="EM75" i="15"/>
  <c r="EN75" i="15"/>
  <c r="EO75" i="15"/>
  <c r="EP75" i="15"/>
  <c r="EQ75" i="15"/>
  <c r="ER75" i="15"/>
  <c r="ES75" i="15"/>
  <c r="ET75" i="15"/>
  <c r="EU75" i="15"/>
  <c r="EV75" i="15"/>
  <c r="EW75" i="15"/>
  <c r="EX75" i="15"/>
  <c r="EY75" i="15"/>
  <c r="EZ75" i="15"/>
  <c r="FA75" i="15"/>
  <c r="FB75" i="15"/>
  <c r="FC75" i="15"/>
  <c r="FD75" i="15"/>
  <c r="FE75" i="15"/>
  <c r="FF75" i="15"/>
  <c r="FG75" i="15"/>
  <c r="FH75" i="15"/>
  <c r="FI75" i="15"/>
  <c r="FJ75" i="15"/>
  <c r="FK75" i="15"/>
  <c r="FL75" i="15"/>
  <c r="FM75" i="15"/>
  <c r="FN75" i="15"/>
  <c r="FO75" i="15"/>
  <c r="FP75" i="15"/>
  <c r="FQ75" i="15"/>
  <c r="FR75" i="15"/>
  <c r="FS75" i="15"/>
  <c r="FT75" i="15"/>
  <c r="FU75" i="15"/>
  <c r="FV75" i="15"/>
  <c r="FW75" i="15"/>
  <c r="FX75" i="15"/>
  <c r="FY75" i="15"/>
  <c r="FZ75" i="15"/>
  <c r="GA75" i="15"/>
  <c r="GB75" i="15"/>
  <c r="GC75" i="15"/>
  <c r="GD75" i="15"/>
  <c r="GE75" i="15"/>
  <c r="GF75" i="15"/>
  <c r="GG75" i="15"/>
  <c r="GH75" i="15"/>
  <c r="GI75" i="15"/>
  <c r="GJ75" i="15"/>
  <c r="GK75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A76" i="15"/>
  <c r="AB76" i="15"/>
  <c r="AC76" i="15"/>
  <c r="AD76" i="15"/>
  <c r="AE76" i="15"/>
  <c r="AF76" i="15"/>
  <c r="AG76" i="15"/>
  <c r="AH76" i="15"/>
  <c r="AI76" i="15"/>
  <c r="AJ76" i="15"/>
  <c r="AK76" i="15"/>
  <c r="AL76" i="15"/>
  <c r="AM76" i="15"/>
  <c r="AN76" i="15"/>
  <c r="AO76" i="15"/>
  <c r="AP76" i="15"/>
  <c r="AQ76" i="15"/>
  <c r="AR76" i="15"/>
  <c r="AS76" i="15"/>
  <c r="AT76" i="15"/>
  <c r="AU76" i="15"/>
  <c r="AV76" i="15"/>
  <c r="AW76" i="15"/>
  <c r="AX76" i="15"/>
  <c r="AY76" i="15"/>
  <c r="AZ76" i="15"/>
  <c r="BA76" i="15"/>
  <c r="BB76" i="15"/>
  <c r="BC76" i="15"/>
  <c r="BD76" i="15"/>
  <c r="BE76" i="15"/>
  <c r="BF76" i="15"/>
  <c r="BG76" i="15"/>
  <c r="BH76" i="15"/>
  <c r="BI76" i="15"/>
  <c r="BJ76" i="15"/>
  <c r="BK76" i="15"/>
  <c r="BL76" i="15"/>
  <c r="BM76" i="15"/>
  <c r="BN76" i="15"/>
  <c r="BO76" i="15"/>
  <c r="BP76" i="15"/>
  <c r="BQ76" i="15"/>
  <c r="BR76" i="15"/>
  <c r="BS76" i="15"/>
  <c r="BT76" i="15"/>
  <c r="BU76" i="15"/>
  <c r="BV76" i="15"/>
  <c r="BW76" i="15"/>
  <c r="BX76" i="15"/>
  <c r="BY76" i="15"/>
  <c r="BZ76" i="15"/>
  <c r="CA76" i="15"/>
  <c r="CB76" i="15"/>
  <c r="CC76" i="15"/>
  <c r="CD76" i="15"/>
  <c r="CE76" i="15"/>
  <c r="CF76" i="15"/>
  <c r="CG76" i="15"/>
  <c r="CH76" i="15"/>
  <c r="CI76" i="15"/>
  <c r="CJ76" i="15"/>
  <c r="CK76" i="15"/>
  <c r="CL76" i="15"/>
  <c r="CM76" i="15"/>
  <c r="CN76" i="15"/>
  <c r="CO76" i="15"/>
  <c r="CP76" i="15"/>
  <c r="CQ76" i="15"/>
  <c r="CR76" i="15"/>
  <c r="CS76" i="15"/>
  <c r="CT76" i="15"/>
  <c r="CU76" i="15"/>
  <c r="CV76" i="15"/>
  <c r="CW76" i="15"/>
  <c r="CX76" i="15"/>
  <c r="CY76" i="15"/>
  <c r="CZ76" i="15"/>
  <c r="DA76" i="15"/>
  <c r="DB76" i="15"/>
  <c r="DC76" i="15"/>
  <c r="DD76" i="15"/>
  <c r="DE76" i="15"/>
  <c r="DF76" i="15"/>
  <c r="DG76" i="15"/>
  <c r="DH76" i="15"/>
  <c r="DI76" i="15"/>
  <c r="DJ76" i="15"/>
  <c r="DK76" i="15"/>
  <c r="DL76" i="15"/>
  <c r="DM76" i="15"/>
  <c r="DN76" i="15"/>
  <c r="DO76" i="15"/>
  <c r="DP76" i="15"/>
  <c r="DQ76" i="15"/>
  <c r="DR76" i="15"/>
  <c r="DS76" i="15"/>
  <c r="DT76" i="15"/>
  <c r="DU76" i="15"/>
  <c r="DV76" i="15"/>
  <c r="DW76" i="15"/>
  <c r="DX76" i="15"/>
  <c r="DY76" i="15"/>
  <c r="DZ76" i="15"/>
  <c r="EA76" i="15"/>
  <c r="EB76" i="15"/>
  <c r="EC76" i="15"/>
  <c r="ED76" i="15"/>
  <c r="EE76" i="15"/>
  <c r="EF76" i="15"/>
  <c r="EG76" i="15"/>
  <c r="EH76" i="15"/>
  <c r="EI76" i="15"/>
  <c r="EJ76" i="15"/>
  <c r="EK76" i="15"/>
  <c r="EL76" i="15"/>
  <c r="EM76" i="15"/>
  <c r="EN76" i="15"/>
  <c r="EO76" i="15"/>
  <c r="EP76" i="15"/>
  <c r="EQ76" i="15"/>
  <c r="ER76" i="15"/>
  <c r="ES76" i="15"/>
  <c r="ET76" i="15"/>
  <c r="EU76" i="15"/>
  <c r="EV76" i="15"/>
  <c r="EW76" i="15"/>
  <c r="EX76" i="15"/>
  <c r="EY76" i="15"/>
  <c r="EZ76" i="15"/>
  <c r="FA76" i="15"/>
  <c r="FB76" i="15"/>
  <c r="FC76" i="15"/>
  <c r="FD76" i="15"/>
  <c r="FE76" i="15"/>
  <c r="FF76" i="15"/>
  <c r="FG76" i="15"/>
  <c r="FH76" i="15"/>
  <c r="FI76" i="15"/>
  <c r="FJ76" i="15"/>
  <c r="FK76" i="15"/>
  <c r="FL76" i="15"/>
  <c r="FM76" i="15"/>
  <c r="FN76" i="15"/>
  <c r="FO76" i="15"/>
  <c r="FP76" i="15"/>
  <c r="FQ76" i="15"/>
  <c r="FR76" i="15"/>
  <c r="FS76" i="15"/>
  <c r="FT76" i="15"/>
  <c r="FU76" i="15"/>
  <c r="FV76" i="15"/>
  <c r="FW76" i="15"/>
  <c r="FX76" i="15"/>
  <c r="FY76" i="15"/>
  <c r="FZ76" i="15"/>
  <c r="GA76" i="15"/>
  <c r="GB76" i="15"/>
  <c r="GC76" i="15"/>
  <c r="GD76" i="15"/>
  <c r="GE76" i="15"/>
  <c r="GF76" i="15"/>
  <c r="GG76" i="15"/>
  <c r="GH76" i="15"/>
  <c r="GI76" i="15"/>
  <c r="GJ76" i="15"/>
  <c r="GK76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A77" i="15"/>
  <c r="AB77" i="15"/>
  <c r="AC77" i="15"/>
  <c r="AD77" i="15"/>
  <c r="AE77" i="15"/>
  <c r="AF77" i="15"/>
  <c r="AG77" i="15"/>
  <c r="AH77" i="15"/>
  <c r="AI77" i="15"/>
  <c r="AJ77" i="15"/>
  <c r="AK77" i="15"/>
  <c r="AL77" i="15"/>
  <c r="AM77" i="15"/>
  <c r="AN77" i="15"/>
  <c r="AO77" i="15"/>
  <c r="AP77" i="15"/>
  <c r="AQ77" i="15"/>
  <c r="AR77" i="15"/>
  <c r="AS77" i="15"/>
  <c r="AT77" i="15"/>
  <c r="AU77" i="15"/>
  <c r="AV77" i="15"/>
  <c r="AW77" i="15"/>
  <c r="AX77" i="15"/>
  <c r="AY77" i="15"/>
  <c r="AZ77" i="15"/>
  <c r="BA77" i="15"/>
  <c r="BB77" i="15"/>
  <c r="BC77" i="15"/>
  <c r="BD77" i="15"/>
  <c r="BE77" i="15"/>
  <c r="BF77" i="15"/>
  <c r="BG77" i="15"/>
  <c r="BH77" i="15"/>
  <c r="BI77" i="15"/>
  <c r="BJ77" i="15"/>
  <c r="BK77" i="15"/>
  <c r="BL77" i="15"/>
  <c r="BM77" i="15"/>
  <c r="BN77" i="15"/>
  <c r="BO77" i="15"/>
  <c r="BP77" i="15"/>
  <c r="BQ77" i="15"/>
  <c r="BR77" i="15"/>
  <c r="BS77" i="15"/>
  <c r="BT77" i="15"/>
  <c r="BU77" i="15"/>
  <c r="BV77" i="15"/>
  <c r="BW77" i="15"/>
  <c r="BX77" i="15"/>
  <c r="BY77" i="15"/>
  <c r="BZ77" i="15"/>
  <c r="CA77" i="15"/>
  <c r="CB77" i="15"/>
  <c r="CC77" i="15"/>
  <c r="CD77" i="15"/>
  <c r="CE77" i="15"/>
  <c r="CF77" i="15"/>
  <c r="CG77" i="15"/>
  <c r="CH77" i="15"/>
  <c r="CI77" i="15"/>
  <c r="CJ77" i="15"/>
  <c r="CK77" i="15"/>
  <c r="CL77" i="15"/>
  <c r="CM77" i="15"/>
  <c r="CN77" i="15"/>
  <c r="CO77" i="15"/>
  <c r="CP77" i="15"/>
  <c r="CQ77" i="15"/>
  <c r="CR77" i="15"/>
  <c r="CS77" i="15"/>
  <c r="CT77" i="15"/>
  <c r="CU77" i="15"/>
  <c r="CV77" i="15"/>
  <c r="CW77" i="15"/>
  <c r="CX77" i="15"/>
  <c r="CY77" i="15"/>
  <c r="CZ77" i="15"/>
  <c r="DA77" i="15"/>
  <c r="DB77" i="15"/>
  <c r="DC77" i="15"/>
  <c r="DD77" i="15"/>
  <c r="DE77" i="15"/>
  <c r="DF77" i="15"/>
  <c r="DG77" i="15"/>
  <c r="DH77" i="15"/>
  <c r="DI77" i="15"/>
  <c r="DJ77" i="15"/>
  <c r="DK77" i="15"/>
  <c r="DL77" i="15"/>
  <c r="DM77" i="15"/>
  <c r="DN77" i="15"/>
  <c r="DO77" i="15"/>
  <c r="DP77" i="15"/>
  <c r="DQ77" i="15"/>
  <c r="DR77" i="15"/>
  <c r="DS77" i="15"/>
  <c r="DT77" i="15"/>
  <c r="DU77" i="15"/>
  <c r="DV77" i="15"/>
  <c r="DW77" i="15"/>
  <c r="DX77" i="15"/>
  <c r="DY77" i="15"/>
  <c r="DZ77" i="15"/>
  <c r="EA77" i="15"/>
  <c r="EB77" i="15"/>
  <c r="EC77" i="15"/>
  <c r="ED77" i="15"/>
  <c r="EE77" i="15"/>
  <c r="EF77" i="15"/>
  <c r="EG77" i="15"/>
  <c r="EH77" i="15"/>
  <c r="EI77" i="15"/>
  <c r="EJ77" i="15"/>
  <c r="EK77" i="15"/>
  <c r="EL77" i="15"/>
  <c r="EM77" i="15"/>
  <c r="EN77" i="15"/>
  <c r="EO77" i="15"/>
  <c r="EP77" i="15"/>
  <c r="EQ77" i="15"/>
  <c r="ER77" i="15"/>
  <c r="ES77" i="15"/>
  <c r="ET77" i="15"/>
  <c r="EU77" i="15"/>
  <c r="EV77" i="15"/>
  <c r="EW77" i="15"/>
  <c r="EX77" i="15"/>
  <c r="EY77" i="15"/>
  <c r="EZ77" i="15"/>
  <c r="FA77" i="15"/>
  <c r="FB77" i="15"/>
  <c r="FC77" i="15"/>
  <c r="FD77" i="15"/>
  <c r="FE77" i="15"/>
  <c r="FF77" i="15"/>
  <c r="FG77" i="15"/>
  <c r="FH77" i="15"/>
  <c r="FI77" i="15"/>
  <c r="FJ77" i="15"/>
  <c r="FK77" i="15"/>
  <c r="FL77" i="15"/>
  <c r="FM77" i="15"/>
  <c r="FN77" i="15"/>
  <c r="FO77" i="15"/>
  <c r="FP77" i="15"/>
  <c r="FQ77" i="15"/>
  <c r="FR77" i="15"/>
  <c r="FS77" i="15"/>
  <c r="FT77" i="15"/>
  <c r="FU77" i="15"/>
  <c r="FV77" i="15"/>
  <c r="FW77" i="15"/>
  <c r="FX77" i="15"/>
  <c r="FY77" i="15"/>
  <c r="FZ77" i="15"/>
  <c r="GA77" i="15"/>
  <c r="GB77" i="15"/>
  <c r="GC77" i="15"/>
  <c r="GD77" i="15"/>
  <c r="GE77" i="15"/>
  <c r="GF77" i="15"/>
  <c r="GG77" i="15"/>
  <c r="GH77" i="15"/>
  <c r="GI77" i="15"/>
  <c r="GJ77" i="15"/>
  <c r="GK77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A78" i="15"/>
  <c r="AB78" i="15"/>
  <c r="AC78" i="15"/>
  <c r="AD78" i="15"/>
  <c r="AE78" i="15"/>
  <c r="AF78" i="15"/>
  <c r="AG78" i="15"/>
  <c r="AH78" i="15"/>
  <c r="AI78" i="15"/>
  <c r="AJ78" i="15"/>
  <c r="AK78" i="15"/>
  <c r="AL78" i="15"/>
  <c r="AM78" i="15"/>
  <c r="AN78" i="15"/>
  <c r="AO78" i="15"/>
  <c r="AP78" i="15"/>
  <c r="AQ78" i="15"/>
  <c r="AR78" i="15"/>
  <c r="AS78" i="15"/>
  <c r="AT78" i="15"/>
  <c r="AU78" i="15"/>
  <c r="AV78" i="15"/>
  <c r="AW78" i="15"/>
  <c r="AX78" i="15"/>
  <c r="AY78" i="15"/>
  <c r="AZ78" i="15"/>
  <c r="BA78" i="15"/>
  <c r="BB78" i="15"/>
  <c r="BC78" i="15"/>
  <c r="BD78" i="15"/>
  <c r="BE78" i="15"/>
  <c r="BF78" i="15"/>
  <c r="BG78" i="15"/>
  <c r="BH78" i="15"/>
  <c r="BI78" i="15"/>
  <c r="BJ78" i="15"/>
  <c r="BK78" i="15"/>
  <c r="BL78" i="15"/>
  <c r="BM78" i="15"/>
  <c r="BN78" i="15"/>
  <c r="BO78" i="15"/>
  <c r="BP78" i="15"/>
  <c r="BQ78" i="15"/>
  <c r="BR78" i="15"/>
  <c r="BS78" i="15"/>
  <c r="BT78" i="15"/>
  <c r="BU78" i="15"/>
  <c r="BV78" i="15"/>
  <c r="BW78" i="15"/>
  <c r="BX78" i="15"/>
  <c r="BY78" i="15"/>
  <c r="BZ78" i="15"/>
  <c r="CA78" i="15"/>
  <c r="CB78" i="15"/>
  <c r="CC78" i="15"/>
  <c r="CD78" i="15"/>
  <c r="CE78" i="15"/>
  <c r="CF78" i="15"/>
  <c r="CG78" i="15"/>
  <c r="CH78" i="15"/>
  <c r="CI78" i="15"/>
  <c r="CJ78" i="15"/>
  <c r="CK78" i="15"/>
  <c r="CL78" i="15"/>
  <c r="CM78" i="15"/>
  <c r="CN78" i="15"/>
  <c r="CO78" i="15"/>
  <c r="CP78" i="15"/>
  <c r="CQ78" i="15"/>
  <c r="CR78" i="15"/>
  <c r="CS78" i="15"/>
  <c r="CT78" i="15"/>
  <c r="CU78" i="15"/>
  <c r="CV78" i="15"/>
  <c r="CW78" i="15"/>
  <c r="CX78" i="15"/>
  <c r="CY78" i="15"/>
  <c r="CZ78" i="15"/>
  <c r="DA78" i="15"/>
  <c r="DB78" i="15"/>
  <c r="DC78" i="15"/>
  <c r="DD78" i="15"/>
  <c r="DE78" i="15"/>
  <c r="DF78" i="15"/>
  <c r="DG78" i="15"/>
  <c r="DH78" i="15"/>
  <c r="DI78" i="15"/>
  <c r="DJ78" i="15"/>
  <c r="DK78" i="15"/>
  <c r="DL78" i="15"/>
  <c r="DM78" i="15"/>
  <c r="DN78" i="15"/>
  <c r="DO78" i="15"/>
  <c r="DP78" i="15"/>
  <c r="DQ78" i="15"/>
  <c r="DR78" i="15"/>
  <c r="DS78" i="15"/>
  <c r="DT78" i="15"/>
  <c r="DU78" i="15"/>
  <c r="DV78" i="15"/>
  <c r="DW78" i="15"/>
  <c r="DX78" i="15"/>
  <c r="DY78" i="15"/>
  <c r="DZ78" i="15"/>
  <c r="EA78" i="15"/>
  <c r="EB78" i="15"/>
  <c r="EC78" i="15"/>
  <c r="ED78" i="15"/>
  <c r="EE78" i="15"/>
  <c r="EF78" i="15"/>
  <c r="EG78" i="15"/>
  <c r="EH78" i="15"/>
  <c r="EI78" i="15"/>
  <c r="EJ78" i="15"/>
  <c r="EK78" i="15"/>
  <c r="EL78" i="15"/>
  <c r="EM78" i="15"/>
  <c r="EN78" i="15"/>
  <c r="EO78" i="15"/>
  <c r="EP78" i="15"/>
  <c r="EQ78" i="15"/>
  <c r="ER78" i="15"/>
  <c r="ES78" i="15"/>
  <c r="ET78" i="15"/>
  <c r="EU78" i="15"/>
  <c r="EV78" i="15"/>
  <c r="EW78" i="15"/>
  <c r="EX78" i="15"/>
  <c r="EY78" i="15"/>
  <c r="EZ78" i="15"/>
  <c r="FA78" i="15"/>
  <c r="FB78" i="15"/>
  <c r="FC78" i="15"/>
  <c r="FD78" i="15"/>
  <c r="FE78" i="15"/>
  <c r="FF78" i="15"/>
  <c r="FG78" i="15"/>
  <c r="FH78" i="15"/>
  <c r="FI78" i="15"/>
  <c r="FJ78" i="15"/>
  <c r="FK78" i="15"/>
  <c r="FL78" i="15"/>
  <c r="FM78" i="15"/>
  <c r="FN78" i="15"/>
  <c r="FO78" i="15"/>
  <c r="FP78" i="15"/>
  <c r="FQ78" i="15"/>
  <c r="FR78" i="15"/>
  <c r="FS78" i="15"/>
  <c r="FT78" i="15"/>
  <c r="FU78" i="15"/>
  <c r="FV78" i="15"/>
  <c r="FW78" i="15"/>
  <c r="FX78" i="15"/>
  <c r="FY78" i="15"/>
  <c r="FZ78" i="15"/>
  <c r="GA78" i="15"/>
  <c r="GB78" i="15"/>
  <c r="GC78" i="15"/>
  <c r="GD78" i="15"/>
  <c r="GE78" i="15"/>
  <c r="GF78" i="15"/>
  <c r="GG78" i="15"/>
  <c r="GH78" i="15"/>
  <c r="GI78" i="15"/>
  <c r="GJ78" i="15"/>
  <c r="GK78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A79" i="15"/>
  <c r="AB79" i="15"/>
  <c r="AC79" i="15"/>
  <c r="AD79" i="15"/>
  <c r="AE79" i="15"/>
  <c r="AF79" i="15"/>
  <c r="AG79" i="15"/>
  <c r="AH79" i="15"/>
  <c r="AI79" i="15"/>
  <c r="AJ79" i="15"/>
  <c r="AK79" i="15"/>
  <c r="AL79" i="15"/>
  <c r="AM79" i="15"/>
  <c r="AN79" i="15"/>
  <c r="AO79" i="15"/>
  <c r="AP79" i="15"/>
  <c r="AQ79" i="15"/>
  <c r="AR79" i="15"/>
  <c r="AS79" i="15"/>
  <c r="AT79" i="15"/>
  <c r="AU79" i="15"/>
  <c r="AV79" i="15"/>
  <c r="AW79" i="15"/>
  <c r="AX79" i="15"/>
  <c r="AY79" i="15"/>
  <c r="AZ79" i="15"/>
  <c r="BA79" i="15"/>
  <c r="BB79" i="15"/>
  <c r="BC79" i="15"/>
  <c r="BD79" i="15"/>
  <c r="BE79" i="15"/>
  <c r="BF79" i="15"/>
  <c r="BG79" i="15"/>
  <c r="BH79" i="15"/>
  <c r="BI79" i="15"/>
  <c r="BJ79" i="15"/>
  <c r="BK79" i="15"/>
  <c r="BL79" i="15"/>
  <c r="BM79" i="15"/>
  <c r="BN79" i="15"/>
  <c r="BO79" i="15"/>
  <c r="BP79" i="15"/>
  <c r="BQ79" i="15"/>
  <c r="BR79" i="15"/>
  <c r="BS79" i="15"/>
  <c r="BT79" i="15"/>
  <c r="BU79" i="15"/>
  <c r="BV79" i="15"/>
  <c r="BW79" i="15"/>
  <c r="BX79" i="15"/>
  <c r="BY79" i="15"/>
  <c r="BZ79" i="15"/>
  <c r="CA79" i="15"/>
  <c r="CB79" i="15"/>
  <c r="CC79" i="15"/>
  <c r="CD79" i="15"/>
  <c r="CE79" i="15"/>
  <c r="CF79" i="15"/>
  <c r="CG79" i="15"/>
  <c r="CH79" i="15"/>
  <c r="CI79" i="15"/>
  <c r="CJ79" i="15"/>
  <c r="CK79" i="15"/>
  <c r="CL79" i="15"/>
  <c r="CM79" i="15"/>
  <c r="CN79" i="15"/>
  <c r="CO79" i="15"/>
  <c r="CP79" i="15"/>
  <c r="CQ79" i="15"/>
  <c r="CR79" i="15"/>
  <c r="CS79" i="15"/>
  <c r="CT79" i="15"/>
  <c r="CU79" i="15"/>
  <c r="CV79" i="15"/>
  <c r="CW79" i="15"/>
  <c r="CX79" i="15"/>
  <c r="CY79" i="15"/>
  <c r="CZ79" i="15"/>
  <c r="DA79" i="15"/>
  <c r="DB79" i="15"/>
  <c r="DC79" i="15"/>
  <c r="DD79" i="15"/>
  <c r="DE79" i="15"/>
  <c r="DF79" i="15"/>
  <c r="DG79" i="15"/>
  <c r="DH79" i="15"/>
  <c r="DI79" i="15"/>
  <c r="DJ79" i="15"/>
  <c r="DK79" i="15"/>
  <c r="DL79" i="15"/>
  <c r="DM79" i="15"/>
  <c r="DN79" i="15"/>
  <c r="DO79" i="15"/>
  <c r="DP79" i="15"/>
  <c r="DQ79" i="15"/>
  <c r="DR79" i="15"/>
  <c r="DS79" i="15"/>
  <c r="DT79" i="15"/>
  <c r="DU79" i="15"/>
  <c r="DV79" i="15"/>
  <c r="DW79" i="15"/>
  <c r="DX79" i="15"/>
  <c r="DY79" i="15"/>
  <c r="DZ79" i="15"/>
  <c r="EA79" i="15"/>
  <c r="EB79" i="15"/>
  <c r="EC79" i="15"/>
  <c r="ED79" i="15"/>
  <c r="EE79" i="15"/>
  <c r="EF79" i="15"/>
  <c r="EG79" i="15"/>
  <c r="EH79" i="15"/>
  <c r="EI79" i="15"/>
  <c r="EJ79" i="15"/>
  <c r="EK79" i="15"/>
  <c r="EL79" i="15"/>
  <c r="EM79" i="15"/>
  <c r="EN79" i="15"/>
  <c r="EO79" i="15"/>
  <c r="EP79" i="15"/>
  <c r="EQ79" i="15"/>
  <c r="ER79" i="15"/>
  <c r="ES79" i="15"/>
  <c r="ET79" i="15"/>
  <c r="EU79" i="15"/>
  <c r="EV79" i="15"/>
  <c r="EW79" i="15"/>
  <c r="EX79" i="15"/>
  <c r="EY79" i="15"/>
  <c r="EZ79" i="15"/>
  <c r="FA79" i="15"/>
  <c r="FB79" i="15"/>
  <c r="FC79" i="15"/>
  <c r="FD79" i="15"/>
  <c r="FE79" i="15"/>
  <c r="FF79" i="15"/>
  <c r="FG79" i="15"/>
  <c r="FH79" i="15"/>
  <c r="FI79" i="15"/>
  <c r="FJ79" i="15"/>
  <c r="FK79" i="15"/>
  <c r="FL79" i="15"/>
  <c r="FM79" i="15"/>
  <c r="FN79" i="15"/>
  <c r="FO79" i="15"/>
  <c r="FP79" i="15"/>
  <c r="FQ79" i="15"/>
  <c r="FR79" i="15"/>
  <c r="FS79" i="15"/>
  <c r="FT79" i="15"/>
  <c r="FU79" i="15"/>
  <c r="FV79" i="15"/>
  <c r="FW79" i="15"/>
  <c r="FX79" i="15"/>
  <c r="FY79" i="15"/>
  <c r="FZ79" i="15"/>
  <c r="GA79" i="15"/>
  <c r="GB79" i="15"/>
  <c r="GC79" i="15"/>
  <c r="GD79" i="15"/>
  <c r="GE79" i="15"/>
  <c r="GF79" i="15"/>
  <c r="GG79" i="15"/>
  <c r="GH79" i="15"/>
  <c r="GI79" i="15"/>
  <c r="GJ79" i="15"/>
  <c r="GK79" i="15"/>
  <c r="L80" i="15"/>
  <c r="M80" i="15"/>
  <c r="N80" i="15"/>
  <c r="O80" i="15"/>
  <c r="P80" i="15"/>
  <c r="Q80" i="15"/>
  <c r="R80" i="15"/>
  <c r="S80" i="15"/>
  <c r="T80" i="15"/>
  <c r="U80" i="15"/>
  <c r="V80" i="15"/>
  <c r="W80" i="15"/>
  <c r="X80" i="15"/>
  <c r="Y80" i="15"/>
  <c r="Z80" i="15"/>
  <c r="AA80" i="15"/>
  <c r="AB80" i="15"/>
  <c r="AC80" i="15"/>
  <c r="AD80" i="15"/>
  <c r="AE80" i="15"/>
  <c r="AF80" i="15"/>
  <c r="AG80" i="15"/>
  <c r="AH80" i="15"/>
  <c r="AI80" i="15"/>
  <c r="AJ80" i="15"/>
  <c r="AK80" i="15"/>
  <c r="AL80" i="15"/>
  <c r="AM80" i="15"/>
  <c r="AN80" i="15"/>
  <c r="AO80" i="15"/>
  <c r="AP80" i="15"/>
  <c r="AQ80" i="15"/>
  <c r="AR80" i="15"/>
  <c r="AS80" i="15"/>
  <c r="AT80" i="15"/>
  <c r="AU80" i="15"/>
  <c r="AV80" i="15"/>
  <c r="AW80" i="15"/>
  <c r="AX80" i="15"/>
  <c r="AY80" i="15"/>
  <c r="AZ80" i="15"/>
  <c r="BA80" i="15"/>
  <c r="BB80" i="15"/>
  <c r="BC80" i="15"/>
  <c r="BD80" i="15"/>
  <c r="BE80" i="15"/>
  <c r="BF80" i="15"/>
  <c r="BG80" i="15"/>
  <c r="BH80" i="15"/>
  <c r="BI80" i="15"/>
  <c r="BJ80" i="15"/>
  <c r="BK80" i="15"/>
  <c r="BL80" i="15"/>
  <c r="BM80" i="15"/>
  <c r="BN80" i="15"/>
  <c r="BO80" i="15"/>
  <c r="BP80" i="15"/>
  <c r="BQ80" i="15"/>
  <c r="BR80" i="15"/>
  <c r="BS80" i="15"/>
  <c r="BT80" i="15"/>
  <c r="BU80" i="15"/>
  <c r="BV80" i="15"/>
  <c r="BW80" i="15"/>
  <c r="BX80" i="15"/>
  <c r="BY80" i="15"/>
  <c r="BZ80" i="15"/>
  <c r="CA80" i="15"/>
  <c r="CB80" i="15"/>
  <c r="CC80" i="15"/>
  <c r="CD80" i="15"/>
  <c r="CE80" i="15"/>
  <c r="CF80" i="15"/>
  <c r="CG80" i="15"/>
  <c r="CH80" i="15"/>
  <c r="CI80" i="15"/>
  <c r="CJ80" i="15"/>
  <c r="CK80" i="15"/>
  <c r="CL80" i="15"/>
  <c r="CM80" i="15"/>
  <c r="CN80" i="15"/>
  <c r="CO80" i="15"/>
  <c r="CP80" i="15"/>
  <c r="CQ80" i="15"/>
  <c r="CR80" i="15"/>
  <c r="CS80" i="15"/>
  <c r="CT80" i="15"/>
  <c r="CU80" i="15"/>
  <c r="CV80" i="15"/>
  <c r="CW80" i="15"/>
  <c r="CX80" i="15"/>
  <c r="CY80" i="15"/>
  <c r="CZ80" i="15"/>
  <c r="DA80" i="15"/>
  <c r="DB80" i="15"/>
  <c r="DC80" i="15"/>
  <c r="DD80" i="15"/>
  <c r="DE80" i="15"/>
  <c r="DF80" i="15"/>
  <c r="DG80" i="15"/>
  <c r="DH80" i="15"/>
  <c r="DI80" i="15"/>
  <c r="DJ80" i="15"/>
  <c r="DK80" i="15"/>
  <c r="DL80" i="15"/>
  <c r="DM80" i="15"/>
  <c r="DN80" i="15"/>
  <c r="DO80" i="15"/>
  <c r="DP80" i="15"/>
  <c r="DQ80" i="15"/>
  <c r="DR80" i="15"/>
  <c r="DS80" i="15"/>
  <c r="DT80" i="15"/>
  <c r="DU80" i="15"/>
  <c r="DV80" i="15"/>
  <c r="DW80" i="15"/>
  <c r="DX80" i="15"/>
  <c r="DY80" i="15"/>
  <c r="DZ80" i="15"/>
  <c r="EA80" i="15"/>
  <c r="EB80" i="15"/>
  <c r="EC80" i="15"/>
  <c r="ED80" i="15"/>
  <c r="EE80" i="15"/>
  <c r="EF80" i="15"/>
  <c r="EG80" i="15"/>
  <c r="EH80" i="15"/>
  <c r="EI80" i="15"/>
  <c r="EJ80" i="15"/>
  <c r="EK80" i="15"/>
  <c r="EL80" i="15"/>
  <c r="EM80" i="15"/>
  <c r="EN80" i="15"/>
  <c r="EO80" i="15"/>
  <c r="EP80" i="15"/>
  <c r="EQ80" i="15"/>
  <c r="ER80" i="15"/>
  <c r="ES80" i="15"/>
  <c r="ET80" i="15"/>
  <c r="EU80" i="15"/>
  <c r="EV80" i="15"/>
  <c r="EW80" i="15"/>
  <c r="EX80" i="15"/>
  <c r="EY80" i="15"/>
  <c r="EZ80" i="15"/>
  <c r="FA80" i="15"/>
  <c r="FB80" i="15"/>
  <c r="FC80" i="15"/>
  <c r="FD80" i="15"/>
  <c r="FE80" i="15"/>
  <c r="FF80" i="15"/>
  <c r="FG80" i="15"/>
  <c r="FH80" i="15"/>
  <c r="FI80" i="15"/>
  <c r="FJ80" i="15"/>
  <c r="FK80" i="15"/>
  <c r="FL80" i="15"/>
  <c r="FM80" i="15"/>
  <c r="FN80" i="15"/>
  <c r="FO80" i="15"/>
  <c r="FP80" i="15"/>
  <c r="FQ80" i="15"/>
  <c r="FR80" i="15"/>
  <c r="FS80" i="15"/>
  <c r="FT80" i="15"/>
  <c r="FU80" i="15"/>
  <c r="FV80" i="15"/>
  <c r="FW80" i="15"/>
  <c r="FX80" i="15"/>
  <c r="FY80" i="15"/>
  <c r="FZ80" i="15"/>
  <c r="GA80" i="15"/>
  <c r="GB80" i="15"/>
  <c r="GC80" i="15"/>
  <c r="GD80" i="15"/>
  <c r="GE80" i="15"/>
  <c r="GF80" i="15"/>
  <c r="GG80" i="15"/>
  <c r="GH80" i="15"/>
  <c r="GI80" i="15"/>
  <c r="GJ80" i="15"/>
  <c r="GK80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AH81" i="15"/>
  <c r="AI81" i="15"/>
  <c r="AJ81" i="15"/>
  <c r="AK81" i="15"/>
  <c r="AL81" i="15"/>
  <c r="AM81" i="15"/>
  <c r="AN81" i="15"/>
  <c r="AO81" i="15"/>
  <c r="AP81" i="15"/>
  <c r="AQ81" i="15"/>
  <c r="AR81" i="15"/>
  <c r="AS81" i="15"/>
  <c r="AT81" i="15"/>
  <c r="AU81" i="15"/>
  <c r="AV81" i="15"/>
  <c r="AW81" i="15"/>
  <c r="AX81" i="15"/>
  <c r="AY81" i="15"/>
  <c r="AZ81" i="15"/>
  <c r="BA81" i="15"/>
  <c r="BB81" i="15"/>
  <c r="BC81" i="15"/>
  <c r="BD81" i="15"/>
  <c r="BE81" i="15"/>
  <c r="BF81" i="15"/>
  <c r="BG81" i="15"/>
  <c r="BH81" i="15"/>
  <c r="BI81" i="15"/>
  <c r="BJ81" i="15"/>
  <c r="BK81" i="15"/>
  <c r="BL81" i="15"/>
  <c r="BM81" i="15"/>
  <c r="BN81" i="15"/>
  <c r="BO81" i="15"/>
  <c r="BP81" i="15"/>
  <c r="BQ81" i="15"/>
  <c r="BR81" i="15"/>
  <c r="BS81" i="15"/>
  <c r="BT81" i="15"/>
  <c r="BU81" i="15"/>
  <c r="BV81" i="15"/>
  <c r="BW81" i="15"/>
  <c r="BX81" i="15"/>
  <c r="BY81" i="15"/>
  <c r="BZ81" i="15"/>
  <c r="CA81" i="15"/>
  <c r="CB81" i="15"/>
  <c r="CC81" i="15"/>
  <c r="CD81" i="15"/>
  <c r="CE81" i="15"/>
  <c r="CF81" i="15"/>
  <c r="CG81" i="15"/>
  <c r="CH81" i="15"/>
  <c r="CI81" i="15"/>
  <c r="CJ81" i="15"/>
  <c r="CK81" i="15"/>
  <c r="CL81" i="15"/>
  <c r="CM81" i="15"/>
  <c r="CN81" i="15"/>
  <c r="CO81" i="15"/>
  <c r="CP81" i="15"/>
  <c r="CQ81" i="15"/>
  <c r="CR81" i="15"/>
  <c r="CS81" i="15"/>
  <c r="CT81" i="15"/>
  <c r="CU81" i="15"/>
  <c r="CV81" i="15"/>
  <c r="CW81" i="15"/>
  <c r="CX81" i="15"/>
  <c r="CY81" i="15"/>
  <c r="CZ81" i="15"/>
  <c r="DA81" i="15"/>
  <c r="DB81" i="15"/>
  <c r="DC81" i="15"/>
  <c r="DD81" i="15"/>
  <c r="DE81" i="15"/>
  <c r="DF81" i="15"/>
  <c r="DG81" i="15"/>
  <c r="DH81" i="15"/>
  <c r="DI81" i="15"/>
  <c r="DJ81" i="15"/>
  <c r="DK81" i="15"/>
  <c r="DL81" i="15"/>
  <c r="DM81" i="15"/>
  <c r="DN81" i="15"/>
  <c r="DO81" i="15"/>
  <c r="DP81" i="15"/>
  <c r="DQ81" i="15"/>
  <c r="DR81" i="15"/>
  <c r="DS81" i="15"/>
  <c r="DT81" i="15"/>
  <c r="DU81" i="15"/>
  <c r="DV81" i="15"/>
  <c r="DW81" i="15"/>
  <c r="DX81" i="15"/>
  <c r="DY81" i="15"/>
  <c r="DZ81" i="15"/>
  <c r="EA81" i="15"/>
  <c r="EB81" i="15"/>
  <c r="EC81" i="15"/>
  <c r="ED81" i="15"/>
  <c r="EE81" i="15"/>
  <c r="EF81" i="15"/>
  <c r="EG81" i="15"/>
  <c r="EH81" i="15"/>
  <c r="EI81" i="15"/>
  <c r="EJ81" i="15"/>
  <c r="EK81" i="15"/>
  <c r="EL81" i="15"/>
  <c r="EM81" i="15"/>
  <c r="EN81" i="15"/>
  <c r="EO81" i="15"/>
  <c r="EP81" i="15"/>
  <c r="EQ81" i="15"/>
  <c r="ER81" i="15"/>
  <c r="ES81" i="15"/>
  <c r="ET81" i="15"/>
  <c r="EU81" i="15"/>
  <c r="EV81" i="15"/>
  <c r="EW81" i="15"/>
  <c r="EX81" i="15"/>
  <c r="EY81" i="15"/>
  <c r="EZ81" i="15"/>
  <c r="FA81" i="15"/>
  <c r="FB81" i="15"/>
  <c r="FC81" i="15"/>
  <c r="FD81" i="15"/>
  <c r="FE81" i="15"/>
  <c r="FF81" i="15"/>
  <c r="FG81" i="15"/>
  <c r="FH81" i="15"/>
  <c r="FI81" i="15"/>
  <c r="FJ81" i="15"/>
  <c r="FK81" i="15"/>
  <c r="FL81" i="15"/>
  <c r="FM81" i="15"/>
  <c r="FN81" i="15"/>
  <c r="FO81" i="15"/>
  <c r="FP81" i="15"/>
  <c r="FQ81" i="15"/>
  <c r="FR81" i="15"/>
  <c r="FS81" i="15"/>
  <c r="FT81" i="15"/>
  <c r="FU81" i="15"/>
  <c r="FV81" i="15"/>
  <c r="FW81" i="15"/>
  <c r="FX81" i="15"/>
  <c r="FY81" i="15"/>
  <c r="FZ81" i="15"/>
  <c r="GA81" i="15"/>
  <c r="GB81" i="15"/>
  <c r="GC81" i="15"/>
  <c r="GD81" i="15"/>
  <c r="GE81" i="15"/>
  <c r="GF81" i="15"/>
  <c r="GG81" i="15"/>
  <c r="GH81" i="15"/>
  <c r="GI81" i="15"/>
  <c r="GJ81" i="15"/>
  <c r="GK81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AH82" i="15"/>
  <c r="AI82" i="15"/>
  <c r="AJ82" i="15"/>
  <c r="AK82" i="15"/>
  <c r="AL82" i="15"/>
  <c r="AM82" i="15"/>
  <c r="AN82" i="15"/>
  <c r="AO82" i="15"/>
  <c r="AP82" i="15"/>
  <c r="AQ82" i="15"/>
  <c r="AR82" i="15"/>
  <c r="AS82" i="15"/>
  <c r="AT82" i="15"/>
  <c r="AU82" i="15"/>
  <c r="AV82" i="15"/>
  <c r="AW82" i="15"/>
  <c r="AX82" i="15"/>
  <c r="AY82" i="15"/>
  <c r="AZ82" i="15"/>
  <c r="BA82" i="15"/>
  <c r="BB82" i="15"/>
  <c r="BC82" i="15"/>
  <c r="BD82" i="15"/>
  <c r="BE82" i="15"/>
  <c r="BF82" i="15"/>
  <c r="BG82" i="15"/>
  <c r="BH82" i="15"/>
  <c r="BI82" i="15"/>
  <c r="BJ82" i="15"/>
  <c r="BK82" i="15"/>
  <c r="BL82" i="15"/>
  <c r="BM82" i="15"/>
  <c r="BN82" i="15"/>
  <c r="BO82" i="15"/>
  <c r="BP82" i="15"/>
  <c r="BQ82" i="15"/>
  <c r="BR82" i="15"/>
  <c r="BS82" i="15"/>
  <c r="BT82" i="15"/>
  <c r="BU82" i="15"/>
  <c r="BV82" i="15"/>
  <c r="BW82" i="15"/>
  <c r="BX82" i="15"/>
  <c r="BY82" i="15"/>
  <c r="BZ82" i="15"/>
  <c r="CA82" i="15"/>
  <c r="CB82" i="15"/>
  <c r="CC82" i="15"/>
  <c r="CD82" i="15"/>
  <c r="CE82" i="15"/>
  <c r="CF82" i="15"/>
  <c r="CG82" i="15"/>
  <c r="CH82" i="15"/>
  <c r="CI82" i="15"/>
  <c r="CJ82" i="15"/>
  <c r="CK82" i="15"/>
  <c r="CL82" i="15"/>
  <c r="CM82" i="15"/>
  <c r="CN82" i="15"/>
  <c r="CO82" i="15"/>
  <c r="CP82" i="15"/>
  <c r="CQ82" i="15"/>
  <c r="CR82" i="15"/>
  <c r="CS82" i="15"/>
  <c r="CT82" i="15"/>
  <c r="CU82" i="15"/>
  <c r="CV82" i="15"/>
  <c r="CW82" i="15"/>
  <c r="CX82" i="15"/>
  <c r="CY82" i="15"/>
  <c r="CZ82" i="15"/>
  <c r="DA82" i="15"/>
  <c r="DB82" i="15"/>
  <c r="DC82" i="15"/>
  <c r="DD82" i="15"/>
  <c r="DE82" i="15"/>
  <c r="DF82" i="15"/>
  <c r="DG82" i="15"/>
  <c r="DH82" i="15"/>
  <c r="DI82" i="15"/>
  <c r="DJ82" i="15"/>
  <c r="DK82" i="15"/>
  <c r="DL82" i="15"/>
  <c r="DM82" i="15"/>
  <c r="DN82" i="15"/>
  <c r="DO82" i="15"/>
  <c r="DP82" i="15"/>
  <c r="DQ82" i="15"/>
  <c r="DR82" i="15"/>
  <c r="DS82" i="15"/>
  <c r="DT82" i="15"/>
  <c r="DU82" i="15"/>
  <c r="DV82" i="15"/>
  <c r="DW82" i="15"/>
  <c r="DX82" i="15"/>
  <c r="DY82" i="15"/>
  <c r="DZ82" i="15"/>
  <c r="EA82" i="15"/>
  <c r="EB82" i="15"/>
  <c r="EC82" i="15"/>
  <c r="ED82" i="15"/>
  <c r="EE82" i="15"/>
  <c r="EF82" i="15"/>
  <c r="EG82" i="15"/>
  <c r="EH82" i="15"/>
  <c r="EI82" i="15"/>
  <c r="EJ82" i="15"/>
  <c r="EK82" i="15"/>
  <c r="EL82" i="15"/>
  <c r="EM82" i="15"/>
  <c r="EN82" i="15"/>
  <c r="EO82" i="15"/>
  <c r="EP82" i="15"/>
  <c r="EQ82" i="15"/>
  <c r="ER82" i="15"/>
  <c r="ES82" i="15"/>
  <c r="ET82" i="15"/>
  <c r="EU82" i="15"/>
  <c r="EV82" i="15"/>
  <c r="EW82" i="15"/>
  <c r="EX82" i="15"/>
  <c r="EY82" i="15"/>
  <c r="EZ82" i="15"/>
  <c r="FA82" i="15"/>
  <c r="FB82" i="15"/>
  <c r="FC82" i="15"/>
  <c r="FD82" i="15"/>
  <c r="FE82" i="15"/>
  <c r="FF82" i="15"/>
  <c r="FG82" i="15"/>
  <c r="FH82" i="15"/>
  <c r="FI82" i="15"/>
  <c r="FJ82" i="15"/>
  <c r="FK82" i="15"/>
  <c r="FL82" i="15"/>
  <c r="FM82" i="15"/>
  <c r="FN82" i="15"/>
  <c r="FO82" i="15"/>
  <c r="FP82" i="15"/>
  <c r="FQ82" i="15"/>
  <c r="FR82" i="15"/>
  <c r="FS82" i="15"/>
  <c r="FT82" i="15"/>
  <c r="FU82" i="15"/>
  <c r="FV82" i="15"/>
  <c r="FW82" i="15"/>
  <c r="FX82" i="15"/>
  <c r="FY82" i="15"/>
  <c r="FZ82" i="15"/>
  <c r="GA82" i="15"/>
  <c r="GB82" i="15"/>
  <c r="GC82" i="15"/>
  <c r="GD82" i="15"/>
  <c r="GE82" i="15"/>
  <c r="GF82" i="15"/>
  <c r="GG82" i="15"/>
  <c r="GH82" i="15"/>
  <c r="GI82" i="15"/>
  <c r="GJ82" i="15"/>
  <c r="GK82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AH83" i="15"/>
  <c r="AI83" i="15"/>
  <c r="AJ83" i="15"/>
  <c r="AK83" i="15"/>
  <c r="AL83" i="15"/>
  <c r="AM83" i="15"/>
  <c r="AN83" i="15"/>
  <c r="AO83" i="15"/>
  <c r="AP83" i="15"/>
  <c r="AQ83" i="15"/>
  <c r="AR83" i="15"/>
  <c r="AS83" i="15"/>
  <c r="AT83" i="15"/>
  <c r="AU83" i="15"/>
  <c r="AV83" i="15"/>
  <c r="AW83" i="15"/>
  <c r="AX83" i="15"/>
  <c r="AY83" i="15"/>
  <c r="AZ83" i="15"/>
  <c r="BA83" i="15"/>
  <c r="BB83" i="15"/>
  <c r="BC83" i="15"/>
  <c r="BD83" i="15"/>
  <c r="BE83" i="15"/>
  <c r="BF83" i="15"/>
  <c r="BG83" i="15"/>
  <c r="BH83" i="15"/>
  <c r="BI83" i="15"/>
  <c r="BJ83" i="15"/>
  <c r="BK83" i="15"/>
  <c r="BL83" i="15"/>
  <c r="BM83" i="15"/>
  <c r="BN83" i="15"/>
  <c r="BO83" i="15"/>
  <c r="BP83" i="15"/>
  <c r="BQ83" i="15"/>
  <c r="BR83" i="15"/>
  <c r="BS83" i="15"/>
  <c r="BT83" i="15"/>
  <c r="BU83" i="15"/>
  <c r="BV83" i="15"/>
  <c r="BW83" i="15"/>
  <c r="BX83" i="15"/>
  <c r="BY83" i="15"/>
  <c r="BZ83" i="15"/>
  <c r="CA83" i="15"/>
  <c r="CB83" i="15"/>
  <c r="CC83" i="15"/>
  <c r="CD83" i="15"/>
  <c r="CE83" i="15"/>
  <c r="CF83" i="15"/>
  <c r="CG83" i="15"/>
  <c r="CH83" i="15"/>
  <c r="CI83" i="15"/>
  <c r="CJ83" i="15"/>
  <c r="CK83" i="15"/>
  <c r="CL83" i="15"/>
  <c r="CM83" i="15"/>
  <c r="CN83" i="15"/>
  <c r="CO83" i="15"/>
  <c r="CP83" i="15"/>
  <c r="CQ83" i="15"/>
  <c r="CR83" i="15"/>
  <c r="CS83" i="15"/>
  <c r="CT83" i="15"/>
  <c r="CU83" i="15"/>
  <c r="CV83" i="15"/>
  <c r="CW83" i="15"/>
  <c r="CX83" i="15"/>
  <c r="CY83" i="15"/>
  <c r="CZ83" i="15"/>
  <c r="DA83" i="15"/>
  <c r="DB83" i="15"/>
  <c r="DC83" i="15"/>
  <c r="DD83" i="15"/>
  <c r="DE83" i="15"/>
  <c r="DF83" i="15"/>
  <c r="DG83" i="15"/>
  <c r="DH83" i="15"/>
  <c r="DI83" i="15"/>
  <c r="DJ83" i="15"/>
  <c r="DK83" i="15"/>
  <c r="DL83" i="15"/>
  <c r="DM83" i="15"/>
  <c r="DN83" i="15"/>
  <c r="DO83" i="15"/>
  <c r="DP83" i="15"/>
  <c r="DQ83" i="15"/>
  <c r="DR83" i="15"/>
  <c r="DS83" i="15"/>
  <c r="DT83" i="15"/>
  <c r="DU83" i="15"/>
  <c r="DV83" i="15"/>
  <c r="DW83" i="15"/>
  <c r="DX83" i="15"/>
  <c r="DY83" i="15"/>
  <c r="DZ83" i="15"/>
  <c r="EA83" i="15"/>
  <c r="EB83" i="15"/>
  <c r="EC83" i="15"/>
  <c r="ED83" i="15"/>
  <c r="EE83" i="15"/>
  <c r="EF83" i="15"/>
  <c r="EG83" i="15"/>
  <c r="EH83" i="15"/>
  <c r="EI83" i="15"/>
  <c r="EJ83" i="15"/>
  <c r="EK83" i="15"/>
  <c r="EL83" i="15"/>
  <c r="EM83" i="15"/>
  <c r="EN83" i="15"/>
  <c r="EO83" i="15"/>
  <c r="EP83" i="15"/>
  <c r="EQ83" i="15"/>
  <c r="ER83" i="15"/>
  <c r="ES83" i="15"/>
  <c r="ET83" i="15"/>
  <c r="EU83" i="15"/>
  <c r="EV83" i="15"/>
  <c r="EW83" i="15"/>
  <c r="EX83" i="15"/>
  <c r="EY83" i="15"/>
  <c r="EZ83" i="15"/>
  <c r="FA83" i="15"/>
  <c r="FB83" i="15"/>
  <c r="FC83" i="15"/>
  <c r="FD83" i="15"/>
  <c r="FE83" i="15"/>
  <c r="FF83" i="15"/>
  <c r="FG83" i="15"/>
  <c r="FH83" i="15"/>
  <c r="FI83" i="15"/>
  <c r="FJ83" i="15"/>
  <c r="FK83" i="15"/>
  <c r="FL83" i="15"/>
  <c r="FM83" i="15"/>
  <c r="FN83" i="15"/>
  <c r="FO83" i="15"/>
  <c r="FP83" i="15"/>
  <c r="FQ83" i="15"/>
  <c r="FR83" i="15"/>
  <c r="FS83" i="15"/>
  <c r="FT83" i="15"/>
  <c r="FU83" i="15"/>
  <c r="FV83" i="15"/>
  <c r="FW83" i="15"/>
  <c r="FX83" i="15"/>
  <c r="FY83" i="15"/>
  <c r="FZ83" i="15"/>
  <c r="GA83" i="15"/>
  <c r="GB83" i="15"/>
  <c r="GC83" i="15"/>
  <c r="GD83" i="15"/>
  <c r="GE83" i="15"/>
  <c r="GF83" i="15"/>
  <c r="GG83" i="15"/>
  <c r="GH83" i="15"/>
  <c r="GI83" i="15"/>
  <c r="GJ83" i="15"/>
  <c r="GK83" i="15"/>
  <c r="L84" i="15"/>
  <c r="M84" i="15"/>
  <c r="N84" i="15"/>
  <c r="O84" i="15"/>
  <c r="P84" i="15"/>
  <c r="Q84" i="15"/>
  <c r="R84" i="15"/>
  <c r="S84" i="15"/>
  <c r="T84" i="15"/>
  <c r="U84" i="15"/>
  <c r="V84" i="15"/>
  <c r="W84" i="15"/>
  <c r="X84" i="15"/>
  <c r="Y84" i="15"/>
  <c r="Z84" i="15"/>
  <c r="AA84" i="15"/>
  <c r="AB84" i="15"/>
  <c r="AC84" i="15"/>
  <c r="AD84" i="15"/>
  <c r="AE84" i="15"/>
  <c r="AF84" i="15"/>
  <c r="AG84" i="15"/>
  <c r="AH84" i="15"/>
  <c r="AI84" i="15"/>
  <c r="AJ84" i="15"/>
  <c r="AK84" i="15"/>
  <c r="AL84" i="15"/>
  <c r="AM84" i="15"/>
  <c r="AN84" i="15"/>
  <c r="AO84" i="15"/>
  <c r="AP84" i="15"/>
  <c r="AQ84" i="15"/>
  <c r="AR84" i="15"/>
  <c r="AS84" i="15"/>
  <c r="AT84" i="15"/>
  <c r="AU84" i="15"/>
  <c r="AV84" i="15"/>
  <c r="AW84" i="15"/>
  <c r="AX84" i="15"/>
  <c r="AY84" i="15"/>
  <c r="AZ84" i="15"/>
  <c r="BA84" i="15"/>
  <c r="BB84" i="15"/>
  <c r="BC84" i="15"/>
  <c r="BD84" i="15"/>
  <c r="BE84" i="15"/>
  <c r="BF84" i="15"/>
  <c r="BG84" i="15"/>
  <c r="BH84" i="15"/>
  <c r="BI84" i="15"/>
  <c r="BJ84" i="15"/>
  <c r="BK84" i="15"/>
  <c r="BL84" i="15"/>
  <c r="BM84" i="15"/>
  <c r="BN84" i="15"/>
  <c r="BO84" i="15"/>
  <c r="BP84" i="15"/>
  <c r="BQ84" i="15"/>
  <c r="BR84" i="15"/>
  <c r="BS84" i="15"/>
  <c r="BT84" i="15"/>
  <c r="BU84" i="15"/>
  <c r="BV84" i="15"/>
  <c r="BW84" i="15"/>
  <c r="BX84" i="15"/>
  <c r="BY84" i="15"/>
  <c r="BZ84" i="15"/>
  <c r="CA84" i="15"/>
  <c r="CB84" i="15"/>
  <c r="CC84" i="15"/>
  <c r="CD84" i="15"/>
  <c r="CE84" i="15"/>
  <c r="CF84" i="15"/>
  <c r="CG84" i="15"/>
  <c r="CH84" i="15"/>
  <c r="CI84" i="15"/>
  <c r="CJ84" i="15"/>
  <c r="CK84" i="15"/>
  <c r="CL84" i="15"/>
  <c r="CM84" i="15"/>
  <c r="CN84" i="15"/>
  <c r="CO84" i="15"/>
  <c r="CP84" i="15"/>
  <c r="CQ84" i="15"/>
  <c r="CR84" i="15"/>
  <c r="CS84" i="15"/>
  <c r="CT84" i="15"/>
  <c r="CU84" i="15"/>
  <c r="CV84" i="15"/>
  <c r="CW84" i="15"/>
  <c r="CX84" i="15"/>
  <c r="CY84" i="15"/>
  <c r="CZ84" i="15"/>
  <c r="DA84" i="15"/>
  <c r="DB84" i="15"/>
  <c r="DC84" i="15"/>
  <c r="DD84" i="15"/>
  <c r="DE84" i="15"/>
  <c r="DF84" i="15"/>
  <c r="DG84" i="15"/>
  <c r="DH84" i="15"/>
  <c r="DI84" i="15"/>
  <c r="DJ84" i="15"/>
  <c r="DK84" i="15"/>
  <c r="DL84" i="15"/>
  <c r="DM84" i="15"/>
  <c r="DN84" i="15"/>
  <c r="DO84" i="15"/>
  <c r="DP84" i="15"/>
  <c r="DQ84" i="15"/>
  <c r="DR84" i="15"/>
  <c r="DS84" i="15"/>
  <c r="DT84" i="15"/>
  <c r="DU84" i="15"/>
  <c r="DV84" i="15"/>
  <c r="DW84" i="15"/>
  <c r="DX84" i="15"/>
  <c r="DY84" i="15"/>
  <c r="DZ84" i="15"/>
  <c r="EA84" i="15"/>
  <c r="EB84" i="15"/>
  <c r="EC84" i="15"/>
  <c r="ED84" i="15"/>
  <c r="EE84" i="15"/>
  <c r="EF84" i="15"/>
  <c r="EG84" i="15"/>
  <c r="EH84" i="15"/>
  <c r="EI84" i="15"/>
  <c r="EJ84" i="15"/>
  <c r="EK84" i="15"/>
  <c r="EL84" i="15"/>
  <c r="EM84" i="15"/>
  <c r="EN84" i="15"/>
  <c r="EO84" i="15"/>
  <c r="EP84" i="15"/>
  <c r="EQ84" i="15"/>
  <c r="ER84" i="15"/>
  <c r="ES84" i="15"/>
  <c r="ET84" i="15"/>
  <c r="EU84" i="15"/>
  <c r="EV84" i="15"/>
  <c r="EW84" i="15"/>
  <c r="EX84" i="15"/>
  <c r="EY84" i="15"/>
  <c r="EZ84" i="15"/>
  <c r="FA84" i="15"/>
  <c r="FB84" i="15"/>
  <c r="FC84" i="15"/>
  <c r="FD84" i="15"/>
  <c r="FE84" i="15"/>
  <c r="FF84" i="15"/>
  <c r="FG84" i="15"/>
  <c r="FH84" i="15"/>
  <c r="FI84" i="15"/>
  <c r="FJ84" i="15"/>
  <c r="FK84" i="15"/>
  <c r="FL84" i="15"/>
  <c r="FM84" i="15"/>
  <c r="FN84" i="15"/>
  <c r="FO84" i="15"/>
  <c r="FP84" i="15"/>
  <c r="FQ84" i="15"/>
  <c r="FR84" i="15"/>
  <c r="FS84" i="15"/>
  <c r="FT84" i="15"/>
  <c r="FU84" i="15"/>
  <c r="FV84" i="15"/>
  <c r="FW84" i="15"/>
  <c r="FX84" i="15"/>
  <c r="FY84" i="15"/>
  <c r="FZ84" i="15"/>
  <c r="GA84" i="15"/>
  <c r="GB84" i="15"/>
  <c r="GC84" i="15"/>
  <c r="GD84" i="15"/>
  <c r="GE84" i="15"/>
  <c r="GF84" i="15"/>
  <c r="GG84" i="15"/>
  <c r="GH84" i="15"/>
  <c r="GI84" i="15"/>
  <c r="GJ84" i="15"/>
  <c r="GK84" i="15"/>
  <c r="L85" i="15"/>
  <c r="M85" i="15"/>
  <c r="N85" i="15"/>
  <c r="O85" i="15"/>
  <c r="P85" i="15"/>
  <c r="Q85" i="15"/>
  <c r="R85" i="15"/>
  <c r="S85" i="15"/>
  <c r="T85" i="15"/>
  <c r="U85" i="15"/>
  <c r="V85" i="15"/>
  <c r="W85" i="15"/>
  <c r="X85" i="15"/>
  <c r="Y85" i="15"/>
  <c r="Z85" i="15"/>
  <c r="AA85" i="15"/>
  <c r="AB85" i="15"/>
  <c r="AC85" i="15"/>
  <c r="AD85" i="15"/>
  <c r="AE85" i="15"/>
  <c r="AF85" i="15"/>
  <c r="AG85" i="15"/>
  <c r="AH85" i="15"/>
  <c r="AI85" i="15"/>
  <c r="AJ85" i="15"/>
  <c r="AK85" i="15"/>
  <c r="AL85" i="15"/>
  <c r="AM85" i="15"/>
  <c r="AN85" i="15"/>
  <c r="AO85" i="15"/>
  <c r="AP85" i="15"/>
  <c r="AQ85" i="15"/>
  <c r="AR85" i="15"/>
  <c r="AS85" i="15"/>
  <c r="AT85" i="15"/>
  <c r="AU85" i="15"/>
  <c r="AV85" i="15"/>
  <c r="AW85" i="15"/>
  <c r="AX85" i="15"/>
  <c r="AY85" i="15"/>
  <c r="AZ85" i="15"/>
  <c r="BA85" i="15"/>
  <c r="BB85" i="15"/>
  <c r="BC85" i="15"/>
  <c r="BD85" i="15"/>
  <c r="BE85" i="15"/>
  <c r="BF85" i="15"/>
  <c r="BG85" i="15"/>
  <c r="BH85" i="15"/>
  <c r="BI85" i="15"/>
  <c r="BJ85" i="15"/>
  <c r="BK85" i="15"/>
  <c r="BL85" i="15"/>
  <c r="BM85" i="15"/>
  <c r="BN85" i="15"/>
  <c r="BO85" i="15"/>
  <c r="BP85" i="15"/>
  <c r="BQ85" i="15"/>
  <c r="BR85" i="15"/>
  <c r="BS85" i="15"/>
  <c r="BT85" i="15"/>
  <c r="BU85" i="15"/>
  <c r="BV85" i="15"/>
  <c r="BW85" i="15"/>
  <c r="BX85" i="15"/>
  <c r="BY85" i="15"/>
  <c r="BZ85" i="15"/>
  <c r="CA85" i="15"/>
  <c r="CB85" i="15"/>
  <c r="CC85" i="15"/>
  <c r="CD85" i="15"/>
  <c r="CE85" i="15"/>
  <c r="CF85" i="15"/>
  <c r="CG85" i="15"/>
  <c r="CH85" i="15"/>
  <c r="CI85" i="15"/>
  <c r="CJ85" i="15"/>
  <c r="CK85" i="15"/>
  <c r="CL85" i="15"/>
  <c r="CM85" i="15"/>
  <c r="CN85" i="15"/>
  <c r="CO85" i="15"/>
  <c r="CP85" i="15"/>
  <c r="CQ85" i="15"/>
  <c r="CR85" i="15"/>
  <c r="CS85" i="15"/>
  <c r="CT85" i="15"/>
  <c r="CU85" i="15"/>
  <c r="CV85" i="15"/>
  <c r="CW85" i="15"/>
  <c r="CX85" i="15"/>
  <c r="CY85" i="15"/>
  <c r="CZ85" i="15"/>
  <c r="DA85" i="15"/>
  <c r="DB85" i="15"/>
  <c r="DC85" i="15"/>
  <c r="DD85" i="15"/>
  <c r="DE85" i="15"/>
  <c r="DF85" i="15"/>
  <c r="DG85" i="15"/>
  <c r="DH85" i="15"/>
  <c r="DI85" i="15"/>
  <c r="DJ85" i="15"/>
  <c r="DK85" i="15"/>
  <c r="DL85" i="15"/>
  <c r="DM85" i="15"/>
  <c r="DN85" i="15"/>
  <c r="DO85" i="15"/>
  <c r="DP85" i="15"/>
  <c r="DQ85" i="15"/>
  <c r="DR85" i="15"/>
  <c r="DS85" i="15"/>
  <c r="DT85" i="15"/>
  <c r="DU85" i="15"/>
  <c r="DV85" i="15"/>
  <c r="DW85" i="15"/>
  <c r="DX85" i="15"/>
  <c r="DY85" i="15"/>
  <c r="DZ85" i="15"/>
  <c r="EA85" i="15"/>
  <c r="EB85" i="15"/>
  <c r="EC85" i="15"/>
  <c r="ED85" i="15"/>
  <c r="EE85" i="15"/>
  <c r="EF85" i="15"/>
  <c r="EG85" i="15"/>
  <c r="EH85" i="15"/>
  <c r="EI85" i="15"/>
  <c r="EJ85" i="15"/>
  <c r="EK85" i="15"/>
  <c r="EL85" i="15"/>
  <c r="EM85" i="15"/>
  <c r="EN85" i="15"/>
  <c r="EO85" i="15"/>
  <c r="EP85" i="15"/>
  <c r="EQ85" i="15"/>
  <c r="ER85" i="15"/>
  <c r="ES85" i="15"/>
  <c r="ET85" i="15"/>
  <c r="EU85" i="15"/>
  <c r="EV85" i="15"/>
  <c r="EW85" i="15"/>
  <c r="EX85" i="15"/>
  <c r="EY85" i="15"/>
  <c r="EZ85" i="15"/>
  <c r="FA85" i="15"/>
  <c r="FB85" i="15"/>
  <c r="FC85" i="15"/>
  <c r="FD85" i="15"/>
  <c r="FE85" i="15"/>
  <c r="FF85" i="15"/>
  <c r="FG85" i="15"/>
  <c r="FH85" i="15"/>
  <c r="FI85" i="15"/>
  <c r="FJ85" i="15"/>
  <c r="FK85" i="15"/>
  <c r="FL85" i="15"/>
  <c r="FM85" i="15"/>
  <c r="FN85" i="15"/>
  <c r="FO85" i="15"/>
  <c r="FP85" i="15"/>
  <c r="FQ85" i="15"/>
  <c r="FR85" i="15"/>
  <c r="FS85" i="15"/>
  <c r="FT85" i="15"/>
  <c r="FU85" i="15"/>
  <c r="FV85" i="15"/>
  <c r="FW85" i="15"/>
  <c r="FX85" i="15"/>
  <c r="FY85" i="15"/>
  <c r="FZ85" i="15"/>
  <c r="GA85" i="15"/>
  <c r="GB85" i="15"/>
  <c r="GC85" i="15"/>
  <c r="GD85" i="15"/>
  <c r="GE85" i="15"/>
  <c r="GF85" i="15"/>
  <c r="GG85" i="15"/>
  <c r="GH85" i="15"/>
  <c r="GI85" i="15"/>
  <c r="GJ85" i="15"/>
  <c r="GK85" i="15"/>
  <c r="L86" i="15"/>
  <c r="M86" i="15"/>
  <c r="N86" i="15"/>
  <c r="O86" i="15"/>
  <c r="P86" i="15"/>
  <c r="Q86" i="15"/>
  <c r="R86" i="15"/>
  <c r="S86" i="15"/>
  <c r="T86" i="15"/>
  <c r="U86" i="15"/>
  <c r="V86" i="15"/>
  <c r="W86" i="15"/>
  <c r="X86" i="15"/>
  <c r="Y86" i="15"/>
  <c r="Z86" i="15"/>
  <c r="AA86" i="15"/>
  <c r="AB86" i="15"/>
  <c r="AC86" i="15"/>
  <c r="AD86" i="15"/>
  <c r="AE86" i="15"/>
  <c r="AF86" i="15"/>
  <c r="AG86" i="15"/>
  <c r="AH86" i="15"/>
  <c r="AI86" i="15"/>
  <c r="AJ86" i="15"/>
  <c r="AK86" i="15"/>
  <c r="AL86" i="15"/>
  <c r="AM86" i="15"/>
  <c r="AN86" i="15"/>
  <c r="AO86" i="15"/>
  <c r="AP86" i="15"/>
  <c r="AQ86" i="15"/>
  <c r="AR86" i="15"/>
  <c r="AS86" i="15"/>
  <c r="AT86" i="15"/>
  <c r="AU86" i="15"/>
  <c r="AV86" i="15"/>
  <c r="AW86" i="15"/>
  <c r="AX86" i="15"/>
  <c r="AY86" i="15"/>
  <c r="AZ86" i="15"/>
  <c r="BA86" i="15"/>
  <c r="BB86" i="15"/>
  <c r="BC86" i="15"/>
  <c r="BD86" i="15"/>
  <c r="BE86" i="15"/>
  <c r="BF86" i="15"/>
  <c r="BG86" i="15"/>
  <c r="BH86" i="15"/>
  <c r="BI86" i="15"/>
  <c r="BJ86" i="15"/>
  <c r="BK86" i="15"/>
  <c r="BL86" i="15"/>
  <c r="BM86" i="15"/>
  <c r="BN86" i="15"/>
  <c r="BO86" i="15"/>
  <c r="BP86" i="15"/>
  <c r="BQ86" i="15"/>
  <c r="BR86" i="15"/>
  <c r="BS86" i="15"/>
  <c r="BT86" i="15"/>
  <c r="BU86" i="15"/>
  <c r="BV86" i="15"/>
  <c r="BW86" i="15"/>
  <c r="BX86" i="15"/>
  <c r="BY86" i="15"/>
  <c r="BZ86" i="15"/>
  <c r="CA86" i="15"/>
  <c r="CB86" i="15"/>
  <c r="CC86" i="15"/>
  <c r="CD86" i="15"/>
  <c r="CE86" i="15"/>
  <c r="CF86" i="15"/>
  <c r="CG86" i="15"/>
  <c r="CH86" i="15"/>
  <c r="CI86" i="15"/>
  <c r="CJ86" i="15"/>
  <c r="CK86" i="15"/>
  <c r="CL86" i="15"/>
  <c r="CM86" i="15"/>
  <c r="CN86" i="15"/>
  <c r="CO86" i="15"/>
  <c r="CP86" i="15"/>
  <c r="CQ86" i="15"/>
  <c r="CR86" i="15"/>
  <c r="CS86" i="15"/>
  <c r="CT86" i="15"/>
  <c r="CU86" i="15"/>
  <c r="CV86" i="15"/>
  <c r="CW86" i="15"/>
  <c r="CX86" i="15"/>
  <c r="CY86" i="15"/>
  <c r="CZ86" i="15"/>
  <c r="DA86" i="15"/>
  <c r="DB86" i="15"/>
  <c r="DC86" i="15"/>
  <c r="DD86" i="15"/>
  <c r="DE86" i="15"/>
  <c r="DF86" i="15"/>
  <c r="DG86" i="15"/>
  <c r="DH86" i="15"/>
  <c r="DI86" i="15"/>
  <c r="DJ86" i="15"/>
  <c r="DK86" i="15"/>
  <c r="DL86" i="15"/>
  <c r="DM86" i="15"/>
  <c r="DN86" i="15"/>
  <c r="DO86" i="15"/>
  <c r="DP86" i="15"/>
  <c r="DQ86" i="15"/>
  <c r="DR86" i="15"/>
  <c r="DS86" i="15"/>
  <c r="DT86" i="15"/>
  <c r="DU86" i="15"/>
  <c r="DV86" i="15"/>
  <c r="DW86" i="15"/>
  <c r="DX86" i="15"/>
  <c r="DY86" i="15"/>
  <c r="DZ86" i="15"/>
  <c r="EA86" i="15"/>
  <c r="EB86" i="15"/>
  <c r="EC86" i="15"/>
  <c r="ED86" i="15"/>
  <c r="EE86" i="15"/>
  <c r="EF86" i="15"/>
  <c r="EG86" i="15"/>
  <c r="EH86" i="15"/>
  <c r="EI86" i="15"/>
  <c r="EJ86" i="15"/>
  <c r="EK86" i="15"/>
  <c r="EL86" i="15"/>
  <c r="EM86" i="15"/>
  <c r="EN86" i="15"/>
  <c r="EO86" i="15"/>
  <c r="EP86" i="15"/>
  <c r="EQ86" i="15"/>
  <c r="ER86" i="15"/>
  <c r="ES86" i="15"/>
  <c r="ET86" i="15"/>
  <c r="EU86" i="15"/>
  <c r="EV86" i="15"/>
  <c r="EW86" i="15"/>
  <c r="EX86" i="15"/>
  <c r="EY86" i="15"/>
  <c r="EZ86" i="15"/>
  <c r="FA86" i="15"/>
  <c r="FB86" i="15"/>
  <c r="FC86" i="15"/>
  <c r="FD86" i="15"/>
  <c r="FE86" i="15"/>
  <c r="FF86" i="15"/>
  <c r="FG86" i="15"/>
  <c r="FH86" i="15"/>
  <c r="FI86" i="15"/>
  <c r="FJ86" i="15"/>
  <c r="FK86" i="15"/>
  <c r="FL86" i="15"/>
  <c r="FM86" i="15"/>
  <c r="FN86" i="15"/>
  <c r="FO86" i="15"/>
  <c r="FP86" i="15"/>
  <c r="FQ86" i="15"/>
  <c r="FR86" i="15"/>
  <c r="FS86" i="15"/>
  <c r="FT86" i="15"/>
  <c r="FU86" i="15"/>
  <c r="FV86" i="15"/>
  <c r="FW86" i="15"/>
  <c r="FX86" i="15"/>
  <c r="FY86" i="15"/>
  <c r="FZ86" i="15"/>
  <c r="GA86" i="15"/>
  <c r="GB86" i="15"/>
  <c r="GC86" i="15"/>
  <c r="GD86" i="15"/>
  <c r="GE86" i="15"/>
  <c r="GF86" i="15"/>
  <c r="GG86" i="15"/>
  <c r="GH86" i="15"/>
  <c r="GI86" i="15"/>
  <c r="GJ86" i="15"/>
  <c r="GK86" i="15"/>
  <c r="L87" i="15"/>
  <c r="M87" i="15"/>
  <c r="N87" i="15"/>
  <c r="O87" i="15"/>
  <c r="P87" i="15"/>
  <c r="Q87" i="15"/>
  <c r="R87" i="15"/>
  <c r="S87" i="15"/>
  <c r="T87" i="15"/>
  <c r="U87" i="15"/>
  <c r="V87" i="15"/>
  <c r="W87" i="15"/>
  <c r="X87" i="15"/>
  <c r="Y87" i="15"/>
  <c r="Z87" i="15"/>
  <c r="AA87" i="15"/>
  <c r="AB87" i="15"/>
  <c r="AC87" i="15"/>
  <c r="AD87" i="15"/>
  <c r="AE87" i="15"/>
  <c r="AF87" i="15"/>
  <c r="AG87" i="15"/>
  <c r="AH87" i="15"/>
  <c r="AI87" i="15"/>
  <c r="AJ87" i="15"/>
  <c r="AK87" i="15"/>
  <c r="AL87" i="15"/>
  <c r="AM87" i="15"/>
  <c r="AN87" i="15"/>
  <c r="AO87" i="15"/>
  <c r="AP87" i="15"/>
  <c r="AQ87" i="15"/>
  <c r="AR87" i="15"/>
  <c r="AS87" i="15"/>
  <c r="AT87" i="15"/>
  <c r="AU87" i="15"/>
  <c r="AV87" i="15"/>
  <c r="AW87" i="15"/>
  <c r="AX87" i="15"/>
  <c r="AY87" i="15"/>
  <c r="AZ87" i="15"/>
  <c r="BA87" i="15"/>
  <c r="BB87" i="15"/>
  <c r="BC87" i="15"/>
  <c r="BD87" i="15"/>
  <c r="BE87" i="15"/>
  <c r="BF87" i="15"/>
  <c r="BG87" i="15"/>
  <c r="BH87" i="15"/>
  <c r="BI87" i="15"/>
  <c r="BJ87" i="15"/>
  <c r="BK87" i="15"/>
  <c r="BL87" i="15"/>
  <c r="BM87" i="15"/>
  <c r="BN87" i="15"/>
  <c r="BO87" i="15"/>
  <c r="BP87" i="15"/>
  <c r="BQ87" i="15"/>
  <c r="BR87" i="15"/>
  <c r="BS87" i="15"/>
  <c r="BT87" i="15"/>
  <c r="BU87" i="15"/>
  <c r="BV87" i="15"/>
  <c r="BW87" i="15"/>
  <c r="BX87" i="15"/>
  <c r="BY87" i="15"/>
  <c r="BZ87" i="15"/>
  <c r="CA87" i="15"/>
  <c r="CB87" i="15"/>
  <c r="CC87" i="15"/>
  <c r="CD87" i="15"/>
  <c r="CE87" i="15"/>
  <c r="CF87" i="15"/>
  <c r="CG87" i="15"/>
  <c r="CH87" i="15"/>
  <c r="CI87" i="15"/>
  <c r="CJ87" i="15"/>
  <c r="CK87" i="15"/>
  <c r="CL87" i="15"/>
  <c r="CM87" i="15"/>
  <c r="CN87" i="15"/>
  <c r="CO87" i="15"/>
  <c r="CP87" i="15"/>
  <c r="CQ87" i="15"/>
  <c r="CR87" i="15"/>
  <c r="CS87" i="15"/>
  <c r="CT87" i="15"/>
  <c r="CU87" i="15"/>
  <c r="CV87" i="15"/>
  <c r="CW87" i="15"/>
  <c r="CX87" i="15"/>
  <c r="CY87" i="15"/>
  <c r="CZ87" i="15"/>
  <c r="DA87" i="15"/>
  <c r="DB87" i="15"/>
  <c r="DC87" i="15"/>
  <c r="DD87" i="15"/>
  <c r="DE87" i="15"/>
  <c r="DF87" i="15"/>
  <c r="DG87" i="15"/>
  <c r="DH87" i="15"/>
  <c r="DI87" i="15"/>
  <c r="DJ87" i="15"/>
  <c r="DK87" i="15"/>
  <c r="DL87" i="15"/>
  <c r="DM87" i="15"/>
  <c r="DN87" i="15"/>
  <c r="DO87" i="15"/>
  <c r="DP87" i="15"/>
  <c r="DQ87" i="15"/>
  <c r="DR87" i="15"/>
  <c r="DS87" i="15"/>
  <c r="DT87" i="15"/>
  <c r="DU87" i="15"/>
  <c r="DV87" i="15"/>
  <c r="DW87" i="15"/>
  <c r="DX87" i="15"/>
  <c r="DY87" i="15"/>
  <c r="DZ87" i="15"/>
  <c r="EA87" i="15"/>
  <c r="EB87" i="15"/>
  <c r="EC87" i="15"/>
  <c r="ED87" i="15"/>
  <c r="EE87" i="15"/>
  <c r="EF87" i="15"/>
  <c r="EG87" i="15"/>
  <c r="EH87" i="15"/>
  <c r="EI87" i="15"/>
  <c r="EJ87" i="15"/>
  <c r="EK87" i="15"/>
  <c r="EL87" i="15"/>
  <c r="EM87" i="15"/>
  <c r="EN87" i="15"/>
  <c r="EO87" i="15"/>
  <c r="EP87" i="15"/>
  <c r="EQ87" i="15"/>
  <c r="ER87" i="15"/>
  <c r="ES87" i="15"/>
  <c r="ET87" i="15"/>
  <c r="EU87" i="15"/>
  <c r="EV87" i="15"/>
  <c r="EW87" i="15"/>
  <c r="EX87" i="15"/>
  <c r="EY87" i="15"/>
  <c r="EZ87" i="15"/>
  <c r="FA87" i="15"/>
  <c r="FB87" i="15"/>
  <c r="FC87" i="15"/>
  <c r="FD87" i="15"/>
  <c r="FE87" i="15"/>
  <c r="FF87" i="15"/>
  <c r="FG87" i="15"/>
  <c r="FH87" i="15"/>
  <c r="FI87" i="15"/>
  <c r="FJ87" i="15"/>
  <c r="FK87" i="15"/>
  <c r="FL87" i="15"/>
  <c r="FM87" i="15"/>
  <c r="FN87" i="15"/>
  <c r="FO87" i="15"/>
  <c r="FP87" i="15"/>
  <c r="FQ87" i="15"/>
  <c r="FR87" i="15"/>
  <c r="FS87" i="15"/>
  <c r="FT87" i="15"/>
  <c r="FU87" i="15"/>
  <c r="FV87" i="15"/>
  <c r="FW87" i="15"/>
  <c r="FX87" i="15"/>
  <c r="FY87" i="15"/>
  <c r="FZ87" i="15"/>
  <c r="GA87" i="15"/>
  <c r="GB87" i="15"/>
  <c r="GC87" i="15"/>
  <c r="GD87" i="15"/>
  <c r="GE87" i="15"/>
  <c r="GF87" i="15"/>
  <c r="GG87" i="15"/>
  <c r="GH87" i="15"/>
  <c r="GI87" i="15"/>
  <c r="GJ87" i="15"/>
  <c r="GK87" i="15"/>
  <c r="L88" i="15"/>
  <c r="M88" i="15"/>
  <c r="N88" i="15"/>
  <c r="O88" i="15"/>
  <c r="P88" i="15"/>
  <c r="Q88" i="15"/>
  <c r="R88" i="15"/>
  <c r="S88" i="15"/>
  <c r="T88" i="15"/>
  <c r="U88" i="15"/>
  <c r="V88" i="15"/>
  <c r="W88" i="15"/>
  <c r="X88" i="15"/>
  <c r="Y88" i="15"/>
  <c r="Z88" i="15"/>
  <c r="AA88" i="15"/>
  <c r="AB88" i="15"/>
  <c r="AC88" i="15"/>
  <c r="AD88" i="15"/>
  <c r="AE88" i="15"/>
  <c r="AF88" i="15"/>
  <c r="AG88" i="15"/>
  <c r="AH88" i="15"/>
  <c r="AI88" i="15"/>
  <c r="AJ88" i="15"/>
  <c r="AK88" i="15"/>
  <c r="AL88" i="15"/>
  <c r="AM88" i="15"/>
  <c r="AN88" i="15"/>
  <c r="AO88" i="15"/>
  <c r="AP88" i="15"/>
  <c r="AQ88" i="15"/>
  <c r="AR88" i="15"/>
  <c r="AS88" i="15"/>
  <c r="AT88" i="15"/>
  <c r="AU88" i="15"/>
  <c r="AV88" i="15"/>
  <c r="AW88" i="15"/>
  <c r="AX88" i="15"/>
  <c r="AY88" i="15"/>
  <c r="AZ88" i="15"/>
  <c r="BA88" i="15"/>
  <c r="BB88" i="15"/>
  <c r="BC88" i="15"/>
  <c r="BD88" i="15"/>
  <c r="BE88" i="15"/>
  <c r="BF88" i="15"/>
  <c r="BG88" i="15"/>
  <c r="BH88" i="15"/>
  <c r="BI88" i="15"/>
  <c r="BJ88" i="15"/>
  <c r="BK88" i="15"/>
  <c r="BL88" i="15"/>
  <c r="BM88" i="15"/>
  <c r="BN88" i="15"/>
  <c r="BO88" i="15"/>
  <c r="BP88" i="15"/>
  <c r="BQ88" i="15"/>
  <c r="BR88" i="15"/>
  <c r="BS88" i="15"/>
  <c r="BT88" i="15"/>
  <c r="BU88" i="15"/>
  <c r="BV88" i="15"/>
  <c r="BW88" i="15"/>
  <c r="BX88" i="15"/>
  <c r="BY88" i="15"/>
  <c r="BZ88" i="15"/>
  <c r="CA88" i="15"/>
  <c r="CB88" i="15"/>
  <c r="CC88" i="15"/>
  <c r="CD88" i="15"/>
  <c r="CE88" i="15"/>
  <c r="CF88" i="15"/>
  <c r="CG88" i="15"/>
  <c r="CH88" i="15"/>
  <c r="CI88" i="15"/>
  <c r="CJ88" i="15"/>
  <c r="CK88" i="15"/>
  <c r="CL88" i="15"/>
  <c r="CM88" i="15"/>
  <c r="CN88" i="15"/>
  <c r="CO88" i="15"/>
  <c r="CP88" i="15"/>
  <c r="CQ88" i="15"/>
  <c r="CR88" i="15"/>
  <c r="CS88" i="15"/>
  <c r="CT88" i="15"/>
  <c r="CU88" i="15"/>
  <c r="CV88" i="15"/>
  <c r="CW88" i="15"/>
  <c r="CX88" i="15"/>
  <c r="CY88" i="15"/>
  <c r="CZ88" i="15"/>
  <c r="DA88" i="15"/>
  <c r="DB88" i="15"/>
  <c r="DC88" i="15"/>
  <c r="DD88" i="15"/>
  <c r="DE88" i="15"/>
  <c r="DF88" i="15"/>
  <c r="DG88" i="15"/>
  <c r="DH88" i="15"/>
  <c r="DI88" i="15"/>
  <c r="DJ88" i="15"/>
  <c r="DK88" i="15"/>
  <c r="DL88" i="15"/>
  <c r="DM88" i="15"/>
  <c r="DN88" i="15"/>
  <c r="DO88" i="15"/>
  <c r="DP88" i="15"/>
  <c r="DQ88" i="15"/>
  <c r="DR88" i="15"/>
  <c r="DS88" i="15"/>
  <c r="DT88" i="15"/>
  <c r="DU88" i="15"/>
  <c r="DV88" i="15"/>
  <c r="DW88" i="15"/>
  <c r="DX88" i="15"/>
  <c r="DY88" i="15"/>
  <c r="DZ88" i="15"/>
  <c r="EA88" i="15"/>
  <c r="EB88" i="15"/>
  <c r="EC88" i="15"/>
  <c r="ED88" i="15"/>
  <c r="EE88" i="15"/>
  <c r="EF88" i="15"/>
  <c r="EG88" i="15"/>
  <c r="EH88" i="15"/>
  <c r="EI88" i="15"/>
  <c r="EJ88" i="15"/>
  <c r="EK88" i="15"/>
  <c r="EL88" i="15"/>
  <c r="EM88" i="15"/>
  <c r="EN88" i="15"/>
  <c r="EO88" i="15"/>
  <c r="EP88" i="15"/>
  <c r="EQ88" i="15"/>
  <c r="ER88" i="15"/>
  <c r="ES88" i="15"/>
  <c r="ET88" i="15"/>
  <c r="EU88" i="15"/>
  <c r="EV88" i="15"/>
  <c r="EW88" i="15"/>
  <c r="EX88" i="15"/>
  <c r="EY88" i="15"/>
  <c r="EZ88" i="15"/>
  <c r="FA88" i="15"/>
  <c r="FB88" i="15"/>
  <c r="FC88" i="15"/>
  <c r="FD88" i="15"/>
  <c r="FE88" i="15"/>
  <c r="FF88" i="15"/>
  <c r="FG88" i="15"/>
  <c r="FH88" i="15"/>
  <c r="FI88" i="15"/>
  <c r="FJ88" i="15"/>
  <c r="FK88" i="15"/>
  <c r="FL88" i="15"/>
  <c r="FM88" i="15"/>
  <c r="FN88" i="15"/>
  <c r="FO88" i="15"/>
  <c r="FP88" i="15"/>
  <c r="FQ88" i="15"/>
  <c r="FR88" i="15"/>
  <c r="FS88" i="15"/>
  <c r="FT88" i="15"/>
  <c r="FU88" i="15"/>
  <c r="FV88" i="15"/>
  <c r="FW88" i="15"/>
  <c r="FX88" i="15"/>
  <c r="FY88" i="15"/>
  <c r="FZ88" i="15"/>
  <c r="GA88" i="15"/>
  <c r="GB88" i="15"/>
  <c r="GC88" i="15"/>
  <c r="GD88" i="15"/>
  <c r="GE88" i="15"/>
  <c r="GF88" i="15"/>
  <c r="GG88" i="15"/>
  <c r="GH88" i="15"/>
  <c r="GI88" i="15"/>
  <c r="GJ88" i="15"/>
  <c r="GK88" i="15"/>
  <c r="L89" i="15"/>
  <c r="M89" i="15"/>
  <c r="N89" i="15"/>
  <c r="O89" i="15"/>
  <c r="P89" i="15"/>
  <c r="Q89" i="15"/>
  <c r="R89" i="15"/>
  <c r="S89" i="15"/>
  <c r="T89" i="15"/>
  <c r="U89" i="15"/>
  <c r="V89" i="15"/>
  <c r="W89" i="15"/>
  <c r="X89" i="15"/>
  <c r="Y89" i="15"/>
  <c r="Z89" i="15"/>
  <c r="AA89" i="15"/>
  <c r="AB89" i="15"/>
  <c r="AC89" i="15"/>
  <c r="AD89" i="15"/>
  <c r="AE89" i="15"/>
  <c r="AF89" i="15"/>
  <c r="AG89" i="15"/>
  <c r="AH89" i="15"/>
  <c r="AI89" i="15"/>
  <c r="AJ89" i="15"/>
  <c r="AK89" i="15"/>
  <c r="AL89" i="15"/>
  <c r="AM89" i="15"/>
  <c r="AN89" i="15"/>
  <c r="AO89" i="15"/>
  <c r="AP89" i="15"/>
  <c r="AQ89" i="15"/>
  <c r="AR89" i="15"/>
  <c r="AS89" i="15"/>
  <c r="AT89" i="15"/>
  <c r="AU89" i="15"/>
  <c r="AV89" i="15"/>
  <c r="AW89" i="15"/>
  <c r="AX89" i="15"/>
  <c r="AY89" i="15"/>
  <c r="AZ89" i="15"/>
  <c r="BA89" i="15"/>
  <c r="BB89" i="15"/>
  <c r="BC89" i="15"/>
  <c r="BD89" i="15"/>
  <c r="BE89" i="15"/>
  <c r="BF89" i="15"/>
  <c r="BG89" i="15"/>
  <c r="BH89" i="15"/>
  <c r="BI89" i="15"/>
  <c r="BJ89" i="15"/>
  <c r="BK89" i="15"/>
  <c r="BL89" i="15"/>
  <c r="BM89" i="15"/>
  <c r="BN89" i="15"/>
  <c r="BO89" i="15"/>
  <c r="BP89" i="15"/>
  <c r="BQ89" i="15"/>
  <c r="BR89" i="15"/>
  <c r="BS89" i="15"/>
  <c r="BT89" i="15"/>
  <c r="BU89" i="15"/>
  <c r="BV89" i="15"/>
  <c r="BW89" i="15"/>
  <c r="BX89" i="15"/>
  <c r="BY89" i="15"/>
  <c r="BZ89" i="15"/>
  <c r="CA89" i="15"/>
  <c r="CB89" i="15"/>
  <c r="CC89" i="15"/>
  <c r="CD89" i="15"/>
  <c r="CE89" i="15"/>
  <c r="CF89" i="15"/>
  <c r="CG89" i="15"/>
  <c r="CH89" i="15"/>
  <c r="CI89" i="15"/>
  <c r="CJ89" i="15"/>
  <c r="CK89" i="15"/>
  <c r="CL89" i="15"/>
  <c r="CM89" i="15"/>
  <c r="CN89" i="15"/>
  <c r="CO89" i="15"/>
  <c r="CP89" i="15"/>
  <c r="CQ89" i="15"/>
  <c r="CR89" i="15"/>
  <c r="CS89" i="15"/>
  <c r="CT89" i="15"/>
  <c r="CU89" i="15"/>
  <c r="CV89" i="15"/>
  <c r="CW89" i="15"/>
  <c r="CX89" i="15"/>
  <c r="CY89" i="15"/>
  <c r="CZ89" i="15"/>
  <c r="DA89" i="15"/>
  <c r="DB89" i="15"/>
  <c r="DC89" i="15"/>
  <c r="DD89" i="15"/>
  <c r="DE89" i="15"/>
  <c r="DF89" i="15"/>
  <c r="DG89" i="15"/>
  <c r="DH89" i="15"/>
  <c r="DI89" i="15"/>
  <c r="DJ89" i="15"/>
  <c r="DK89" i="15"/>
  <c r="DL89" i="15"/>
  <c r="DM89" i="15"/>
  <c r="DN89" i="15"/>
  <c r="DO89" i="15"/>
  <c r="DP89" i="15"/>
  <c r="DQ89" i="15"/>
  <c r="DR89" i="15"/>
  <c r="DS89" i="15"/>
  <c r="DT89" i="15"/>
  <c r="DU89" i="15"/>
  <c r="DV89" i="15"/>
  <c r="DW89" i="15"/>
  <c r="DX89" i="15"/>
  <c r="DY89" i="15"/>
  <c r="DZ89" i="15"/>
  <c r="EA89" i="15"/>
  <c r="EB89" i="15"/>
  <c r="EC89" i="15"/>
  <c r="ED89" i="15"/>
  <c r="EE89" i="15"/>
  <c r="EF89" i="15"/>
  <c r="EG89" i="15"/>
  <c r="EH89" i="15"/>
  <c r="EI89" i="15"/>
  <c r="EJ89" i="15"/>
  <c r="EK89" i="15"/>
  <c r="EL89" i="15"/>
  <c r="EM89" i="15"/>
  <c r="EN89" i="15"/>
  <c r="EO89" i="15"/>
  <c r="EP89" i="15"/>
  <c r="EQ89" i="15"/>
  <c r="ER89" i="15"/>
  <c r="ES89" i="15"/>
  <c r="ET89" i="15"/>
  <c r="EU89" i="15"/>
  <c r="EV89" i="15"/>
  <c r="EW89" i="15"/>
  <c r="EX89" i="15"/>
  <c r="EY89" i="15"/>
  <c r="EZ89" i="15"/>
  <c r="FA89" i="15"/>
  <c r="FB89" i="15"/>
  <c r="FC89" i="15"/>
  <c r="FD89" i="15"/>
  <c r="FE89" i="15"/>
  <c r="FF89" i="15"/>
  <c r="FG89" i="15"/>
  <c r="FH89" i="15"/>
  <c r="FI89" i="15"/>
  <c r="FJ89" i="15"/>
  <c r="FK89" i="15"/>
  <c r="FL89" i="15"/>
  <c r="FM89" i="15"/>
  <c r="FN89" i="15"/>
  <c r="FO89" i="15"/>
  <c r="FP89" i="15"/>
  <c r="FQ89" i="15"/>
  <c r="FR89" i="15"/>
  <c r="FS89" i="15"/>
  <c r="FT89" i="15"/>
  <c r="FU89" i="15"/>
  <c r="FV89" i="15"/>
  <c r="FW89" i="15"/>
  <c r="FX89" i="15"/>
  <c r="FY89" i="15"/>
  <c r="FZ89" i="15"/>
  <c r="GA89" i="15"/>
  <c r="GB89" i="15"/>
  <c r="GC89" i="15"/>
  <c r="GD89" i="15"/>
  <c r="GE89" i="15"/>
  <c r="GF89" i="15"/>
  <c r="GG89" i="15"/>
  <c r="GH89" i="15"/>
  <c r="GI89" i="15"/>
  <c r="GJ89" i="15"/>
  <c r="GK89" i="15"/>
  <c r="L90" i="15"/>
  <c r="M90" i="15"/>
  <c r="N90" i="15"/>
  <c r="O90" i="15"/>
  <c r="P90" i="15"/>
  <c r="Q90" i="15"/>
  <c r="R90" i="15"/>
  <c r="S90" i="15"/>
  <c r="T90" i="15"/>
  <c r="U90" i="15"/>
  <c r="V90" i="15"/>
  <c r="W90" i="15"/>
  <c r="X90" i="15"/>
  <c r="Y90" i="15"/>
  <c r="Z90" i="15"/>
  <c r="AA90" i="15"/>
  <c r="AB90" i="15"/>
  <c r="AC90" i="15"/>
  <c r="AD90" i="15"/>
  <c r="AE90" i="15"/>
  <c r="AF90" i="15"/>
  <c r="AG90" i="15"/>
  <c r="AH90" i="15"/>
  <c r="AI90" i="15"/>
  <c r="AJ90" i="15"/>
  <c r="AK90" i="15"/>
  <c r="AL90" i="15"/>
  <c r="AM90" i="15"/>
  <c r="AN90" i="15"/>
  <c r="AO90" i="15"/>
  <c r="AP90" i="15"/>
  <c r="AQ90" i="15"/>
  <c r="AR90" i="15"/>
  <c r="AS90" i="15"/>
  <c r="AT90" i="15"/>
  <c r="AU90" i="15"/>
  <c r="AV90" i="15"/>
  <c r="AW90" i="15"/>
  <c r="AX90" i="15"/>
  <c r="AY90" i="15"/>
  <c r="AZ90" i="15"/>
  <c r="BA90" i="15"/>
  <c r="BB90" i="15"/>
  <c r="BC90" i="15"/>
  <c r="BD90" i="15"/>
  <c r="BE90" i="15"/>
  <c r="BF90" i="15"/>
  <c r="BG90" i="15"/>
  <c r="BH90" i="15"/>
  <c r="BI90" i="15"/>
  <c r="BJ90" i="15"/>
  <c r="BK90" i="15"/>
  <c r="BL90" i="15"/>
  <c r="BM90" i="15"/>
  <c r="BN90" i="15"/>
  <c r="BO90" i="15"/>
  <c r="BP90" i="15"/>
  <c r="BQ90" i="15"/>
  <c r="BR90" i="15"/>
  <c r="BS90" i="15"/>
  <c r="BT90" i="15"/>
  <c r="BU90" i="15"/>
  <c r="BV90" i="15"/>
  <c r="BW90" i="15"/>
  <c r="BX90" i="15"/>
  <c r="BY90" i="15"/>
  <c r="BZ90" i="15"/>
  <c r="CA90" i="15"/>
  <c r="CB90" i="15"/>
  <c r="CC90" i="15"/>
  <c r="CD90" i="15"/>
  <c r="CE90" i="15"/>
  <c r="CF90" i="15"/>
  <c r="CG90" i="15"/>
  <c r="CH90" i="15"/>
  <c r="CI90" i="15"/>
  <c r="CJ90" i="15"/>
  <c r="CK90" i="15"/>
  <c r="CL90" i="15"/>
  <c r="CM90" i="15"/>
  <c r="CN90" i="15"/>
  <c r="CO90" i="15"/>
  <c r="CP90" i="15"/>
  <c r="CQ90" i="15"/>
  <c r="CR90" i="15"/>
  <c r="CS90" i="15"/>
  <c r="CT90" i="15"/>
  <c r="CU90" i="15"/>
  <c r="CV90" i="15"/>
  <c r="CW90" i="15"/>
  <c r="CX90" i="15"/>
  <c r="CY90" i="15"/>
  <c r="CZ90" i="15"/>
  <c r="DA90" i="15"/>
  <c r="DB90" i="15"/>
  <c r="DC90" i="15"/>
  <c r="DD90" i="15"/>
  <c r="DE90" i="15"/>
  <c r="DF90" i="15"/>
  <c r="DG90" i="15"/>
  <c r="DH90" i="15"/>
  <c r="DI90" i="15"/>
  <c r="DJ90" i="15"/>
  <c r="DK90" i="15"/>
  <c r="DL90" i="15"/>
  <c r="DM90" i="15"/>
  <c r="DN90" i="15"/>
  <c r="DO90" i="15"/>
  <c r="DP90" i="15"/>
  <c r="DQ90" i="15"/>
  <c r="DR90" i="15"/>
  <c r="DS90" i="15"/>
  <c r="DT90" i="15"/>
  <c r="DU90" i="15"/>
  <c r="DV90" i="15"/>
  <c r="DW90" i="15"/>
  <c r="DX90" i="15"/>
  <c r="DY90" i="15"/>
  <c r="DZ90" i="15"/>
  <c r="EA90" i="15"/>
  <c r="EB90" i="15"/>
  <c r="EC90" i="15"/>
  <c r="ED90" i="15"/>
  <c r="EE90" i="15"/>
  <c r="EF90" i="15"/>
  <c r="EG90" i="15"/>
  <c r="EH90" i="15"/>
  <c r="EI90" i="15"/>
  <c r="EJ90" i="15"/>
  <c r="EK90" i="15"/>
  <c r="EL90" i="15"/>
  <c r="EM90" i="15"/>
  <c r="EN90" i="15"/>
  <c r="EO90" i="15"/>
  <c r="EP90" i="15"/>
  <c r="EQ90" i="15"/>
  <c r="ER90" i="15"/>
  <c r="ES90" i="15"/>
  <c r="ET90" i="15"/>
  <c r="EU90" i="15"/>
  <c r="EV90" i="15"/>
  <c r="EW90" i="15"/>
  <c r="EX90" i="15"/>
  <c r="EY90" i="15"/>
  <c r="EZ90" i="15"/>
  <c r="FA90" i="15"/>
  <c r="FB90" i="15"/>
  <c r="FC90" i="15"/>
  <c r="FD90" i="15"/>
  <c r="FE90" i="15"/>
  <c r="FF90" i="15"/>
  <c r="FG90" i="15"/>
  <c r="FH90" i="15"/>
  <c r="FI90" i="15"/>
  <c r="FJ90" i="15"/>
  <c r="FK90" i="15"/>
  <c r="FL90" i="15"/>
  <c r="FM90" i="15"/>
  <c r="FN90" i="15"/>
  <c r="FO90" i="15"/>
  <c r="FP90" i="15"/>
  <c r="FQ90" i="15"/>
  <c r="FR90" i="15"/>
  <c r="FS90" i="15"/>
  <c r="FT90" i="15"/>
  <c r="FU90" i="15"/>
  <c r="FV90" i="15"/>
  <c r="FW90" i="15"/>
  <c r="FX90" i="15"/>
  <c r="FY90" i="15"/>
  <c r="FZ90" i="15"/>
  <c r="GA90" i="15"/>
  <c r="GB90" i="15"/>
  <c r="GC90" i="15"/>
  <c r="GD90" i="15"/>
  <c r="GE90" i="15"/>
  <c r="GF90" i="15"/>
  <c r="GG90" i="15"/>
  <c r="GH90" i="15"/>
  <c r="GI90" i="15"/>
  <c r="GJ90" i="15"/>
  <c r="GK90" i="15"/>
  <c r="L91" i="15"/>
  <c r="M91" i="15"/>
  <c r="N91" i="15"/>
  <c r="O91" i="15"/>
  <c r="P91" i="15"/>
  <c r="Q91" i="15"/>
  <c r="R91" i="15"/>
  <c r="S91" i="15"/>
  <c r="T91" i="15"/>
  <c r="U91" i="15"/>
  <c r="V91" i="15"/>
  <c r="W91" i="15"/>
  <c r="X91" i="15"/>
  <c r="Y91" i="15"/>
  <c r="Z91" i="15"/>
  <c r="AA91" i="15"/>
  <c r="AB91" i="15"/>
  <c r="AC91" i="15"/>
  <c r="AD91" i="15"/>
  <c r="AE91" i="15"/>
  <c r="AF91" i="15"/>
  <c r="AG91" i="15"/>
  <c r="AH91" i="15"/>
  <c r="AI91" i="15"/>
  <c r="AJ91" i="15"/>
  <c r="AK91" i="15"/>
  <c r="AL91" i="15"/>
  <c r="AM91" i="15"/>
  <c r="AN91" i="15"/>
  <c r="AO91" i="15"/>
  <c r="AP91" i="15"/>
  <c r="AQ91" i="15"/>
  <c r="AR91" i="15"/>
  <c r="AS91" i="15"/>
  <c r="AT91" i="15"/>
  <c r="AU91" i="15"/>
  <c r="AV91" i="15"/>
  <c r="AW91" i="15"/>
  <c r="AX91" i="15"/>
  <c r="AY91" i="15"/>
  <c r="AZ91" i="15"/>
  <c r="BA91" i="15"/>
  <c r="BB91" i="15"/>
  <c r="BC91" i="15"/>
  <c r="BD91" i="15"/>
  <c r="BE91" i="15"/>
  <c r="BF91" i="15"/>
  <c r="BG91" i="15"/>
  <c r="BH91" i="15"/>
  <c r="BI91" i="15"/>
  <c r="BJ91" i="15"/>
  <c r="BK91" i="15"/>
  <c r="BL91" i="15"/>
  <c r="BM91" i="15"/>
  <c r="BN91" i="15"/>
  <c r="BO91" i="15"/>
  <c r="BP91" i="15"/>
  <c r="BQ91" i="15"/>
  <c r="BR91" i="15"/>
  <c r="BS91" i="15"/>
  <c r="BT91" i="15"/>
  <c r="BU91" i="15"/>
  <c r="BV91" i="15"/>
  <c r="BW91" i="15"/>
  <c r="BX91" i="15"/>
  <c r="BY91" i="15"/>
  <c r="BZ91" i="15"/>
  <c r="CA91" i="15"/>
  <c r="CB91" i="15"/>
  <c r="CC91" i="15"/>
  <c r="CD91" i="15"/>
  <c r="CE91" i="15"/>
  <c r="CF91" i="15"/>
  <c r="CG91" i="15"/>
  <c r="CH91" i="15"/>
  <c r="CI91" i="15"/>
  <c r="CJ91" i="15"/>
  <c r="CK91" i="15"/>
  <c r="CL91" i="15"/>
  <c r="CM91" i="15"/>
  <c r="CN91" i="15"/>
  <c r="CO91" i="15"/>
  <c r="CP91" i="15"/>
  <c r="CQ91" i="15"/>
  <c r="CR91" i="15"/>
  <c r="CS91" i="15"/>
  <c r="CT91" i="15"/>
  <c r="CU91" i="15"/>
  <c r="CV91" i="15"/>
  <c r="CW91" i="15"/>
  <c r="CX91" i="15"/>
  <c r="CY91" i="15"/>
  <c r="CZ91" i="15"/>
  <c r="DA91" i="15"/>
  <c r="DB91" i="15"/>
  <c r="DC91" i="15"/>
  <c r="DD91" i="15"/>
  <c r="DE91" i="15"/>
  <c r="DF91" i="15"/>
  <c r="DG91" i="15"/>
  <c r="DH91" i="15"/>
  <c r="DI91" i="15"/>
  <c r="DJ91" i="15"/>
  <c r="DK91" i="15"/>
  <c r="DL91" i="15"/>
  <c r="DM91" i="15"/>
  <c r="DN91" i="15"/>
  <c r="DO91" i="15"/>
  <c r="DP91" i="15"/>
  <c r="DQ91" i="15"/>
  <c r="DR91" i="15"/>
  <c r="DS91" i="15"/>
  <c r="DT91" i="15"/>
  <c r="DU91" i="15"/>
  <c r="DV91" i="15"/>
  <c r="DW91" i="15"/>
  <c r="DX91" i="15"/>
  <c r="DY91" i="15"/>
  <c r="DZ91" i="15"/>
  <c r="EA91" i="15"/>
  <c r="EB91" i="15"/>
  <c r="EC91" i="15"/>
  <c r="ED91" i="15"/>
  <c r="EE91" i="15"/>
  <c r="EF91" i="15"/>
  <c r="EG91" i="15"/>
  <c r="EH91" i="15"/>
  <c r="EI91" i="15"/>
  <c r="EJ91" i="15"/>
  <c r="EK91" i="15"/>
  <c r="EL91" i="15"/>
  <c r="EM91" i="15"/>
  <c r="EN91" i="15"/>
  <c r="EO91" i="15"/>
  <c r="EP91" i="15"/>
  <c r="EQ91" i="15"/>
  <c r="ER91" i="15"/>
  <c r="ES91" i="15"/>
  <c r="ET91" i="15"/>
  <c r="EU91" i="15"/>
  <c r="EV91" i="15"/>
  <c r="EW91" i="15"/>
  <c r="EX91" i="15"/>
  <c r="EY91" i="15"/>
  <c r="EZ91" i="15"/>
  <c r="FA91" i="15"/>
  <c r="FB91" i="15"/>
  <c r="FC91" i="15"/>
  <c r="FD91" i="15"/>
  <c r="FE91" i="15"/>
  <c r="FF91" i="15"/>
  <c r="FG91" i="15"/>
  <c r="FH91" i="15"/>
  <c r="FI91" i="15"/>
  <c r="FJ91" i="15"/>
  <c r="FK91" i="15"/>
  <c r="FL91" i="15"/>
  <c r="FM91" i="15"/>
  <c r="FN91" i="15"/>
  <c r="FO91" i="15"/>
  <c r="FP91" i="15"/>
  <c r="FQ91" i="15"/>
  <c r="FR91" i="15"/>
  <c r="FS91" i="15"/>
  <c r="FT91" i="15"/>
  <c r="FU91" i="15"/>
  <c r="FV91" i="15"/>
  <c r="FW91" i="15"/>
  <c r="FX91" i="15"/>
  <c r="FY91" i="15"/>
  <c r="FZ91" i="15"/>
  <c r="GA91" i="15"/>
  <c r="GB91" i="15"/>
  <c r="GC91" i="15"/>
  <c r="GD91" i="15"/>
  <c r="GE91" i="15"/>
  <c r="GF91" i="15"/>
  <c r="GG91" i="15"/>
  <c r="GH91" i="15"/>
  <c r="GI91" i="15"/>
  <c r="GJ91" i="15"/>
  <c r="GK91" i="15"/>
  <c r="L92" i="15"/>
  <c r="M92" i="15"/>
  <c r="N92" i="15"/>
  <c r="O92" i="15"/>
  <c r="P92" i="15"/>
  <c r="Q92" i="15"/>
  <c r="R92" i="15"/>
  <c r="S92" i="15"/>
  <c r="T92" i="15"/>
  <c r="U92" i="15"/>
  <c r="V92" i="15"/>
  <c r="W92" i="15"/>
  <c r="X92" i="15"/>
  <c r="Y92" i="15"/>
  <c r="Z92" i="15"/>
  <c r="AA92" i="15"/>
  <c r="AB92" i="15"/>
  <c r="AC92" i="15"/>
  <c r="AD92" i="15"/>
  <c r="AE92" i="15"/>
  <c r="AF92" i="15"/>
  <c r="AG92" i="15"/>
  <c r="AH92" i="15"/>
  <c r="AI92" i="15"/>
  <c r="AJ92" i="15"/>
  <c r="AK92" i="15"/>
  <c r="AL92" i="15"/>
  <c r="AM92" i="15"/>
  <c r="AN92" i="15"/>
  <c r="AO92" i="15"/>
  <c r="AP92" i="15"/>
  <c r="AQ92" i="15"/>
  <c r="AR92" i="15"/>
  <c r="AS92" i="15"/>
  <c r="AT92" i="15"/>
  <c r="AU92" i="15"/>
  <c r="AV92" i="15"/>
  <c r="AW92" i="15"/>
  <c r="AX92" i="15"/>
  <c r="AY92" i="15"/>
  <c r="AZ92" i="15"/>
  <c r="BA92" i="15"/>
  <c r="BB92" i="15"/>
  <c r="BC92" i="15"/>
  <c r="BD92" i="15"/>
  <c r="BE92" i="15"/>
  <c r="BF92" i="15"/>
  <c r="BG92" i="15"/>
  <c r="BH92" i="15"/>
  <c r="BI92" i="15"/>
  <c r="BJ92" i="15"/>
  <c r="BK92" i="15"/>
  <c r="BL92" i="15"/>
  <c r="BM92" i="15"/>
  <c r="BN92" i="15"/>
  <c r="BO92" i="15"/>
  <c r="BP92" i="15"/>
  <c r="BQ92" i="15"/>
  <c r="BR92" i="15"/>
  <c r="BS92" i="15"/>
  <c r="BT92" i="15"/>
  <c r="BU92" i="15"/>
  <c r="BV92" i="15"/>
  <c r="BW92" i="15"/>
  <c r="BX92" i="15"/>
  <c r="BY92" i="15"/>
  <c r="BZ92" i="15"/>
  <c r="CA92" i="15"/>
  <c r="CB92" i="15"/>
  <c r="CC92" i="15"/>
  <c r="CD92" i="15"/>
  <c r="CE92" i="15"/>
  <c r="CF92" i="15"/>
  <c r="CG92" i="15"/>
  <c r="CH92" i="15"/>
  <c r="CI92" i="15"/>
  <c r="CJ92" i="15"/>
  <c r="CK92" i="15"/>
  <c r="CL92" i="15"/>
  <c r="CM92" i="15"/>
  <c r="CN92" i="15"/>
  <c r="CO92" i="15"/>
  <c r="CP92" i="15"/>
  <c r="CQ92" i="15"/>
  <c r="CR92" i="15"/>
  <c r="CS92" i="15"/>
  <c r="CT92" i="15"/>
  <c r="CU92" i="15"/>
  <c r="CV92" i="15"/>
  <c r="CW92" i="15"/>
  <c r="CX92" i="15"/>
  <c r="CY92" i="15"/>
  <c r="CZ92" i="15"/>
  <c r="DA92" i="15"/>
  <c r="DB92" i="15"/>
  <c r="DC92" i="15"/>
  <c r="DD92" i="15"/>
  <c r="DE92" i="15"/>
  <c r="DF92" i="15"/>
  <c r="DG92" i="15"/>
  <c r="DH92" i="15"/>
  <c r="DI92" i="15"/>
  <c r="DJ92" i="15"/>
  <c r="DK92" i="15"/>
  <c r="DL92" i="15"/>
  <c r="DM92" i="15"/>
  <c r="DN92" i="15"/>
  <c r="DO92" i="15"/>
  <c r="DP92" i="15"/>
  <c r="DQ92" i="15"/>
  <c r="DR92" i="15"/>
  <c r="DS92" i="15"/>
  <c r="DT92" i="15"/>
  <c r="DU92" i="15"/>
  <c r="DV92" i="15"/>
  <c r="DW92" i="15"/>
  <c r="DX92" i="15"/>
  <c r="DY92" i="15"/>
  <c r="DZ92" i="15"/>
  <c r="EA92" i="15"/>
  <c r="EB92" i="15"/>
  <c r="EC92" i="15"/>
  <c r="ED92" i="15"/>
  <c r="EE92" i="15"/>
  <c r="EF92" i="15"/>
  <c r="EG92" i="15"/>
  <c r="EH92" i="15"/>
  <c r="EI92" i="15"/>
  <c r="EJ92" i="15"/>
  <c r="EK92" i="15"/>
  <c r="EL92" i="15"/>
  <c r="EM92" i="15"/>
  <c r="EN92" i="15"/>
  <c r="EO92" i="15"/>
  <c r="EP92" i="15"/>
  <c r="EQ92" i="15"/>
  <c r="ER92" i="15"/>
  <c r="ES92" i="15"/>
  <c r="ET92" i="15"/>
  <c r="EU92" i="15"/>
  <c r="EV92" i="15"/>
  <c r="EW92" i="15"/>
  <c r="EX92" i="15"/>
  <c r="EY92" i="15"/>
  <c r="EZ92" i="15"/>
  <c r="FA92" i="15"/>
  <c r="FB92" i="15"/>
  <c r="FC92" i="15"/>
  <c r="FD92" i="15"/>
  <c r="FE92" i="15"/>
  <c r="FF92" i="15"/>
  <c r="FG92" i="15"/>
  <c r="FH92" i="15"/>
  <c r="FI92" i="15"/>
  <c r="FJ92" i="15"/>
  <c r="FK92" i="15"/>
  <c r="FL92" i="15"/>
  <c r="FM92" i="15"/>
  <c r="FN92" i="15"/>
  <c r="FO92" i="15"/>
  <c r="FP92" i="15"/>
  <c r="FQ92" i="15"/>
  <c r="FR92" i="15"/>
  <c r="FS92" i="15"/>
  <c r="FT92" i="15"/>
  <c r="FU92" i="15"/>
  <c r="FV92" i="15"/>
  <c r="FW92" i="15"/>
  <c r="FX92" i="15"/>
  <c r="FY92" i="15"/>
  <c r="FZ92" i="15"/>
  <c r="GA92" i="15"/>
  <c r="GB92" i="15"/>
  <c r="GC92" i="15"/>
  <c r="GD92" i="15"/>
  <c r="GE92" i="15"/>
  <c r="GF92" i="15"/>
  <c r="GG92" i="15"/>
  <c r="GH92" i="15"/>
  <c r="GI92" i="15"/>
  <c r="GJ92" i="15"/>
  <c r="GK92" i="15"/>
  <c r="L93" i="15"/>
  <c r="M93" i="15"/>
  <c r="N93" i="15"/>
  <c r="O93" i="15"/>
  <c r="P93" i="15"/>
  <c r="Q93" i="15"/>
  <c r="R93" i="15"/>
  <c r="S93" i="15"/>
  <c r="T93" i="15"/>
  <c r="U93" i="15"/>
  <c r="V93" i="15"/>
  <c r="W93" i="15"/>
  <c r="X93" i="15"/>
  <c r="Y93" i="15"/>
  <c r="Z93" i="15"/>
  <c r="AA93" i="15"/>
  <c r="AB93" i="15"/>
  <c r="AC93" i="15"/>
  <c r="AD93" i="15"/>
  <c r="AE93" i="15"/>
  <c r="AF93" i="15"/>
  <c r="AG93" i="15"/>
  <c r="AH93" i="15"/>
  <c r="AI93" i="15"/>
  <c r="AJ93" i="15"/>
  <c r="AK93" i="15"/>
  <c r="AL93" i="15"/>
  <c r="AM93" i="15"/>
  <c r="AN93" i="15"/>
  <c r="AO93" i="15"/>
  <c r="AP93" i="15"/>
  <c r="AQ93" i="15"/>
  <c r="AR93" i="15"/>
  <c r="AS93" i="15"/>
  <c r="AT93" i="15"/>
  <c r="AU93" i="15"/>
  <c r="AV93" i="15"/>
  <c r="AW93" i="15"/>
  <c r="AX93" i="15"/>
  <c r="AY93" i="15"/>
  <c r="AZ93" i="15"/>
  <c r="BA93" i="15"/>
  <c r="BB93" i="15"/>
  <c r="BC93" i="15"/>
  <c r="BD93" i="15"/>
  <c r="BE93" i="15"/>
  <c r="BF93" i="15"/>
  <c r="BG93" i="15"/>
  <c r="BH93" i="15"/>
  <c r="BI93" i="15"/>
  <c r="BJ93" i="15"/>
  <c r="BK93" i="15"/>
  <c r="BL93" i="15"/>
  <c r="BM93" i="15"/>
  <c r="BN93" i="15"/>
  <c r="BO93" i="15"/>
  <c r="BP93" i="15"/>
  <c r="BQ93" i="15"/>
  <c r="BR93" i="15"/>
  <c r="BS93" i="15"/>
  <c r="BT93" i="15"/>
  <c r="BU93" i="15"/>
  <c r="BV93" i="15"/>
  <c r="BW93" i="15"/>
  <c r="BX93" i="15"/>
  <c r="BY93" i="15"/>
  <c r="BZ93" i="15"/>
  <c r="CA93" i="15"/>
  <c r="CB93" i="15"/>
  <c r="CC93" i="15"/>
  <c r="CD93" i="15"/>
  <c r="CE93" i="15"/>
  <c r="CF93" i="15"/>
  <c r="CG93" i="15"/>
  <c r="CH93" i="15"/>
  <c r="CI93" i="15"/>
  <c r="CJ93" i="15"/>
  <c r="CK93" i="15"/>
  <c r="CL93" i="15"/>
  <c r="CM93" i="15"/>
  <c r="CN93" i="15"/>
  <c r="CO93" i="15"/>
  <c r="CP93" i="15"/>
  <c r="CQ93" i="15"/>
  <c r="CR93" i="15"/>
  <c r="CS93" i="15"/>
  <c r="CT93" i="15"/>
  <c r="CU93" i="15"/>
  <c r="CV93" i="15"/>
  <c r="CW93" i="15"/>
  <c r="CX93" i="15"/>
  <c r="CY93" i="15"/>
  <c r="CZ93" i="15"/>
  <c r="DA93" i="15"/>
  <c r="DB93" i="15"/>
  <c r="DC93" i="15"/>
  <c r="DD93" i="15"/>
  <c r="DE93" i="15"/>
  <c r="DF93" i="15"/>
  <c r="DG93" i="15"/>
  <c r="DH93" i="15"/>
  <c r="DI93" i="15"/>
  <c r="DJ93" i="15"/>
  <c r="DK93" i="15"/>
  <c r="DL93" i="15"/>
  <c r="DM93" i="15"/>
  <c r="DN93" i="15"/>
  <c r="DO93" i="15"/>
  <c r="DP93" i="15"/>
  <c r="DQ93" i="15"/>
  <c r="DR93" i="15"/>
  <c r="DS93" i="15"/>
  <c r="DT93" i="15"/>
  <c r="DU93" i="15"/>
  <c r="DV93" i="15"/>
  <c r="DW93" i="15"/>
  <c r="DX93" i="15"/>
  <c r="DY93" i="15"/>
  <c r="DZ93" i="15"/>
  <c r="EA93" i="15"/>
  <c r="EB93" i="15"/>
  <c r="EC93" i="15"/>
  <c r="ED93" i="15"/>
  <c r="EE93" i="15"/>
  <c r="EF93" i="15"/>
  <c r="EG93" i="15"/>
  <c r="EH93" i="15"/>
  <c r="EI93" i="15"/>
  <c r="EJ93" i="15"/>
  <c r="EK93" i="15"/>
  <c r="EL93" i="15"/>
  <c r="EM93" i="15"/>
  <c r="EN93" i="15"/>
  <c r="EO93" i="15"/>
  <c r="EP93" i="15"/>
  <c r="EQ93" i="15"/>
  <c r="ER93" i="15"/>
  <c r="ES93" i="15"/>
  <c r="ET93" i="15"/>
  <c r="EU93" i="15"/>
  <c r="EV93" i="15"/>
  <c r="EW93" i="15"/>
  <c r="EX93" i="15"/>
  <c r="EY93" i="15"/>
  <c r="EZ93" i="15"/>
  <c r="FA93" i="15"/>
  <c r="FB93" i="15"/>
  <c r="FC93" i="15"/>
  <c r="FD93" i="15"/>
  <c r="FE93" i="15"/>
  <c r="FF93" i="15"/>
  <c r="FG93" i="15"/>
  <c r="FH93" i="15"/>
  <c r="FI93" i="15"/>
  <c r="FJ93" i="15"/>
  <c r="FK93" i="15"/>
  <c r="FL93" i="15"/>
  <c r="FM93" i="15"/>
  <c r="FN93" i="15"/>
  <c r="FO93" i="15"/>
  <c r="FP93" i="15"/>
  <c r="FQ93" i="15"/>
  <c r="FR93" i="15"/>
  <c r="FS93" i="15"/>
  <c r="FT93" i="15"/>
  <c r="FU93" i="15"/>
  <c r="FV93" i="15"/>
  <c r="FW93" i="15"/>
  <c r="FX93" i="15"/>
  <c r="FY93" i="15"/>
  <c r="FZ93" i="15"/>
  <c r="GA93" i="15"/>
  <c r="GB93" i="15"/>
  <c r="GC93" i="15"/>
  <c r="GD93" i="15"/>
  <c r="GE93" i="15"/>
  <c r="GF93" i="15"/>
  <c r="GG93" i="15"/>
  <c r="GH93" i="15"/>
  <c r="GI93" i="15"/>
  <c r="GJ93" i="15"/>
  <c r="GK93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A94" i="15"/>
  <c r="AB94" i="15"/>
  <c r="AC94" i="15"/>
  <c r="AD94" i="15"/>
  <c r="AE94" i="15"/>
  <c r="AF94" i="15"/>
  <c r="AG94" i="15"/>
  <c r="AH94" i="15"/>
  <c r="AI94" i="15"/>
  <c r="AJ94" i="15"/>
  <c r="AK94" i="15"/>
  <c r="AL94" i="15"/>
  <c r="AM94" i="15"/>
  <c r="AN94" i="15"/>
  <c r="AO94" i="15"/>
  <c r="AP94" i="15"/>
  <c r="AQ94" i="15"/>
  <c r="AR94" i="15"/>
  <c r="AS94" i="15"/>
  <c r="AT94" i="15"/>
  <c r="AU94" i="15"/>
  <c r="AV94" i="15"/>
  <c r="AW94" i="15"/>
  <c r="AX94" i="15"/>
  <c r="AY94" i="15"/>
  <c r="AZ94" i="15"/>
  <c r="BA94" i="15"/>
  <c r="BB94" i="15"/>
  <c r="BC94" i="15"/>
  <c r="BD94" i="15"/>
  <c r="BE94" i="15"/>
  <c r="BF94" i="15"/>
  <c r="BG94" i="15"/>
  <c r="BH94" i="15"/>
  <c r="BI94" i="15"/>
  <c r="BJ94" i="15"/>
  <c r="BK94" i="15"/>
  <c r="BL94" i="15"/>
  <c r="BM94" i="15"/>
  <c r="BN94" i="15"/>
  <c r="BO94" i="15"/>
  <c r="BP94" i="15"/>
  <c r="BQ94" i="15"/>
  <c r="BR94" i="15"/>
  <c r="BS94" i="15"/>
  <c r="BT94" i="15"/>
  <c r="BU94" i="15"/>
  <c r="BV94" i="15"/>
  <c r="BW94" i="15"/>
  <c r="BX94" i="15"/>
  <c r="BY94" i="15"/>
  <c r="BZ94" i="15"/>
  <c r="CA94" i="15"/>
  <c r="CB94" i="15"/>
  <c r="CC94" i="15"/>
  <c r="CD94" i="15"/>
  <c r="CE94" i="15"/>
  <c r="CF94" i="15"/>
  <c r="CG94" i="15"/>
  <c r="CH94" i="15"/>
  <c r="CI94" i="15"/>
  <c r="CJ94" i="15"/>
  <c r="CK94" i="15"/>
  <c r="CL94" i="15"/>
  <c r="CM94" i="15"/>
  <c r="CN94" i="15"/>
  <c r="CO94" i="15"/>
  <c r="CP94" i="15"/>
  <c r="CQ94" i="15"/>
  <c r="CR94" i="15"/>
  <c r="CS94" i="15"/>
  <c r="CT94" i="15"/>
  <c r="CU94" i="15"/>
  <c r="CV94" i="15"/>
  <c r="CW94" i="15"/>
  <c r="CX94" i="15"/>
  <c r="CY94" i="15"/>
  <c r="CZ94" i="15"/>
  <c r="DA94" i="15"/>
  <c r="DB94" i="15"/>
  <c r="DC94" i="15"/>
  <c r="DD94" i="15"/>
  <c r="DE94" i="15"/>
  <c r="DF94" i="15"/>
  <c r="DG94" i="15"/>
  <c r="DH94" i="15"/>
  <c r="DI94" i="15"/>
  <c r="DJ94" i="15"/>
  <c r="DK94" i="15"/>
  <c r="DL94" i="15"/>
  <c r="DM94" i="15"/>
  <c r="DN94" i="15"/>
  <c r="DO94" i="15"/>
  <c r="DP94" i="15"/>
  <c r="DQ94" i="15"/>
  <c r="DR94" i="15"/>
  <c r="DS94" i="15"/>
  <c r="DT94" i="15"/>
  <c r="DU94" i="15"/>
  <c r="DV94" i="15"/>
  <c r="DW94" i="15"/>
  <c r="DX94" i="15"/>
  <c r="DY94" i="15"/>
  <c r="DZ94" i="15"/>
  <c r="EA94" i="15"/>
  <c r="EB94" i="15"/>
  <c r="EC94" i="15"/>
  <c r="ED94" i="15"/>
  <c r="EE94" i="15"/>
  <c r="EF94" i="15"/>
  <c r="EG94" i="15"/>
  <c r="EH94" i="15"/>
  <c r="EI94" i="15"/>
  <c r="EJ94" i="15"/>
  <c r="EK94" i="15"/>
  <c r="EL94" i="15"/>
  <c r="EM94" i="15"/>
  <c r="EN94" i="15"/>
  <c r="EO94" i="15"/>
  <c r="EP94" i="15"/>
  <c r="EQ94" i="15"/>
  <c r="ER94" i="15"/>
  <c r="ES94" i="15"/>
  <c r="ET94" i="15"/>
  <c r="EU94" i="15"/>
  <c r="EV94" i="15"/>
  <c r="EW94" i="15"/>
  <c r="EX94" i="15"/>
  <c r="EY94" i="15"/>
  <c r="EZ94" i="15"/>
  <c r="FA94" i="15"/>
  <c r="FB94" i="15"/>
  <c r="FC94" i="15"/>
  <c r="FD94" i="15"/>
  <c r="FE94" i="15"/>
  <c r="FF94" i="15"/>
  <c r="FG94" i="15"/>
  <c r="FH94" i="15"/>
  <c r="FI94" i="15"/>
  <c r="FJ94" i="15"/>
  <c r="FK94" i="15"/>
  <c r="FL94" i="15"/>
  <c r="FM94" i="15"/>
  <c r="FN94" i="15"/>
  <c r="FO94" i="15"/>
  <c r="FP94" i="15"/>
  <c r="FQ94" i="15"/>
  <c r="FR94" i="15"/>
  <c r="FS94" i="15"/>
  <c r="FT94" i="15"/>
  <c r="FU94" i="15"/>
  <c r="FV94" i="15"/>
  <c r="FW94" i="15"/>
  <c r="FX94" i="15"/>
  <c r="FY94" i="15"/>
  <c r="FZ94" i="15"/>
  <c r="GA94" i="15"/>
  <c r="GB94" i="15"/>
  <c r="GC94" i="15"/>
  <c r="GD94" i="15"/>
  <c r="GE94" i="15"/>
  <c r="GF94" i="15"/>
  <c r="GG94" i="15"/>
  <c r="GH94" i="15"/>
  <c r="GI94" i="15"/>
  <c r="GJ94" i="15"/>
  <c r="GK94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A95" i="15"/>
  <c r="AB95" i="15"/>
  <c r="AC95" i="15"/>
  <c r="AD95" i="15"/>
  <c r="AE95" i="15"/>
  <c r="AF95" i="15"/>
  <c r="AG95" i="15"/>
  <c r="AH95" i="15"/>
  <c r="AI95" i="15"/>
  <c r="AJ95" i="15"/>
  <c r="AK95" i="15"/>
  <c r="AL95" i="15"/>
  <c r="AM95" i="15"/>
  <c r="AN95" i="15"/>
  <c r="AO95" i="15"/>
  <c r="AP95" i="15"/>
  <c r="AQ95" i="15"/>
  <c r="AR95" i="15"/>
  <c r="AS95" i="15"/>
  <c r="AT95" i="15"/>
  <c r="AU95" i="15"/>
  <c r="AV95" i="15"/>
  <c r="AW95" i="15"/>
  <c r="AX95" i="15"/>
  <c r="AY95" i="15"/>
  <c r="AZ95" i="15"/>
  <c r="BA95" i="15"/>
  <c r="BB95" i="15"/>
  <c r="BC95" i="15"/>
  <c r="BD95" i="15"/>
  <c r="BE95" i="15"/>
  <c r="BF95" i="15"/>
  <c r="BG95" i="15"/>
  <c r="BH95" i="15"/>
  <c r="BI95" i="15"/>
  <c r="BJ95" i="15"/>
  <c r="BK95" i="15"/>
  <c r="BL95" i="15"/>
  <c r="BM95" i="15"/>
  <c r="BN95" i="15"/>
  <c r="BO95" i="15"/>
  <c r="BP95" i="15"/>
  <c r="BQ95" i="15"/>
  <c r="BR95" i="15"/>
  <c r="BS95" i="15"/>
  <c r="BT95" i="15"/>
  <c r="BU95" i="15"/>
  <c r="BV95" i="15"/>
  <c r="BW95" i="15"/>
  <c r="BX95" i="15"/>
  <c r="BY95" i="15"/>
  <c r="BZ95" i="15"/>
  <c r="CA95" i="15"/>
  <c r="CB95" i="15"/>
  <c r="CC95" i="15"/>
  <c r="CD95" i="15"/>
  <c r="CE95" i="15"/>
  <c r="CF95" i="15"/>
  <c r="CG95" i="15"/>
  <c r="CH95" i="15"/>
  <c r="CI95" i="15"/>
  <c r="CJ95" i="15"/>
  <c r="CK95" i="15"/>
  <c r="CL95" i="15"/>
  <c r="CM95" i="15"/>
  <c r="CN95" i="15"/>
  <c r="CO95" i="15"/>
  <c r="CP95" i="15"/>
  <c r="CQ95" i="15"/>
  <c r="CR95" i="15"/>
  <c r="CS95" i="15"/>
  <c r="CT95" i="15"/>
  <c r="CU95" i="15"/>
  <c r="CV95" i="15"/>
  <c r="CW95" i="15"/>
  <c r="CX95" i="15"/>
  <c r="CY95" i="15"/>
  <c r="CZ95" i="15"/>
  <c r="DA95" i="15"/>
  <c r="DB95" i="15"/>
  <c r="DC95" i="15"/>
  <c r="DD95" i="15"/>
  <c r="DE95" i="15"/>
  <c r="DF95" i="15"/>
  <c r="DG95" i="15"/>
  <c r="DH95" i="15"/>
  <c r="DI95" i="15"/>
  <c r="DJ95" i="15"/>
  <c r="DK95" i="15"/>
  <c r="DL95" i="15"/>
  <c r="DM95" i="15"/>
  <c r="DN95" i="15"/>
  <c r="DO95" i="15"/>
  <c r="DP95" i="15"/>
  <c r="DQ95" i="15"/>
  <c r="DR95" i="15"/>
  <c r="DS95" i="15"/>
  <c r="DT95" i="15"/>
  <c r="DU95" i="15"/>
  <c r="DV95" i="15"/>
  <c r="DW95" i="15"/>
  <c r="DX95" i="15"/>
  <c r="DY95" i="15"/>
  <c r="DZ95" i="15"/>
  <c r="EA95" i="15"/>
  <c r="EB95" i="15"/>
  <c r="EC95" i="15"/>
  <c r="ED95" i="15"/>
  <c r="EE95" i="15"/>
  <c r="EF95" i="15"/>
  <c r="EG95" i="15"/>
  <c r="EH95" i="15"/>
  <c r="EI95" i="15"/>
  <c r="EJ95" i="15"/>
  <c r="EK95" i="15"/>
  <c r="EL95" i="15"/>
  <c r="EM95" i="15"/>
  <c r="EN95" i="15"/>
  <c r="EO95" i="15"/>
  <c r="EP95" i="15"/>
  <c r="EQ95" i="15"/>
  <c r="ER95" i="15"/>
  <c r="ES95" i="15"/>
  <c r="ET95" i="15"/>
  <c r="EU95" i="15"/>
  <c r="EV95" i="15"/>
  <c r="EW95" i="15"/>
  <c r="EX95" i="15"/>
  <c r="EY95" i="15"/>
  <c r="EZ95" i="15"/>
  <c r="FA95" i="15"/>
  <c r="FB95" i="15"/>
  <c r="FC95" i="15"/>
  <c r="FD95" i="15"/>
  <c r="FE95" i="15"/>
  <c r="FF95" i="15"/>
  <c r="FG95" i="15"/>
  <c r="FH95" i="15"/>
  <c r="FI95" i="15"/>
  <c r="FJ95" i="15"/>
  <c r="FK95" i="15"/>
  <c r="FL95" i="15"/>
  <c r="FM95" i="15"/>
  <c r="FN95" i="15"/>
  <c r="FO95" i="15"/>
  <c r="FP95" i="15"/>
  <c r="FQ95" i="15"/>
  <c r="FR95" i="15"/>
  <c r="FS95" i="15"/>
  <c r="FT95" i="15"/>
  <c r="FU95" i="15"/>
  <c r="FV95" i="15"/>
  <c r="FW95" i="15"/>
  <c r="FX95" i="15"/>
  <c r="FY95" i="15"/>
  <c r="FZ95" i="15"/>
  <c r="GA95" i="15"/>
  <c r="GB95" i="15"/>
  <c r="GC95" i="15"/>
  <c r="GD95" i="15"/>
  <c r="GE95" i="15"/>
  <c r="GF95" i="15"/>
  <c r="GG95" i="15"/>
  <c r="GH95" i="15"/>
  <c r="GI95" i="15"/>
  <c r="GJ95" i="15"/>
  <c r="GK95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A96" i="15"/>
  <c r="AB96" i="15"/>
  <c r="AC96" i="15"/>
  <c r="AD96" i="15"/>
  <c r="AE96" i="15"/>
  <c r="AF96" i="15"/>
  <c r="AG96" i="15"/>
  <c r="AH96" i="15"/>
  <c r="AI96" i="15"/>
  <c r="AJ96" i="15"/>
  <c r="AK96" i="15"/>
  <c r="AL96" i="15"/>
  <c r="AM96" i="15"/>
  <c r="AN96" i="15"/>
  <c r="AO96" i="15"/>
  <c r="AP96" i="15"/>
  <c r="AQ96" i="15"/>
  <c r="AR96" i="15"/>
  <c r="AS96" i="15"/>
  <c r="AT96" i="15"/>
  <c r="AU96" i="15"/>
  <c r="AV96" i="15"/>
  <c r="AW96" i="15"/>
  <c r="AX96" i="15"/>
  <c r="AY96" i="15"/>
  <c r="AZ96" i="15"/>
  <c r="BA96" i="15"/>
  <c r="BB96" i="15"/>
  <c r="BC96" i="15"/>
  <c r="BD96" i="15"/>
  <c r="BE96" i="15"/>
  <c r="BF96" i="15"/>
  <c r="BG96" i="15"/>
  <c r="BH96" i="15"/>
  <c r="BI96" i="15"/>
  <c r="BJ96" i="15"/>
  <c r="BK96" i="15"/>
  <c r="BL96" i="15"/>
  <c r="BM96" i="15"/>
  <c r="BN96" i="15"/>
  <c r="BO96" i="15"/>
  <c r="BP96" i="15"/>
  <c r="BQ96" i="15"/>
  <c r="BR96" i="15"/>
  <c r="BS96" i="15"/>
  <c r="BT96" i="15"/>
  <c r="BU96" i="15"/>
  <c r="BV96" i="15"/>
  <c r="BW96" i="15"/>
  <c r="BX96" i="15"/>
  <c r="BY96" i="15"/>
  <c r="BZ96" i="15"/>
  <c r="CA96" i="15"/>
  <c r="CB96" i="15"/>
  <c r="CC96" i="15"/>
  <c r="CD96" i="15"/>
  <c r="CE96" i="15"/>
  <c r="CF96" i="15"/>
  <c r="CG96" i="15"/>
  <c r="CH96" i="15"/>
  <c r="CI96" i="15"/>
  <c r="CJ96" i="15"/>
  <c r="CK96" i="15"/>
  <c r="CL96" i="15"/>
  <c r="CM96" i="15"/>
  <c r="CN96" i="15"/>
  <c r="CO96" i="15"/>
  <c r="CP96" i="15"/>
  <c r="CQ96" i="15"/>
  <c r="CR96" i="15"/>
  <c r="CS96" i="15"/>
  <c r="CT96" i="15"/>
  <c r="CU96" i="15"/>
  <c r="CV96" i="15"/>
  <c r="CW96" i="15"/>
  <c r="CX96" i="15"/>
  <c r="CY96" i="15"/>
  <c r="CZ96" i="15"/>
  <c r="DA96" i="15"/>
  <c r="DB96" i="15"/>
  <c r="DC96" i="15"/>
  <c r="DD96" i="15"/>
  <c r="DE96" i="15"/>
  <c r="DF96" i="15"/>
  <c r="DG96" i="15"/>
  <c r="DH96" i="15"/>
  <c r="DI96" i="15"/>
  <c r="DJ96" i="15"/>
  <c r="DK96" i="15"/>
  <c r="DL96" i="15"/>
  <c r="DM96" i="15"/>
  <c r="DN96" i="15"/>
  <c r="DO96" i="15"/>
  <c r="DP96" i="15"/>
  <c r="DQ96" i="15"/>
  <c r="DR96" i="15"/>
  <c r="DS96" i="15"/>
  <c r="DT96" i="15"/>
  <c r="DU96" i="15"/>
  <c r="DV96" i="15"/>
  <c r="DW96" i="15"/>
  <c r="DX96" i="15"/>
  <c r="DY96" i="15"/>
  <c r="DZ96" i="15"/>
  <c r="EA96" i="15"/>
  <c r="EB96" i="15"/>
  <c r="EC96" i="15"/>
  <c r="ED96" i="15"/>
  <c r="EE96" i="15"/>
  <c r="EF96" i="15"/>
  <c r="EG96" i="15"/>
  <c r="EH96" i="15"/>
  <c r="EI96" i="15"/>
  <c r="EJ96" i="15"/>
  <c r="EK96" i="15"/>
  <c r="EL96" i="15"/>
  <c r="EM96" i="15"/>
  <c r="EN96" i="15"/>
  <c r="EO96" i="15"/>
  <c r="EP96" i="15"/>
  <c r="EQ96" i="15"/>
  <c r="ER96" i="15"/>
  <c r="ES96" i="15"/>
  <c r="ET96" i="15"/>
  <c r="EU96" i="15"/>
  <c r="EV96" i="15"/>
  <c r="EW96" i="15"/>
  <c r="EX96" i="15"/>
  <c r="EY96" i="15"/>
  <c r="EZ96" i="15"/>
  <c r="FA96" i="15"/>
  <c r="FB96" i="15"/>
  <c r="FC96" i="15"/>
  <c r="FD96" i="15"/>
  <c r="FE96" i="15"/>
  <c r="FF96" i="15"/>
  <c r="FG96" i="15"/>
  <c r="FH96" i="15"/>
  <c r="FI96" i="15"/>
  <c r="FJ96" i="15"/>
  <c r="FK96" i="15"/>
  <c r="FL96" i="15"/>
  <c r="FM96" i="15"/>
  <c r="FN96" i="15"/>
  <c r="FO96" i="15"/>
  <c r="FP96" i="15"/>
  <c r="FQ96" i="15"/>
  <c r="FR96" i="15"/>
  <c r="FS96" i="15"/>
  <c r="FT96" i="15"/>
  <c r="FU96" i="15"/>
  <c r="FV96" i="15"/>
  <c r="FW96" i="15"/>
  <c r="FX96" i="15"/>
  <c r="FY96" i="15"/>
  <c r="FZ96" i="15"/>
  <c r="GA96" i="15"/>
  <c r="GB96" i="15"/>
  <c r="GC96" i="15"/>
  <c r="GD96" i="15"/>
  <c r="GE96" i="15"/>
  <c r="GF96" i="15"/>
  <c r="GG96" i="15"/>
  <c r="GH96" i="15"/>
  <c r="GI96" i="15"/>
  <c r="GJ96" i="15"/>
  <c r="GK96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A97" i="15"/>
  <c r="AB97" i="15"/>
  <c r="AC97" i="15"/>
  <c r="AD97" i="15"/>
  <c r="AE97" i="15"/>
  <c r="AF97" i="15"/>
  <c r="AG97" i="15"/>
  <c r="AH97" i="15"/>
  <c r="AI97" i="15"/>
  <c r="AJ97" i="15"/>
  <c r="AK97" i="15"/>
  <c r="AL97" i="15"/>
  <c r="AM97" i="15"/>
  <c r="AN97" i="15"/>
  <c r="AO97" i="15"/>
  <c r="AP97" i="15"/>
  <c r="AQ97" i="15"/>
  <c r="AR97" i="15"/>
  <c r="AS97" i="15"/>
  <c r="AT97" i="15"/>
  <c r="AU97" i="15"/>
  <c r="AV97" i="15"/>
  <c r="AW97" i="15"/>
  <c r="AX97" i="15"/>
  <c r="AY97" i="15"/>
  <c r="AZ97" i="15"/>
  <c r="BA97" i="15"/>
  <c r="BB97" i="15"/>
  <c r="BC97" i="15"/>
  <c r="BD97" i="15"/>
  <c r="BE97" i="15"/>
  <c r="BF97" i="15"/>
  <c r="BG97" i="15"/>
  <c r="BH97" i="15"/>
  <c r="BI97" i="15"/>
  <c r="BJ97" i="15"/>
  <c r="BK97" i="15"/>
  <c r="BL97" i="15"/>
  <c r="BM97" i="15"/>
  <c r="BN97" i="15"/>
  <c r="BO97" i="15"/>
  <c r="BP97" i="15"/>
  <c r="BQ97" i="15"/>
  <c r="BR97" i="15"/>
  <c r="BS97" i="15"/>
  <c r="BT97" i="15"/>
  <c r="BU97" i="15"/>
  <c r="BV97" i="15"/>
  <c r="BW97" i="15"/>
  <c r="BX97" i="15"/>
  <c r="BY97" i="15"/>
  <c r="BZ97" i="15"/>
  <c r="CA97" i="15"/>
  <c r="CB97" i="15"/>
  <c r="CC97" i="15"/>
  <c r="CD97" i="15"/>
  <c r="CE97" i="15"/>
  <c r="CF97" i="15"/>
  <c r="CG97" i="15"/>
  <c r="CH97" i="15"/>
  <c r="CI97" i="15"/>
  <c r="CJ97" i="15"/>
  <c r="CK97" i="15"/>
  <c r="CL97" i="15"/>
  <c r="CM97" i="15"/>
  <c r="CN97" i="15"/>
  <c r="CO97" i="15"/>
  <c r="CP97" i="15"/>
  <c r="CQ97" i="15"/>
  <c r="CR97" i="15"/>
  <c r="CS97" i="15"/>
  <c r="CT97" i="15"/>
  <c r="CU97" i="15"/>
  <c r="CV97" i="15"/>
  <c r="CW97" i="15"/>
  <c r="CX97" i="15"/>
  <c r="CY97" i="15"/>
  <c r="CZ97" i="15"/>
  <c r="DA97" i="15"/>
  <c r="DB97" i="15"/>
  <c r="DC97" i="15"/>
  <c r="DD97" i="15"/>
  <c r="DE97" i="15"/>
  <c r="DF97" i="15"/>
  <c r="DG97" i="15"/>
  <c r="DH97" i="15"/>
  <c r="DI97" i="15"/>
  <c r="DJ97" i="15"/>
  <c r="DK97" i="15"/>
  <c r="DL97" i="15"/>
  <c r="DM97" i="15"/>
  <c r="DN97" i="15"/>
  <c r="DO97" i="15"/>
  <c r="DP97" i="15"/>
  <c r="DQ97" i="15"/>
  <c r="DR97" i="15"/>
  <c r="DS97" i="15"/>
  <c r="DT97" i="15"/>
  <c r="DU97" i="15"/>
  <c r="DV97" i="15"/>
  <c r="DW97" i="15"/>
  <c r="DX97" i="15"/>
  <c r="DY97" i="15"/>
  <c r="DZ97" i="15"/>
  <c r="EA97" i="15"/>
  <c r="EB97" i="15"/>
  <c r="EC97" i="15"/>
  <c r="ED97" i="15"/>
  <c r="EE97" i="15"/>
  <c r="EF97" i="15"/>
  <c r="EG97" i="15"/>
  <c r="EH97" i="15"/>
  <c r="EI97" i="15"/>
  <c r="EJ97" i="15"/>
  <c r="EK97" i="15"/>
  <c r="EL97" i="15"/>
  <c r="EM97" i="15"/>
  <c r="EN97" i="15"/>
  <c r="EO97" i="15"/>
  <c r="EP97" i="15"/>
  <c r="EQ97" i="15"/>
  <c r="ER97" i="15"/>
  <c r="ES97" i="15"/>
  <c r="ET97" i="15"/>
  <c r="EU97" i="15"/>
  <c r="EV97" i="15"/>
  <c r="EW97" i="15"/>
  <c r="EX97" i="15"/>
  <c r="EY97" i="15"/>
  <c r="EZ97" i="15"/>
  <c r="FA97" i="15"/>
  <c r="FB97" i="15"/>
  <c r="FC97" i="15"/>
  <c r="FD97" i="15"/>
  <c r="FE97" i="15"/>
  <c r="FF97" i="15"/>
  <c r="FG97" i="15"/>
  <c r="FH97" i="15"/>
  <c r="FI97" i="15"/>
  <c r="FJ97" i="15"/>
  <c r="FK97" i="15"/>
  <c r="FL97" i="15"/>
  <c r="FM97" i="15"/>
  <c r="FN97" i="15"/>
  <c r="FO97" i="15"/>
  <c r="FP97" i="15"/>
  <c r="FQ97" i="15"/>
  <c r="FR97" i="15"/>
  <c r="FS97" i="15"/>
  <c r="FT97" i="15"/>
  <c r="FU97" i="15"/>
  <c r="FV97" i="15"/>
  <c r="FW97" i="15"/>
  <c r="FX97" i="15"/>
  <c r="FY97" i="15"/>
  <c r="FZ97" i="15"/>
  <c r="GA97" i="15"/>
  <c r="GB97" i="15"/>
  <c r="GC97" i="15"/>
  <c r="GD97" i="15"/>
  <c r="GE97" i="15"/>
  <c r="GF97" i="15"/>
  <c r="GG97" i="15"/>
  <c r="GH97" i="15"/>
  <c r="GI97" i="15"/>
  <c r="GJ97" i="15"/>
  <c r="GK97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A98" i="15"/>
  <c r="AB98" i="15"/>
  <c r="AC98" i="15"/>
  <c r="AD98" i="15"/>
  <c r="AE98" i="15"/>
  <c r="AF98" i="15"/>
  <c r="AG98" i="15"/>
  <c r="AH98" i="15"/>
  <c r="AI98" i="15"/>
  <c r="AJ98" i="15"/>
  <c r="AK98" i="15"/>
  <c r="AL98" i="15"/>
  <c r="AM98" i="15"/>
  <c r="AN98" i="15"/>
  <c r="AO98" i="15"/>
  <c r="AP98" i="15"/>
  <c r="AQ98" i="15"/>
  <c r="AR98" i="15"/>
  <c r="AS98" i="15"/>
  <c r="AT98" i="15"/>
  <c r="AU98" i="15"/>
  <c r="AV98" i="15"/>
  <c r="AW98" i="15"/>
  <c r="AX98" i="15"/>
  <c r="AY98" i="15"/>
  <c r="AZ98" i="15"/>
  <c r="BA98" i="15"/>
  <c r="BB98" i="15"/>
  <c r="BC98" i="15"/>
  <c r="BD98" i="15"/>
  <c r="BE98" i="15"/>
  <c r="BF98" i="15"/>
  <c r="BG98" i="15"/>
  <c r="BH98" i="15"/>
  <c r="BI98" i="15"/>
  <c r="BJ98" i="15"/>
  <c r="BK98" i="15"/>
  <c r="BL98" i="15"/>
  <c r="BM98" i="15"/>
  <c r="BN98" i="15"/>
  <c r="BO98" i="15"/>
  <c r="BP98" i="15"/>
  <c r="BQ98" i="15"/>
  <c r="BR98" i="15"/>
  <c r="BS98" i="15"/>
  <c r="BT98" i="15"/>
  <c r="BU98" i="15"/>
  <c r="BV98" i="15"/>
  <c r="BW98" i="15"/>
  <c r="BX98" i="15"/>
  <c r="BY98" i="15"/>
  <c r="BZ98" i="15"/>
  <c r="CA98" i="15"/>
  <c r="CB98" i="15"/>
  <c r="CC98" i="15"/>
  <c r="CD98" i="15"/>
  <c r="CE98" i="15"/>
  <c r="CF98" i="15"/>
  <c r="CG98" i="15"/>
  <c r="CH98" i="15"/>
  <c r="CI98" i="15"/>
  <c r="CJ98" i="15"/>
  <c r="CK98" i="15"/>
  <c r="CL98" i="15"/>
  <c r="CM98" i="15"/>
  <c r="CN98" i="15"/>
  <c r="CO98" i="15"/>
  <c r="CP98" i="15"/>
  <c r="CQ98" i="15"/>
  <c r="CR98" i="15"/>
  <c r="CS98" i="15"/>
  <c r="CT98" i="15"/>
  <c r="CU98" i="15"/>
  <c r="CV98" i="15"/>
  <c r="CW98" i="15"/>
  <c r="CX98" i="15"/>
  <c r="CY98" i="15"/>
  <c r="CZ98" i="15"/>
  <c r="DA98" i="15"/>
  <c r="DB98" i="15"/>
  <c r="DC98" i="15"/>
  <c r="DD98" i="15"/>
  <c r="DE98" i="15"/>
  <c r="DF98" i="15"/>
  <c r="DG98" i="15"/>
  <c r="DH98" i="15"/>
  <c r="DI98" i="15"/>
  <c r="DJ98" i="15"/>
  <c r="DK98" i="15"/>
  <c r="DL98" i="15"/>
  <c r="DM98" i="15"/>
  <c r="DN98" i="15"/>
  <c r="DO98" i="15"/>
  <c r="DP98" i="15"/>
  <c r="DQ98" i="15"/>
  <c r="DR98" i="15"/>
  <c r="DS98" i="15"/>
  <c r="DT98" i="15"/>
  <c r="DU98" i="15"/>
  <c r="DV98" i="15"/>
  <c r="DW98" i="15"/>
  <c r="DX98" i="15"/>
  <c r="DY98" i="15"/>
  <c r="DZ98" i="15"/>
  <c r="EA98" i="15"/>
  <c r="EB98" i="15"/>
  <c r="EC98" i="15"/>
  <c r="ED98" i="15"/>
  <c r="EE98" i="15"/>
  <c r="EF98" i="15"/>
  <c r="EG98" i="15"/>
  <c r="EH98" i="15"/>
  <c r="EI98" i="15"/>
  <c r="EJ98" i="15"/>
  <c r="EK98" i="15"/>
  <c r="EL98" i="15"/>
  <c r="EM98" i="15"/>
  <c r="EN98" i="15"/>
  <c r="EO98" i="15"/>
  <c r="EP98" i="15"/>
  <c r="EQ98" i="15"/>
  <c r="ER98" i="15"/>
  <c r="ES98" i="15"/>
  <c r="ET98" i="15"/>
  <c r="EU98" i="15"/>
  <c r="EV98" i="15"/>
  <c r="EW98" i="15"/>
  <c r="EX98" i="15"/>
  <c r="EY98" i="15"/>
  <c r="EZ98" i="15"/>
  <c r="FA98" i="15"/>
  <c r="FB98" i="15"/>
  <c r="FC98" i="15"/>
  <c r="FD98" i="15"/>
  <c r="FE98" i="15"/>
  <c r="FF98" i="15"/>
  <c r="FG98" i="15"/>
  <c r="FH98" i="15"/>
  <c r="FI98" i="15"/>
  <c r="FJ98" i="15"/>
  <c r="FK98" i="15"/>
  <c r="FL98" i="15"/>
  <c r="FM98" i="15"/>
  <c r="FN98" i="15"/>
  <c r="FO98" i="15"/>
  <c r="FP98" i="15"/>
  <c r="FQ98" i="15"/>
  <c r="FR98" i="15"/>
  <c r="FS98" i="15"/>
  <c r="FT98" i="15"/>
  <c r="FU98" i="15"/>
  <c r="FV98" i="15"/>
  <c r="FW98" i="15"/>
  <c r="FX98" i="15"/>
  <c r="FY98" i="15"/>
  <c r="FZ98" i="15"/>
  <c r="GA98" i="15"/>
  <c r="GB98" i="15"/>
  <c r="GC98" i="15"/>
  <c r="GD98" i="15"/>
  <c r="GE98" i="15"/>
  <c r="GF98" i="15"/>
  <c r="GG98" i="15"/>
  <c r="GH98" i="15"/>
  <c r="GI98" i="15"/>
  <c r="GJ98" i="15"/>
  <c r="GK98" i="15"/>
  <c r="L99" i="15"/>
  <c r="M99" i="15"/>
  <c r="N99" i="15"/>
  <c r="O99" i="15"/>
  <c r="P99" i="15"/>
  <c r="Q99" i="15"/>
  <c r="R99" i="15"/>
  <c r="S99" i="15"/>
  <c r="T99" i="15"/>
  <c r="U99" i="15"/>
  <c r="V99" i="15"/>
  <c r="W99" i="15"/>
  <c r="X99" i="15"/>
  <c r="Y99" i="15"/>
  <c r="Z99" i="15"/>
  <c r="AA99" i="15"/>
  <c r="AB99" i="15"/>
  <c r="AC99" i="15"/>
  <c r="AD99" i="15"/>
  <c r="AE99" i="15"/>
  <c r="AF99" i="15"/>
  <c r="AG99" i="15"/>
  <c r="AH99" i="15"/>
  <c r="AI99" i="15"/>
  <c r="AJ99" i="15"/>
  <c r="AK99" i="15"/>
  <c r="AL99" i="15"/>
  <c r="AM99" i="15"/>
  <c r="AN99" i="15"/>
  <c r="AO99" i="15"/>
  <c r="AP99" i="15"/>
  <c r="AQ99" i="15"/>
  <c r="AR99" i="15"/>
  <c r="AS99" i="15"/>
  <c r="AT99" i="15"/>
  <c r="AU99" i="15"/>
  <c r="AV99" i="15"/>
  <c r="AW99" i="15"/>
  <c r="AX99" i="15"/>
  <c r="AY99" i="15"/>
  <c r="AZ99" i="15"/>
  <c r="BA99" i="15"/>
  <c r="BB99" i="15"/>
  <c r="BC99" i="15"/>
  <c r="BD99" i="15"/>
  <c r="BE99" i="15"/>
  <c r="BF99" i="15"/>
  <c r="BG99" i="15"/>
  <c r="BH99" i="15"/>
  <c r="BI99" i="15"/>
  <c r="BJ99" i="15"/>
  <c r="BK99" i="15"/>
  <c r="BL99" i="15"/>
  <c r="BM99" i="15"/>
  <c r="BN99" i="15"/>
  <c r="BO99" i="15"/>
  <c r="BP99" i="15"/>
  <c r="BQ99" i="15"/>
  <c r="BR99" i="15"/>
  <c r="BS99" i="15"/>
  <c r="BT99" i="15"/>
  <c r="BU99" i="15"/>
  <c r="BV99" i="15"/>
  <c r="BW99" i="15"/>
  <c r="BX99" i="15"/>
  <c r="BY99" i="15"/>
  <c r="BZ99" i="15"/>
  <c r="CA99" i="15"/>
  <c r="CB99" i="15"/>
  <c r="CC99" i="15"/>
  <c r="CD99" i="15"/>
  <c r="CE99" i="15"/>
  <c r="CF99" i="15"/>
  <c r="CG99" i="15"/>
  <c r="CH99" i="15"/>
  <c r="CI99" i="15"/>
  <c r="CJ99" i="15"/>
  <c r="CK99" i="15"/>
  <c r="CL99" i="15"/>
  <c r="CM99" i="15"/>
  <c r="CN99" i="15"/>
  <c r="CO99" i="15"/>
  <c r="CP99" i="15"/>
  <c r="CQ99" i="15"/>
  <c r="CR99" i="15"/>
  <c r="CS99" i="15"/>
  <c r="CT99" i="15"/>
  <c r="CU99" i="15"/>
  <c r="CV99" i="15"/>
  <c r="CW99" i="15"/>
  <c r="CX99" i="15"/>
  <c r="CY99" i="15"/>
  <c r="CZ99" i="15"/>
  <c r="DA99" i="15"/>
  <c r="DB99" i="15"/>
  <c r="DC99" i="15"/>
  <c r="DD99" i="15"/>
  <c r="DE99" i="15"/>
  <c r="DF99" i="15"/>
  <c r="DG99" i="15"/>
  <c r="DH99" i="15"/>
  <c r="DI99" i="15"/>
  <c r="DJ99" i="15"/>
  <c r="DK99" i="15"/>
  <c r="DL99" i="15"/>
  <c r="DM99" i="15"/>
  <c r="DN99" i="15"/>
  <c r="DO99" i="15"/>
  <c r="DP99" i="15"/>
  <c r="DQ99" i="15"/>
  <c r="DR99" i="15"/>
  <c r="DS99" i="15"/>
  <c r="DT99" i="15"/>
  <c r="DU99" i="15"/>
  <c r="DV99" i="15"/>
  <c r="DW99" i="15"/>
  <c r="DX99" i="15"/>
  <c r="DY99" i="15"/>
  <c r="DZ99" i="15"/>
  <c r="EA99" i="15"/>
  <c r="EB99" i="15"/>
  <c r="EC99" i="15"/>
  <c r="ED99" i="15"/>
  <c r="EE99" i="15"/>
  <c r="EF99" i="15"/>
  <c r="EG99" i="15"/>
  <c r="EH99" i="15"/>
  <c r="EI99" i="15"/>
  <c r="EJ99" i="15"/>
  <c r="EK99" i="15"/>
  <c r="EL99" i="15"/>
  <c r="EM99" i="15"/>
  <c r="EN99" i="15"/>
  <c r="EO99" i="15"/>
  <c r="EP99" i="15"/>
  <c r="EQ99" i="15"/>
  <c r="ER99" i="15"/>
  <c r="ES99" i="15"/>
  <c r="ET99" i="15"/>
  <c r="EU99" i="15"/>
  <c r="EV99" i="15"/>
  <c r="EW99" i="15"/>
  <c r="EX99" i="15"/>
  <c r="EY99" i="15"/>
  <c r="EZ99" i="15"/>
  <c r="FA99" i="15"/>
  <c r="FB99" i="15"/>
  <c r="FC99" i="15"/>
  <c r="FD99" i="15"/>
  <c r="FE99" i="15"/>
  <c r="FF99" i="15"/>
  <c r="FG99" i="15"/>
  <c r="FH99" i="15"/>
  <c r="FI99" i="15"/>
  <c r="FJ99" i="15"/>
  <c r="FK99" i="15"/>
  <c r="FL99" i="15"/>
  <c r="FM99" i="15"/>
  <c r="FN99" i="15"/>
  <c r="FO99" i="15"/>
  <c r="FP99" i="15"/>
  <c r="FQ99" i="15"/>
  <c r="FR99" i="15"/>
  <c r="FS99" i="15"/>
  <c r="FT99" i="15"/>
  <c r="FU99" i="15"/>
  <c r="FV99" i="15"/>
  <c r="FW99" i="15"/>
  <c r="FX99" i="15"/>
  <c r="FY99" i="15"/>
  <c r="FZ99" i="15"/>
  <c r="GA99" i="15"/>
  <c r="GB99" i="15"/>
  <c r="GC99" i="15"/>
  <c r="GD99" i="15"/>
  <c r="GE99" i="15"/>
  <c r="GF99" i="15"/>
  <c r="GG99" i="15"/>
  <c r="GH99" i="15"/>
  <c r="GI99" i="15"/>
  <c r="GJ99" i="15"/>
  <c r="GK99" i="15"/>
  <c r="L100" i="15"/>
  <c r="M100" i="15"/>
  <c r="N100" i="15"/>
  <c r="O100" i="15"/>
  <c r="P100" i="15"/>
  <c r="Q100" i="15"/>
  <c r="R100" i="15"/>
  <c r="S100" i="15"/>
  <c r="T100" i="15"/>
  <c r="U100" i="15"/>
  <c r="V100" i="15"/>
  <c r="W100" i="15"/>
  <c r="X100" i="15"/>
  <c r="Y100" i="15"/>
  <c r="Z100" i="15"/>
  <c r="AA100" i="15"/>
  <c r="AB100" i="15"/>
  <c r="AC100" i="15"/>
  <c r="AD100" i="15"/>
  <c r="AE100" i="15"/>
  <c r="AF100" i="15"/>
  <c r="AG100" i="15"/>
  <c r="AH100" i="15"/>
  <c r="AI100" i="15"/>
  <c r="AJ100" i="15"/>
  <c r="AK100" i="15"/>
  <c r="AL100" i="15"/>
  <c r="AM100" i="15"/>
  <c r="AN100" i="15"/>
  <c r="AO100" i="15"/>
  <c r="AP100" i="15"/>
  <c r="AQ100" i="15"/>
  <c r="AR100" i="15"/>
  <c r="AS100" i="15"/>
  <c r="AT100" i="15"/>
  <c r="AU100" i="15"/>
  <c r="AV100" i="15"/>
  <c r="AW100" i="15"/>
  <c r="AX100" i="15"/>
  <c r="AY100" i="15"/>
  <c r="AZ100" i="15"/>
  <c r="BA100" i="15"/>
  <c r="BB100" i="15"/>
  <c r="BC100" i="15"/>
  <c r="BD100" i="15"/>
  <c r="BE100" i="15"/>
  <c r="BF100" i="15"/>
  <c r="BG100" i="15"/>
  <c r="BH100" i="15"/>
  <c r="BI100" i="15"/>
  <c r="BJ100" i="15"/>
  <c r="BK100" i="15"/>
  <c r="BL100" i="15"/>
  <c r="BM100" i="15"/>
  <c r="BN100" i="15"/>
  <c r="BO100" i="15"/>
  <c r="BP100" i="15"/>
  <c r="BQ100" i="15"/>
  <c r="BR100" i="15"/>
  <c r="BS100" i="15"/>
  <c r="BT100" i="15"/>
  <c r="BU100" i="15"/>
  <c r="BV100" i="15"/>
  <c r="BW100" i="15"/>
  <c r="BX100" i="15"/>
  <c r="BY100" i="15"/>
  <c r="BZ100" i="15"/>
  <c r="CA100" i="15"/>
  <c r="CB100" i="15"/>
  <c r="CC100" i="15"/>
  <c r="CD100" i="15"/>
  <c r="CE100" i="15"/>
  <c r="CF100" i="15"/>
  <c r="CG100" i="15"/>
  <c r="CH100" i="15"/>
  <c r="CI100" i="15"/>
  <c r="CJ100" i="15"/>
  <c r="CK100" i="15"/>
  <c r="CL100" i="15"/>
  <c r="CM100" i="15"/>
  <c r="CN100" i="15"/>
  <c r="CO100" i="15"/>
  <c r="CP100" i="15"/>
  <c r="CQ100" i="15"/>
  <c r="CR100" i="15"/>
  <c r="CS100" i="15"/>
  <c r="CT100" i="15"/>
  <c r="CU100" i="15"/>
  <c r="CV100" i="15"/>
  <c r="CW100" i="15"/>
  <c r="CX100" i="15"/>
  <c r="CY100" i="15"/>
  <c r="CZ100" i="15"/>
  <c r="DA100" i="15"/>
  <c r="DB100" i="15"/>
  <c r="DC100" i="15"/>
  <c r="DD100" i="15"/>
  <c r="DE100" i="15"/>
  <c r="DF100" i="15"/>
  <c r="DG100" i="15"/>
  <c r="DH100" i="15"/>
  <c r="DI100" i="15"/>
  <c r="DJ100" i="15"/>
  <c r="DK100" i="15"/>
  <c r="DL100" i="15"/>
  <c r="DM100" i="15"/>
  <c r="DN100" i="15"/>
  <c r="DO100" i="15"/>
  <c r="DP100" i="15"/>
  <c r="DQ100" i="15"/>
  <c r="DR100" i="15"/>
  <c r="DS100" i="15"/>
  <c r="DT100" i="15"/>
  <c r="DU100" i="15"/>
  <c r="DV100" i="15"/>
  <c r="DW100" i="15"/>
  <c r="DX100" i="15"/>
  <c r="DY100" i="15"/>
  <c r="DZ100" i="15"/>
  <c r="EA100" i="15"/>
  <c r="EB100" i="15"/>
  <c r="EC100" i="15"/>
  <c r="ED100" i="15"/>
  <c r="EE100" i="15"/>
  <c r="EF100" i="15"/>
  <c r="EG100" i="15"/>
  <c r="EH100" i="15"/>
  <c r="EI100" i="15"/>
  <c r="EJ100" i="15"/>
  <c r="EK100" i="15"/>
  <c r="EL100" i="15"/>
  <c r="EM100" i="15"/>
  <c r="EN100" i="15"/>
  <c r="EO100" i="15"/>
  <c r="EP100" i="15"/>
  <c r="EQ100" i="15"/>
  <c r="ER100" i="15"/>
  <c r="ES100" i="15"/>
  <c r="ET100" i="15"/>
  <c r="EU100" i="15"/>
  <c r="EV100" i="15"/>
  <c r="EW100" i="15"/>
  <c r="EX100" i="15"/>
  <c r="EY100" i="15"/>
  <c r="EZ100" i="15"/>
  <c r="FA100" i="15"/>
  <c r="FB100" i="15"/>
  <c r="FC100" i="15"/>
  <c r="FD100" i="15"/>
  <c r="FE100" i="15"/>
  <c r="FF100" i="15"/>
  <c r="FG100" i="15"/>
  <c r="FH100" i="15"/>
  <c r="FI100" i="15"/>
  <c r="FJ100" i="15"/>
  <c r="FK100" i="15"/>
  <c r="FL100" i="15"/>
  <c r="FM100" i="15"/>
  <c r="FN100" i="15"/>
  <c r="FO100" i="15"/>
  <c r="FP100" i="15"/>
  <c r="FQ100" i="15"/>
  <c r="FR100" i="15"/>
  <c r="FS100" i="15"/>
  <c r="FT100" i="15"/>
  <c r="FU100" i="15"/>
  <c r="FV100" i="15"/>
  <c r="FW100" i="15"/>
  <c r="FX100" i="15"/>
  <c r="FY100" i="15"/>
  <c r="FZ100" i="15"/>
  <c r="GA100" i="15"/>
  <c r="GB100" i="15"/>
  <c r="GC100" i="15"/>
  <c r="GD100" i="15"/>
  <c r="GE100" i="15"/>
  <c r="GF100" i="15"/>
  <c r="GG100" i="15"/>
  <c r="GH100" i="15"/>
  <c r="GI100" i="15"/>
  <c r="GJ100" i="15"/>
  <c r="GK100" i="15"/>
  <c r="L101" i="15"/>
  <c r="M101" i="15"/>
  <c r="N101" i="15"/>
  <c r="O101" i="15"/>
  <c r="P101" i="15"/>
  <c r="Q101" i="15"/>
  <c r="R101" i="15"/>
  <c r="S101" i="15"/>
  <c r="T101" i="15"/>
  <c r="U101" i="15"/>
  <c r="V101" i="15"/>
  <c r="W101" i="15"/>
  <c r="X101" i="15"/>
  <c r="Y101" i="15"/>
  <c r="Z101" i="15"/>
  <c r="AA101" i="15"/>
  <c r="AB101" i="15"/>
  <c r="AC101" i="15"/>
  <c r="AD101" i="15"/>
  <c r="AE101" i="15"/>
  <c r="AF101" i="15"/>
  <c r="AG101" i="15"/>
  <c r="AH101" i="15"/>
  <c r="AI101" i="15"/>
  <c r="AJ101" i="15"/>
  <c r="AK101" i="15"/>
  <c r="AL101" i="15"/>
  <c r="AM101" i="15"/>
  <c r="AN101" i="15"/>
  <c r="AO101" i="15"/>
  <c r="AP101" i="15"/>
  <c r="AQ101" i="15"/>
  <c r="AR101" i="15"/>
  <c r="AS101" i="15"/>
  <c r="AT101" i="15"/>
  <c r="AU101" i="15"/>
  <c r="AV101" i="15"/>
  <c r="AW101" i="15"/>
  <c r="AX101" i="15"/>
  <c r="AY101" i="15"/>
  <c r="AZ101" i="15"/>
  <c r="BA101" i="15"/>
  <c r="BB101" i="15"/>
  <c r="BC101" i="15"/>
  <c r="BD101" i="15"/>
  <c r="BE101" i="15"/>
  <c r="BF101" i="15"/>
  <c r="BG101" i="15"/>
  <c r="BH101" i="15"/>
  <c r="BI101" i="15"/>
  <c r="BJ101" i="15"/>
  <c r="BK101" i="15"/>
  <c r="BL101" i="15"/>
  <c r="BM101" i="15"/>
  <c r="BN101" i="15"/>
  <c r="BO101" i="15"/>
  <c r="BP101" i="15"/>
  <c r="BQ101" i="15"/>
  <c r="BR101" i="15"/>
  <c r="BS101" i="15"/>
  <c r="BT101" i="15"/>
  <c r="BU101" i="15"/>
  <c r="BV101" i="15"/>
  <c r="BW101" i="15"/>
  <c r="BX101" i="15"/>
  <c r="BY101" i="15"/>
  <c r="BZ101" i="15"/>
  <c r="CA101" i="15"/>
  <c r="CB101" i="15"/>
  <c r="CC101" i="15"/>
  <c r="CD101" i="15"/>
  <c r="CE101" i="15"/>
  <c r="CF101" i="15"/>
  <c r="CG101" i="15"/>
  <c r="CH101" i="15"/>
  <c r="CI101" i="15"/>
  <c r="CJ101" i="15"/>
  <c r="CK101" i="15"/>
  <c r="CL101" i="15"/>
  <c r="CM101" i="15"/>
  <c r="CN101" i="15"/>
  <c r="CO101" i="15"/>
  <c r="CP101" i="15"/>
  <c r="CQ101" i="15"/>
  <c r="CR101" i="15"/>
  <c r="CS101" i="15"/>
  <c r="CT101" i="15"/>
  <c r="CU101" i="15"/>
  <c r="CV101" i="15"/>
  <c r="CW101" i="15"/>
  <c r="CX101" i="15"/>
  <c r="CY101" i="15"/>
  <c r="CZ101" i="15"/>
  <c r="DA101" i="15"/>
  <c r="DB101" i="15"/>
  <c r="DC101" i="15"/>
  <c r="DD101" i="15"/>
  <c r="DE101" i="15"/>
  <c r="DF101" i="15"/>
  <c r="DG101" i="15"/>
  <c r="DH101" i="15"/>
  <c r="DI101" i="15"/>
  <c r="DJ101" i="15"/>
  <c r="DK101" i="15"/>
  <c r="DL101" i="15"/>
  <c r="DM101" i="15"/>
  <c r="DN101" i="15"/>
  <c r="DO101" i="15"/>
  <c r="DP101" i="15"/>
  <c r="DQ101" i="15"/>
  <c r="DR101" i="15"/>
  <c r="DS101" i="15"/>
  <c r="DT101" i="15"/>
  <c r="DU101" i="15"/>
  <c r="DV101" i="15"/>
  <c r="DW101" i="15"/>
  <c r="DX101" i="15"/>
  <c r="DY101" i="15"/>
  <c r="DZ101" i="15"/>
  <c r="EA101" i="15"/>
  <c r="EB101" i="15"/>
  <c r="EC101" i="15"/>
  <c r="ED101" i="15"/>
  <c r="EE101" i="15"/>
  <c r="EF101" i="15"/>
  <c r="EG101" i="15"/>
  <c r="EH101" i="15"/>
  <c r="EI101" i="15"/>
  <c r="EJ101" i="15"/>
  <c r="EK101" i="15"/>
  <c r="EL101" i="15"/>
  <c r="EM101" i="15"/>
  <c r="EN101" i="15"/>
  <c r="EO101" i="15"/>
  <c r="EP101" i="15"/>
  <c r="EQ101" i="15"/>
  <c r="ER101" i="15"/>
  <c r="ES101" i="15"/>
  <c r="ET101" i="15"/>
  <c r="EU101" i="15"/>
  <c r="EV101" i="15"/>
  <c r="EW101" i="15"/>
  <c r="EX101" i="15"/>
  <c r="EY101" i="15"/>
  <c r="EZ101" i="15"/>
  <c r="FA101" i="15"/>
  <c r="FB101" i="15"/>
  <c r="FC101" i="15"/>
  <c r="FD101" i="15"/>
  <c r="FE101" i="15"/>
  <c r="FF101" i="15"/>
  <c r="FG101" i="15"/>
  <c r="FH101" i="15"/>
  <c r="FI101" i="15"/>
  <c r="FJ101" i="15"/>
  <c r="FK101" i="15"/>
  <c r="FL101" i="15"/>
  <c r="FM101" i="15"/>
  <c r="FN101" i="15"/>
  <c r="FO101" i="15"/>
  <c r="FP101" i="15"/>
  <c r="FQ101" i="15"/>
  <c r="FR101" i="15"/>
  <c r="FS101" i="15"/>
  <c r="FT101" i="15"/>
  <c r="FU101" i="15"/>
  <c r="FV101" i="15"/>
  <c r="FW101" i="15"/>
  <c r="FX101" i="15"/>
  <c r="FY101" i="15"/>
  <c r="FZ101" i="15"/>
  <c r="GA101" i="15"/>
  <c r="GB101" i="15"/>
  <c r="GC101" i="15"/>
  <c r="GD101" i="15"/>
  <c r="GE101" i="15"/>
  <c r="GF101" i="15"/>
  <c r="GG101" i="15"/>
  <c r="GH101" i="15"/>
  <c r="GI101" i="15"/>
  <c r="GJ101" i="15"/>
  <c r="GK101" i="15"/>
  <c r="L102" i="15"/>
  <c r="M102" i="15"/>
  <c r="N102" i="15"/>
  <c r="O102" i="15"/>
  <c r="P102" i="15"/>
  <c r="Q102" i="15"/>
  <c r="R102" i="15"/>
  <c r="S102" i="15"/>
  <c r="T102" i="15"/>
  <c r="U102" i="15"/>
  <c r="V102" i="15"/>
  <c r="W102" i="15"/>
  <c r="X102" i="15"/>
  <c r="Y102" i="15"/>
  <c r="Z102" i="15"/>
  <c r="AA102" i="15"/>
  <c r="AB102" i="15"/>
  <c r="AC102" i="15"/>
  <c r="AD102" i="15"/>
  <c r="AE102" i="15"/>
  <c r="AF102" i="15"/>
  <c r="AG102" i="15"/>
  <c r="AH102" i="15"/>
  <c r="AI102" i="15"/>
  <c r="AJ102" i="15"/>
  <c r="AK102" i="15"/>
  <c r="AL102" i="15"/>
  <c r="AM102" i="15"/>
  <c r="AN102" i="15"/>
  <c r="AO102" i="15"/>
  <c r="AP102" i="15"/>
  <c r="AQ102" i="15"/>
  <c r="AR102" i="15"/>
  <c r="AS102" i="15"/>
  <c r="AT102" i="15"/>
  <c r="AU102" i="15"/>
  <c r="AV102" i="15"/>
  <c r="AW102" i="15"/>
  <c r="AX102" i="15"/>
  <c r="AY102" i="15"/>
  <c r="AZ102" i="15"/>
  <c r="BA102" i="15"/>
  <c r="BB102" i="15"/>
  <c r="BC102" i="15"/>
  <c r="BD102" i="15"/>
  <c r="BE102" i="15"/>
  <c r="BF102" i="15"/>
  <c r="BG102" i="15"/>
  <c r="BH102" i="15"/>
  <c r="BI102" i="15"/>
  <c r="BJ102" i="15"/>
  <c r="BK102" i="15"/>
  <c r="BL102" i="15"/>
  <c r="BM102" i="15"/>
  <c r="BN102" i="15"/>
  <c r="BO102" i="15"/>
  <c r="BP102" i="15"/>
  <c r="BQ102" i="15"/>
  <c r="BR102" i="15"/>
  <c r="BS102" i="15"/>
  <c r="BT102" i="15"/>
  <c r="BU102" i="15"/>
  <c r="BV102" i="15"/>
  <c r="BW102" i="15"/>
  <c r="BX102" i="15"/>
  <c r="BY102" i="15"/>
  <c r="BZ102" i="15"/>
  <c r="CA102" i="15"/>
  <c r="CB102" i="15"/>
  <c r="CC102" i="15"/>
  <c r="CD102" i="15"/>
  <c r="CE102" i="15"/>
  <c r="CF102" i="15"/>
  <c r="CG102" i="15"/>
  <c r="CH102" i="15"/>
  <c r="CI102" i="15"/>
  <c r="CJ102" i="15"/>
  <c r="CK102" i="15"/>
  <c r="CL102" i="15"/>
  <c r="CM102" i="15"/>
  <c r="CN102" i="15"/>
  <c r="CO102" i="15"/>
  <c r="CP102" i="15"/>
  <c r="CQ102" i="15"/>
  <c r="CR102" i="15"/>
  <c r="CS102" i="15"/>
  <c r="CT102" i="15"/>
  <c r="CU102" i="15"/>
  <c r="CV102" i="15"/>
  <c r="CW102" i="15"/>
  <c r="CX102" i="15"/>
  <c r="CY102" i="15"/>
  <c r="CZ102" i="15"/>
  <c r="DA102" i="15"/>
  <c r="DB102" i="15"/>
  <c r="DC102" i="15"/>
  <c r="DD102" i="15"/>
  <c r="DE102" i="15"/>
  <c r="DF102" i="15"/>
  <c r="DG102" i="15"/>
  <c r="DH102" i="15"/>
  <c r="DI102" i="15"/>
  <c r="DJ102" i="15"/>
  <c r="DK102" i="15"/>
  <c r="DL102" i="15"/>
  <c r="DM102" i="15"/>
  <c r="DN102" i="15"/>
  <c r="DO102" i="15"/>
  <c r="DP102" i="15"/>
  <c r="DQ102" i="15"/>
  <c r="DR102" i="15"/>
  <c r="DS102" i="15"/>
  <c r="DT102" i="15"/>
  <c r="DU102" i="15"/>
  <c r="DV102" i="15"/>
  <c r="DW102" i="15"/>
  <c r="DX102" i="15"/>
  <c r="DY102" i="15"/>
  <c r="DZ102" i="15"/>
  <c r="EA102" i="15"/>
  <c r="EB102" i="15"/>
  <c r="EC102" i="15"/>
  <c r="ED102" i="15"/>
  <c r="EE102" i="15"/>
  <c r="EF102" i="15"/>
  <c r="EG102" i="15"/>
  <c r="EH102" i="15"/>
  <c r="EI102" i="15"/>
  <c r="EJ102" i="15"/>
  <c r="EK102" i="15"/>
  <c r="EL102" i="15"/>
  <c r="EM102" i="15"/>
  <c r="EN102" i="15"/>
  <c r="EO102" i="15"/>
  <c r="EP102" i="15"/>
  <c r="EQ102" i="15"/>
  <c r="ER102" i="15"/>
  <c r="ES102" i="15"/>
  <c r="ET102" i="15"/>
  <c r="EU102" i="15"/>
  <c r="EV102" i="15"/>
  <c r="EW102" i="15"/>
  <c r="EX102" i="15"/>
  <c r="EY102" i="15"/>
  <c r="EZ102" i="15"/>
  <c r="FA102" i="15"/>
  <c r="FB102" i="15"/>
  <c r="FC102" i="15"/>
  <c r="FD102" i="15"/>
  <c r="FE102" i="15"/>
  <c r="FF102" i="15"/>
  <c r="FG102" i="15"/>
  <c r="FH102" i="15"/>
  <c r="FI102" i="15"/>
  <c r="FJ102" i="15"/>
  <c r="FK102" i="15"/>
  <c r="FL102" i="15"/>
  <c r="FM102" i="15"/>
  <c r="FN102" i="15"/>
  <c r="FO102" i="15"/>
  <c r="FP102" i="15"/>
  <c r="FQ102" i="15"/>
  <c r="FR102" i="15"/>
  <c r="FS102" i="15"/>
  <c r="FT102" i="15"/>
  <c r="FU102" i="15"/>
  <c r="FV102" i="15"/>
  <c r="FW102" i="15"/>
  <c r="FX102" i="15"/>
  <c r="FY102" i="15"/>
  <c r="FZ102" i="15"/>
  <c r="GA102" i="15"/>
  <c r="GB102" i="15"/>
  <c r="GC102" i="15"/>
  <c r="GD102" i="15"/>
  <c r="GE102" i="15"/>
  <c r="GF102" i="15"/>
  <c r="GG102" i="15"/>
  <c r="GH102" i="15"/>
  <c r="GI102" i="15"/>
  <c r="GJ102" i="15"/>
  <c r="GK102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A103" i="15"/>
  <c r="AB103" i="15"/>
  <c r="AC103" i="15"/>
  <c r="AD103" i="15"/>
  <c r="AE103" i="15"/>
  <c r="AF103" i="15"/>
  <c r="AG103" i="15"/>
  <c r="AH103" i="15"/>
  <c r="AI103" i="15"/>
  <c r="AJ103" i="15"/>
  <c r="AK103" i="15"/>
  <c r="AL103" i="15"/>
  <c r="AM103" i="15"/>
  <c r="AN103" i="15"/>
  <c r="AO103" i="15"/>
  <c r="AP103" i="15"/>
  <c r="AQ103" i="15"/>
  <c r="AR103" i="15"/>
  <c r="AS103" i="15"/>
  <c r="AT103" i="15"/>
  <c r="AU103" i="15"/>
  <c r="AV103" i="15"/>
  <c r="AW103" i="15"/>
  <c r="AX103" i="15"/>
  <c r="AY103" i="15"/>
  <c r="AZ103" i="15"/>
  <c r="BA103" i="15"/>
  <c r="BB103" i="15"/>
  <c r="BC103" i="15"/>
  <c r="BD103" i="15"/>
  <c r="BE103" i="15"/>
  <c r="BF103" i="15"/>
  <c r="BG103" i="15"/>
  <c r="BH103" i="15"/>
  <c r="BI103" i="15"/>
  <c r="BJ103" i="15"/>
  <c r="BK103" i="15"/>
  <c r="BL103" i="15"/>
  <c r="BM103" i="15"/>
  <c r="BN103" i="15"/>
  <c r="BO103" i="15"/>
  <c r="BP103" i="15"/>
  <c r="BQ103" i="15"/>
  <c r="BR103" i="15"/>
  <c r="BS103" i="15"/>
  <c r="BT103" i="15"/>
  <c r="BU103" i="15"/>
  <c r="BV103" i="15"/>
  <c r="BW103" i="15"/>
  <c r="BX103" i="15"/>
  <c r="BY103" i="15"/>
  <c r="BZ103" i="15"/>
  <c r="CA103" i="15"/>
  <c r="CB103" i="15"/>
  <c r="CC103" i="15"/>
  <c r="CD103" i="15"/>
  <c r="CE103" i="15"/>
  <c r="CF103" i="15"/>
  <c r="CG103" i="15"/>
  <c r="CH103" i="15"/>
  <c r="CI103" i="15"/>
  <c r="CJ103" i="15"/>
  <c r="CK103" i="15"/>
  <c r="CL103" i="15"/>
  <c r="CM103" i="15"/>
  <c r="CN103" i="15"/>
  <c r="CO103" i="15"/>
  <c r="CP103" i="15"/>
  <c r="CQ103" i="15"/>
  <c r="CR103" i="15"/>
  <c r="CS103" i="15"/>
  <c r="CT103" i="15"/>
  <c r="CU103" i="15"/>
  <c r="CV103" i="15"/>
  <c r="CW103" i="15"/>
  <c r="CX103" i="15"/>
  <c r="CY103" i="15"/>
  <c r="CZ103" i="15"/>
  <c r="DA103" i="15"/>
  <c r="DB103" i="15"/>
  <c r="DC103" i="15"/>
  <c r="DD103" i="15"/>
  <c r="DE103" i="15"/>
  <c r="DF103" i="15"/>
  <c r="DG103" i="15"/>
  <c r="DH103" i="15"/>
  <c r="DI103" i="15"/>
  <c r="DJ103" i="15"/>
  <c r="DK103" i="15"/>
  <c r="DL103" i="15"/>
  <c r="DM103" i="15"/>
  <c r="DN103" i="15"/>
  <c r="DO103" i="15"/>
  <c r="DP103" i="15"/>
  <c r="DQ103" i="15"/>
  <c r="DR103" i="15"/>
  <c r="DS103" i="15"/>
  <c r="DT103" i="15"/>
  <c r="DU103" i="15"/>
  <c r="DV103" i="15"/>
  <c r="DW103" i="15"/>
  <c r="DX103" i="15"/>
  <c r="DY103" i="15"/>
  <c r="DZ103" i="15"/>
  <c r="EA103" i="15"/>
  <c r="EB103" i="15"/>
  <c r="EC103" i="15"/>
  <c r="ED103" i="15"/>
  <c r="EE103" i="15"/>
  <c r="EF103" i="15"/>
  <c r="EG103" i="15"/>
  <c r="EH103" i="15"/>
  <c r="EI103" i="15"/>
  <c r="EJ103" i="15"/>
  <c r="EK103" i="15"/>
  <c r="EL103" i="15"/>
  <c r="EM103" i="15"/>
  <c r="EN103" i="15"/>
  <c r="EO103" i="15"/>
  <c r="EP103" i="15"/>
  <c r="EQ103" i="15"/>
  <c r="ER103" i="15"/>
  <c r="ES103" i="15"/>
  <c r="ET103" i="15"/>
  <c r="EU103" i="15"/>
  <c r="EV103" i="15"/>
  <c r="EW103" i="15"/>
  <c r="EX103" i="15"/>
  <c r="EY103" i="15"/>
  <c r="EZ103" i="15"/>
  <c r="FA103" i="15"/>
  <c r="FB103" i="15"/>
  <c r="FC103" i="15"/>
  <c r="FD103" i="15"/>
  <c r="FE103" i="15"/>
  <c r="FF103" i="15"/>
  <c r="FG103" i="15"/>
  <c r="FH103" i="15"/>
  <c r="FI103" i="15"/>
  <c r="FJ103" i="15"/>
  <c r="FK103" i="15"/>
  <c r="FL103" i="15"/>
  <c r="FM103" i="15"/>
  <c r="FN103" i="15"/>
  <c r="FO103" i="15"/>
  <c r="FP103" i="15"/>
  <c r="FQ103" i="15"/>
  <c r="FR103" i="15"/>
  <c r="FS103" i="15"/>
  <c r="FT103" i="15"/>
  <c r="FU103" i="15"/>
  <c r="FV103" i="15"/>
  <c r="FW103" i="15"/>
  <c r="FX103" i="15"/>
  <c r="FY103" i="15"/>
  <c r="FZ103" i="15"/>
  <c r="GA103" i="15"/>
  <c r="GB103" i="15"/>
  <c r="GC103" i="15"/>
  <c r="GD103" i="15"/>
  <c r="GE103" i="15"/>
  <c r="GF103" i="15"/>
  <c r="GG103" i="15"/>
  <c r="GH103" i="15"/>
  <c r="GI103" i="15"/>
  <c r="GJ103" i="15"/>
  <c r="GK103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AH104" i="15"/>
  <c r="AI104" i="15"/>
  <c r="AJ104" i="15"/>
  <c r="AK104" i="15"/>
  <c r="AL104" i="15"/>
  <c r="AM104" i="15"/>
  <c r="AN104" i="15"/>
  <c r="AO104" i="15"/>
  <c r="AP104" i="15"/>
  <c r="AQ104" i="15"/>
  <c r="AR104" i="15"/>
  <c r="AS104" i="15"/>
  <c r="AT104" i="15"/>
  <c r="AU104" i="15"/>
  <c r="AV104" i="15"/>
  <c r="AW104" i="15"/>
  <c r="AX104" i="15"/>
  <c r="AY104" i="15"/>
  <c r="AZ104" i="15"/>
  <c r="BA104" i="15"/>
  <c r="BB104" i="15"/>
  <c r="BC104" i="15"/>
  <c r="BD104" i="15"/>
  <c r="BE104" i="15"/>
  <c r="BF104" i="15"/>
  <c r="BG104" i="15"/>
  <c r="BH104" i="15"/>
  <c r="BI104" i="15"/>
  <c r="BJ104" i="15"/>
  <c r="BK104" i="15"/>
  <c r="BL104" i="15"/>
  <c r="BM104" i="15"/>
  <c r="BN104" i="15"/>
  <c r="BO104" i="15"/>
  <c r="BP104" i="15"/>
  <c r="BQ104" i="15"/>
  <c r="BR104" i="15"/>
  <c r="BS104" i="15"/>
  <c r="BT104" i="15"/>
  <c r="BU104" i="15"/>
  <c r="BV104" i="15"/>
  <c r="BW104" i="15"/>
  <c r="BX104" i="15"/>
  <c r="BY104" i="15"/>
  <c r="BZ104" i="15"/>
  <c r="CA104" i="15"/>
  <c r="CB104" i="15"/>
  <c r="CC104" i="15"/>
  <c r="CD104" i="15"/>
  <c r="CE104" i="15"/>
  <c r="CF104" i="15"/>
  <c r="CG104" i="15"/>
  <c r="CH104" i="15"/>
  <c r="CI104" i="15"/>
  <c r="CJ104" i="15"/>
  <c r="CK104" i="15"/>
  <c r="CL104" i="15"/>
  <c r="CM104" i="15"/>
  <c r="CN104" i="15"/>
  <c r="CO104" i="15"/>
  <c r="CP104" i="15"/>
  <c r="CQ104" i="15"/>
  <c r="CR104" i="15"/>
  <c r="CS104" i="15"/>
  <c r="CT104" i="15"/>
  <c r="CU104" i="15"/>
  <c r="CV104" i="15"/>
  <c r="CW104" i="15"/>
  <c r="CX104" i="15"/>
  <c r="CY104" i="15"/>
  <c r="CZ104" i="15"/>
  <c r="DA104" i="15"/>
  <c r="DB104" i="15"/>
  <c r="DC104" i="15"/>
  <c r="DD104" i="15"/>
  <c r="DE104" i="15"/>
  <c r="DF104" i="15"/>
  <c r="DG104" i="15"/>
  <c r="DH104" i="15"/>
  <c r="DI104" i="15"/>
  <c r="DJ104" i="15"/>
  <c r="DK104" i="15"/>
  <c r="DL104" i="15"/>
  <c r="DM104" i="15"/>
  <c r="DN104" i="15"/>
  <c r="DO104" i="15"/>
  <c r="DP104" i="15"/>
  <c r="DQ104" i="15"/>
  <c r="DR104" i="15"/>
  <c r="DS104" i="15"/>
  <c r="DT104" i="15"/>
  <c r="DU104" i="15"/>
  <c r="DV104" i="15"/>
  <c r="DW104" i="15"/>
  <c r="DX104" i="15"/>
  <c r="DY104" i="15"/>
  <c r="DZ104" i="15"/>
  <c r="EA104" i="15"/>
  <c r="EB104" i="15"/>
  <c r="EC104" i="15"/>
  <c r="ED104" i="15"/>
  <c r="EE104" i="15"/>
  <c r="EF104" i="15"/>
  <c r="EG104" i="15"/>
  <c r="EH104" i="15"/>
  <c r="EI104" i="15"/>
  <c r="EJ104" i="15"/>
  <c r="EK104" i="15"/>
  <c r="EL104" i="15"/>
  <c r="EM104" i="15"/>
  <c r="EN104" i="15"/>
  <c r="EO104" i="15"/>
  <c r="EP104" i="15"/>
  <c r="EQ104" i="15"/>
  <c r="ER104" i="15"/>
  <c r="ES104" i="15"/>
  <c r="ET104" i="15"/>
  <c r="EU104" i="15"/>
  <c r="EV104" i="15"/>
  <c r="EW104" i="15"/>
  <c r="EX104" i="15"/>
  <c r="EY104" i="15"/>
  <c r="EZ104" i="15"/>
  <c r="FA104" i="15"/>
  <c r="FB104" i="15"/>
  <c r="FC104" i="15"/>
  <c r="FD104" i="15"/>
  <c r="FE104" i="15"/>
  <c r="FF104" i="15"/>
  <c r="FG104" i="15"/>
  <c r="FH104" i="15"/>
  <c r="FI104" i="15"/>
  <c r="FJ104" i="15"/>
  <c r="FK104" i="15"/>
  <c r="FL104" i="15"/>
  <c r="FM104" i="15"/>
  <c r="FN104" i="15"/>
  <c r="FO104" i="15"/>
  <c r="FP104" i="15"/>
  <c r="FQ104" i="15"/>
  <c r="FR104" i="15"/>
  <c r="FS104" i="15"/>
  <c r="FT104" i="15"/>
  <c r="FU104" i="15"/>
  <c r="FV104" i="15"/>
  <c r="FW104" i="15"/>
  <c r="FX104" i="15"/>
  <c r="FY104" i="15"/>
  <c r="FZ104" i="15"/>
  <c r="GA104" i="15"/>
  <c r="GB104" i="15"/>
  <c r="GC104" i="15"/>
  <c r="GD104" i="15"/>
  <c r="GE104" i="15"/>
  <c r="GF104" i="15"/>
  <c r="GG104" i="15"/>
  <c r="GH104" i="15"/>
  <c r="GI104" i="15"/>
  <c r="GJ104" i="15"/>
  <c r="GK104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AH105" i="15"/>
  <c r="AI105" i="15"/>
  <c r="AJ105" i="15"/>
  <c r="AK105" i="15"/>
  <c r="AL105" i="15"/>
  <c r="AM105" i="15"/>
  <c r="AN105" i="15"/>
  <c r="AO105" i="15"/>
  <c r="AP105" i="15"/>
  <c r="AQ105" i="15"/>
  <c r="AR105" i="15"/>
  <c r="AS105" i="15"/>
  <c r="AT105" i="15"/>
  <c r="AU105" i="15"/>
  <c r="AV105" i="15"/>
  <c r="AW105" i="15"/>
  <c r="AX105" i="15"/>
  <c r="AY105" i="15"/>
  <c r="AZ105" i="15"/>
  <c r="BA105" i="15"/>
  <c r="BB105" i="15"/>
  <c r="BC105" i="15"/>
  <c r="BD105" i="15"/>
  <c r="BE105" i="15"/>
  <c r="BF105" i="15"/>
  <c r="BG105" i="15"/>
  <c r="BH105" i="15"/>
  <c r="BI105" i="15"/>
  <c r="BJ105" i="15"/>
  <c r="BK105" i="15"/>
  <c r="BL105" i="15"/>
  <c r="BM105" i="15"/>
  <c r="BN105" i="15"/>
  <c r="BO105" i="15"/>
  <c r="BP105" i="15"/>
  <c r="BQ105" i="15"/>
  <c r="BR105" i="15"/>
  <c r="BS105" i="15"/>
  <c r="BT105" i="15"/>
  <c r="BU105" i="15"/>
  <c r="BV105" i="15"/>
  <c r="BW105" i="15"/>
  <c r="BX105" i="15"/>
  <c r="BY105" i="15"/>
  <c r="BZ105" i="15"/>
  <c r="CA105" i="15"/>
  <c r="CB105" i="15"/>
  <c r="CC105" i="15"/>
  <c r="CD105" i="15"/>
  <c r="CE105" i="15"/>
  <c r="CF105" i="15"/>
  <c r="CG105" i="15"/>
  <c r="CH105" i="15"/>
  <c r="CI105" i="15"/>
  <c r="CJ105" i="15"/>
  <c r="CK105" i="15"/>
  <c r="CL105" i="15"/>
  <c r="CM105" i="15"/>
  <c r="CN105" i="15"/>
  <c r="CO105" i="15"/>
  <c r="CP105" i="15"/>
  <c r="CQ105" i="15"/>
  <c r="CR105" i="15"/>
  <c r="CS105" i="15"/>
  <c r="CT105" i="15"/>
  <c r="CU105" i="15"/>
  <c r="CV105" i="15"/>
  <c r="CW105" i="15"/>
  <c r="CX105" i="15"/>
  <c r="CY105" i="15"/>
  <c r="CZ105" i="15"/>
  <c r="DA105" i="15"/>
  <c r="DB105" i="15"/>
  <c r="DC105" i="15"/>
  <c r="DD105" i="15"/>
  <c r="DE105" i="15"/>
  <c r="DF105" i="15"/>
  <c r="DG105" i="15"/>
  <c r="DH105" i="15"/>
  <c r="DI105" i="15"/>
  <c r="DJ105" i="15"/>
  <c r="DK105" i="15"/>
  <c r="DL105" i="15"/>
  <c r="DM105" i="15"/>
  <c r="DN105" i="15"/>
  <c r="DO105" i="15"/>
  <c r="DP105" i="15"/>
  <c r="DQ105" i="15"/>
  <c r="DR105" i="15"/>
  <c r="DS105" i="15"/>
  <c r="DT105" i="15"/>
  <c r="DU105" i="15"/>
  <c r="DV105" i="15"/>
  <c r="DW105" i="15"/>
  <c r="DX105" i="15"/>
  <c r="DY105" i="15"/>
  <c r="DZ105" i="15"/>
  <c r="EA105" i="15"/>
  <c r="EB105" i="15"/>
  <c r="EC105" i="15"/>
  <c r="ED105" i="15"/>
  <c r="EE105" i="15"/>
  <c r="EF105" i="15"/>
  <c r="EG105" i="15"/>
  <c r="EH105" i="15"/>
  <c r="EI105" i="15"/>
  <c r="EJ105" i="15"/>
  <c r="EK105" i="15"/>
  <c r="EL105" i="15"/>
  <c r="EM105" i="15"/>
  <c r="EN105" i="15"/>
  <c r="EO105" i="15"/>
  <c r="EP105" i="15"/>
  <c r="EQ105" i="15"/>
  <c r="ER105" i="15"/>
  <c r="ES105" i="15"/>
  <c r="ET105" i="15"/>
  <c r="EU105" i="15"/>
  <c r="EV105" i="15"/>
  <c r="EW105" i="15"/>
  <c r="EX105" i="15"/>
  <c r="EY105" i="15"/>
  <c r="EZ105" i="15"/>
  <c r="FA105" i="15"/>
  <c r="FB105" i="15"/>
  <c r="FC105" i="15"/>
  <c r="FD105" i="15"/>
  <c r="FE105" i="15"/>
  <c r="FF105" i="15"/>
  <c r="FG105" i="15"/>
  <c r="FH105" i="15"/>
  <c r="FI105" i="15"/>
  <c r="FJ105" i="15"/>
  <c r="FK105" i="15"/>
  <c r="FL105" i="15"/>
  <c r="FM105" i="15"/>
  <c r="FN105" i="15"/>
  <c r="FO105" i="15"/>
  <c r="FP105" i="15"/>
  <c r="FQ105" i="15"/>
  <c r="FR105" i="15"/>
  <c r="FS105" i="15"/>
  <c r="FT105" i="15"/>
  <c r="FU105" i="15"/>
  <c r="FV105" i="15"/>
  <c r="FW105" i="15"/>
  <c r="FX105" i="15"/>
  <c r="FY105" i="15"/>
  <c r="FZ105" i="15"/>
  <c r="GA105" i="15"/>
  <c r="GB105" i="15"/>
  <c r="GC105" i="15"/>
  <c r="GD105" i="15"/>
  <c r="GE105" i="15"/>
  <c r="GF105" i="15"/>
  <c r="GG105" i="15"/>
  <c r="GH105" i="15"/>
  <c r="GI105" i="15"/>
  <c r="GJ105" i="15"/>
  <c r="GK105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AH106" i="15"/>
  <c r="AI106" i="15"/>
  <c r="AJ106" i="15"/>
  <c r="AK106" i="15"/>
  <c r="AL106" i="15"/>
  <c r="AM106" i="15"/>
  <c r="AN106" i="15"/>
  <c r="AO106" i="15"/>
  <c r="AP106" i="15"/>
  <c r="AQ106" i="15"/>
  <c r="AR106" i="15"/>
  <c r="AS106" i="15"/>
  <c r="AT106" i="15"/>
  <c r="AU106" i="15"/>
  <c r="AV106" i="15"/>
  <c r="AW106" i="15"/>
  <c r="AX106" i="15"/>
  <c r="AY106" i="15"/>
  <c r="AZ106" i="15"/>
  <c r="BA106" i="15"/>
  <c r="BB106" i="15"/>
  <c r="BC106" i="15"/>
  <c r="BD106" i="15"/>
  <c r="BE106" i="15"/>
  <c r="BF106" i="15"/>
  <c r="BG106" i="15"/>
  <c r="BH106" i="15"/>
  <c r="BI106" i="15"/>
  <c r="BJ106" i="15"/>
  <c r="BK106" i="15"/>
  <c r="BL106" i="15"/>
  <c r="BM106" i="15"/>
  <c r="BN106" i="15"/>
  <c r="BO106" i="15"/>
  <c r="BP106" i="15"/>
  <c r="BQ106" i="15"/>
  <c r="BR106" i="15"/>
  <c r="BS106" i="15"/>
  <c r="BT106" i="15"/>
  <c r="BU106" i="15"/>
  <c r="BV106" i="15"/>
  <c r="BW106" i="15"/>
  <c r="BX106" i="15"/>
  <c r="BY106" i="15"/>
  <c r="BZ106" i="15"/>
  <c r="CA106" i="15"/>
  <c r="CB106" i="15"/>
  <c r="CC106" i="15"/>
  <c r="CD106" i="15"/>
  <c r="CE106" i="15"/>
  <c r="CF106" i="15"/>
  <c r="CG106" i="15"/>
  <c r="CH106" i="15"/>
  <c r="CI106" i="15"/>
  <c r="CJ106" i="15"/>
  <c r="CK106" i="15"/>
  <c r="CL106" i="15"/>
  <c r="CM106" i="15"/>
  <c r="CN106" i="15"/>
  <c r="CO106" i="15"/>
  <c r="CP106" i="15"/>
  <c r="CQ106" i="15"/>
  <c r="CR106" i="15"/>
  <c r="CS106" i="15"/>
  <c r="CT106" i="15"/>
  <c r="CU106" i="15"/>
  <c r="CV106" i="15"/>
  <c r="CW106" i="15"/>
  <c r="CX106" i="15"/>
  <c r="CY106" i="15"/>
  <c r="CZ106" i="15"/>
  <c r="DA106" i="15"/>
  <c r="DB106" i="15"/>
  <c r="DC106" i="15"/>
  <c r="DD106" i="15"/>
  <c r="DE106" i="15"/>
  <c r="DF106" i="15"/>
  <c r="DG106" i="15"/>
  <c r="DH106" i="15"/>
  <c r="DI106" i="15"/>
  <c r="DJ106" i="15"/>
  <c r="DK106" i="15"/>
  <c r="DL106" i="15"/>
  <c r="DM106" i="15"/>
  <c r="DN106" i="15"/>
  <c r="DO106" i="15"/>
  <c r="DP106" i="15"/>
  <c r="DQ106" i="15"/>
  <c r="DR106" i="15"/>
  <c r="DS106" i="15"/>
  <c r="DT106" i="15"/>
  <c r="DU106" i="15"/>
  <c r="DV106" i="15"/>
  <c r="DW106" i="15"/>
  <c r="DX106" i="15"/>
  <c r="DY106" i="15"/>
  <c r="DZ106" i="15"/>
  <c r="EA106" i="15"/>
  <c r="EB106" i="15"/>
  <c r="EC106" i="15"/>
  <c r="ED106" i="15"/>
  <c r="EE106" i="15"/>
  <c r="EF106" i="15"/>
  <c r="EG106" i="15"/>
  <c r="EH106" i="15"/>
  <c r="EI106" i="15"/>
  <c r="EJ106" i="15"/>
  <c r="EK106" i="15"/>
  <c r="EL106" i="15"/>
  <c r="EM106" i="15"/>
  <c r="EN106" i="15"/>
  <c r="EO106" i="15"/>
  <c r="EP106" i="15"/>
  <c r="EQ106" i="15"/>
  <c r="ER106" i="15"/>
  <c r="ES106" i="15"/>
  <c r="ET106" i="15"/>
  <c r="EU106" i="15"/>
  <c r="EV106" i="15"/>
  <c r="EW106" i="15"/>
  <c r="EX106" i="15"/>
  <c r="EY106" i="15"/>
  <c r="EZ106" i="15"/>
  <c r="FA106" i="15"/>
  <c r="FB106" i="15"/>
  <c r="FC106" i="15"/>
  <c r="FD106" i="15"/>
  <c r="FE106" i="15"/>
  <c r="FF106" i="15"/>
  <c r="FG106" i="15"/>
  <c r="FH106" i="15"/>
  <c r="FI106" i="15"/>
  <c r="FJ106" i="15"/>
  <c r="FK106" i="15"/>
  <c r="FL106" i="15"/>
  <c r="FM106" i="15"/>
  <c r="FN106" i="15"/>
  <c r="FO106" i="15"/>
  <c r="FP106" i="15"/>
  <c r="FQ106" i="15"/>
  <c r="FR106" i="15"/>
  <c r="FS106" i="15"/>
  <c r="FT106" i="15"/>
  <c r="FU106" i="15"/>
  <c r="FV106" i="15"/>
  <c r="FW106" i="15"/>
  <c r="FX106" i="15"/>
  <c r="FY106" i="15"/>
  <c r="FZ106" i="15"/>
  <c r="GA106" i="15"/>
  <c r="GB106" i="15"/>
  <c r="GC106" i="15"/>
  <c r="GD106" i="15"/>
  <c r="GE106" i="15"/>
  <c r="GF106" i="15"/>
  <c r="GG106" i="15"/>
  <c r="GH106" i="15"/>
  <c r="GI106" i="15"/>
  <c r="GJ106" i="15"/>
  <c r="GK106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A107" i="15"/>
  <c r="AB107" i="15"/>
  <c r="AC107" i="15"/>
  <c r="AD107" i="15"/>
  <c r="AE107" i="15"/>
  <c r="AF107" i="15"/>
  <c r="AG107" i="15"/>
  <c r="AH107" i="15"/>
  <c r="AI107" i="15"/>
  <c r="AJ107" i="15"/>
  <c r="AK107" i="15"/>
  <c r="AL107" i="15"/>
  <c r="AM107" i="15"/>
  <c r="AN107" i="15"/>
  <c r="AO107" i="15"/>
  <c r="AP107" i="15"/>
  <c r="AQ107" i="15"/>
  <c r="AR107" i="15"/>
  <c r="AS107" i="15"/>
  <c r="AT107" i="15"/>
  <c r="AU107" i="15"/>
  <c r="AV107" i="15"/>
  <c r="AW107" i="15"/>
  <c r="AX107" i="15"/>
  <c r="AY107" i="15"/>
  <c r="AZ107" i="15"/>
  <c r="BA107" i="15"/>
  <c r="BB107" i="15"/>
  <c r="BC107" i="15"/>
  <c r="BD107" i="15"/>
  <c r="BE107" i="15"/>
  <c r="BF107" i="15"/>
  <c r="BG107" i="15"/>
  <c r="BH107" i="15"/>
  <c r="BI107" i="15"/>
  <c r="BJ107" i="15"/>
  <c r="BK107" i="15"/>
  <c r="BL107" i="15"/>
  <c r="BM107" i="15"/>
  <c r="BN107" i="15"/>
  <c r="BO107" i="15"/>
  <c r="BP107" i="15"/>
  <c r="BQ107" i="15"/>
  <c r="BR107" i="15"/>
  <c r="BS107" i="15"/>
  <c r="BT107" i="15"/>
  <c r="BU107" i="15"/>
  <c r="BV107" i="15"/>
  <c r="BW107" i="15"/>
  <c r="BX107" i="15"/>
  <c r="BY107" i="15"/>
  <c r="BZ107" i="15"/>
  <c r="CA107" i="15"/>
  <c r="CB107" i="15"/>
  <c r="CC107" i="15"/>
  <c r="CD107" i="15"/>
  <c r="CE107" i="15"/>
  <c r="CF107" i="15"/>
  <c r="CG107" i="15"/>
  <c r="CH107" i="15"/>
  <c r="CI107" i="15"/>
  <c r="CJ107" i="15"/>
  <c r="CK107" i="15"/>
  <c r="CL107" i="15"/>
  <c r="CM107" i="15"/>
  <c r="CN107" i="15"/>
  <c r="CO107" i="15"/>
  <c r="CP107" i="15"/>
  <c r="CQ107" i="15"/>
  <c r="CR107" i="15"/>
  <c r="CS107" i="15"/>
  <c r="CT107" i="15"/>
  <c r="CU107" i="15"/>
  <c r="CV107" i="15"/>
  <c r="CW107" i="15"/>
  <c r="CX107" i="15"/>
  <c r="CY107" i="15"/>
  <c r="CZ107" i="15"/>
  <c r="DA107" i="15"/>
  <c r="DB107" i="15"/>
  <c r="DC107" i="15"/>
  <c r="DD107" i="15"/>
  <c r="DE107" i="15"/>
  <c r="DF107" i="15"/>
  <c r="DG107" i="15"/>
  <c r="DH107" i="15"/>
  <c r="DI107" i="15"/>
  <c r="DJ107" i="15"/>
  <c r="DK107" i="15"/>
  <c r="DL107" i="15"/>
  <c r="DM107" i="15"/>
  <c r="DN107" i="15"/>
  <c r="DO107" i="15"/>
  <c r="DP107" i="15"/>
  <c r="DQ107" i="15"/>
  <c r="DR107" i="15"/>
  <c r="DS107" i="15"/>
  <c r="DT107" i="15"/>
  <c r="DU107" i="15"/>
  <c r="DV107" i="15"/>
  <c r="DW107" i="15"/>
  <c r="DX107" i="15"/>
  <c r="DY107" i="15"/>
  <c r="DZ107" i="15"/>
  <c r="EA107" i="15"/>
  <c r="EB107" i="15"/>
  <c r="EC107" i="15"/>
  <c r="ED107" i="15"/>
  <c r="EE107" i="15"/>
  <c r="EF107" i="15"/>
  <c r="EG107" i="15"/>
  <c r="EH107" i="15"/>
  <c r="EI107" i="15"/>
  <c r="EJ107" i="15"/>
  <c r="EK107" i="15"/>
  <c r="EL107" i="15"/>
  <c r="EM107" i="15"/>
  <c r="EN107" i="15"/>
  <c r="EO107" i="15"/>
  <c r="EP107" i="15"/>
  <c r="EQ107" i="15"/>
  <c r="ER107" i="15"/>
  <c r="ES107" i="15"/>
  <c r="ET107" i="15"/>
  <c r="EU107" i="15"/>
  <c r="EV107" i="15"/>
  <c r="EW107" i="15"/>
  <c r="EX107" i="15"/>
  <c r="EY107" i="15"/>
  <c r="EZ107" i="15"/>
  <c r="FA107" i="15"/>
  <c r="FB107" i="15"/>
  <c r="FC107" i="15"/>
  <c r="FD107" i="15"/>
  <c r="FE107" i="15"/>
  <c r="FF107" i="15"/>
  <c r="FG107" i="15"/>
  <c r="FH107" i="15"/>
  <c r="FI107" i="15"/>
  <c r="FJ107" i="15"/>
  <c r="FK107" i="15"/>
  <c r="FL107" i="15"/>
  <c r="FM107" i="15"/>
  <c r="FN107" i="15"/>
  <c r="FO107" i="15"/>
  <c r="FP107" i="15"/>
  <c r="FQ107" i="15"/>
  <c r="FR107" i="15"/>
  <c r="FS107" i="15"/>
  <c r="FT107" i="15"/>
  <c r="FU107" i="15"/>
  <c r="FV107" i="15"/>
  <c r="FW107" i="15"/>
  <c r="FX107" i="15"/>
  <c r="FY107" i="15"/>
  <c r="FZ107" i="15"/>
  <c r="GA107" i="15"/>
  <c r="GB107" i="15"/>
  <c r="GC107" i="15"/>
  <c r="GD107" i="15"/>
  <c r="GE107" i="15"/>
  <c r="GF107" i="15"/>
  <c r="GG107" i="15"/>
  <c r="GH107" i="15"/>
  <c r="GI107" i="15"/>
  <c r="GJ107" i="15"/>
  <c r="GK107" i="15"/>
  <c r="L108" i="15"/>
  <c r="M108" i="15"/>
  <c r="N108" i="15"/>
  <c r="O108" i="15"/>
  <c r="P108" i="15"/>
  <c r="Q108" i="15"/>
  <c r="R108" i="15"/>
  <c r="S108" i="15"/>
  <c r="T108" i="15"/>
  <c r="U108" i="15"/>
  <c r="V108" i="15"/>
  <c r="W108" i="15"/>
  <c r="X108" i="15"/>
  <c r="Y108" i="15"/>
  <c r="Z108" i="15"/>
  <c r="AA108" i="15"/>
  <c r="AB108" i="15"/>
  <c r="AC108" i="15"/>
  <c r="AD108" i="15"/>
  <c r="AE108" i="15"/>
  <c r="AF108" i="15"/>
  <c r="AG108" i="15"/>
  <c r="AH108" i="15"/>
  <c r="AI108" i="15"/>
  <c r="AJ108" i="15"/>
  <c r="AK108" i="15"/>
  <c r="AL108" i="15"/>
  <c r="AM108" i="15"/>
  <c r="AN108" i="15"/>
  <c r="AO108" i="15"/>
  <c r="AP108" i="15"/>
  <c r="AQ108" i="15"/>
  <c r="AR108" i="15"/>
  <c r="AS108" i="15"/>
  <c r="AT108" i="15"/>
  <c r="AU108" i="15"/>
  <c r="AV108" i="15"/>
  <c r="AW108" i="15"/>
  <c r="AX108" i="15"/>
  <c r="AY108" i="15"/>
  <c r="AZ108" i="15"/>
  <c r="BA108" i="15"/>
  <c r="BB108" i="15"/>
  <c r="BC108" i="15"/>
  <c r="BD108" i="15"/>
  <c r="BE108" i="15"/>
  <c r="BF108" i="15"/>
  <c r="BG108" i="15"/>
  <c r="BH108" i="15"/>
  <c r="BI108" i="15"/>
  <c r="BJ108" i="15"/>
  <c r="BK108" i="15"/>
  <c r="BL108" i="15"/>
  <c r="BM108" i="15"/>
  <c r="BN108" i="15"/>
  <c r="BO108" i="15"/>
  <c r="BP108" i="15"/>
  <c r="BQ108" i="15"/>
  <c r="BR108" i="15"/>
  <c r="BS108" i="15"/>
  <c r="BT108" i="15"/>
  <c r="BU108" i="15"/>
  <c r="BV108" i="15"/>
  <c r="BW108" i="15"/>
  <c r="BX108" i="15"/>
  <c r="BY108" i="15"/>
  <c r="BZ108" i="15"/>
  <c r="CA108" i="15"/>
  <c r="CB108" i="15"/>
  <c r="CC108" i="15"/>
  <c r="CD108" i="15"/>
  <c r="CE108" i="15"/>
  <c r="CF108" i="15"/>
  <c r="CG108" i="15"/>
  <c r="CH108" i="15"/>
  <c r="CI108" i="15"/>
  <c r="CJ108" i="15"/>
  <c r="CK108" i="15"/>
  <c r="CL108" i="15"/>
  <c r="CM108" i="15"/>
  <c r="CN108" i="15"/>
  <c r="CO108" i="15"/>
  <c r="CP108" i="15"/>
  <c r="CQ108" i="15"/>
  <c r="CR108" i="15"/>
  <c r="CS108" i="15"/>
  <c r="CT108" i="15"/>
  <c r="CU108" i="15"/>
  <c r="CV108" i="15"/>
  <c r="CW108" i="15"/>
  <c r="CX108" i="15"/>
  <c r="CY108" i="15"/>
  <c r="CZ108" i="15"/>
  <c r="DA108" i="15"/>
  <c r="DB108" i="15"/>
  <c r="DC108" i="15"/>
  <c r="DD108" i="15"/>
  <c r="DE108" i="15"/>
  <c r="DF108" i="15"/>
  <c r="DG108" i="15"/>
  <c r="DH108" i="15"/>
  <c r="DI108" i="15"/>
  <c r="DJ108" i="15"/>
  <c r="DK108" i="15"/>
  <c r="DL108" i="15"/>
  <c r="DM108" i="15"/>
  <c r="DN108" i="15"/>
  <c r="DO108" i="15"/>
  <c r="DP108" i="15"/>
  <c r="DQ108" i="15"/>
  <c r="DR108" i="15"/>
  <c r="DS108" i="15"/>
  <c r="DT108" i="15"/>
  <c r="DU108" i="15"/>
  <c r="DV108" i="15"/>
  <c r="DW108" i="15"/>
  <c r="DX108" i="15"/>
  <c r="DY108" i="15"/>
  <c r="DZ108" i="15"/>
  <c r="EA108" i="15"/>
  <c r="EB108" i="15"/>
  <c r="EC108" i="15"/>
  <c r="ED108" i="15"/>
  <c r="EE108" i="15"/>
  <c r="EF108" i="15"/>
  <c r="EG108" i="15"/>
  <c r="EH108" i="15"/>
  <c r="EI108" i="15"/>
  <c r="EJ108" i="15"/>
  <c r="EK108" i="15"/>
  <c r="EL108" i="15"/>
  <c r="EM108" i="15"/>
  <c r="EN108" i="15"/>
  <c r="EO108" i="15"/>
  <c r="EP108" i="15"/>
  <c r="EQ108" i="15"/>
  <c r="ER108" i="15"/>
  <c r="ES108" i="15"/>
  <c r="ET108" i="15"/>
  <c r="EU108" i="15"/>
  <c r="EV108" i="15"/>
  <c r="EW108" i="15"/>
  <c r="EX108" i="15"/>
  <c r="EY108" i="15"/>
  <c r="EZ108" i="15"/>
  <c r="FA108" i="15"/>
  <c r="FB108" i="15"/>
  <c r="FC108" i="15"/>
  <c r="FD108" i="15"/>
  <c r="FE108" i="15"/>
  <c r="FF108" i="15"/>
  <c r="FG108" i="15"/>
  <c r="FH108" i="15"/>
  <c r="FI108" i="15"/>
  <c r="FJ108" i="15"/>
  <c r="FK108" i="15"/>
  <c r="FL108" i="15"/>
  <c r="FM108" i="15"/>
  <c r="FN108" i="15"/>
  <c r="FO108" i="15"/>
  <c r="FP108" i="15"/>
  <c r="FQ108" i="15"/>
  <c r="FR108" i="15"/>
  <c r="FS108" i="15"/>
  <c r="FT108" i="15"/>
  <c r="FU108" i="15"/>
  <c r="FV108" i="15"/>
  <c r="FW108" i="15"/>
  <c r="FX108" i="15"/>
  <c r="FY108" i="15"/>
  <c r="FZ108" i="15"/>
  <c r="GA108" i="15"/>
  <c r="GB108" i="15"/>
  <c r="GC108" i="15"/>
  <c r="GD108" i="15"/>
  <c r="GE108" i="15"/>
  <c r="GF108" i="15"/>
  <c r="GG108" i="15"/>
  <c r="GH108" i="15"/>
  <c r="GI108" i="15"/>
  <c r="GJ108" i="15"/>
  <c r="GK108" i="15"/>
  <c r="L109" i="15"/>
  <c r="M109" i="15"/>
  <c r="N109" i="15"/>
  <c r="O109" i="15"/>
  <c r="P109" i="15"/>
  <c r="Q109" i="15"/>
  <c r="R109" i="15"/>
  <c r="S109" i="15"/>
  <c r="T109" i="15"/>
  <c r="U109" i="15"/>
  <c r="V109" i="15"/>
  <c r="W109" i="15"/>
  <c r="X109" i="15"/>
  <c r="Y109" i="15"/>
  <c r="Z109" i="15"/>
  <c r="AA109" i="15"/>
  <c r="AB109" i="15"/>
  <c r="AC109" i="15"/>
  <c r="AD109" i="15"/>
  <c r="AE109" i="15"/>
  <c r="AF109" i="15"/>
  <c r="AG109" i="15"/>
  <c r="AH109" i="15"/>
  <c r="AI109" i="15"/>
  <c r="AJ109" i="15"/>
  <c r="AK109" i="15"/>
  <c r="AL109" i="15"/>
  <c r="AM109" i="15"/>
  <c r="AN109" i="15"/>
  <c r="AO109" i="15"/>
  <c r="AP109" i="15"/>
  <c r="AQ109" i="15"/>
  <c r="AR109" i="15"/>
  <c r="AS109" i="15"/>
  <c r="AT109" i="15"/>
  <c r="AU109" i="15"/>
  <c r="AV109" i="15"/>
  <c r="AW109" i="15"/>
  <c r="AX109" i="15"/>
  <c r="AY109" i="15"/>
  <c r="AZ109" i="15"/>
  <c r="BA109" i="15"/>
  <c r="BB109" i="15"/>
  <c r="BC109" i="15"/>
  <c r="BD109" i="15"/>
  <c r="BE109" i="15"/>
  <c r="BF109" i="15"/>
  <c r="BG109" i="15"/>
  <c r="BH109" i="15"/>
  <c r="BI109" i="15"/>
  <c r="BJ109" i="15"/>
  <c r="BK109" i="15"/>
  <c r="BL109" i="15"/>
  <c r="BM109" i="15"/>
  <c r="BN109" i="15"/>
  <c r="BO109" i="15"/>
  <c r="BP109" i="15"/>
  <c r="BQ109" i="15"/>
  <c r="BR109" i="15"/>
  <c r="BS109" i="15"/>
  <c r="BT109" i="15"/>
  <c r="BU109" i="15"/>
  <c r="BV109" i="15"/>
  <c r="BW109" i="15"/>
  <c r="BX109" i="15"/>
  <c r="BY109" i="15"/>
  <c r="BZ109" i="15"/>
  <c r="CA109" i="15"/>
  <c r="CB109" i="15"/>
  <c r="CC109" i="15"/>
  <c r="CD109" i="15"/>
  <c r="CE109" i="15"/>
  <c r="CF109" i="15"/>
  <c r="CG109" i="15"/>
  <c r="CH109" i="15"/>
  <c r="CI109" i="15"/>
  <c r="CJ109" i="15"/>
  <c r="CK109" i="15"/>
  <c r="CL109" i="15"/>
  <c r="CM109" i="15"/>
  <c r="CN109" i="15"/>
  <c r="CO109" i="15"/>
  <c r="CP109" i="15"/>
  <c r="CQ109" i="15"/>
  <c r="CR109" i="15"/>
  <c r="CS109" i="15"/>
  <c r="CT109" i="15"/>
  <c r="CU109" i="15"/>
  <c r="CV109" i="15"/>
  <c r="CW109" i="15"/>
  <c r="CX109" i="15"/>
  <c r="CY109" i="15"/>
  <c r="CZ109" i="15"/>
  <c r="DA109" i="15"/>
  <c r="DB109" i="15"/>
  <c r="DC109" i="15"/>
  <c r="DD109" i="15"/>
  <c r="DE109" i="15"/>
  <c r="DF109" i="15"/>
  <c r="DG109" i="15"/>
  <c r="DH109" i="15"/>
  <c r="DI109" i="15"/>
  <c r="DJ109" i="15"/>
  <c r="DK109" i="15"/>
  <c r="DL109" i="15"/>
  <c r="DM109" i="15"/>
  <c r="DN109" i="15"/>
  <c r="DO109" i="15"/>
  <c r="DP109" i="15"/>
  <c r="DQ109" i="15"/>
  <c r="DR109" i="15"/>
  <c r="DS109" i="15"/>
  <c r="DT109" i="15"/>
  <c r="DU109" i="15"/>
  <c r="DV109" i="15"/>
  <c r="DW109" i="15"/>
  <c r="DX109" i="15"/>
  <c r="DY109" i="15"/>
  <c r="DZ109" i="15"/>
  <c r="EA109" i="15"/>
  <c r="EB109" i="15"/>
  <c r="EC109" i="15"/>
  <c r="ED109" i="15"/>
  <c r="EE109" i="15"/>
  <c r="EF109" i="15"/>
  <c r="EG109" i="15"/>
  <c r="EH109" i="15"/>
  <c r="EI109" i="15"/>
  <c r="EJ109" i="15"/>
  <c r="EK109" i="15"/>
  <c r="EL109" i="15"/>
  <c r="EM109" i="15"/>
  <c r="EN109" i="15"/>
  <c r="EO109" i="15"/>
  <c r="EP109" i="15"/>
  <c r="EQ109" i="15"/>
  <c r="ER109" i="15"/>
  <c r="ES109" i="15"/>
  <c r="ET109" i="15"/>
  <c r="EU109" i="15"/>
  <c r="EV109" i="15"/>
  <c r="EW109" i="15"/>
  <c r="EX109" i="15"/>
  <c r="EY109" i="15"/>
  <c r="EZ109" i="15"/>
  <c r="FA109" i="15"/>
  <c r="FB109" i="15"/>
  <c r="FC109" i="15"/>
  <c r="FD109" i="15"/>
  <c r="FE109" i="15"/>
  <c r="FF109" i="15"/>
  <c r="FG109" i="15"/>
  <c r="FH109" i="15"/>
  <c r="FI109" i="15"/>
  <c r="FJ109" i="15"/>
  <c r="FK109" i="15"/>
  <c r="FL109" i="15"/>
  <c r="FM109" i="15"/>
  <c r="FN109" i="15"/>
  <c r="FO109" i="15"/>
  <c r="FP109" i="15"/>
  <c r="FQ109" i="15"/>
  <c r="FR109" i="15"/>
  <c r="FS109" i="15"/>
  <c r="FT109" i="15"/>
  <c r="FU109" i="15"/>
  <c r="FV109" i="15"/>
  <c r="FW109" i="15"/>
  <c r="FX109" i="15"/>
  <c r="FY109" i="15"/>
  <c r="FZ109" i="15"/>
  <c r="GA109" i="15"/>
  <c r="GB109" i="15"/>
  <c r="GC109" i="15"/>
  <c r="GD109" i="15"/>
  <c r="GE109" i="15"/>
  <c r="GF109" i="15"/>
  <c r="GG109" i="15"/>
  <c r="GH109" i="15"/>
  <c r="GI109" i="15"/>
  <c r="GJ109" i="15"/>
  <c r="GK109" i="15"/>
  <c r="L110" i="15"/>
  <c r="M110" i="15"/>
  <c r="N110" i="15"/>
  <c r="O110" i="15"/>
  <c r="P110" i="15"/>
  <c r="Q110" i="15"/>
  <c r="R110" i="15"/>
  <c r="S110" i="15"/>
  <c r="T110" i="15"/>
  <c r="U110" i="15"/>
  <c r="V110" i="15"/>
  <c r="W110" i="15"/>
  <c r="X110" i="15"/>
  <c r="Y110" i="15"/>
  <c r="Z110" i="15"/>
  <c r="AA110" i="15"/>
  <c r="AB110" i="15"/>
  <c r="AC110" i="15"/>
  <c r="AD110" i="15"/>
  <c r="AE110" i="15"/>
  <c r="AF110" i="15"/>
  <c r="AG110" i="15"/>
  <c r="AH110" i="15"/>
  <c r="AI110" i="15"/>
  <c r="AJ110" i="15"/>
  <c r="AK110" i="15"/>
  <c r="AL110" i="15"/>
  <c r="AM110" i="15"/>
  <c r="AN110" i="15"/>
  <c r="AO110" i="15"/>
  <c r="AP110" i="15"/>
  <c r="AQ110" i="15"/>
  <c r="AR110" i="15"/>
  <c r="AS110" i="15"/>
  <c r="AT110" i="15"/>
  <c r="AU110" i="15"/>
  <c r="AV110" i="15"/>
  <c r="AW110" i="15"/>
  <c r="AX110" i="15"/>
  <c r="AY110" i="15"/>
  <c r="AZ110" i="15"/>
  <c r="BA110" i="15"/>
  <c r="BB110" i="15"/>
  <c r="BC110" i="15"/>
  <c r="BD110" i="15"/>
  <c r="BE110" i="15"/>
  <c r="BF110" i="15"/>
  <c r="BG110" i="15"/>
  <c r="BH110" i="15"/>
  <c r="BI110" i="15"/>
  <c r="BJ110" i="15"/>
  <c r="BK110" i="15"/>
  <c r="BL110" i="15"/>
  <c r="BM110" i="15"/>
  <c r="BN110" i="15"/>
  <c r="BO110" i="15"/>
  <c r="BP110" i="15"/>
  <c r="BQ110" i="15"/>
  <c r="BR110" i="15"/>
  <c r="BS110" i="15"/>
  <c r="BT110" i="15"/>
  <c r="BU110" i="15"/>
  <c r="BV110" i="15"/>
  <c r="BW110" i="15"/>
  <c r="BX110" i="15"/>
  <c r="BY110" i="15"/>
  <c r="BZ110" i="15"/>
  <c r="CA110" i="15"/>
  <c r="CB110" i="15"/>
  <c r="CC110" i="15"/>
  <c r="CD110" i="15"/>
  <c r="CE110" i="15"/>
  <c r="CF110" i="15"/>
  <c r="CG110" i="15"/>
  <c r="CH110" i="15"/>
  <c r="CI110" i="15"/>
  <c r="CJ110" i="15"/>
  <c r="CK110" i="15"/>
  <c r="CL110" i="15"/>
  <c r="CM110" i="15"/>
  <c r="CN110" i="15"/>
  <c r="CO110" i="15"/>
  <c r="CP110" i="15"/>
  <c r="CQ110" i="15"/>
  <c r="CR110" i="15"/>
  <c r="CS110" i="15"/>
  <c r="CT110" i="15"/>
  <c r="CU110" i="15"/>
  <c r="CV110" i="15"/>
  <c r="CW110" i="15"/>
  <c r="CX110" i="15"/>
  <c r="CY110" i="15"/>
  <c r="CZ110" i="15"/>
  <c r="DA110" i="15"/>
  <c r="DB110" i="15"/>
  <c r="DC110" i="15"/>
  <c r="DD110" i="15"/>
  <c r="DE110" i="15"/>
  <c r="DF110" i="15"/>
  <c r="DG110" i="15"/>
  <c r="DH110" i="15"/>
  <c r="DI110" i="15"/>
  <c r="DJ110" i="15"/>
  <c r="DK110" i="15"/>
  <c r="DL110" i="15"/>
  <c r="DM110" i="15"/>
  <c r="DN110" i="15"/>
  <c r="DO110" i="15"/>
  <c r="DP110" i="15"/>
  <c r="DQ110" i="15"/>
  <c r="DR110" i="15"/>
  <c r="DS110" i="15"/>
  <c r="DT110" i="15"/>
  <c r="DU110" i="15"/>
  <c r="DV110" i="15"/>
  <c r="DW110" i="15"/>
  <c r="DX110" i="15"/>
  <c r="DY110" i="15"/>
  <c r="DZ110" i="15"/>
  <c r="EA110" i="15"/>
  <c r="EB110" i="15"/>
  <c r="EC110" i="15"/>
  <c r="ED110" i="15"/>
  <c r="EE110" i="15"/>
  <c r="EF110" i="15"/>
  <c r="EG110" i="15"/>
  <c r="EH110" i="15"/>
  <c r="EI110" i="15"/>
  <c r="EJ110" i="15"/>
  <c r="EK110" i="15"/>
  <c r="EL110" i="15"/>
  <c r="EM110" i="15"/>
  <c r="EN110" i="15"/>
  <c r="EO110" i="15"/>
  <c r="EP110" i="15"/>
  <c r="EQ110" i="15"/>
  <c r="ER110" i="15"/>
  <c r="ES110" i="15"/>
  <c r="ET110" i="15"/>
  <c r="EU110" i="15"/>
  <c r="EV110" i="15"/>
  <c r="EW110" i="15"/>
  <c r="EX110" i="15"/>
  <c r="EY110" i="15"/>
  <c r="EZ110" i="15"/>
  <c r="FA110" i="15"/>
  <c r="FB110" i="15"/>
  <c r="FC110" i="15"/>
  <c r="FD110" i="15"/>
  <c r="FE110" i="15"/>
  <c r="FF110" i="15"/>
  <c r="FG110" i="15"/>
  <c r="FH110" i="15"/>
  <c r="FI110" i="15"/>
  <c r="FJ110" i="15"/>
  <c r="FK110" i="15"/>
  <c r="FL110" i="15"/>
  <c r="FM110" i="15"/>
  <c r="FN110" i="15"/>
  <c r="FO110" i="15"/>
  <c r="FP110" i="15"/>
  <c r="FQ110" i="15"/>
  <c r="FR110" i="15"/>
  <c r="FS110" i="15"/>
  <c r="FT110" i="15"/>
  <c r="FU110" i="15"/>
  <c r="FV110" i="15"/>
  <c r="FW110" i="15"/>
  <c r="FX110" i="15"/>
  <c r="FY110" i="15"/>
  <c r="FZ110" i="15"/>
  <c r="GA110" i="15"/>
  <c r="GB110" i="15"/>
  <c r="GC110" i="15"/>
  <c r="GD110" i="15"/>
  <c r="GE110" i="15"/>
  <c r="GF110" i="15"/>
  <c r="GG110" i="15"/>
  <c r="GH110" i="15"/>
  <c r="GI110" i="15"/>
  <c r="GJ110" i="15"/>
  <c r="GK110" i="15"/>
  <c r="L111" i="15"/>
  <c r="M111" i="15"/>
  <c r="N111" i="15"/>
  <c r="O111" i="15"/>
  <c r="P111" i="15"/>
  <c r="Q111" i="15"/>
  <c r="R111" i="15"/>
  <c r="S111" i="15"/>
  <c r="T111" i="15"/>
  <c r="U111" i="15"/>
  <c r="V111" i="15"/>
  <c r="W111" i="15"/>
  <c r="X111" i="15"/>
  <c r="Y111" i="15"/>
  <c r="Z111" i="15"/>
  <c r="AA111" i="15"/>
  <c r="AB111" i="15"/>
  <c r="AC111" i="15"/>
  <c r="AD111" i="15"/>
  <c r="AE111" i="15"/>
  <c r="AF111" i="15"/>
  <c r="AG111" i="15"/>
  <c r="AH111" i="15"/>
  <c r="AI111" i="15"/>
  <c r="AJ111" i="15"/>
  <c r="AK111" i="15"/>
  <c r="AL111" i="15"/>
  <c r="AM111" i="15"/>
  <c r="AN111" i="15"/>
  <c r="AO111" i="15"/>
  <c r="AP111" i="15"/>
  <c r="AQ111" i="15"/>
  <c r="AR111" i="15"/>
  <c r="AS111" i="15"/>
  <c r="AT111" i="15"/>
  <c r="AU111" i="15"/>
  <c r="AV111" i="15"/>
  <c r="AW111" i="15"/>
  <c r="AX111" i="15"/>
  <c r="AY111" i="15"/>
  <c r="AZ111" i="15"/>
  <c r="BA111" i="15"/>
  <c r="BB111" i="15"/>
  <c r="BC111" i="15"/>
  <c r="BD111" i="15"/>
  <c r="BE111" i="15"/>
  <c r="BF111" i="15"/>
  <c r="BG111" i="15"/>
  <c r="BH111" i="15"/>
  <c r="BI111" i="15"/>
  <c r="BJ111" i="15"/>
  <c r="BK111" i="15"/>
  <c r="BL111" i="15"/>
  <c r="BM111" i="15"/>
  <c r="BN111" i="15"/>
  <c r="BO111" i="15"/>
  <c r="BP111" i="15"/>
  <c r="BQ111" i="15"/>
  <c r="BR111" i="15"/>
  <c r="BS111" i="15"/>
  <c r="BT111" i="15"/>
  <c r="BU111" i="15"/>
  <c r="BV111" i="15"/>
  <c r="BW111" i="15"/>
  <c r="BX111" i="15"/>
  <c r="BY111" i="15"/>
  <c r="BZ111" i="15"/>
  <c r="CA111" i="15"/>
  <c r="CB111" i="15"/>
  <c r="CC111" i="15"/>
  <c r="CD111" i="15"/>
  <c r="CE111" i="15"/>
  <c r="CF111" i="15"/>
  <c r="CG111" i="15"/>
  <c r="CH111" i="15"/>
  <c r="CI111" i="15"/>
  <c r="CJ111" i="15"/>
  <c r="CK111" i="15"/>
  <c r="CL111" i="15"/>
  <c r="CM111" i="15"/>
  <c r="CN111" i="15"/>
  <c r="CO111" i="15"/>
  <c r="CP111" i="15"/>
  <c r="CQ111" i="15"/>
  <c r="CR111" i="15"/>
  <c r="CS111" i="15"/>
  <c r="CT111" i="15"/>
  <c r="CU111" i="15"/>
  <c r="CV111" i="15"/>
  <c r="CW111" i="15"/>
  <c r="CX111" i="15"/>
  <c r="CY111" i="15"/>
  <c r="CZ111" i="15"/>
  <c r="DA111" i="15"/>
  <c r="DB111" i="15"/>
  <c r="DC111" i="15"/>
  <c r="DD111" i="15"/>
  <c r="DE111" i="15"/>
  <c r="DF111" i="15"/>
  <c r="DG111" i="15"/>
  <c r="DH111" i="15"/>
  <c r="DI111" i="15"/>
  <c r="DJ111" i="15"/>
  <c r="DK111" i="15"/>
  <c r="DL111" i="15"/>
  <c r="DM111" i="15"/>
  <c r="DN111" i="15"/>
  <c r="DO111" i="15"/>
  <c r="DP111" i="15"/>
  <c r="DQ111" i="15"/>
  <c r="DR111" i="15"/>
  <c r="DS111" i="15"/>
  <c r="DT111" i="15"/>
  <c r="DU111" i="15"/>
  <c r="DV111" i="15"/>
  <c r="DW111" i="15"/>
  <c r="DX111" i="15"/>
  <c r="DY111" i="15"/>
  <c r="DZ111" i="15"/>
  <c r="EA111" i="15"/>
  <c r="EB111" i="15"/>
  <c r="EC111" i="15"/>
  <c r="ED111" i="15"/>
  <c r="EE111" i="15"/>
  <c r="EF111" i="15"/>
  <c r="EG111" i="15"/>
  <c r="EH111" i="15"/>
  <c r="EI111" i="15"/>
  <c r="EJ111" i="15"/>
  <c r="EK111" i="15"/>
  <c r="EL111" i="15"/>
  <c r="EM111" i="15"/>
  <c r="EN111" i="15"/>
  <c r="EO111" i="15"/>
  <c r="EP111" i="15"/>
  <c r="EQ111" i="15"/>
  <c r="ER111" i="15"/>
  <c r="ES111" i="15"/>
  <c r="ET111" i="15"/>
  <c r="EU111" i="15"/>
  <c r="EV111" i="15"/>
  <c r="EW111" i="15"/>
  <c r="EX111" i="15"/>
  <c r="EY111" i="15"/>
  <c r="EZ111" i="15"/>
  <c r="FA111" i="15"/>
  <c r="FB111" i="15"/>
  <c r="FC111" i="15"/>
  <c r="FD111" i="15"/>
  <c r="FE111" i="15"/>
  <c r="FF111" i="15"/>
  <c r="FG111" i="15"/>
  <c r="FH111" i="15"/>
  <c r="FI111" i="15"/>
  <c r="FJ111" i="15"/>
  <c r="FK111" i="15"/>
  <c r="FL111" i="15"/>
  <c r="FM111" i="15"/>
  <c r="FN111" i="15"/>
  <c r="FO111" i="15"/>
  <c r="FP111" i="15"/>
  <c r="FQ111" i="15"/>
  <c r="FR111" i="15"/>
  <c r="FS111" i="15"/>
  <c r="FT111" i="15"/>
  <c r="FU111" i="15"/>
  <c r="FV111" i="15"/>
  <c r="FW111" i="15"/>
  <c r="FX111" i="15"/>
  <c r="FY111" i="15"/>
  <c r="FZ111" i="15"/>
  <c r="GA111" i="15"/>
  <c r="GB111" i="15"/>
  <c r="GC111" i="15"/>
  <c r="GD111" i="15"/>
  <c r="GE111" i="15"/>
  <c r="GF111" i="15"/>
  <c r="GG111" i="15"/>
  <c r="GH111" i="15"/>
  <c r="GI111" i="15"/>
  <c r="GJ111" i="15"/>
  <c r="GK111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A112" i="15"/>
  <c r="AB112" i="15"/>
  <c r="AC112" i="15"/>
  <c r="AD112" i="15"/>
  <c r="AE112" i="15"/>
  <c r="AF112" i="15"/>
  <c r="AG112" i="15"/>
  <c r="AH112" i="15"/>
  <c r="AI112" i="15"/>
  <c r="AJ112" i="15"/>
  <c r="AK112" i="15"/>
  <c r="AL112" i="15"/>
  <c r="AM112" i="15"/>
  <c r="AN112" i="15"/>
  <c r="AO112" i="15"/>
  <c r="AP112" i="15"/>
  <c r="AQ112" i="15"/>
  <c r="AR112" i="15"/>
  <c r="AS112" i="15"/>
  <c r="AT112" i="15"/>
  <c r="AU112" i="15"/>
  <c r="AV112" i="15"/>
  <c r="AW112" i="15"/>
  <c r="AX112" i="15"/>
  <c r="AY112" i="15"/>
  <c r="AZ112" i="15"/>
  <c r="BA112" i="15"/>
  <c r="BB112" i="15"/>
  <c r="BC112" i="15"/>
  <c r="BD112" i="15"/>
  <c r="BE112" i="15"/>
  <c r="BF112" i="15"/>
  <c r="BG112" i="15"/>
  <c r="BH112" i="15"/>
  <c r="BI112" i="15"/>
  <c r="BJ112" i="15"/>
  <c r="BK112" i="15"/>
  <c r="BL112" i="15"/>
  <c r="BM112" i="15"/>
  <c r="BN112" i="15"/>
  <c r="BO112" i="15"/>
  <c r="BP112" i="15"/>
  <c r="BQ112" i="15"/>
  <c r="BR112" i="15"/>
  <c r="BS112" i="15"/>
  <c r="BT112" i="15"/>
  <c r="BU112" i="15"/>
  <c r="BV112" i="15"/>
  <c r="BW112" i="15"/>
  <c r="BX112" i="15"/>
  <c r="BY112" i="15"/>
  <c r="BZ112" i="15"/>
  <c r="CA112" i="15"/>
  <c r="CB112" i="15"/>
  <c r="CC112" i="15"/>
  <c r="CD112" i="15"/>
  <c r="CE112" i="15"/>
  <c r="CF112" i="15"/>
  <c r="CG112" i="15"/>
  <c r="CH112" i="15"/>
  <c r="CI112" i="15"/>
  <c r="CJ112" i="15"/>
  <c r="CK112" i="15"/>
  <c r="CL112" i="15"/>
  <c r="CM112" i="15"/>
  <c r="CN112" i="15"/>
  <c r="CO112" i="15"/>
  <c r="CP112" i="15"/>
  <c r="CQ112" i="15"/>
  <c r="CR112" i="15"/>
  <c r="CS112" i="15"/>
  <c r="CT112" i="15"/>
  <c r="CU112" i="15"/>
  <c r="CV112" i="15"/>
  <c r="CW112" i="15"/>
  <c r="CX112" i="15"/>
  <c r="CY112" i="15"/>
  <c r="CZ112" i="15"/>
  <c r="DA112" i="15"/>
  <c r="DB112" i="15"/>
  <c r="DC112" i="15"/>
  <c r="DD112" i="15"/>
  <c r="DE112" i="15"/>
  <c r="DF112" i="15"/>
  <c r="DG112" i="15"/>
  <c r="DH112" i="15"/>
  <c r="DI112" i="15"/>
  <c r="DJ112" i="15"/>
  <c r="DK112" i="15"/>
  <c r="DL112" i="15"/>
  <c r="DM112" i="15"/>
  <c r="DN112" i="15"/>
  <c r="DO112" i="15"/>
  <c r="DP112" i="15"/>
  <c r="DQ112" i="15"/>
  <c r="DR112" i="15"/>
  <c r="DS112" i="15"/>
  <c r="DT112" i="15"/>
  <c r="DU112" i="15"/>
  <c r="DV112" i="15"/>
  <c r="DW112" i="15"/>
  <c r="DX112" i="15"/>
  <c r="DY112" i="15"/>
  <c r="DZ112" i="15"/>
  <c r="EA112" i="15"/>
  <c r="EB112" i="15"/>
  <c r="EC112" i="15"/>
  <c r="ED112" i="15"/>
  <c r="EE112" i="15"/>
  <c r="EF112" i="15"/>
  <c r="EG112" i="15"/>
  <c r="EH112" i="15"/>
  <c r="EI112" i="15"/>
  <c r="EJ112" i="15"/>
  <c r="EK112" i="15"/>
  <c r="EL112" i="15"/>
  <c r="EM112" i="15"/>
  <c r="EN112" i="15"/>
  <c r="EO112" i="15"/>
  <c r="EP112" i="15"/>
  <c r="EQ112" i="15"/>
  <c r="ER112" i="15"/>
  <c r="ES112" i="15"/>
  <c r="ET112" i="15"/>
  <c r="EU112" i="15"/>
  <c r="EV112" i="15"/>
  <c r="EW112" i="15"/>
  <c r="EX112" i="15"/>
  <c r="EY112" i="15"/>
  <c r="EZ112" i="15"/>
  <c r="FA112" i="15"/>
  <c r="FB112" i="15"/>
  <c r="FC112" i="15"/>
  <c r="FD112" i="15"/>
  <c r="FE112" i="15"/>
  <c r="FF112" i="15"/>
  <c r="FG112" i="15"/>
  <c r="FH112" i="15"/>
  <c r="FI112" i="15"/>
  <c r="FJ112" i="15"/>
  <c r="FK112" i="15"/>
  <c r="FL112" i="15"/>
  <c r="FM112" i="15"/>
  <c r="FN112" i="15"/>
  <c r="FO112" i="15"/>
  <c r="FP112" i="15"/>
  <c r="FQ112" i="15"/>
  <c r="FR112" i="15"/>
  <c r="FS112" i="15"/>
  <c r="FT112" i="15"/>
  <c r="FU112" i="15"/>
  <c r="FV112" i="15"/>
  <c r="FW112" i="15"/>
  <c r="FX112" i="15"/>
  <c r="FY112" i="15"/>
  <c r="FZ112" i="15"/>
  <c r="GA112" i="15"/>
  <c r="GB112" i="15"/>
  <c r="GC112" i="15"/>
  <c r="GD112" i="15"/>
  <c r="GE112" i="15"/>
  <c r="GF112" i="15"/>
  <c r="GG112" i="15"/>
  <c r="GH112" i="15"/>
  <c r="GI112" i="15"/>
  <c r="GJ112" i="15"/>
  <c r="GK112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A113" i="15"/>
  <c r="AB113" i="15"/>
  <c r="AC113" i="15"/>
  <c r="AD113" i="15"/>
  <c r="AE113" i="15"/>
  <c r="AF113" i="15"/>
  <c r="AG113" i="15"/>
  <c r="AH113" i="15"/>
  <c r="AI113" i="15"/>
  <c r="AJ113" i="15"/>
  <c r="AK113" i="15"/>
  <c r="AL113" i="15"/>
  <c r="AM113" i="15"/>
  <c r="AN113" i="15"/>
  <c r="AO113" i="15"/>
  <c r="AP113" i="15"/>
  <c r="AQ113" i="15"/>
  <c r="AR113" i="15"/>
  <c r="AS113" i="15"/>
  <c r="AT113" i="15"/>
  <c r="AU113" i="15"/>
  <c r="AV113" i="15"/>
  <c r="AW113" i="15"/>
  <c r="AX113" i="15"/>
  <c r="AY113" i="15"/>
  <c r="AZ113" i="15"/>
  <c r="BA113" i="15"/>
  <c r="BB113" i="15"/>
  <c r="BC113" i="15"/>
  <c r="BD113" i="15"/>
  <c r="BE113" i="15"/>
  <c r="BF113" i="15"/>
  <c r="BG113" i="15"/>
  <c r="BH113" i="15"/>
  <c r="BI113" i="15"/>
  <c r="BJ113" i="15"/>
  <c r="BK113" i="15"/>
  <c r="BL113" i="15"/>
  <c r="BM113" i="15"/>
  <c r="BN113" i="15"/>
  <c r="BO113" i="15"/>
  <c r="BP113" i="15"/>
  <c r="BQ113" i="15"/>
  <c r="BR113" i="15"/>
  <c r="BS113" i="15"/>
  <c r="BT113" i="15"/>
  <c r="BU113" i="15"/>
  <c r="BV113" i="15"/>
  <c r="BW113" i="15"/>
  <c r="BX113" i="15"/>
  <c r="BY113" i="15"/>
  <c r="BZ113" i="15"/>
  <c r="CA113" i="15"/>
  <c r="CB113" i="15"/>
  <c r="CC113" i="15"/>
  <c r="CD113" i="15"/>
  <c r="CE113" i="15"/>
  <c r="CF113" i="15"/>
  <c r="CG113" i="15"/>
  <c r="CH113" i="15"/>
  <c r="CI113" i="15"/>
  <c r="CJ113" i="15"/>
  <c r="CK113" i="15"/>
  <c r="CL113" i="15"/>
  <c r="CM113" i="15"/>
  <c r="CN113" i="15"/>
  <c r="CO113" i="15"/>
  <c r="CP113" i="15"/>
  <c r="CQ113" i="15"/>
  <c r="CR113" i="15"/>
  <c r="CS113" i="15"/>
  <c r="CT113" i="15"/>
  <c r="CU113" i="15"/>
  <c r="CV113" i="15"/>
  <c r="CW113" i="15"/>
  <c r="CX113" i="15"/>
  <c r="CY113" i="15"/>
  <c r="CZ113" i="15"/>
  <c r="DA113" i="15"/>
  <c r="DB113" i="15"/>
  <c r="DC113" i="15"/>
  <c r="DD113" i="15"/>
  <c r="DE113" i="15"/>
  <c r="DF113" i="15"/>
  <c r="DG113" i="15"/>
  <c r="DH113" i="15"/>
  <c r="DI113" i="15"/>
  <c r="DJ113" i="15"/>
  <c r="DK113" i="15"/>
  <c r="DL113" i="15"/>
  <c r="DM113" i="15"/>
  <c r="DN113" i="15"/>
  <c r="DO113" i="15"/>
  <c r="DP113" i="15"/>
  <c r="DQ113" i="15"/>
  <c r="DR113" i="15"/>
  <c r="DS113" i="15"/>
  <c r="DT113" i="15"/>
  <c r="DU113" i="15"/>
  <c r="DV113" i="15"/>
  <c r="DW113" i="15"/>
  <c r="DX113" i="15"/>
  <c r="DY113" i="15"/>
  <c r="DZ113" i="15"/>
  <c r="EA113" i="15"/>
  <c r="EB113" i="15"/>
  <c r="EC113" i="15"/>
  <c r="ED113" i="15"/>
  <c r="EE113" i="15"/>
  <c r="EF113" i="15"/>
  <c r="EG113" i="15"/>
  <c r="EH113" i="15"/>
  <c r="EI113" i="15"/>
  <c r="EJ113" i="15"/>
  <c r="EK113" i="15"/>
  <c r="EL113" i="15"/>
  <c r="EM113" i="15"/>
  <c r="EN113" i="15"/>
  <c r="EO113" i="15"/>
  <c r="EP113" i="15"/>
  <c r="EQ113" i="15"/>
  <c r="ER113" i="15"/>
  <c r="ES113" i="15"/>
  <c r="ET113" i="15"/>
  <c r="EU113" i="15"/>
  <c r="EV113" i="15"/>
  <c r="EW113" i="15"/>
  <c r="EX113" i="15"/>
  <c r="EY113" i="15"/>
  <c r="EZ113" i="15"/>
  <c r="FA113" i="15"/>
  <c r="FB113" i="15"/>
  <c r="FC113" i="15"/>
  <c r="FD113" i="15"/>
  <c r="FE113" i="15"/>
  <c r="FF113" i="15"/>
  <c r="FG113" i="15"/>
  <c r="FH113" i="15"/>
  <c r="FI113" i="15"/>
  <c r="FJ113" i="15"/>
  <c r="FK113" i="15"/>
  <c r="FL113" i="15"/>
  <c r="FM113" i="15"/>
  <c r="FN113" i="15"/>
  <c r="FO113" i="15"/>
  <c r="FP113" i="15"/>
  <c r="FQ113" i="15"/>
  <c r="FR113" i="15"/>
  <c r="FS113" i="15"/>
  <c r="FT113" i="15"/>
  <c r="FU113" i="15"/>
  <c r="FV113" i="15"/>
  <c r="FW113" i="15"/>
  <c r="FX113" i="15"/>
  <c r="FY113" i="15"/>
  <c r="FZ113" i="15"/>
  <c r="GA113" i="15"/>
  <c r="GB113" i="15"/>
  <c r="GC113" i="15"/>
  <c r="GD113" i="15"/>
  <c r="GE113" i="15"/>
  <c r="GF113" i="15"/>
  <c r="GG113" i="15"/>
  <c r="GH113" i="15"/>
  <c r="GI113" i="15"/>
  <c r="GJ113" i="15"/>
  <c r="GK113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A114" i="15"/>
  <c r="AB114" i="15"/>
  <c r="AC114" i="15"/>
  <c r="AD114" i="15"/>
  <c r="AE114" i="15"/>
  <c r="AF114" i="15"/>
  <c r="AG114" i="15"/>
  <c r="AH114" i="15"/>
  <c r="AI114" i="15"/>
  <c r="AJ114" i="15"/>
  <c r="AK114" i="15"/>
  <c r="AL114" i="15"/>
  <c r="AM114" i="15"/>
  <c r="AN114" i="15"/>
  <c r="AO114" i="15"/>
  <c r="AP114" i="15"/>
  <c r="AQ114" i="15"/>
  <c r="AR114" i="15"/>
  <c r="AS114" i="15"/>
  <c r="AT114" i="15"/>
  <c r="AU114" i="15"/>
  <c r="AV114" i="15"/>
  <c r="AW114" i="15"/>
  <c r="AX114" i="15"/>
  <c r="AY114" i="15"/>
  <c r="AZ114" i="15"/>
  <c r="BA114" i="15"/>
  <c r="BB114" i="15"/>
  <c r="BC114" i="15"/>
  <c r="BD114" i="15"/>
  <c r="BE114" i="15"/>
  <c r="BF114" i="15"/>
  <c r="BG114" i="15"/>
  <c r="BH114" i="15"/>
  <c r="BI114" i="15"/>
  <c r="BJ114" i="15"/>
  <c r="BK114" i="15"/>
  <c r="BL114" i="15"/>
  <c r="BM114" i="15"/>
  <c r="BN114" i="15"/>
  <c r="BO114" i="15"/>
  <c r="BP114" i="15"/>
  <c r="BQ114" i="15"/>
  <c r="BR114" i="15"/>
  <c r="BS114" i="15"/>
  <c r="BT114" i="15"/>
  <c r="BU114" i="15"/>
  <c r="BV114" i="15"/>
  <c r="BW114" i="15"/>
  <c r="BX114" i="15"/>
  <c r="BY114" i="15"/>
  <c r="BZ114" i="15"/>
  <c r="CA114" i="15"/>
  <c r="CB114" i="15"/>
  <c r="CC114" i="15"/>
  <c r="CD114" i="15"/>
  <c r="CE114" i="15"/>
  <c r="CF114" i="15"/>
  <c r="CG114" i="15"/>
  <c r="CH114" i="15"/>
  <c r="CI114" i="15"/>
  <c r="CJ114" i="15"/>
  <c r="CK114" i="15"/>
  <c r="CL114" i="15"/>
  <c r="CM114" i="15"/>
  <c r="CN114" i="15"/>
  <c r="CO114" i="15"/>
  <c r="CP114" i="15"/>
  <c r="CQ114" i="15"/>
  <c r="CR114" i="15"/>
  <c r="CS114" i="15"/>
  <c r="CT114" i="15"/>
  <c r="CU114" i="15"/>
  <c r="CV114" i="15"/>
  <c r="CW114" i="15"/>
  <c r="CX114" i="15"/>
  <c r="CY114" i="15"/>
  <c r="CZ114" i="15"/>
  <c r="DA114" i="15"/>
  <c r="DB114" i="15"/>
  <c r="DC114" i="15"/>
  <c r="DD114" i="15"/>
  <c r="DE114" i="15"/>
  <c r="DF114" i="15"/>
  <c r="DG114" i="15"/>
  <c r="DH114" i="15"/>
  <c r="DI114" i="15"/>
  <c r="DJ114" i="15"/>
  <c r="DK114" i="15"/>
  <c r="DL114" i="15"/>
  <c r="DM114" i="15"/>
  <c r="DN114" i="15"/>
  <c r="DO114" i="15"/>
  <c r="DP114" i="15"/>
  <c r="DQ114" i="15"/>
  <c r="DR114" i="15"/>
  <c r="DS114" i="15"/>
  <c r="DT114" i="15"/>
  <c r="DU114" i="15"/>
  <c r="DV114" i="15"/>
  <c r="DW114" i="15"/>
  <c r="DX114" i="15"/>
  <c r="DY114" i="15"/>
  <c r="DZ114" i="15"/>
  <c r="EA114" i="15"/>
  <c r="EB114" i="15"/>
  <c r="EC114" i="15"/>
  <c r="ED114" i="15"/>
  <c r="EE114" i="15"/>
  <c r="EF114" i="15"/>
  <c r="EG114" i="15"/>
  <c r="EH114" i="15"/>
  <c r="EI114" i="15"/>
  <c r="EJ114" i="15"/>
  <c r="EK114" i="15"/>
  <c r="EL114" i="15"/>
  <c r="EM114" i="15"/>
  <c r="EN114" i="15"/>
  <c r="EO114" i="15"/>
  <c r="EP114" i="15"/>
  <c r="EQ114" i="15"/>
  <c r="ER114" i="15"/>
  <c r="ES114" i="15"/>
  <c r="ET114" i="15"/>
  <c r="EU114" i="15"/>
  <c r="EV114" i="15"/>
  <c r="EW114" i="15"/>
  <c r="EX114" i="15"/>
  <c r="EY114" i="15"/>
  <c r="EZ114" i="15"/>
  <c r="FA114" i="15"/>
  <c r="FB114" i="15"/>
  <c r="FC114" i="15"/>
  <c r="FD114" i="15"/>
  <c r="FE114" i="15"/>
  <c r="FF114" i="15"/>
  <c r="FG114" i="15"/>
  <c r="FH114" i="15"/>
  <c r="FI114" i="15"/>
  <c r="FJ114" i="15"/>
  <c r="FK114" i="15"/>
  <c r="FL114" i="15"/>
  <c r="FM114" i="15"/>
  <c r="FN114" i="15"/>
  <c r="FO114" i="15"/>
  <c r="FP114" i="15"/>
  <c r="FQ114" i="15"/>
  <c r="FR114" i="15"/>
  <c r="FS114" i="15"/>
  <c r="FT114" i="15"/>
  <c r="FU114" i="15"/>
  <c r="FV114" i="15"/>
  <c r="FW114" i="15"/>
  <c r="FX114" i="15"/>
  <c r="FY114" i="15"/>
  <c r="FZ114" i="15"/>
  <c r="GA114" i="15"/>
  <c r="GB114" i="15"/>
  <c r="GC114" i="15"/>
  <c r="GD114" i="15"/>
  <c r="GE114" i="15"/>
  <c r="GF114" i="15"/>
  <c r="GG114" i="15"/>
  <c r="GH114" i="15"/>
  <c r="GI114" i="15"/>
  <c r="GJ114" i="15"/>
  <c r="GK114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A115" i="15"/>
  <c r="AB115" i="15"/>
  <c r="AC115" i="15"/>
  <c r="AD115" i="15"/>
  <c r="AE115" i="15"/>
  <c r="AF115" i="15"/>
  <c r="AG115" i="15"/>
  <c r="AH115" i="15"/>
  <c r="AI115" i="15"/>
  <c r="AJ115" i="15"/>
  <c r="AK115" i="15"/>
  <c r="AL115" i="15"/>
  <c r="AM115" i="15"/>
  <c r="AN115" i="15"/>
  <c r="AO115" i="15"/>
  <c r="AP115" i="15"/>
  <c r="AQ115" i="15"/>
  <c r="AR115" i="15"/>
  <c r="AS115" i="15"/>
  <c r="AT115" i="15"/>
  <c r="AU115" i="15"/>
  <c r="AV115" i="15"/>
  <c r="AW115" i="15"/>
  <c r="AX115" i="15"/>
  <c r="AY115" i="15"/>
  <c r="AZ115" i="15"/>
  <c r="BA115" i="15"/>
  <c r="BB115" i="15"/>
  <c r="BC115" i="15"/>
  <c r="BD115" i="15"/>
  <c r="BE115" i="15"/>
  <c r="BF115" i="15"/>
  <c r="BG115" i="15"/>
  <c r="BH115" i="15"/>
  <c r="BI115" i="15"/>
  <c r="BJ115" i="15"/>
  <c r="BK115" i="15"/>
  <c r="BL115" i="15"/>
  <c r="BM115" i="15"/>
  <c r="BN115" i="15"/>
  <c r="BO115" i="15"/>
  <c r="BP115" i="15"/>
  <c r="BQ115" i="15"/>
  <c r="BR115" i="15"/>
  <c r="BS115" i="15"/>
  <c r="BT115" i="15"/>
  <c r="BU115" i="15"/>
  <c r="BV115" i="15"/>
  <c r="BW115" i="15"/>
  <c r="BX115" i="15"/>
  <c r="BY115" i="15"/>
  <c r="BZ115" i="15"/>
  <c r="CA115" i="15"/>
  <c r="CB115" i="15"/>
  <c r="CC115" i="15"/>
  <c r="CD115" i="15"/>
  <c r="CE115" i="15"/>
  <c r="CF115" i="15"/>
  <c r="CG115" i="15"/>
  <c r="CH115" i="15"/>
  <c r="CI115" i="15"/>
  <c r="CJ115" i="15"/>
  <c r="CK115" i="15"/>
  <c r="CL115" i="15"/>
  <c r="CM115" i="15"/>
  <c r="CN115" i="15"/>
  <c r="CO115" i="15"/>
  <c r="CP115" i="15"/>
  <c r="CQ115" i="15"/>
  <c r="CR115" i="15"/>
  <c r="CS115" i="15"/>
  <c r="CT115" i="15"/>
  <c r="CU115" i="15"/>
  <c r="CV115" i="15"/>
  <c r="CW115" i="15"/>
  <c r="CX115" i="15"/>
  <c r="CY115" i="15"/>
  <c r="CZ115" i="15"/>
  <c r="DA115" i="15"/>
  <c r="DB115" i="15"/>
  <c r="DC115" i="15"/>
  <c r="DD115" i="15"/>
  <c r="DE115" i="15"/>
  <c r="DF115" i="15"/>
  <c r="DG115" i="15"/>
  <c r="DH115" i="15"/>
  <c r="DI115" i="15"/>
  <c r="DJ115" i="15"/>
  <c r="DK115" i="15"/>
  <c r="DL115" i="15"/>
  <c r="DM115" i="15"/>
  <c r="DN115" i="15"/>
  <c r="DO115" i="15"/>
  <c r="DP115" i="15"/>
  <c r="DQ115" i="15"/>
  <c r="DR115" i="15"/>
  <c r="DS115" i="15"/>
  <c r="DT115" i="15"/>
  <c r="DU115" i="15"/>
  <c r="DV115" i="15"/>
  <c r="DW115" i="15"/>
  <c r="DX115" i="15"/>
  <c r="DY115" i="15"/>
  <c r="DZ115" i="15"/>
  <c r="EA115" i="15"/>
  <c r="EB115" i="15"/>
  <c r="EC115" i="15"/>
  <c r="ED115" i="15"/>
  <c r="EE115" i="15"/>
  <c r="EF115" i="15"/>
  <c r="EG115" i="15"/>
  <c r="EH115" i="15"/>
  <c r="EI115" i="15"/>
  <c r="EJ115" i="15"/>
  <c r="EK115" i="15"/>
  <c r="EL115" i="15"/>
  <c r="EM115" i="15"/>
  <c r="EN115" i="15"/>
  <c r="EO115" i="15"/>
  <c r="EP115" i="15"/>
  <c r="EQ115" i="15"/>
  <c r="ER115" i="15"/>
  <c r="ES115" i="15"/>
  <c r="ET115" i="15"/>
  <c r="EU115" i="15"/>
  <c r="EV115" i="15"/>
  <c r="EW115" i="15"/>
  <c r="EX115" i="15"/>
  <c r="EY115" i="15"/>
  <c r="EZ115" i="15"/>
  <c r="FA115" i="15"/>
  <c r="FB115" i="15"/>
  <c r="FC115" i="15"/>
  <c r="FD115" i="15"/>
  <c r="FE115" i="15"/>
  <c r="FF115" i="15"/>
  <c r="FG115" i="15"/>
  <c r="FH115" i="15"/>
  <c r="FI115" i="15"/>
  <c r="FJ115" i="15"/>
  <c r="FK115" i="15"/>
  <c r="FL115" i="15"/>
  <c r="FM115" i="15"/>
  <c r="FN115" i="15"/>
  <c r="FO115" i="15"/>
  <c r="FP115" i="15"/>
  <c r="FQ115" i="15"/>
  <c r="FR115" i="15"/>
  <c r="FS115" i="15"/>
  <c r="FT115" i="15"/>
  <c r="FU115" i="15"/>
  <c r="FV115" i="15"/>
  <c r="FW115" i="15"/>
  <c r="FX115" i="15"/>
  <c r="FY115" i="15"/>
  <c r="FZ115" i="15"/>
  <c r="GA115" i="15"/>
  <c r="GB115" i="15"/>
  <c r="GC115" i="15"/>
  <c r="GD115" i="15"/>
  <c r="GE115" i="15"/>
  <c r="GF115" i="15"/>
  <c r="GG115" i="15"/>
  <c r="GH115" i="15"/>
  <c r="GI115" i="15"/>
  <c r="GJ115" i="15"/>
  <c r="GK115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A116" i="15"/>
  <c r="AB116" i="15"/>
  <c r="AC116" i="15"/>
  <c r="AD116" i="15"/>
  <c r="AE116" i="15"/>
  <c r="AF116" i="15"/>
  <c r="AG116" i="15"/>
  <c r="AH116" i="15"/>
  <c r="AI116" i="15"/>
  <c r="AJ116" i="15"/>
  <c r="AK116" i="15"/>
  <c r="AL116" i="15"/>
  <c r="AM116" i="15"/>
  <c r="AN116" i="15"/>
  <c r="AO116" i="15"/>
  <c r="AP116" i="15"/>
  <c r="AQ116" i="15"/>
  <c r="AR116" i="15"/>
  <c r="AS116" i="15"/>
  <c r="AT116" i="15"/>
  <c r="AU116" i="15"/>
  <c r="AV116" i="15"/>
  <c r="AW116" i="15"/>
  <c r="AX116" i="15"/>
  <c r="AY116" i="15"/>
  <c r="AZ116" i="15"/>
  <c r="BA116" i="15"/>
  <c r="BB116" i="15"/>
  <c r="BC116" i="15"/>
  <c r="BD116" i="15"/>
  <c r="BE116" i="15"/>
  <c r="BF116" i="15"/>
  <c r="BG116" i="15"/>
  <c r="BH116" i="15"/>
  <c r="BI116" i="15"/>
  <c r="BJ116" i="15"/>
  <c r="BK116" i="15"/>
  <c r="BL116" i="15"/>
  <c r="BM116" i="15"/>
  <c r="BN116" i="15"/>
  <c r="BO116" i="15"/>
  <c r="BP116" i="15"/>
  <c r="BQ116" i="15"/>
  <c r="BR116" i="15"/>
  <c r="BS116" i="15"/>
  <c r="BT116" i="15"/>
  <c r="BU116" i="15"/>
  <c r="BV116" i="15"/>
  <c r="BW116" i="15"/>
  <c r="BX116" i="15"/>
  <c r="BY116" i="15"/>
  <c r="BZ116" i="15"/>
  <c r="CA116" i="15"/>
  <c r="CB116" i="15"/>
  <c r="CC116" i="15"/>
  <c r="CD116" i="15"/>
  <c r="CE116" i="15"/>
  <c r="CF116" i="15"/>
  <c r="CG116" i="15"/>
  <c r="CH116" i="15"/>
  <c r="CI116" i="15"/>
  <c r="CJ116" i="15"/>
  <c r="CK116" i="15"/>
  <c r="CL116" i="15"/>
  <c r="CM116" i="15"/>
  <c r="CN116" i="15"/>
  <c r="CO116" i="15"/>
  <c r="CP116" i="15"/>
  <c r="CQ116" i="15"/>
  <c r="CR116" i="15"/>
  <c r="CS116" i="15"/>
  <c r="CT116" i="15"/>
  <c r="CU116" i="15"/>
  <c r="CV116" i="15"/>
  <c r="CW116" i="15"/>
  <c r="CX116" i="15"/>
  <c r="CY116" i="15"/>
  <c r="CZ116" i="15"/>
  <c r="DA116" i="15"/>
  <c r="DB116" i="15"/>
  <c r="DC116" i="15"/>
  <c r="DD116" i="15"/>
  <c r="DE116" i="15"/>
  <c r="DF116" i="15"/>
  <c r="DG116" i="15"/>
  <c r="DH116" i="15"/>
  <c r="DI116" i="15"/>
  <c r="DJ116" i="15"/>
  <c r="DK116" i="15"/>
  <c r="DL116" i="15"/>
  <c r="DM116" i="15"/>
  <c r="DN116" i="15"/>
  <c r="DO116" i="15"/>
  <c r="DP116" i="15"/>
  <c r="DQ116" i="15"/>
  <c r="DR116" i="15"/>
  <c r="DS116" i="15"/>
  <c r="DT116" i="15"/>
  <c r="DU116" i="15"/>
  <c r="DV116" i="15"/>
  <c r="DW116" i="15"/>
  <c r="DX116" i="15"/>
  <c r="DY116" i="15"/>
  <c r="DZ116" i="15"/>
  <c r="EA116" i="15"/>
  <c r="EB116" i="15"/>
  <c r="EC116" i="15"/>
  <c r="ED116" i="15"/>
  <c r="EE116" i="15"/>
  <c r="EF116" i="15"/>
  <c r="EG116" i="15"/>
  <c r="EH116" i="15"/>
  <c r="EI116" i="15"/>
  <c r="EJ116" i="15"/>
  <c r="EK116" i="15"/>
  <c r="EL116" i="15"/>
  <c r="EM116" i="15"/>
  <c r="EN116" i="15"/>
  <c r="EO116" i="15"/>
  <c r="EP116" i="15"/>
  <c r="EQ116" i="15"/>
  <c r="ER116" i="15"/>
  <c r="ES116" i="15"/>
  <c r="ET116" i="15"/>
  <c r="EU116" i="15"/>
  <c r="EV116" i="15"/>
  <c r="EW116" i="15"/>
  <c r="EX116" i="15"/>
  <c r="EY116" i="15"/>
  <c r="EZ116" i="15"/>
  <c r="FA116" i="15"/>
  <c r="FB116" i="15"/>
  <c r="FC116" i="15"/>
  <c r="FD116" i="15"/>
  <c r="FE116" i="15"/>
  <c r="FF116" i="15"/>
  <c r="FG116" i="15"/>
  <c r="FH116" i="15"/>
  <c r="FI116" i="15"/>
  <c r="FJ116" i="15"/>
  <c r="FK116" i="15"/>
  <c r="FL116" i="15"/>
  <c r="FM116" i="15"/>
  <c r="FN116" i="15"/>
  <c r="FO116" i="15"/>
  <c r="FP116" i="15"/>
  <c r="FQ116" i="15"/>
  <c r="FR116" i="15"/>
  <c r="FS116" i="15"/>
  <c r="FT116" i="15"/>
  <c r="FU116" i="15"/>
  <c r="FV116" i="15"/>
  <c r="FW116" i="15"/>
  <c r="FX116" i="15"/>
  <c r="FY116" i="15"/>
  <c r="FZ116" i="15"/>
  <c r="GA116" i="15"/>
  <c r="GB116" i="15"/>
  <c r="GC116" i="15"/>
  <c r="GD116" i="15"/>
  <c r="GE116" i="15"/>
  <c r="GF116" i="15"/>
  <c r="GG116" i="15"/>
  <c r="GH116" i="15"/>
  <c r="GI116" i="15"/>
  <c r="GJ116" i="15"/>
  <c r="GK116" i="15"/>
  <c r="L117" i="15"/>
  <c r="M117" i="15"/>
  <c r="N117" i="15"/>
  <c r="O117" i="15"/>
  <c r="P117" i="15"/>
  <c r="Q117" i="15"/>
  <c r="R117" i="15"/>
  <c r="S117" i="15"/>
  <c r="T117" i="15"/>
  <c r="U117" i="15"/>
  <c r="V117" i="15"/>
  <c r="W117" i="15"/>
  <c r="X117" i="15"/>
  <c r="Y117" i="15"/>
  <c r="Z117" i="15"/>
  <c r="AA117" i="15"/>
  <c r="AB117" i="15"/>
  <c r="AC117" i="15"/>
  <c r="AD117" i="15"/>
  <c r="AE117" i="15"/>
  <c r="AF117" i="15"/>
  <c r="AG117" i="15"/>
  <c r="AH117" i="15"/>
  <c r="AI117" i="15"/>
  <c r="AJ117" i="15"/>
  <c r="AK117" i="15"/>
  <c r="AL117" i="15"/>
  <c r="AM117" i="15"/>
  <c r="AN117" i="15"/>
  <c r="AO117" i="15"/>
  <c r="AP117" i="15"/>
  <c r="AQ117" i="15"/>
  <c r="AR117" i="15"/>
  <c r="AS117" i="15"/>
  <c r="AT117" i="15"/>
  <c r="AU117" i="15"/>
  <c r="AV117" i="15"/>
  <c r="AW117" i="15"/>
  <c r="AX117" i="15"/>
  <c r="AY117" i="15"/>
  <c r="AZ117" i="15"/>
  <c r="BA117" i="15"/>
  <c r="BB117" i="15"/>
  <c r="BC117" i="15"/>
  <c r="BD117" i="15"/>
  <c r="BE117" i="15"/>
  <c r="BF117" i="15"/>
  <c r="BG117" i="15"/>
  <c r="BH117" i="15"/>
  <c r="BI117" i="15"/>
  <c r="BJ117" i="15"/>
  <c r="BK117" i="15"/>
  <c r="BL117" i="15"/>
  <c r="BM117" i="15"/>
  <c r="BN117" i="15"/>
  <c r="BO117" i="15"/>
  <c r="BP117" i="15"/>
  <c r="BQ117" i="15"/>
  <c r="BR117" i="15"/>
  <c r="BS117" i="15"/>
  <c r="BT117" i="15"/>
  <c r="BU117" i="15"/>
  <c r="BV117" i="15"/>
  <c r="BW117" i="15"/>
  <c r="BX117" i="15"/>
  <c r="BY117" i="15"/>
  <c r="BZ117" i="15"/>
  <c r="CA117" i="15"/>
  <c r="CB117" i="15"/>
  <c r="CC117" i="15"/>
  <c r="CD117" i="15"/>
  <c r="CE117" i="15"/>
  <c r="CF117" i="15"/>
  <c r="CG117" i="15"/>
  <c r="CH117" i="15"/>
  <c r="CI117" i="15"/>
  <c r="CJ117" i="15"/>
  <c r="CK117" i="15"/>
  <c r="CL117" i="15"/>
  <c r="CM117" i="15"/>
  <c r="CN117" i="15"/>
  <c r="CO117" i="15"/>
  <c r="CP117" i="15"/>
  <c r="CQ117" i="15"/>
  <c r="CR117" i="15"/>
  <c r="CS117" i="15"/>
  <c r="CT117" i="15"/>
  <c r="CU117" i="15"/>
  <c r="CV117" i="15"/>
  <c r="CW117" i="15"/>
  <c r="CX117" i="15"/>
  <c r="CY117" i="15"/>
  <c r="CZ117" i="15"/>
  <c r="DA117" i="15"/>
  <c r="DB117" i="15"/>
  <c r="DC117" i="15"/>
  <c r="DD117" i="15"/>
  <c r="DE117" i="15"/>
  <c r="DF117" i="15"/>
  <c r="DG117" i="15"/>
  <c r="DH117" i="15"/>
  <c r="DI117" i="15"/>
  <c r="DJ117" i="15"/>
  <c r="DK117" i="15"/>
  <c r="DL117" i="15"/>
  <c r="DM117" i="15"/>
  <c r="DN117" i="15"/>
  <c r="DO117" i="15"/>
  <c r="DP117" i="15"/>
  <c r="DQ117" i="15"/>
  <c r="DR117" i="15"/>
  <c r="DS117" i="15"/>
  <c r="DT117" i="15"/>
  <c r="DU117" i="15"/>
  <c r="DV117" i="15"/>
  <c r="DW117" i="15"/>
  <c r="DX117" i="15"/>
  <c r="DY117" i="15"/>
  <c r="DZ117" i="15"/>
  <c r="EA117" i="15"/>
  <c r="EB117" i="15"/>
  <c r="EC117" i="15"/>
  <c r="ED117" i="15"/>
  <c r="EE117" i="15"/>
  <c r="EF117" i="15"/>
  <c r="EG117" i="15"/>
  <c r="EH117" i="15"/>
  <c r="EI117" i="15"/>
  <c r="EJ117" i="15"/>
  <c r="EK117" i="15"/>
  <c r="EL117" i="15"/>
  <c r="EM117" i="15"/>
  <c r="EN117" i="15"/>
  <c r="EO117" i="15"/>
  <c r="EP117" i="15"/>
  <c r="EQ117" i="15"/>
  <c r="ER117" i="15"/>
  <c r="ES117" i="15"/>
  <c r="ET117" i="15"/>
  <c r="EU117" i="15"/>
  <c r="EV117" i="15"/>
  <c r="EW117" i="15"/>
  <c r="EX117" i="15"/>
  <c r="EY117" i="15"/>
  <c r="EZ117" i="15"/>
  <c r="FA117" i="15"/>
  <c r="FB117" i="15"/>
  <c r="FC117" i="15"/>
  <c r="FD117" i="15"/>
  <c r="FE117" i="15"/>
  <c r="FF117" i="15"/>
  <c r="FG117" i="15"/>
  <c r="FH117" i="15"/>
  <c r="FI117" i="15"/>
  <c r="FJ117" i="15"/>
  <c r="FK117" i="15"/>
  <c r="FL117" i="15"/>
  <c r="FM117" i="15"/>
  <c r="FN117" i="15"/>
  <c r="FO117" i="15"/>
  <c r="FP117" i="15"/>
  <c r="FQ117" i="15"/>
  <c r="FR117" i="15"/>
  <c r="FS117" i="15"/>
  <c r="FT117" i="15"/>
  <c r="FU117" i="15"/>
  <c r="FV117" i="15"/>
  <c r="FW117" i="15"/>
  <c r="FX117" i="15"/>
  <c r="FY117" i="15"/>
  <c r="FZ117" i="15"/>
  <c r="GA117" i="15"/>
  <c r="GB117" i="15"/>
  <c r="GC117" i="15"/>
  <c r="GD117" i="15"/>
  <c r="GE117" i="15"/>
  <c r="GF117" i="15"/>
  <c r="GG117" i="15"/>
  <c r="GH117" i="15"/>
  <c r="GI117" i="15"/>
  <c r="GJ117" i="15"/>
  <c r="GK117" i="15"/>
  <c r="L118" i="15"/>
  <c r="M118" i="15"/>
  <c r="N118" i="15"/>
  <c r="O118" i="15"/>
  <c r="P118" i="15"/>
  <c r="Q118" i="15"/>
  <c r="R118" i="15"/>
  <c r="S118" i="15"/>
  <c r="T118" i="15"/>
  <c r="U118" i="15"/>
  <c r="V118" i="15"/>
  <c r="W118" i="15"/>
  <c r="X118" i="15"/>
  <c r="Y118" i="15"/>
  <c r="Z118" i="15"/>
  <c r="AA118" i="15"/>
  <c r="AB118" i="15"/>
  <c r="AC118" i="15"/>
  <c r="AD118" i="15"/>
  <c r="AE118" i="15"/>
  <c r="AF118" i="15"/>
  <c r="AG118" i="15"/>
  <c r="AH118" i="15"/>
  <c r="AI118" i="15"/>
  <c r="AJ118" i="15"/>
  <c r="AK118" i="15"/>
  <c r="AL118" i="15"/>
  <c r="AM118" i="15"/>
  <c r="AN118" i="15"/>
  <c r="AO118" i="15"/>
  <c r="AP118" i="15"/>
  <c r="AQ118" i="15"/>
  <c r="AR118" i="15"/>
  <c r="AS118" i="15"/>
  <c r="AT118" i="15"/>
  <c r="AU118" i="15"/>
  <c r="AV118" i="15"/>
  <c r="AW118" i="15"/>
  <c r="AX118" i="15"/>
  <c r="AY118" i="15"/>
  <c r="AZ118" i="15"/>
  <c r="BA118" i="15"/>
  <c r="BB118" i="15"/>
  <c r="BC118" i="15"/>
  <c r="BD118" i="15"/>
  <c r="BE118" i="15"/>
  <c r="BF118" i="15"/>
  <c r="BG118" i="15"/>
  <c r="BH118" i="15"/>
  <c r="BI118" i="15"/>
  <c r="BJ118" i="15"/>
  <c r="BK118" i="15"/>
  <c r="BL118" i="15"/>
  <c r="BM118" i="15"/>
  <c r="BN118" i="15"/>
  <c r="BO118" i="15"/>
  <c r="BP118" i="15"/>
  <c r="BQ118" i="15"/>
  <c r="BR118" i="15"/>
  <c r="BS118" i="15"/>
  <c r="BT118" i="15"/>
  <c r="BU118" i="15"/>
  <c r="BV118" i="15"/>
  <c r="BW118" i="15"/>
  <c r="BX118" i="15"/>
  <c r="BY118" i="15"/>
  <c r="BZ118" i="15"/>
  <c r="CA118" i="15"/>
  <c r="CB118" i="15"/>
  <c r="CC118" i="15"/>
  <c r="CD118" i="15"/>
  <c r="CE118" i="15"/>
  <c r="CF118" i="15"/>
  <c r="CG118" i="15"/>
  <c r="CH118" i="15"/>
  <c r="CI118" i="15"/>
  <c r="CJ118" i="15"/>
  <c r="CK118" i="15"/>
  <c r="CL118" i="15"/>
  <c r="CM118" i="15"/>
  <c r="CN118" i="15"/>
  <c r="CO118" i="15"/>
  <c r="CP118" i="15"/>
  <c r="CQ118" i="15"/>
  <c r="CR118" i="15"/>
  <c r="CS118" i="15"/>
  <c r="CT118" i="15"/>
  <c r="CU118" i="15"/>
  <c r="CV118" i="15"/>
  <c r="CW118" i="15"/>
  <c r="CX118" i="15"/>
  <c r="CY118" i="15"/>
  <c r="CZ118" i="15"/>
  <c r="DA118" i="15"/>
  <c r="DB118" i="15"/>
  <c r="DC118" i="15"/>
  <c r="DD118" i="15"/>
  <c r="DE118" i="15"/>
  <c r="DF118" i="15"/>
  <c r="DG118" i="15"/>
  <c r="DH118" i="15"/>
  <c r="DI118" i="15"/>
  <c r="DJ118" i="15"/>
  <c r="DK118" i="15"/>
  <c r="DL118" i="15"/>
  <c r="DM118" i="15"/>
  <c r="DN118" i="15"/>
  <c r="DO118" i="15"/>
  <c r="DP118" i="15"/>
  <c r="DQ118" i="15"/>
  <c r="DR118" i="15"/>
  <c r="DS118" i="15"/>
  <c r="DT118" i="15"/>
  <c r="DU118" i="15"/>
  <c r="DV118" i="15"/>
  <c r="DW118" i="15"/>
  <c r="DX118" i="15"/>
  <c r="DY118" i="15"/>
  <c r="DZ118" i="15"/>
  <c r="EA118" i="15"/>
  <c r="EB118" i="15"/>
  <c r="EC118" i="15"/>
  <c r="ED118" i="15"/>
  <c r="EE118" i="15"/>
  <c r="EF118" i="15"/>
  <c r="EG118" i="15"/>
  <c r="EH118" i="15"/>
  <c r="EI118" i="15"/>
  <c r="EJ118" i="15"/>
  <c r="EK118" i="15"/>
  <c r="EL118" i="15"/>
  <c r="EM118" i="15"/>
  <c r="EN118" i="15"/>
  <c r="EO118" i="15"/>
  <c r="EP118" i="15"/>
  <c r="EQ118" i="15"/>
  <c r="ER118" i="15"/>
  <c r="ES118" i="15"/>
  <c r="ET118" i="15"/>
  <c r="EU118" i="15"/>
  <c r="EV118" i="15"/>
  <c r="EW118" i="15"/>
  <c r="EX118" i="15"/>
  <c r="EY118" i="15"/>
  <c r="EZ118" i="15"/>
  <c r="FA118" i="15"/>
  <c r="FB118" i="15"/>
  <c r="FC118" i="15"/>
  <c r="FD118" i="15"/>
  <c r="FE118" i="15"/>
  <c r="FF118" i="15"/>
  <c r="FG118" i="15"/>
  <c r="FH118" i="15"/>
  <c r="FI118" i="15"/>
  <c r="FJ118" i="15"/>
  <c r="FK118" i="15"/>
  <c r="FL118" i="15"/>
  <c r="FM118" i="15"/>
  <c r="FN118" i="15"/>
  <c r="FO118" i="15"/>
  <c r="FP118" i="15"/>
  <c r="FQ118" i="15"/>
  <c r="FR118" i="15"/>
  <c r="FS118" i="15"/>
  <c r="FT118" i="15"/>
  <c r="FU118" i="15"/>
  <c r="FV118" i="15"/>
  <c r="FW118" i="15"/>
  <c r="FX118" i="15"/>
  <c r="FY118" i="15"/>
  <c r="FZ118" i="15"/>
  <c r="GA118" i="15"/>
  <c r="GB118" i="15"/>
  <c r="GC118" i="15"/>
  <c r="GD118" i="15"/>
  <c r="GE118" i="15"/>
  <c r="GF118" i="15"/>
  <c r="GG118" i="15"/>
  <c r="GH118" i="15"/>
  <c r="GI118" i="15"/>
  <c r="GJ118" i="15"/>
  <c r="GK118" i="15"/>
  <c r="L119" i="15"/>
  <c r="M119" i="15"/>
  <c r="N119" i="15"/>
  <c r="O119" i="15"/>
  <c r="P119" i="15"/>
  <c r="Q119" i="15"/>
  <c r="R119" i="15"/>
  <c r="S119" i="15"/>
  <c r="T119" i="15"/>
  <c r="U119" i="15"/>
  <c r="V119" i="15"/>
  <c r="W119" i="15"/>
  <c r="X119" i="15"/>
  <c r="Y119" i="15"/>
  <c r="Z119" i="15"/>
  <c r="AA119" i="15"/>
  <c r="AB119" i="15"/>
  <c r="AC119" i="15"/>
  <c r="AD119" i="15"/>
  <c r="AE119" i="15"/>
  <c r="AF119" i="15"/>
  <c r="AG119" i="15"/>
  <c r="AH119" i="15"/>
  <c r="AI119" i="15"/>
  <c r="AJ119" i="15"/>
  <c r="AK119" i="15"/>
  <c r="AL119" i="15"/>
  <c r="AM119" i="15"/>
  <c r="AN119" i="15"/>
  <c r="AO119" i="15"/>
  <c r="AP119" i="15"/>
  <c r="AQ119" i="15"/>
  <c r="AR119" i="15"/>
  <c r="AS119" i="15"/>
  <c r="AT119" i="15"/>
  <c r="AU119" i="15"/>
  <c r="AV119" i="15"/>
  <c r="AW119" i="15"/>
  <c r="AX119" i="15"/>
  <c r="AY119" i="15"/>
  <c r="AZ119" i="15"/>
  <c r="BA119" i="15"/>
  <c r="BB119" i="15"/>
  <c r="BC119" i="15"/>
  <c r="BD119" i="15"/>
  <c r="BE119" i="15"/>
  <c r="BF119" i="15"/>
  <c r="BG119" i="15"/>
  <c r="BH119" i="15"/>
  <c r="BI119" i="15"/>
  <c r="BJ119" i="15"/>
  <c r="BK119" i="15"/>
  <c r="BL119" i="15"/>
  <c r="BM119" i="15"/>
  <c r="BN119" i="15"/>
  <c r="BO119" i="15"/>
  <c r="BP119" i="15"/>
  <c r="BQ119" i="15"/>
  <c r="BR119" i="15"/>
  <c r="BS119" i="15"/>
  <c r="BT119" i="15"/>
  <c r="BU119" i="15"/>
  <c r="BV119" i="15"/>
  <c r="BW119" i="15"/>
  <c r="BX119" i="15"/>
  <c r="BY119" i="15"/>
  <c r="BZ119" i="15"/>
  <c r="CA119" i="15"/>
  <c r="CB119" i="15"/>
  <c r="CC119" i="15"/>
  <c r="CD119" i="15"/>
  <c r="CE119" i="15"/>
  <c r="CF119" i="15"/>
  <c r="CG119" i="15"/>
  <c r="CH119" i="15"/>
  <c r="CI119" i="15"/>
  <c r="CJ119" i="15"/>
  <c r="CK119" i="15"/>
  <c r="CL119" i="15"/>
  <c r="CM119" i="15"/>
  <c r="CN119" i="15"/>
  <c r="CO119" i="15"/>
  <c r="CP119" i="15"/>
  <c r="CQ119" i="15"/>
  <c r="CR119" i="15"/>
  <c r="CS119" i="15"/>
  <c r="CT119" i="15"/>
  <c r="CU119" i="15"/>
  <c r="CV119" i="15"/>
  <c r="CW119" i="15"/>
  <c r="CX119" i="15"/>
  <c r="CY119" i="15"/>
  <c r="CZ119" i="15"/>
  <c r="DA119" i="15"/>
  <c r="DB119" i="15"/>
  <c r="DC119" i="15"/>
  <c r="DD119" i="15"/>
  <c r="DE119" i="15"/>
  <c r="DF119" i="15"/>
  <c r="DG119" i="15"/>
  <c r="DH119" i="15"/>
  <c r="DI119" i="15"/>
  <c r="DJ119" i="15"/>
  <c r="DK119" i="15"/>
  <c r="DL119" i="15"/>
  <c r="DM119" i="15"/>
  <c r="DN119" i="15"/>
  <c r="DO119" i="15"/>
  <c r="DP119" i="15"/>
  <c r="DQ119" i="15"/>
  <c r="DR119" i="15"/>
  <c r="DS119" i="15"/>
  <c r="DT119" i="15"/>
  <c r="DU119" i="15"/>
  <c r="DV119" i="15"/>
  <c r="DW119" i="15"/>
  <c r="DX119" i="15"/>
  <c r="DY119" i="15"/>
  <c r="DZ119" i="15"/>
  <c r="EA119" i="15"/>
  <c r="EB119" i="15"/>
  <c r="EC119" i="15"/>
  <c r="ED119" i="15"/>
  <c r="EE119" i="15"/>
  <c r="EF119" i="15"/>
  <c r="EG119" i="15"/>
  <c r="EH119" i="15"/>
  <c r="EI119" i="15"/>
  <c r="EJ119" i="15"/>
  <c r="EK119" i="15"/>
  <c r="EL119" i="15"/>
  <c r="EM119" i="15"/>
  <c r="EN119" i="15"/>
  <c r="EO119" i="15"/>
  <c r="EP119" i="15"/>
  <c r="EQ119" i="15"/>
  <c r="ER119" i="15"/>
  <c r="ES119" i="15"/>
  <c r="ET119" i="15"/>
  <c r="EU119" i="15"/>
  <c r="EV119" i="15"/>
  <c r="EW119" i="15"/>
  <c r="EX119" i="15"/>
  <c r="EY119" i="15"/>
  <c r="EZ119" i="15"/>
  <c r="FA119" i="15"/>
  <c r="FB119" i="15"/>
  <c r="FC119" i="15"/>
  <c r="FD119" i="15"/>
  <c r="FE119" i="15"/>
  <c r="FF119" i="15"/>
  <c r="FG119" i="15"/>
  <c r="FH119" i="15"/>
  <c r="FI119" i="15"/>
  <c r="FJ119" i="15"/>
  <c r="FK119" i="15"/>
  <c r="FL119" i="15"/>
  <c r="FM119" i="15"/>
  <c r="FN119" i="15"/>
  <c r="FO119" i="15"/>
  <c r="FP119" i="15"/>
  <c r="FQ119" i="15"/>
  <c r="FR119" i="15"/>
  <c r="FS119" i="15"/>
  <c r="FT119" i="15"/>
  <c r="FU119" i="15"/>
  <c r="FV119" i="15"/>
  <c r="FW119" i="15"/>
  <c r="FX119" i="15"/>
  <c r="FY119" i="15"/>
  <c r="FZ119" i="15"/>
  <c r="GA119" i="15"/>
  <c r="GB119" i="15"/>
  <c r="GC119" i="15"/>
  <c r="GD119" i="15"/>
  <c r="GE119" i="15"/>
  <c r="GF119" i="15"/>
  <c r="GG119" i="15"/>
  <c r="GH119" i="15"/>
  <c r="GI119" i="15"/>
  <c r="GJ119" i="15"/>
  <c r="GK119" i="15"/>
  <c r="L120" i="15"/>
  <c r="M120" i="15"/>
  <c r="N120" i="15"/>
  <c r="O120" i="15"/>
  <c r="P120" i="15"/>
  <c r="Q120" i="15"/>
  <c r="R120" i="15"/>
  <c r="S120" i="15"/>
  <c r="T120" i="15"/>
  <c r="U120" i="15"/>
  <c r="V120" i="15"/>
  <c r="W120" i="15"/>
  <c r="X120" i="15"/>
  <c r="Y120" i="15"/>
  <c r="Z120" i="15"/>
  <c r="AA120" i="15"/>
  <c r="AB120" i="15"/>
  <c r="AC120" i="15"/>
  <c r="AD120" i="15"/>
  <c r="AE120" i="15"/>
  <c r="AF120" i="15"/>
  <c r="AG120" i="15"/>
  <c r="AH120" i="15"/>
  <c r="AI120" i="15"/>
  <c r="AJ120" i="15"/>
  <c r="AK120" i="15"/>
  <c r="AL120" i="15"/>
  <c r="AM120" i="15"/>
  <c r="AN120" i="15"/>
  <c r="AO120" i="15"/>
  <c r="AP120" i="15"/>
  <c r="AQ120" i="15"/>
  <c r="AR120" i="15"/>
  <c r="AS120" i="15"/>
  <c r="AT120" i="15"/>
  <c r="AU120" i="15"/>
  <c r="AV120" i="15"/>
  <c r="AW120" i="15"/>
  <c r="AX120" i="15"/>
  <c r="AY120" i="15"/>
  <c r="AZ120" i="15"/>
  <c r="BA120" i="15"/>
  <c r="BB120" i="15"/>
  <c r="BC120" i="15"/>
  <c r="BD120" i="15"/>
  <c r="BE120" i="15"/>
  <c r="BF120" i="15"/>
  <c r="BG120" i="15"/>
  <c r="BH120" i="15"/>
  <c r="BI120" i="15"/>
  <c r="BJ120" i="15"/>
  <c r="BK120" i="15"/>
  <c r="BL120" i="15"/>
  <c r="BM120" i="15"/>
  <c r="BN120" i="15"/>
  <c r="BO120" i="15"/>
  <c r="BP120" i="15"/>
  <c r="BQ120" i="15"/>
  <c r="BR120" i="15"/>
  <c r="BS120" i="15"/>
  <c r="BT120" i="15"/>
  <c r="BU120" i="15"/>
  <c r="BV120" i="15"/>
  <c r="BW120" i="15"/>
  <c r="BX120" i="15"/>
  <c r="BY120" i="15"/>
  <c r="BZ120" i="15"/>
  <c r="CA120" i="15"/>
  <c r="CB120" i="15"/>
  <c r="CC120" i="15"/>
  <c r="CD120" i="15"/>
  <c r="CE120" i="15"/>
  <c r="CF120" i="15"/>
  <c r="CG120" i="15"/>
  <c r="CH120" i="15"/>
  <c r="CI120" i="15"/>
  <c r="CJ120" i="15"/>
  <c r="CK120" i="15"/>
  <c r="CL120" i="15"/>
  <c r="CM120" i="15"/>
  <c r="CN120" i="15"/>
  <c r="CO120" i="15"/>
  <c r="CP120" i="15"/>
  <c r="CQ120" i="15"/>
  <c r="CR120" i="15"/>
  <c r="CS120" i="15"/>
  <c r="CT120" i="15"/>
  <c r="CU120" i="15"/>
  <c r="CV120" i="15"/>
  <c r="CW120" i="15"/>
  <c r="CX120" i="15"/>
  <c r="CY120" i="15"/>
  <c r="CZ120" i="15"/>
  <c r="DA120" i="15"/>
  <c r="DB120" i="15"/>
  <c r="DC120" i="15"/>
  <c r="DD120" i="15"/>
  <c r="DE120" i="15"/>
  <c r="DF120" i="15"/>
  <c r="DG120" i="15"/>
  <c r="DH120" i="15"/>
  <c r="DI120" i="15"/>
  <c r="DJ120" i="15"/>
  <c r="DK120" i="15"/>
  <c r="DL120" i="15"/>
  <c r="DM120" i="15"/>
  <c r="DN120" i="15"/>
  <c r="DO120" i="15"/>
  <c r="DP120" i="15"/>
  <c r="DQ120" i="15"/>
  <c r="DR120" i="15"/>
  <c r="DS120" i="15"/>
  <c r="DT120" i="15"/>
  <c r="DU120" i="15"/>
  <c r="DV120" i="15"/>
  <c r="DW120" i="15"/>
  <c r="DX120" i="15"/>
  <c r="DY120" i="15"/>
  <c r="DZ120" i="15"/>
  <c r="EA120" i="15"/>
  <c r="EB120" i="15"/>
  <c r="EC120" i="15"/>
  <c r="ED120" i="15"/>
  <c r="EE120" i="15"/>
  <c r="EF120" i="15"/>
  <c r="EG120" i="15"/>
  <c r="EH120" i="15"/>
  <c r="EI120" i="15"/>
  <c r="EJ120" i="15"/>
  <c r="EK120" i="15"/>
  <c r="EL120" i="15"/>
  <c r="EM120" i="15"/>
  <c r="EN120" i="15"/>
  <c r="EO120" i="15"/>
  <c r="EP120" i="15"/>
  <c r="EQ120" i="15"/>
  <c r="ER120" i="15"/>
  <c r="ES120" i="15"/>
  <c r="ET120" i="15"/>
  <c r="EU120" i="15"/>
  <c r="EV120" i="15"/>
  <c r="EW120" i="15"/>
  <c r="EX120" i="15"/>
  <c r="EY120" i="15"/>
  <c r="EZ120" i="15"/>
  <c r="FA120" i="15"/>
  <c r="FB120" i="15"/>
  <c r="FC120" i="15"/>
  <c r="FD120" i="15"/>
  <c r="FE120" i="15"/>
  <c r="FF120" i="15"/>
  <c r="FG120" i="15"/>
  <c r="FH120" i="15"/>
  <c r="FI120" i="15"/>
  <c r="FJ120" i="15"/>
  <c r="FK120" i="15"/>
  <c r="FL120" i="15"/>
  <c r="FM120" i="15"/>
  <c r="FN120" i="15"/>
  <c r="FO120" i="15"/>
  <c r="FP120" i="15"/>
  <c r="FQ120" i="15"/>
  <c r="FR120" i="15"/>
  <c r="FS120" i="15"/>
  <c r="FT120" i="15"/>
  <c r="FU120" i="15"/>
  <c r="FV120" i="15"/>
  <c r="FW120" i="15"/>
  <c r="FX120" i="15"/>
  <c r="FY120" i="15"/>
  <c r="FZ120" i="15"/>
  <c r="GA120" i="15"/>
  <c r="GB120" i="15"/>
  <c r="GC120" i="15"/>
  <c r="GD120" i="15"/>
  <c r="GE120" i="15"/>
  <c r="GF120" i="15"/>
  <c r="GG120" i="15"/>
  <c r="GH120" i="15"/>
  <c r="GI120" i="15"/>
  <c r="GJ120" i="15"/>
  <c r="GK120" i="15"/>
  <c r="L121" i="15"/>
  <c r="M121" i="15"/>
  <c r="N121" i="15"/>
  <c r="O121" i="15"/>
  <c r="P121" i="15"/>
  <c r="Q121" i="15"/>
  <c r="R121" i="15"/>
  <c r="S121" i="15"/>
  <c r="T121" i="15"/>
  <c r="U121" i="15"/>
  <c r="V121" i="15"/>
  <c r="W121" i="15"/>
  <c r="X121" i="15"/>
  <c r="Y121" i="15"/>
  <c r="Z121" i="15"/>
  <c r="AA121" i="15"/>
  <c r="AB121" i="15"/>
  <c r="AC121" i="15"/>
  <c r="AD121" i="15"/>
  <c r="AE121" i="15"/>
  <c r="AF121" i="15"/>
  <c r="AG121" i="15"/>
  <c r="AH121" i="15"/>
  <c r="AI121" i="15"/>
  <c r="AJ121" i="15"/>
  <c r="AK121" i="15"/>
  <c r="AL121" i="15"/>
  <c r="AM121" i="15"/>
  <c r="AN121" i="15"/>
  <c r="AO121" i="15"/>
  <c r="AP121" i="15"/>
  <c r="AQ121" i="15"/>
  <c r="AR121" i="15"/>
  <c r="AS121" i="15"/>
  <c r="AT121" i="15"/>
  <c r="AU121" i="15"/>
  <c r="AV121" i="15"/>
  <c r="AW121" i="15"/>
  <c r="AX121" i="15"/>
  <c r="AY121" i="15"/>
  <c r="AZ121" i="15"/>
  <c r="BA121" i="15"/>
  <c r="BB121" i="15"/>
  <c r="BC121" i="15"/>
  <c r="BD121" i="15"/>
  <c r="BE121" i="15"/>
  <c r="BF121" i="15"/>
  <c r="BG121" i="15"/>
  <c r="BH121" i="15"/>
  <c r="BI121" i="15"/>
  <c r="BJ121" i="15"/>
  <c r="BK121" i="15"/>
  <c r="BL121" i="15"/>
  <c r="BM121" i="15"/>
  <c r="BN121" i="15"/>
  <c r="BO121" i="15"/>
  <c r="BP121" i="15"/>
  <c r="BQ121" i="15"/>
  <c r="BR121" i="15"/>
  <c r="BS121" i="15"/>
  <c r="BT121" i="15"/>
  <c r="BU121" i="15"/>
  <c r="BV121" i="15"/>
  <c r="BW121" i="15"/>
  <c r="BX121" i="15"/>
  <c r="BY121" i="15"/>
  <c r="BZ121" i="15"/>
  <c r="CA121" i="15"/>
  <c r="CB121" i="15"/>
  <c r="CC121" i="15"/>
  <c r="CD121" i="15"/>
  <c r="CE121" i="15"/>
  <c r="CF121" i="15"/>
  <c r="CG121" i="15"/>
  <c r="CH121" i="15"/>
  <c r="CI121" i="15"/>
  <c r="CJ121" i="15"/>
  <c r="CK121" i="15"/>
  <c r="CL121" i="15"/>
  <c r="CM121" i="15"/>
  <c r="CN121" i="15"/>
  <c r="CO121" i="15"/>
  <c r="CP121" i="15"/>
  <c r="CQ121" i="15"/>
  <c r="CR121" i="15"/>
  <c r="CS121" i="15"/>
  <c r="CT121" i="15"/>
  <c r="CU121" i="15"/>
  <c r="CV121" i="15"/>
  <c r="CW121" i="15"/>
  <c r="CX121" i="15"/>
  <c r="CY121" i="15"/>
  <c r="CZ121" i="15"/>
  <c r="DA121" i="15"/>
  <c r="DB121" i="15"/>
  <c r="DC121" i="15"/>
  <c r="DD121" i="15"/>
  <c r="DE121" i="15"/>
  <c r="DF121" i="15"/>
  <c r="DG121" i="15"/>
  <c r="DH121" i="15"/>
  <c r="DI121" i="15"/>
  <c r="DJ121" i="15"/>
  <c r="DK121" i="15"/>
  <c r="DL121" i="15"/>
  <c r="DM121" i="15"/>
  <c r="DN121" i="15"/>
  <c r="DO121" i="15"/>
  <c r="DP121" i="15"/>
  <c r="DQ121" i="15"/>
  <c r="DR121" i="15"/>
  <c r="DS121" i="15"/>
  <c r="DT121" i="15"/>
  <c r="DU121" i="15"/>
  <c r="DV121" i="15"/>
  <c r="DW121" i="15"/>
  <c r="DX121" i="15"/>
  <c r="DY121" i="15"/>
  <c r="DZ121" i="15"/>
  <c r="EA121" i="15"/>
  <c r="EB121" i="15"/>
  <c r="EC121" i="15"/>
  <c r="ED121" i="15"/>
  <c r="EE121" i="15"/>
  <c r="EF121" i="15"/>
  <c r="EG121" i="15"/>
  <c r="EH121" i="15"/>
  <c r="EI121" i="15"/>
  <c r="EJ121" i="15"/>
  <c r="EK121" i="15"/>
  <c r="EL121" i="15"/>
  <c r="EM121" i="15"/>
  <c r="EN121" i="15"/>
  <c r="EO121" i="15"/>
  <c r="EP121" i="15"/>
  <c r="EQ121" i="15"/>
  <c r="ER121" i="15"/>
  <c r="ES121" i="15"/>
  <c r="ET121" i="15"/>
  <c r="EU121" i="15"/>
  <c r="EV121" i="15"/>
  <c r="EW121" i="15"/>
  <c r="EX121" i="15"/>
  <c r="EY121" i="15"/>
  <c r="EZ121" i="15"/>
  <c r="FA121" i="15"/>
  <c r="FB121" i="15"/>
  <c r="FC121" i="15"/>
  <c r="FD121" i="15"/>
  <c r="FE121" i="15"/>
  <c r="FF121" i="15"/>
  <c r="FG121" i="15"/>
  <c r="FH121" i="15"/>
  <c r="FI121" i="15"/>
  <c r="FJ121" i="15"/>
  <c r="FK121" i="15"/>
  <c r="FL121" i="15"/>
  <c r="FM121" i="15"/>
  <c r="FN121" i="15"/>
  <c r="FO121" i="15"/>
  <c r="FP121" i="15"/>
  <c r="FQ121" i="15"/>
  <c r="FR121" i="15"/>
  <c r="FS121" i="15"/>
  <c r="FT121" i="15"/>
  <c r="FU121" i="15"/>
  <c r="FV121" i="15"/>
  <c r="FW121" i="15"/>
  <c r="FX121" i="15"/>
  <c r="FY121" i="15"/>
  <c r="FZ121" i="15"/>
  <c r="GA121" i="15"/>
  <c r="GB121" i="15"/>
  <c r="GC121" i="15"/>
  <c r="GD121" i="15"/>
  <c r="GE121" i="15"/>
  <c r="GF121" i="15"/>
  <c r="GG121" i="15"/>
  <c r="GH121" i="15"/>
  <c r="GI121" i="15"/>
  <c r="GJ121" i="15"/>
  <c r="GK121" i="15"/>
  <c r="L122" i="15"/>
  <c r="M122" i="15"/>
  <c r="N122" i="15"/>
  <c r="O122" i="15"/>
  <c r="P122" i="15"/>
  <c r="Q122" i="15"/>
  <c r="R122" i="15"/>
  <c r="S122" i="15"/>
  <c r="T122" i="15"/>
  <c r="U122" i="15"/>
  <c r="V122" i="15"/>
  <c r="W122" i="15"/>
  <c r="X122" i="15"/>
  <c r="Y122" i="15"/>
  <c r="Z122" i="15"/>
  <c r="AA122" i="15"/>
  <c r="AB122" i="15"/>
  <c r="AC122" i="15"/>
  <c r="AD122" i="15"/>
  <c r="AE122" i="15"/>
  <c r="AF122" i="15"/>
  <c r="AG122" i="15"/>
  <c r="AH122" i="15"/>
  <c r="AI122" i="15"/>
  <c r="AJ122" i="15"/>
  <c r="AK122" i="15"/>
  <c r="AL122" i="15"/>
  <c r="AM122" i="15"/>
  <c r="AN122" i="15"/>
  <c r="AO122" i="15"/>
  <c r="AP122" i="15"/>
  <c r="AQ122" i="15"/>
  <c r="AR122" i="15"/>
  <c r="AS122" i="15"/>
  <c r="AT122" i="15"/>
  <c r="AU122" i="15"/>
  <c r="AV122" i="15"/>
  <c r="AW122" i="15"/>
  <c r="AX122" i="15"/>
  <c r="AY122" i="15"/>
  <c r="AZ122" i="15"/>
  <c r="BA122" i="15"/>
  <c r="BB122" i="15"/>
  <c r="BC122" i="15"/>
  <c r="BD122" i="15"/>
  <c r="BE122" i="15"/>
  <c r="BF122" i="15"/>
  <c r="BG122" i="15"/>
  <c r="BH122" i="15"/>
  <c r="BI122" i="15"/>
  <c r="BJ122" i="15"/>
  <c r="BK122" i="15"/>
  <c r="BL122" i="15"/>
  <c r="BM122" i="15"/>
  <c r="BN122" i="15"/>
  <c r="BO122" i="15"/>
  <c r="BP122" i="15"/>
  <c r="BQ122" i="15"/>
  <c r="BR122" i="15"/>
  <c r="BS122" i="15"/>
  <c r="BT122" i="15"/>
  <c r="BU122" i="15"/>
  <c r="BV122" i="15"/>
  <c r="BW122" i="15"/>
  <c r="BX122" i="15"/>
  <c r="BY122" i="15"/>
  <c r="BZ122" i="15"/>
  <c r="CA122" i="15"/>
  <c r="CB122" i="15"/>
  <c r="CC122" i="15"/>
  <c r="CD122" i="15"/>
  <c r="CE122" i="15"/>
  <c r="CF122" i="15"/>
  <c r="CG122" i="15"/>
  <c r="CH122" i="15"/>
  <c r="CI122" i="15"/>
  <c r="CJ122" i="15"/>
  <c r="CK122" i="15"/>
  <c r="CL122" i="15"/>
  <c r="CM122" i="15"/>
  <c r="CN122" i="15"/>
  <c r="CO122" i="15"/>
  <c r="CP122" i="15"/>
  <c r="CQ122" i="15"/>
  <c r="CR122" i="15"/>
  <c r="CS122" i="15"/>
  <c r="CT122" i="15"/>
  <c r="CU122" i="15"/>
  <c r="CV122" i="15"/>
  <c r="CW122" i="15"/>
  <c r="CX122" i="15"/>
  <c r="CY122" i="15"/>
  <c r="CZ122" i="15"/>
  <c r="DA122" i="15"/>
  <c r="DB122" i="15"/>
  <c r="DC122" i="15"/>
  <c r="DD122" i="15"/>
  <c r="DE122" i="15"/>
  <c r="DF122" i="15"/>
  <c r="DG122" i="15"/>
  <c r="DH122" i="15"/>
  <c r="DI122" i="15"/>
  <c r="DJ122" i="15"/>
  <c r="DK122" i="15"/>
  <c r="DL122" i="15"/>
  <c r="DM122" i="15"/>
  <c r="DN122" i="15"/>
  <c r="DO122" i="15"/>
  <c r="DP122" i="15"/>
  <c r="DQ122" i="15"/>
  <c r="DR122" i="15"/>
  <c r="DS122" i="15"/>
  <c r="DT122" i="15"/>
  <c r="DU122" i="15"/>
  <c r="DV122" i="15"/>
  <c r="DW122" i="15"/>
  <c r="DX122" i="15"/>
  <c r="DY122" i="15"/>
  <c r="DZ122" i="15"/>
  <c r="EA122" i="15"/>
  <c r="EB122" i="15"/>
  <c r="EC122" i="15"/>
  <c r="ED122" i="15"/>
  <c r="EE122" i="15"/>
  <c r="EF122" i="15"/>
  <c r="EG122" i="15"/>
  <c r="EH122" i="15"/>
  <c r="EI122" i="15"/>
  <c r="EJ122" i="15"/>
  <c r="EK122" i="15"/>
  <c r="EL122" i="15"/>
  <c r="EM122" i="15"/>
  <c r="EN122" i="15"/>
  <c r="EO122" i="15"/>
  <c r="EP122" i="15"/>
  <c r="EQ122" i="15"/>
  <c r="ER122" i="15"/>
  <c r="ES122" i="15"/>
  <c r="ET122" i="15"/>
  <c r="EU122" i="15"/>
  <c r="EV122" i="15"/>
  <c r="EW122" i="15"/>
  <c r="EX122" i="15"/>
  <c r="EY122" i="15"/>
  <c r="EZ122" i="15"/>
  <c r="FA122" i="15"/>
  <c r="FB122" i="15"/>
  <c r="FC122" i="15"/>
  <c r="FD122" i="15"/>
  <c r="FE122" i="15"/>
  <c r="FF122" i="15"/>
  <c r="FG122" i="15"/>
  <c r="FH122" i="15"/>
  <c r="FI122" i="15"/>
  <c r="FJ122" i="15"/>
  <c r="FK122" i="15"/>
  <c r="FL122" i="15"/>
  <c r="FM122" i="15"/>
  <c r="FN122" i="15"/>
  <c r="FO122" i="15"/>
  <c r="FP122" i="15"/>
  <c r="FQ122" i="15"/>
  <c r="FR122" i="15"/>
  <c r="FS122" i="15"/>
  <c r="FT122" i="15"/>
  <c r="FU122" i="15"/>
  <c r="FV122" i="15"/>
  <c r="FW122" i="15"/>
  <c r="FX122" i="15"/>
  <c r="FY122" i="15"/>
  <c r="FZ122" i="15"/>
  <c r="GA122" i="15"/>
  <c r="GB122" i="15"/>
  <c r="GC122" i="15"/>
  <c r="GD122" i="15"/>
  <c r="GE122" i="15"/>
  <c r="GF122" i="15"/>
  <c r="GG122" i="15"/>
  <c r="GH122" i="15"/>
  <c r="GI122" i="15"/>
  <c r="GJ122" i="15"/>
  <c r="GK122" i="15"/>
  <c r="L123" i="15"/>
  <c r="M123" i="15"/>
  <c r="N123" i="15"/>
  <c r="O123" i="15"/>
  <c r="P123" i="15"/>
  <c r="Q123" i="15"/>
  <c r="R123" i="15"/>
  <c r="S123" i="15"/>
  <c r="T123" i="15"/>
  <c r="U123" i="15"/>
  <c r="V123" i="15"/>
  <c r="W123" i="15"/>
  <c r="X123" i="15"/>
  <c r="Y123" i="15"/>
  <c r="Z123" i="15"/>
  <c r="AA123" i="15"/>
  <c r="AB123" i="15"/>
  <c r="AC123" i="15"/>
  <c r="AD123" i="15"/>
  <c r="AE123" i="15"/>
  <c r="AF123" i="15"/>
  <c r="AG123" i="15"/>
  <c r="AH123" i="15"/>
  <c r="AI123" i="15"/>
  <c r="AJ123" i="15"/>
  <c r="AK123" i="15"/>
  <c r="AL123" i="15"/>
  <c r="AM123" i="15"/>
  <c r="AN123" i="15"/>
  <c r="AO123" i="15"/>
  <c r="AP123" i="15"/>
  <c r="AQ123" i="15"/>
  <c r="AR123" i="15"/>
  <c r="AS123" i="15"/>
  <c r="AT123" i="15"/>
  <c r="AU123" i="15"/>
  <c r="AV123" i="15"/>
  <c r="AW123" i="15"/>
  <c r="AX123" i="15"/>
  <c r="AY123" i="15"/>
  <c r="AZ123" i="15"/>
  <c r="BA123" i="15"/>
  <c r="BB123" i="15"/>
  <c r="BC123" i="15"/>
  <c r="BD123" i="15"/>
  <c r="BE123" i="15"/>
  <c r="BF123" i="15"/>
  <c r="BG123" i="15"/>
  <c r="BH123" i="15"/>
  <c r="BI123" i="15"/>
  <c r="BJ123" i="15"/>
  <c r="BK123" i="15"/>
  <c r="BL123" i="15"/>
  <c r="BM123" i="15"/>
  <c r="BN123" i="15"/>
  <c r="BO123" i="15"/>
  <c r="BP123" i="15"/>
  <c r="BQ123" i="15"/>
  <c r="BR123" i="15"/>
  <c r="BS123" i="15"/>
  <c r="BT123" i="15"/>
  <c r="BU123" i="15"/>
  <c r="BV123" i="15"/>
  <c r="BW123" i="15"/>
  <c r="BX123" i="15"/>
  <c r="BY123" i="15"/>
  <c r="BZ123" i="15"/>
  <c r="CA123" i="15"/>
  <c r="CB123" i="15"/>
  <c r="CC123" i="15"/>
  <c r="CD123" i="15"/>
  <c r="CE123" i="15"/>
  <c r="CF123" i="15"/>
  <c r="CG123" i="15"/>
  <c r="CH123" i="15"/>
  <c r="CI123" i="15"/>
  <c r="CJ123" i="15"/>
  <c r="CK123" i="15"/>
  <c r="CL123" i="15"/>
  <c r="CM123" i="15"/>
  <c r="CN123" i="15"/>
  <c r="CO123" i="15"/>
  <c r="CP123" i="15"/>
  <c r="CQ123" i="15"/>
  <c r="CR123" i="15"/>
  <c r="CS123" i="15"/>
  <c r="CT123" i="15"/>
  <c r="CU123" i="15"/>
  <c r="CV123" i="15"/>
  <c r="CW123" i="15"/>
  <c r="CX123" i="15"/>
  <c r="CY123" i="15"/>
  <c r="CZ123" i="15"/>
  <c r="DA123" i="15"/>
  <c r="DB123" i="15"/>
  <c r="DC123" i="15"/>
  <c r="DD123" i="15"/>
  <c r="DE123" i="15"/>
  <c r="DF123" i="15"/>
  <c r="DG123" i="15"/>
  <c r="DH123" i="15"/>
  <c r="DI123" i="15"/>
  <c r="DJ123" i="15"/>
  <c r="DK123" i="15"/>
  <c r="DL123" i="15"/>
  <c r="DM123" i="15"/>
  <c r="DN123" i="15"/>
  <c r="DO123" i="15"/>
  <c r="DP123" i="15"/>
  <c r="DQ123" i="15"/>
  <c r="DR123" i="15"/>
  <c r="DS123" i="15"/>
  <c r="DT123" i="15"/>
  <c r="DU123" i="15"/>
  <c r="DV123" i="15"/>
  <c r="DW123" i="15"/>
  <c r="DX123" i="15"/>
  <c r="DY123" i="15"/>
  <c r="DZ123" i="15"/>
  <c r="EA123" i="15"/>
  <c r="EB123" i="15"/>
  <c r="EC123" i="15"/>
  <c r="ED123" i="15"/>
  <c r="EE123" i="15"/>
  <c r="EF123" i="15"/>
  <c r="EG123" i="15"/>
  <c r="EH123" i="15"/>
  <c r="EI123" i="15"/>
  <c r="EJ123" i="15"/>
  <c r="EK123" i="15"/>
  <c r="EL123" i="15"/>
  <c r="EM123" i="15"/>
  <c r="EN123" i="15"/>
  <c r="EO123" i="15"/>
  <c r="EP123" i="15"/>
  <c r="EQ123" i="15"/>
  <c r="ER123" i="15"/>
  <c r="ES123" i="15"/>
  <c r="ET123" i="15"/>
  <c r="EU123" i="15"/>
  <c r="EV123" i="15"/>
  <c r="EW123" i="15"/>
  <c r="EX123" i="15"/>
  <c r="EY123" i="15"/>
  <c r="EZ123" i="15"/>
  <c r="FA123" i="15"/>
  <c r="FB123" i="15"/>
  <c r="FC123" i="15"/>
  <c r="FD123" i="15"/>
  <c r="FE123" i="15"/>
  <c r="FF123" i="15"/>
  <c r="FG123" i="15"/>
  <c r="FH123" i="15"/>
  <c r="FI123" i="15"/>
  <c r="FJ123" i="15"/>
  <c r="FK123" i="15"/>
  <c r="FL123" i="15"/>
  <c r="FM123" i="15"/>
  <c r="FN123" i="15"/>
  <c r="FO123" i="15"/>
  <c r="FP123" i="15"/>
  <c r="FQ123" i="15"/>
  <c r="FR123" i="15"/>
  <c r="FS123" i="15"/>
  <c r="FT123" i="15"/>
  <c r="FU123" i="15"/>
  <c r="FV123" i="15"/>
  <c r="FW123" i="15"/>
  <c r="FX123" i="15"/>
  <c r="FY123" i="15"/>
  <c r="FZ123" i="15"/>
  <c r="GA123" i="15"/>
  <c r="GB123" i="15"/>
  <c r="GC123" i="15"/>
  <c r="GD123" i="15"/>
  <c r="GE123" i="15"/>
  <c r="GF123" i="15"/>
  <c r="GG123" i="15"/>
  <c r="GH123" i="15"/>
  <c r="GI123" i="15"/>
  <c r="GJ123" i="15"/>
  <c r="GK123" i="15"/>
  <c r="L124" i="15"/>
  <c r="M124" i="15"/>
  <c r="N124" i="15"/>
  <c r="O124" i="15"/>
  <c r="P124" i="15"/>
  <c r="Q124" i="15"/>
  <c r="R124" i="15"/>
  <c r="S124" i="15"/>
  <c r="T124" i="15"/>
  <c r="U124" i="15"/>
  <c r="V124" i="15"/>
  <c r="W124" i="15"/>
  <c r="X124" i="15"/>
  <c r="Y124" i="15"/>
  <c r="Z124" i="15"/>
  <c r="AA124" i="15"/>
  <c r="AB124" i="15"/>
  <c r="AC124" i="15"/>
  <c r="AD124" i="15"/>
  <c r="AE124" i="15"/>
  <c r="AF124" i="15"/>
  <c r="AG124" i="15"/>
  <c r="AH124" i="15"/>
  <c r="AI124" i="15"/>
  <c r="AJ124" i="15"/>
  <c r="AK124" i="15"/>
  <c r="AL124" i="15"/>
  <c r="AM124" i="15"/>
  <c r="AN124" i="15"/>
  <c r="AO124" i="15"/>
  <c r="AP124" i="15"/>
  <c r="AQ124" i="15"/>
  <c r="AR124" i="15"/>
  <c r="AS124" i="15"/>
  <c r="AT124" i="15"/>
  <c r="AU124" i="15"/>
  <c r="AV124" i="15"/>
  <c r="AW124" i="15"/>
  <c r="AX124" i="15"/>
  <c r="AY124" i="15"/>
  <c r="AZ124" i="15"/>
  <c r="BA124" i="15"/>
  <c r="BB124" i="15"/>
  <c r="BC124" i="15"/>
  <c r="BD124" i="15"/>
  <c r="BE124" i="15"/>
  <c r="BF124" i="15"/>
  <c r="BG124" i="15"/>
  <c r="BH124" i="15"/>
  <c r="BI124" i="15"/>
  <c r="BJ124" i="15"/>
  <c r="BK124" i="15"/>
  <c r="BL124" i="15"/>
  <c r="BM124" i="15"/>
  <c r="BN124" i="15"/>
  <c r="BO124" i="15"/>
  <c r="BP124" i="15"/>
  <c r="BQ124" i="15"/>
  <c r="BR124" i="15"/>
  <c r="BS124" i="15"/>
  <c r="BT124" i="15"/>
  <c r="BU124" i="15"/>
  <c r="BV124" i="15"/>
  <c r="BW124" i="15"/>
  <c r="BX124" i="15"/>
  <c r="BY124" i="15"/>
  <c r="BZ124" i="15"/>
  <c r="CA124" i="15"/>
  <c r="CB124" i="15"/>
  <c r="CC124" i="15"/>
  <c r="CD124" i="15"/>
  <c r="CE124" i="15"/>
  <c r="CF124" i="15"/>
  <c r="CG124" i="15"/>
  <c r="CH124" i="15"/>
  <c r="CI124" i="15"/>
  <c r="CJ124" i="15"/>
  <c r="CK124" i="15"/>
  <c r="CL124" i="15"/>
  <c r="CM124" i="15"/>
  <c r="CN124" i="15"/>
  <c r="CO124" i="15"/>
  <c r="CP124" i="15"/>
  <c r="CQ124" i="15"/>
  <c r="CR124" i="15"/>
  <c r="CS124" i="15"/>
  <c r="CT124" i="15"/>
  <c r="CU124" i="15"/>
  <c r="CV124" i="15"/>
  <c r="CW124" i="15"/>
  <c r="CX124" i="15"/>
  <c r="CY124" i="15"/>
  <c r="CZ124" i="15"/>
  <c r="DA124" i="15"/>
  <c r="DB124" i="15"/>
  <c r="DC124" i="15"/>
  <c r="DD124" i="15"/>
  <c r="DE124" i="15"/>
  <c r="DF124" i="15"/>
  <c r="DG124" i="15"/>
  <c r="DH124" i="15"/>
  <c r="DI124" i="15"/>
  <c r="DJ124" i="15"/>
  <c r="DK124" i="15"/>
  <c r="DL124" i="15"/>
  <c r="DM124" i="15"/>
  <c r="DN124" i="15"/>
  <c r="DO124" i="15"/>
  <c r="DP124" i="15"/>
  <c r="DQ124" i="15"/>
  <c r="DR124" i="15"/>
  <c r="DS124" i="15"/>
  <c r="DT124" i="15"/>
  <c r="DU124" i="15"/>
  <c r="DV124" i="15"/>
  <c r="DW124" i="15"/>
  <c r="DX124" i="15"/>
  <c r="DY124" i="15"/>
  <c r="DZ124" i="15"/>
  <c r="EA124" i="15"/>
  <c r="EB124" i="15"/>
  <c r="EC124" i="15"/>
  <c r="ED124" i="15"/>
  <c r="EE124" i="15"/>
  <c r="EF124" i="15"/>
  <c r="EG124" i="15"/>
  <c r="EH124" i="15"/>
  <c r="EI124" i="15"/>
  <c r="EJ124" i="15"/>
  <c r="EK124" i="15"/>
  <c r="EL124" i="15"/>
  <c r="EM124" i="15"/>
  <c r="EN124" i="15"/>
  <c r="EO124" i="15"/>
  <c r="EP124" i="15"/>
  <c r="EQ124" i="15"/>
  <c r="ER124" i="15"/>
  <c r="ES124" i="15"/>
  <c r="ET124" i="15"/>
  <c r="EU124" i="15"/>
  <c r="EV124" i="15"/>
  <c r="EW124" i="15"/>
  <c r="EX124" i="15"/>
  <c r="EY124" i="15"/>
  <c r="EZ124" i="15"/>
  <c r="FA124" i="15"/>
  <c r="FB124" i="15"/>
  <c r="FC124" i="15"/>
  <c r="FD124" i="15"/>
  <c r="FE124" i="15"/>
  <c r="FF124" i="15"/>
  <c r="FG124" i="15"/>
  <c r="FH124" i="15"/>
  <c r="FI124" i="15"/>
  <c r="FJ124" i="15"/>
  <c r="FK124" i="15"/>
  <c r="FL124" i="15"/>
  <c r="FM124" i="15"/>
  <c r="FN124" i="15"/>
  <c r="FO124" i="15"/>
  <c r="FP124" i="15"/>
  <c r="FQ124" i="15"/>
  <c r="FR124" i="15"/>
  <c r="FS124" i="15"/>
  <c r="FT124" i="15"/>
  <c r="FU124" i="15"/>
  <c r="FV124" i="15"/>
  <c r="FW124" i="15"/>
  <c r="FX124" i="15"/>
  <c r="FY124" i="15"/>
  <c r="FZ124" i="15"/>
  <c r="GA124" i="15"/>
  <c r="GB124" i="15"/>
  <c r="GC124" i="15"/>
  <c r="GD124" i="15"/>
  <c r="GE124" i="15"/>
  <c r="GF124" i="15"/>
  <c r="GG124" i="15"/>
  <c r="GH124" i="15"/>
  <c r="GI124" i="15"/>
  <c r="GJ124" i="15"/>
  <c r="GK124" i="15"/>
  <c r="L125" i="15"/>
  <c r="M125" i="15"/>
  <c r="N125" i="15"/>
  <c r="O125" i="15"/>
  <c r="P125" i="15"/>
  <c r="Q125" i="15"/>
  <c r="R125" i="15"/>
  <c r="S125" i="15"/>
  <c r="T125" i="15"/>
  <c r="U125" i="15"/>
  <c r="V125" i="15"/>
  <c r="W125" i="15"/>
  <c r="X125" i="15"/>
  <c r="Y125" i="15"/>
  <c r="Z125" i="15"/>
  <c r="AA125" i="15"/>
  <c r="AB125" i="15"/>
  <c r="AC125" i="15"/>
  <c r="AD125" i="15"/>
  <c r="AE125" i="15"/>
  <c r="AF125" i="15"/>
  <c r="AG125" i="15"/>
  <c r="AH125" i="15"/>
  <c r="AI125" i="15"/>
  <c r="AJ125" i="15"/>
  <c r="AK125" i="15"/>
  <c r="AL125" i="15"/>
  <c r="AM125" i="15"/>
  <c r="AN125" i="15"/>
  <c r="AO125" i="15"/>
  <c r="AP125" i="15"/>
  <c r="AQ125" i="15"/>
  <c r="AR125" i="15"/>
  <c r="AS125" i="15"/>
  <c r="AT125" i="15"/>
  <c r="AU125" i="15"/>
  <c r="AV125" i="15"/>
  <c r="AW125" i="15"/>
  <c r="AX125" i="15"/>
  <c r="AY125" i="15"/>
  <c r="AZ125" i="15"/>
  <c r="BA125" i="15"/>
  <c r="BB125" i="15"/>
  <c r="BC125" i="15"/>
  <c r="BD125" i="15"/>
  <c r="BE125" i="15"/>
  <c r="BF125" i="15"/>
  <c r="BG125" i="15"/>
  <c r="BH125" i="15"/>
  <c r="BI125" i="15"/>
  <c r="BJ125" i="15"/>
  <c r="BK125" i="15"/>
  <c r="BL125" i="15"/>
  <c r="BM125" i="15"/>
  <c r="BN125" i="15"/>
  <c r="BO125" i="15"/>
  <c r="BP125" i="15"/>
  <c r="BQ125" i="15"/>
  <c r="BR125" i="15"/>
  <c r="BS125" i="15"/>
  <c r="BT125" i="15"/>
  <c r="BU125" i="15"/>
  <c r="BV125" i="15"/>
  <c r="BW125" i="15"/>
  <c r="BX125" i="15"/>
  <c r="BY125" i="15"/>
  <c r="BZ125" i="15"/>
  <c r="CA125" i="15"/>
  <c r="CB125" i="15"/>
  <c r="CC125" i="15"/>
  <c r="CD125" i="15"/>
  <c r="CE125" i="15"/>
  <c r="CF125" i="15"/>
  <c r="CG125" i="15"/>
  <c r="CH125" i="15"/>
  <c r="CI125" i="15"/>
  <c r="CJ125" i="15"/>
  <c r="CK125" i="15"/>
  <c r="CL125" i="15"/>
  <c r="CM125" i="15"/>
  <c r="CN125" i="15"/>
  <c r="CO125" i="15"/>
  <c r="CP125" i="15"/>
  <c r="CQ125" i="15"/>
  <c r="CR125" i="15"/>
  <c r="CS125" i="15"/>
  <c r="CT125" i="15"/>
  <c r="CU125" i="15"/>
  <c r="CV125" i="15"/>
  <c r="CW125" i="15"/>
  <c r="CX125" i="15"/>
  <c r="CY125" i="15"/>
  <c r="CZ125" i="15"/>
  <c r="DA125" i="15"/>
  <c r="DB125" i="15"/>
  <c r="DC125" i="15"/>
  <c r="DD125" i="15"/>
  <c r="DE125" i="15"/>
  <c r="DF125" i="15"/>
  <c r="DG125" i="15"/>
  <c r="DH125" i="15"/>
  <c r="DI125" i="15"/>
  <c r="DJ125" i="15"/>
  <c r="DK125" i="15"/>
  <c r="DL125" i="15"/>
  <c r="DM125" i="15"/>
  <c r="DN125" i="15"/>
  <c r="DO125" i="15"/>
  <c r="DP125" i="15"/>
  <c r="DQ125" i="15"/>
  <c r="DR125" i="15"/>
  <c r="DS125" i="15"/>
  <c r="DT125" i="15"/>
  <c r="DU125" i="15"/>
  <c r="DV125" i="15"/>
  <c r="DW125" i="15"/>
  <c r="DX125" i="15"/>
  <c r="DY125" i="15"/>
  <c r="DZ125" i="15"/>
  <c r="EA125" i="15"/>
  <c r="EB125" i="15"/>
  <c r="EC125" i="15"/>
  <c r="ED125" i="15"/>
  <c r="EE125" i="15"/>
  <c r="EF125" i="15"/>
  <c r="EG125" i="15"/>
  <c r="EH125" i="15"/>
  <c r="EI125" i="15"/>
  <c r="EJ125" i="15"/>
  <c r="EK125" i="15"/>
  <c r="EL125" i="15"/>
  <c r="EM125" i="15"/>
  <c r="EN125" i="15"/>
  <c r="EO125" i="15"/>
  <c r="EP125" i="15"/>
  <c r="EQ125" i="15"/>
  <c r="ER125" i="15"/>
  <c r="ES125" i="15"/>
  <c r="ET125" i="15"/>
  <c r="EU125" i="15"/>
  <c r="EV125" i="15"/>
  <c r="EW125" i="15"/>
  <c r="EX125" i="15"/>
  <c r="EY125" i="15"/>
  <c r="EZ125" i="15"/>
  <c r="FA125" i="15"/>
  <c r="FB125" i="15"/>
  <c r="FC125" i="15"/>
  <c r="FD125" i="15"/>
  <c r="FE125" i="15"/>
  <c r="FF125" i="15"/>
  <c r="FG125" i="15"/>
  <c r="FH125" i="15"/>
  <c r="FI125" i="15"/>
  <c r="FJ125" i="15"/>
  <c r="FK125" i="15"/>
  <c r="FL125" i="15"/>
  <c r="FM125" i="15"/>
  <c r="FN125" i="15"/>
  <c r="FO125" i="15"/>
  <c r="FP125" i="15"/>
  <c r="FQ125" i="15"/>
  <c r="FR125" i="15"/>
  <c r="FS125" i="15"/>
  <c r="FT125" i="15"/>
  <c r="FU125" i="15"/>
  <c r="FV125" i="15"/>
  <c r="FW125" i="15"/>
  <c r="FX125" i="15"/>
  <c r="FY125" i="15"/>
  <c r="FZ125" i="15"/>
  <c r="GA125" i="15"/>
  <c r="GB125" i="15"/>
  <c r="GC125" i="15"/>
  <c r="GD125" i="15"/>
  <c r="GE125" i="15"/>
  <c r="GF125" i="15"/>
  <c r="GG125" i="15"/>
  <c r="GH125" i="15"/>
  <c r="GI125" i="15"/>
  <c r="GJ125" i="15"/>
  <c r="GK125" i="15"/>
  <c r="L126" i="15"/>
  <c r="M126" i="15"/>
  <c r="N126" i="15"/>
  <c r="O126" i="15"/>
  <c r="P126" i="15"/>
  <c r="Q126" i="15"/>
  <c r="R126" i="15"/>
  <c r="S126" i="15"/>
  <c r="T126" i="15"/>
  <c r="U126" i="15"/>
  <c r="V126" i="15"/>
  <c r="W126" i="15"/>
  <c r="X126" i="15"/>
  <c r="Y126" i="15"/>
  <c r="Z126" i="15"/>
  <c r="AA126" i="15"/>
  <c r="AB126" i="15"/>
  <c r="AC126" i="15"/>
  <c r="AD126" i="15"/>
  <c r="AE126" i="15"/>
  <c r="AF126" i="15"/>
  <c r="AG126" i="15"/>
  <c r="AH126" i="15"/>
  <c r="AI126" i="15"/>
  <c r="AJ126" i="15"/>
  <c r="AK126" i="15"/>
  <c r="AL126" i="15"/>
  <c r="AM126" i="15"/>
  <c r="AN126" i="15"/>
  <c r="AO126" i="15"/>
  <c r="AP126" i="15"/>
  <c r="AQ126" i="15"/>
  <c r="AR126" i="15"/>
  <c r="AS126" i="15"/>
  <c r="AT126" i="15"/>
  <c r="AU126" i="15"/>
  <c r="AV126" i="15"/>
  <c r="AW126" i="15"/>
  <c r="AX126" i="15"/>
  <c r="AY126" i="15"/>
  <c r="AZ126" i="15"/>
  <c r="BA126" i="15"/>
  <c r="BB126" i="15"/>
  <c r="BC126" i="15"/>
  <c r="BD126" i="15"/>
  <c r="BE126" i="15"/>
  <c r="BF126" i="15"/>
  <c r="BG126" i="15"/>
  <c r="BH126" i="15"/>
  <c r="BI126" i="15"/>
  <c r="BJ126" i="15"/>
  <c r="BK126" i="15"/>
  <c r="BL126" i="15"/>
  <c r="BM126" i="15"/>
  <c r="BN126" i="15"/>
  <c r="BO126" i="15"/>
  <c r="BP126" i="15"/>
  <c r="BQ126" i="15"/>
  <c r="BR126" i="15"/>
  <c r="BS126" i="15"/>
  <c r="BT126" i="15"/>
  <c r="BU126" i="15"/>
  <c r="BV126" i="15"/>
  <c r="BW126" i="15"/>
  <c r="BX126" i="15"/>
  <c r="BY126" i="15"/>
  <c r="BZ126" i="15"/>
  <c r="CA126" i="15"/>
  <c r="CB126" i="15"/>
  <c r="CC126" i="15"/>
  <c r="CD126" i="15"/>
  <c r="CE126" i="15"/>
  <c r="CF126" i="15"/>
  <c r="CG126" i="15"/>
  <c r="CH126" i="15"/>
  <c r="CI126" i="15"/>
  <c r="CJ126" i="15"/>
  <c r="CK126" i="15"/>
  <c r="CL126" i="15"/>
  <c r="CM126" i="15"/>
  <c r="CN126" i="15"/>
  <c r="CO126" i="15"/>
  <c r="CP126" i="15"/>
  <c r="CQ126" i="15"/>
  <c r="CR126" i="15"/>
  <c r="CS126" i="15"/>
  <c r="CT126" i="15"/>
  <c r="CU126" i="15"/>
  <c r="CV126" i="15"/>
  <c r="CW126" i="15"/>
  <c r="CX126" i="15"/>
  <c r="CY126" i="15"/>
  <c r="CZ126" i="15"/>
  <c r="DA126" i="15"/>
  <c r="DB126" i="15"/>
  <c r="DC126" i="15"/>
  <c r="DD126" i="15"/>
  <c r="DE126" i="15"/>
  <c r="DF126" i="15"/>
  <c r="DG126" i="15"/>
  <c r="DH126" i="15"/>
  <c r="DI126" i="15"/>
  <c r="DJ126" i="15"/>
  <c r="DK126" i="15"/>
  <c r="DL126" i="15"/>
  <c r="DM126" i="15"/>
  <c r="DN126" i="15"/>
  <c r="DO126" i="15"/>
  <c r="DP126" i="15"/>
  <c r="DQ126" i="15"/>
  <c r="DR126" i="15"/>
  <c r="DS126" i="15"/>
  <c r="DT126" i="15"/>
  <c r="DU126" i="15"/>
  <c r="DV126" i="15"/>
  <c r="DW126" i="15"/>
  <c r="DX126" i="15"/>
  <c r="DY126" i="15"/>
  <c r="DZ126" i="15"/>
  <c r="EA126" i="15"/>
  <c r="EB126" i="15"/>
  <c r="EC126" i="15"/>
  <c r="ED126" i="15"/>
  <c r="EE126" i="15"/>
  <c r="EF126" i="15"/>
  <c r="EG126" i="15"/>
  <c r="EH126" i="15"/>
  <c r="EI126" i="15"/>
  <c r="EJ126" i="15"/>
  <c r="EK126" i="15"/>
  <c r="EL126" i="15"/>
  <c r="EM126" i="15"/>
  <c r="EN126" i="15"/>
  <c r="EO126" i="15"/>
  <c r="EP126" i="15"/>
  <c r="EQ126" i="15"/>
  <c r="ER126" i="15"/>
  <c r="ES126" i="15"/>
  <c r="ET126" i="15"/>
  <c r="EU126" i="15"/>
  <c r="EV126" i="15"/>
  <c r="EW126" i="15"/>
  <c r="EX126" i="15"/>
  <c r="EY126" i="15"/>
  <c r="EZ126" i="15"/>
  <c r="FA126" i="15"/>
  <c r="FB126" i="15"/>
  <c r="FC126" i="15"/>
  <c r="FD126" i="15"/>
  <c r="FE126" i="15"/>
  <c r="FF126" i="15"/>
  <c r="FG126" i="15"/>
  <c r="FH126" i="15"/>
  <c r="FI126" i="15"/>
  <c r="FJ126" i="15"/>
  <c r="FK126" i="15"/>
  <c r="FL126" i="15"/>
  <c r="FM126" i="15"/>
  <c r="FN126" i="15"/>
  <c r="FO126" i="15"/>
  <c r="FP126" i="15"/>
  <c r="FQ126" i="15"/>
  <c r="FR126" i="15"/>
  <c r="FS126" i="15"/>
  <c r="FT126" i="15"/>
  <c r="FU126" i="15"/>
  <c r="FV126" i="15"/>
  <c r="FW126" i="15"/>
  <c r="FX126" i="15"/>
  <c r="FY126" i="15"/>
  <c r="FZ126" i="15"/>
  <c r="GA126" i="15"/>
  <c r="GB126" i="15"/>
  <c r="GC126" i="15"/>
  <c r="GD126" i="15"/>
  <c r="GE126" i="15"/>
  <c r="GF126" i="15"/>
  <c r="GG126" i="15"/>
  <c r="GH126" i="15"/>
  <c r="GI126" i="15"/>
  <c r="GJ126" i="15"/>
  <c r="GK126" i="15"/>
  <c r="L127" i="15"/>
  <c r="M127" i="15"/>
  <c r="N127" i="15"/>
  <c r="O127" i="15"/>
  <c r="P127" i="15"/>
  <c r="Q127" i="15"/>
  <c r="R127" i="15"/>
  <c r="S127" i="15"/>
  <c r="T127" i="15"/>
  <c r="U127" i="15"/>
  <c r="V127" i="15"/>
  <c r="W127" i="15"/>
  <c r="X127" i="15"/>
  <c r="Y127" i="15"/>
  <c r="Z127" i="15"/>
  <c r="AA127" i="15"/>
  <c r="AB127" i="15"/>
  <c r="AC127" i="15"/>
  <c r="AD127" i="15"/>
  <c r="AE127" i="15"/>
  <c r="AF127" i="15"/>
  <c r="AG127" i="15"/>
  <c r="AH127" i="15"/>
  <c r="AI127" i="15"/>
  <c r="AJ127" i="15"/>
  <c r="AK127" i="15"/>
  <c r="AL127" i="15"/>
  <c r="AM127" i="15"/>
  <c r="AN127" i="15"/>
  <c r="AO127" i="15"/>
  <c r="AP127" i="15"/>
  <c r="AQ127" i="15"/>
  <c r="AR127" i="15"/>
  <c r="AS127" i="15"/>
  <c r="AT127" i="15"/>
  <c r="AU127" i="15"/>
  <c r="AV127" i="15"/>
  <c r="AW127" i="15"/>
  <c r="AX127" i="15"/>
  <c r="AY127" i="15"/>
  <c r="AZ127" i="15"/>
  <c r="BA127" i="15"/>
  <c r="BB127" i="15"/>
  <c r="BC127" i="15"/>
  <c r="BD127" i="15"/>
  <c r="BE127" i="15"/>
  <c r="BF127" i="15"/>
  <c r="BG127" i="15"/>
  <c r="BH127" i="15"/>
  <c r="BI127" i="15"/>
  <c r="BJ127" i="15"/>
  <c r="BK127" i="15"/>
  <c r="BL127" i="15"/>
  <c r="BM127" i="15"/>
  <c r="BN127" i="15"/>
  <c r="BO127" i="15"/>
  <c r="BP127" i="15"/>
  <c r="BQ127" i="15"/>
  <c r="BR127" i="15"/>
  <c r="BS127" i="15"/>
  <c r="BT127" i="15"/>
  <c r="BU127" i="15"/>
  <c r="BV127" i="15"/>
  <c r="BW127" i="15"/>
  <c r="BX127" i="15"/>
  <c r="BY127" i="15"/>
  <c r="BZ127" i="15"/>
  <c r="CA127" i="15"/>
  <c r="CB127" i="15"/>
  <c r="CC127" i="15"/>
  <c r="CD127" i="15"/>
  <c r="CE127" i="15"/>
  <c r="CF127" i="15"/>
  <c r="CG127" i="15"/>
  <c r="CH127" i="15"/>
  <c r="CI127" i="15"/>
  <c r="CJ127" i="15"/>
  <c r="CK127" i="15"/>
  <c r="CL127" i="15"/>
  <c r="CM127" i="15"/>
  <c r="CN127" i="15"/>
  <c r="CO127" i="15"/>
  <c r="CP127" i="15"/>
  <c r="CQ127" i="15"/>
  <c r="CR127" i="15"/>
  <c r="CS127" i="15"/>
  <c r="CT127" i="15"/>
  <c r="CU127" i="15"/>
  <c r="CV127" i="15"/>
  <c r="CW127" i="15"/>
  <c r="CX127" i="15"/>
  <c r="CY127" i="15"/>
  <c r="CZ127" i="15"/>
  <c r="DA127" i="15"/>
  <c r="DB127" i="15"/>
  <c r="DC127" i="15"/>
  <c r="DD127" i="15"/>
  <c r="DE127" i="15"/>
  <c r="DF127" i="15"/>
  <c r="DG127" i="15"/>
  <c r="DH127" i="15"/>
  <c r="DI127" i="15"/>
  <c r="DJ127" i="15"/>
  <c r="DK127" i="15"/>
  <c r="DL127" i="15"/>
  <c r="DM127" i="15"/>
  <c r="DN127" i="15"/>
  <c r="DO127" i="15"/>
  <c r="DP127" i="15"/>
  <c r="DQ127" i="15"/>
  <c r="DR127" i="15"/>
  <c r="DS127" i="15"/>
  <c r="DT127" i="15"/>
  <c r="DU127" i="15"/>
  <c r="DV127" i="15"/>
  <c r="DW127" i="15"/>
  <c r="DX127" i="15"/>
  <c r="DY127" i="15"/>
  <c r="DZ127" i="15"/>
  <c r="EA127" i="15"/>
  <c r="EB127" i="15"/>
  <c r="EC127" i="15"/>
  <c r="ED127" i="15"/>
  <c r="EE127" i="15"/>
  <c r="EF127" i="15"/>
  <c r="EG127" i="15"/>
  <c r="EH127" i="15"/>
  <c r="EI127" i="15"/>
  <c r="EJ127" i="15"/>
  <c r="EK127" i="15"/>
  <c r="EL127" i="15"/>
  <c r="EM127" i="15"/>
  <c r="EN127" i="15"/>
  <c r="EO127" i="15"/>
  <c r="EP127" i="15"/>
  <c r="EQ127" i="15"/>
  <c r="ER127" i="15"/>
  <c r="ES127" i="15"/>
  <c r="ET127" i="15"/>
  <c r="EU127" i="15"/>
  <c r="EV127" i="15"/>
  <c r="EW127" i="15"/>
  <c r="EX127" i="15"/>
  <c r="EY127" i="15"/>
  <c r="EZ127" i="15"/>
  <c r="FA127" i="15"/>
  <c r="FB127" i="15"/>
  <c r="FC127" i="15"/>
  <c r="FD127" i="15"/>
  <c r="FE127" i="15"/>
  <c r="FF127" i="15"/>
  <c r="FG127" i="15"/>
  <c r="FH127" i="15"/>
  <c r="FI127" i="15"/>
  <c r="FJ127" i="15"/>
  <c r="FK127" i="15"/>
  <c r="FL127" i="15"/>
  <c r="FM127" i="15"/>
  <c r="FN127" i="15"/>
  <c r="FO127" i="15"/>
  <c r="FP127" i="15"/>
  <c r="FQ127" i="15"/>
  <c r="FR127" i="15"/>
  <c r="FS127" i="15"/>
  <c r="FT127" i="15"/>
  <c r="FU127" i="15"/>
  <c r="FV127" i="15"/>
  <c r="FW127" i="15"/>
  <c r="FX127" i="15"/>
  <c r="FY127" i="15"/>
  <c r="FZ127" i="15"/>
  <c r="GA127" i="15"/>
  <c r="GB127" i="15"/>
  <c r="GC127" i="15"/>
  <c r="GD127" i="15"/>
  <c r="GE127" i="15"/>
  <c r="GF127" i="15"/>
  <c r="GG127" i="15"/>
  <c r="GH127" i="15"/>
  <c r="GI127" i="15"/>
  <c r="GJ127" i="15"/>
  <c r="GK127" i="15"/>
  <c r="L128" i="15"/>
  <c r="M128" i="15"/>
  <c r="N128" i="15"/>
  <c r="O128" i="15"/>
  <c r="P128" i="15"/>
  <c r="Q128" i="15"/>
  <c r="R128" i="15"/>
  <c r="S128" i="15"/>
  <c r="T128" i="15"/>
  <c r="U128" i="15"/>
  <c r="V128" i="15"/>
  <c r="W128" i="15"/>
  <c r="X128" i="15"/>
  <c r="Y128" i="15"/>
  <c r="Z128" i="15"/>
  <c r="AA128" i="15"/>
  <c r="AB128" i="15"/>
  <c r="AC128" i="15"/>
  <c r="AD128" i="15"/>
  <c r="AE128" i="15"/>
  <c r="AF128" i="15"/>
  <c r="AG128" i="15"/>
  <c r="AH128" i="15"/>
  <c r="AI128" i="15"/>
  <c r="AJ128" i="15"/>
  <c r="AK128" i="15"/>
  <c r="AL128" i="15"/>
  <c r="AM128" i="15"/>
  <c r="AN128" i="15"/>
  <c r="AO128" i="15"/>
  <c r="AP128" i="15"/>
  <c r="AQ128" i="15"/>
  <c r="AR128" i="15"/>
  <c r="AS128" i="15"/>
  <c r="AT128" i="15"/>
  <c r="AU128" i="15"/>
  <c r="AV128" i="15"/>
  <c r="AW128" i="15"/>
  <c r="AX128" i="15"/>
  <c r="AY128" i="15"/>
  <c r="AZ128" i="15"/>
  <c r="BA128" i="15"/>
  <c r="BB128" i="15"/>
  <c r="BC128" i="15"/>
  <c r="BD128" i="15"/>
  <c r="BE128" i="15"/>
  <c r="BF128" i="15"/>
  <c r="BG128" i="15"/>
  <c r="BH128" i="15"/>
  <c r="BI128" i="15"/>
  <c r="BJ128" i="15"/>
  <c r="BK128" i="15"/>
  <c r="BL128" i="15"/>
  <c r="BM128" i="15"/>
  <c r="BN128" i="15"/>
  <c r="BO128" i="15"/>
  <c r="BP128" i="15"/>
  <c r="BQ128" i="15"/>
  <c r="BR128" i="15"/>
  <c r="BS128" i="15"/>
  <c r="BT128" i="15"/>
  <c r="BU128" i="15"/>
  <c r="BV128" i="15"/>
  <c r="BW128" i="15"/>
  <c r="BX128" i="15"/>
  <c r="BY128" i="15"/>
  <c r="BZ128" i="15"/>
  <c r="CA128" i="15"/>
  <c r="CB128" i="15"/>
  <c r="CC128" i="15"/>
  <c r="CD128" i="15"/>
  <c r="CE128" i="15"/>
  <c r="CF128" i="15"/>
  <c r="CG128" i="15"/>
  <c r="CH128" i="15"/>
  <c r="CI128" i="15"/>
  <c r="CJ128" i="15"/>
  <c r="CK128" i="15"/>
  <c r="CL128" i="15"/>
  <c r="CM128" i="15"/>
  <c r="CN128" i="15"/>
  <c r="CO128" i="15"/>
  <c r="CP128" i="15"/>
  <c r="CQ128" i="15"/>
  <c r="CR128" i="15"/>
  <c r="CS128" i="15"/>
  <c r="CT128" i="15"/>
  <c r="CU128" i="15"/>
  <c r="CV128" i="15"/>
  <c r="CW128" i="15"/>
  <c r="CX128" i="15"/>
  <c r="CY128" i="15"/>
  <c r="CZ128" i="15"/>
  <c r="DA128" i="15"/>
  <c r="DB128" i="15"/>
  <c r="DC128" i="15"/>
  <c r="DD128" i="15"/>
  <c r="DE128" i="15"/>
  <c r="DF128" i="15"/>
  <c r="DG128" i="15"/>
  <c r="DH128" i="15"/>
  <c r="DI128" i="15"/>
  <c r="DJ128" i="15"/>
  <c r="DK128" i="15"/>
  <c r="DL128" i="15"/>
  <c r="DM128" i="15"/>
  <c r="DN128" i="15"/>
  <c r="DO128" i="15"/>
  <c r="DP128" i="15"/>
  <c r="DQ128" i="15"/>
  <c r="DR128" i="15"/>
  <c r="DS128" i="15"/>
  <c r="DT128" i="15"/>
  <c r="DU128" i="15"/>
  <c r="DV128" i="15"/>
  <c r="DW128" i="15"/>
  <c r="DX128" i="15"/>
  <c r="DY128" i="15"/>
  <c r="DZ128" i="15"/>
  <c r="EA128" i="15"/>
  <c r="EB128" i="15"/>
  <c r="EC128" i="15"/>
  <c r="ED128" i="15"/>
  <c r="EE128" i="15"/>
  <c r="EF128" i="15"/>
  <c r="EG128" i="15"/>
  <c r="EH128" i="15"/>
  <c r="EI128" i="15"/>
  <c r="EJ128" i="15"/>
  <c r="EK128" i="15"/>
  <c r="EL128" i="15"/>
  <c r="EM128" i="15"/>
  <c r="EN128" i="15"/>
  <c r="EO128" i="15"/>
  <c r="EP128" i="15"/>
  <c r="EQ128" i="15"/>
  <c r="ER128" i="15"/>
  <c r="ES128" i="15"/>
  <c r="ET128" i="15"/>
  <c r="EU128" i="15"/>
  <c r="EV128" i="15"/>
  <c r="EW128" i="15"/>
  <c r="EX128" i="15"/>
  <c r="EY128" i="15"/>
  <c r="EZ128" i="15"/>
  <c r="FA128" i="15"/>
  <c r="FB128" i="15"/>
  <c r="FC128" i="15"/>
  <c r="FD128" i="15"/>
  <c r="FE128" i="15"/>
  <c r="FF128" i="15"/>
  <c r="FG128" i="15"/>
  <c r="FH128" i="15"/>
  <c r="FI128" i="15"/>
  <c r="FJ128" i="15"/>
  <c r="FK128" i="15"/>
  <c r="FL128" i="15"/>
  <c r="FM128" i="15"/>
  <c r="FN128" i="15"/>
  <c r="FO128" i="15"/>
  <c r="FP128" i="15"/>
  <c r="FQ128" i="15"/>
  <c r="FR128" i="15"/>
  <c r="FS128" i="15"/>
  <c r="FT128" i="15"/>
  <c r="FU128" i="15"/>
  <c r="FV128" i="15"/>
  <c r="FW128" i="15"/>
  <c r="FX128" i="15"/>
  <c r="FY128" i="15"/>
  <c r="FZ128" i="15"/>
  <c r="GA128" i="15"/>
  <c r="GB128" i="15"/>
  <c r="GC128" i="15"/>
  <c r="GD128" i="15"/>
  <c r="GE128" i="15"/>
  <c r="GF128" i="15"/>
  <c r="GG128" i="15"/>
  <c r="GH128" i="15"/>
  <c r="GI128" i="15"/>
  <c r="GJ128" i="15"/>
  <c r="GK128" i="15"/>
  <c r="L129" i="15"/>
  <c r="M129" i="15"/>
  <c r="N129" i="15"/>
  <c r="O129" i="15"/>
  <c r="P129" i="15"/>
  <c r="Q129" i="15"/>
  <c r="R129" i="15"/>
  <c r="S129" i="15"/>
  <c r="T129" i="15"/>
  <c r="U129" i="15"/>
  <c r="V129" i="15"/>
  <c r="W129" i="15"/>
  <c r="X129" i="15"/>
  <c r="Y129" i="15"/>
  <c r="Z129" i="15"/>
  <c r="AA129" i="15"/>
  <c r="AB129" i="15"/>
  <c r="AC129" i="15"/>
  <c r="AD129" i="15"/>
  <c r="AE129" i="15"/>
  <c r="AF129" i="15"/>
  <c r="AG129" i="15"/>
  <c r="AH129" i="15"/>
  <c r="AI129" i="15"/>
  <c r="AJ129" i="15"/>
  <c r="AK129" i="15"/>
  <c r="AL129" i="15"/>
  <c r="AM129" i="15"/>
  <c r="AN129" i="15"/>
  <c r="AO129" i="15"/>
  <c r="AP129" i="15"/>
  <c r="AQ129" i="15"/>
  <c r="AR129" i="15"/>
  <c r="AS129" i="15"/>
  <c r="AT129" i="15"/>
  <c r="AU129" i="15"/>
  <c r="AV129" i="15"/>
  <c r="AW129" i="15"/>
  <c r="AX129" i="15"/>
  <c r="AY129" i="15"/>
  <c r="AZ129" i="15"/>
  <c r="BA129" i="15"/>
  <c r="BB129" i="15"/>
  <c r="BC129" i="15"/>
  <c r="BD129" i="15"/>
  <c r="BE129" i="15"/>
  <c r="BF129" i="15"/>
  <c r="BG129" i="15"/>
  <c r="BH129" i="15"/>
  <c r="BI129" i="15"/>
  <c r="BJ129" i="15"/>
  <c r="BK129" i="15"/>
  <c r="BL129" i="15"/>
  <c r="BM129" i="15"/>
  <c r="BN129" i="15"/>
  <c r="BO129" i="15"/>
  <c r="BP129" i="15"/>
  <c r="BQ129" i="15"/>
  <c r="BR129" i="15"/>
  <c r="BS129" i="15"/>
  <c r="BT129" i="15"/>
  <c r="BU129" i="15"/>
  <c r="BV129" i="15"/>
  <c r="BW129" i="15"/>
  <c r="BX129" i="15"/>
  <c r="BY129" i="15"/>
  <c r="BZ129" i="15"/>
  <c r="CA129" i="15"/>
  <c r="CB129" i="15"/>
  <c r="CC129" i="15"/>
  <c r="CD129" i="15"/>
  <c r="CE129" i="15"/>
  <c r="CF129" i="15"/>
  <c r="CG129" i="15"/>
  <c r="CH129" i="15"/>
  <c r="CI129" i="15"/>
  <c r="CJ129" i="15"/>
  <c r="CK129" i="15"/>
  <c r="CL129" i="15"/>
  <c r="CM129" i="15"/>
  <c r="CN129" i="15"/>
  <c r="CO129" i="15"/>
  <c r="CP129" i="15"/>
  <c r="CQ129" i="15"/>
  <c r="CR129" i="15"/>
  <c r="CS129" i="15"/>
  <c r="CT129" i="15"/>
  <c r="CU129" i="15"/>
  <c r="CV129" i="15"/>
  <c r="CW129" i="15"/>
  <c r="CX129" i="15"/>
  <c r="CY129" i="15"/>
  <c r="CZ129" i="15"/>
  <c r="DA129" i="15"/>
  <c r="DB129" i="15"/>
  <c r="DC129" i="15"/>
  <c r="DD129" i="15"/>
  <c r="DE129" i="15"/>
  <c r="DF129" i="15"/>
  <c r="DG129" i="15"/>
  <c r="DH129" i="15"/>
  <c r="DI129" i="15"/>
  <c r="DJ129" i="15"/>
  <c r="DK129" i="15"/>
  <c r="DL129" i="15"/>
  <c r="DM129" i="15"/>
  <c r="DN129" i="15"/>
  <c r="DO129" i="15"/>
  <c r="DP129" i="15"/>
  <c r="DQ129" i="15"/>
  <c r="DR129" i="15"/>
  <c r="DS129" i="15"/>
  <c r="DT129" i="15"/>
  <c r="DU129" i="15"/>
  <c r="DV129" i="15"/>
  <c r="DW129" i="15"/>
  <c r="DX129" i="15"/>
  <c r="DY129" i="15"/>
  <c r="DZ129" i="15"/>
  <c r="EA129" i="15"/>
  <c r="EB129" i="15"/>
  <c r="EC129" i="15"/>
  <c r="ED129" i="15"/>
  <c r="EE129" i="15"/>
  <c r="EF129" i="15"/>
  <c r="EG129" i="15"/>
  <c r="EH129" i="15"/>
  <c r="EI129" i="15"/>
  <c r="EJ129" i="15"/>
  <c r="EK129" i="15"/>
  <c r="EL129" i="15"/>
  <c r="EM129" i="15"/>
  <c r="EN129" i="15"/>
  <c r="EO129" i="15"/>
  <c r="EP129" i="15"/>
  <c r="EQ129" i="15"/>
  <c r="ER129" i="15"/>
  <c r="ES129" i="15"/>
  <c r="ET129" i="15"/>
  <c r="EU129" i="15"/>
  <c r="EV129" i="15"/>
  <c r="EW129" i="15"/>
  <c r="EX129" i="15"/>
  <c r="EY129" i="15"/>
  <c r="EZ129" i="15"/>
  <c r="FA129" i="15"/>
  <c r="FB129" i="15"/>
  <c r="FC129" i="15"/>
  <c r="FD129" i="15"/>
  <c r="FE129" i="15"/>
  <c r="FF129" i="15"/>
  <c r="FG129" i="15"/>
  <c r="FH129" i="15"/>
  <c r="FI129" i="15"/>
  <c r="FJ129" i="15"/>
  <c r="FK129" i="15"/>
  <c r="FL129" i="15"/>
  <c r="FM129" i="15"/>
  <c r="FN129" i="15"/>
  <c r="FO129" i="15"/>
  <c r="FP129" i="15"/>
  <c r="FQ129" i="15"/>
  <c r="FR129" i="15"/>
  <c r="FS129" i="15"/>
  <c r="FT129" i="15"/>
  <c r="FU129" i="15"/>
  <c r="FV129" i="15"/>
  <c r="FW129" i="15"/>
  <c r="FX129" i="15"/>
  <c r="FY129" i="15"/>
  <c r="FZ129" i="15"/>
  <c r="GA129" i="15"/>
  <c r="GB129" i="15"/>
  <c r="GC129" i="15"/>
  <c r="GD129" i="15"/>
  <c r="GE129" i="15"/>
  <c r="GF129" i="15"/>
  <c r="GG129" i="15"/>
  <c r="GH129" i="15"/>
  <c r="GI129" i="15"/>
  <c r="GJ129" i="15"/>
  <c r="GK129" i="15"/>
  <c r="L130" i="15"/>
  <c r="M130" i="15"/>
  <c r="N130" i="15"/>
  <c r="O130" i="15"/>
  <c r="P130" i="15"/>
  <c r="Q130" i="15"/>
  <c r="R130" i="15"/>
  <c r="S130" i="15"/>
  <c r="T130" i="15"/>
  <c r="U130" i="15"/>
  <c r="V130" i="15"/>
  <c r="W130" i="15"/>
  <c r="X130" i="15"/>
  <c r="Y130" i="15"/>
  <c r="Z130" i="15"/>
  <c r="AA130" i="15"/>
  <c r="AB130" i="15"/>
  <c r="AC130" i="15"/>
  <c r="AD130" i="15"/>
  <c r="AE130" i="15"/>
  <c r="AF130" i="15"/>
  <c r="AG130" i="15"/>
  <c r="AH130" i="15"/>
  <c r="AI130" i="15"/>
  <c r="AJ130" i="15"/>
  <c r="AK130" i="15"/>
  <c r="AL130" i="15"/>
  <c r="AM130" i="15"/>
  <c r="AN130" i="15"/>
  <c r="AO130" i="15"/>
  <c r="AP130" i="15"/>
  <c r="AQ130" i="15"/>
  <c r="AR130" i="15"/>
  <c r="AS130" i="15"/>
  <c r="AT130" i="15"/>
  <c r="AU130" i="15"/>
  <c r="AV130" i="15"/>
  <c r="AW130" i="15"/>
  <c r="AX130" i="15"/>
  <c r="AY130" i="15"/>
  <c r="AZ130" i="15"/>
  <c r="BA130" i="15"/>
  <c r="BB130" i="15"/>
  <c r="BC130" i="15"/>
  <c r="BD130" i="15"/>
  <c r="BE130" i="15"/>
  <c r="BF130" i="15"/>
  <c r="BG130" i="15"/>
  <c r="BH130" i="15"/>
  <c r="BI130" i="15"/>
  <c r="BJ130" i="15"/>
  <c r="BK130" i="15"/>
  <c r="BL130" i="15"/>
  <c r="BM130" i="15"/>
  <c r="BN130" i="15"/>
  <c r="BO130" i="15"/>
  <c r="BP130" i="15"/>
  <c r="BQ130" i="15"/>
  <c r="BR130" i="15"/>
  <c r="BS130" i="15"/>
  <c r="BT130" i="15"/>
  <c r="BU130" i="15"/>
  <c r="BV130" i="15"/>
  <c r="BW130" i="15"/>
  <c r="BX130" i="15"/>
  <c r="BY130" i="15"/>
  <c r="BZ130" i="15"/>
  <c r="CA130" i="15"/>
  <c r="CB130" i="15"/>
  <c r="CC130" i="15"/>
  <c r="CD130" i="15"/>
  <c r="CE130" i="15"/>
  <c r="CF130" i="15"/>
  <c r="CG130" i="15"/>
  <c r="CH130" i="15"/>
  <c r="CI130" i="15"/>
  <c r="CJ130" i="15"/>
  <c r="CK130" i="15"/>
  <c r="CL130" i="15"/>
  <c r="CM130" i="15"/>
  <c r="CN130" i="15"/>
  <c r="CO130" i="15"/>
  <c r="CP130" i="15"/>
  <c r="CQ130" i="15"/>
  <c r="CR130" i="15"/>
  <c r="CS130" i="15"/>
  <c r="CT130" i="15"/>
  <c r="CU130" i="15"/>
  <c r="CV130" i="15"/>
  <c r="CW130" i="15"/>
  <c r="CX130" i="15"/>
  <c r="CY130" i="15"/>
  <c r="CZ130" i="15"/>
  <c r="DA130" i="15"/>
  <c r="DB130" i="15"/>
  <c r="DC130" i="15"/>
  <c r="DD130" i="15"/>
  <c r="DE130" i="15"/>
  <c r="DF130" i="15"/>
  <c r="DG130" i="15"/>
  <c r="DH130" i="15"/>
  <c r="DI130" i="15"/>
  <c r="DJ130" i="15"/>
  <c r="DK130" i="15"/>
  <c r="DL130" i="15"/>
  <c r="DM130" i="15"/>
  <c r="DN130" i="15"/>
  <c r="DO130" i="15"/>
  <c r="DP130" i="15"/>
  <c r="DQ130" i="15"/>
  <c r="DR130" i="15"/>
  <c r="DS130" i="15"/>
  <c r="DT130" i="15"/>
  <c r="DU130" i="15"/>
  <c r="DV130" i="15"/>
  <c r="DW130" i="15"/>
  <c r="DX130" i="15"/>
  <c r="DY130" i="15"/>
  <c r="DZ130" i="15"/>
  <c r="EA130" i="15"/>
  <c r="EB130" i="15"/>
  <c r="EC130" i="15"/>
  <c r="ED130" i="15"/>
  <c r="EE130" i="15"/>
  <c r="EF130" i="15"/>
  <c r="EG130" i="15"/>
  <c r="EH130" i="15"/>
  <c r="EI130" i="15"/>
  <c r="EJ130" i="15"/>
  <c r="EK130" i="15"/>
  <c r="EL130" i="15"/>
  <c r="EM130" i="15"/>
  <c r="EN130" i="15"/>
  <c r="EO130" i="15"/>
  <c r="EP130" i="15"/>
  <c r="EQ130" i="15"/>
  <c r="ER130" i="15"/>
  <c r="ES130" i="15"/>
  <c r="ET130" i="15"/>
  <c r="EU130" i="15"/>
  <c r="EV130" i="15"/>
  <c r="EW130" i="15"/>
  <c r="EX130" i="15"/>
  <c r="EY130" i="15"/>
  <c r="EZ130" i="15"/>
  <c r="FA130" i="15"/>
  <c r="FB130" i="15"/>
  <c r="FC130" i="15"/>
  <c r="FD130" i="15"/>
  <c r="FE130" i="15"/>
  <c r="FF130" i="15"/>
  <c r="FG130" i="15"/>
  <c r="FH130" i="15"/>
  <c r="FI130" i="15"/>
  <c r="FJ130" i="15"/>
  <c r="FK130" i="15"/>
  <c r="FL130" i="15"/>
  <c r="FM130" i="15"/>
  <c r="FN130" i="15"/>
  <c r="FO130" i="15"/>
  <c r="FP130" i="15"/>
  <c r="FQ130" i="15"/>
  <c r="FR130" i="15"/>
  <c r="FS130" i="15"/>
  <c r="FT130" i="15"/>
  <c r="FU130" i="15"/>
  <c r="FV130" i="15"/>
  <c r="FW130" i="15"/>
  <c r="FX130" i="15"/>
  <c r="FY130" i="15"/>
  <c r="FZ130" i="15"/>
  <c r="GA130" i="15"/>
  <c r="GB130" i="15"/>
  <c r="GC130" i="15"/>
  <c r="GD130" i="15"/>
  <c r="GE130" i="15"/>
  <c r="GF130" i="15"/>
  <c r="GG130" i="15"/>
  <c r="GH130" i="15"/>
  <c r="GI130" i="15"/>
  <c r="GJ130" i="15"/>
  <c r="GK130" i="15"/>
  <c r="L131" i="15"/>
  <c r="M131" i="15"/>
  <c r="N131" i="15"/>
  <c r="O131" i="15"/>
  <c r="P131" i="15"/>
  <c r="Q131" i="15"/>
  <c r="R131" i="15"/>
  <c r="S131" i="15"/>
  <c r="T131" i="15"/>
  <c r="U131" i="15"/>
  <c r="V131" i="15"/>
  <c r="W131" i="15"/>
  <c r="X131" i="15"/>
  <c r="Y131" i="15"/>
  <c r="Z131" i="15"/>
  <c r="AA131" i="15"/>
  <c r="AB131" i="15"/>
  <c r="AC131" i="15"/>
  <c r="AD131" i="15"/>
  <c r="AE131" i="15"/>
  <c r="AF131" i="15"/>
  <c r="AG131" i="15"/>
  <c r="AH131" i="15"/>
  <c r="AI131" i="15"/>
  <c r="AJ131" i="15"/>
  <c r="AK131" i="15"/>
  <c r="AL131" i="15"/>
  <c r="AM131" i="15"/>
  <c r="AN131" i="15"/>
  <c r="AO131" i="15"/>
  <c r="AP131" i="15"/>
  <c r="AQ131" i="15"/>
  <c r="AR131" i="15"/>
  <c r="AS131" i="15"/>
  <c r="AT131" i="15"/>
  <c r="AU131" i="15"/>
  <c r="AV131" i="15"/>
  <c r="AW131" i="15"/>
  <c r="AX131" i="15"/>
  <c r="AY131" i="15"/>
  <c r="AZ131" i="15"/>
  <c r="BA131" i="15"/>
  <c r="BB131" i="15"/>
  <c r="BC131" i="15"/>
  <c r="BD131" i="15"/>
  <c r="BE131" i="15"/>
  <c r="BF131" i="15"/>
  <c r="BG131" i="15"/>
  <c r="BH131" i="15"/>
  <c r="BI131" i="15"/>
  <c r="BJ131" i="15"/>
  <c r="BK131" i="15"/>
  <c r="BL131" i="15"/>
  <c r="BM131" i="15"/>
  <c r="BN131" i="15"/>
  <c r="BO131" i="15"/>
  <c r="BP131" i="15"/>
  <c r="BQ131" i="15"/>
  <c r="BR131" i="15"/>
  <c r="BS131" i="15"/>
  <c r="BT131" i="15"/>
  <c r="BU131" i="15"/>
  <c r="BV131" i="15"/>
  <c r="BW131" i="15"/>
  <c r="BX131" i="15"/>
  <c r="BY131" i="15"/>
  <c r="BZ131" i="15"/>
  <c r="CA131" i="15"/>
  <c r="CB131" i="15"/>
  <c r="CC131" i="15"/>
  <c r="CD131" i="15"/>
  <c r="CE131" i="15"/>
  <c r="CF131" i="15"/>
  <c r="CG131" i="15"/>
  <c r="CH131" i="15"/>
  <c r="CI131" i="15"/>
  <c r="CJ131" i="15"/>
  <c r="CK131" i="15"/>
  <c r="CL131" i="15"/>
  <c r="CM131" i="15"/>
  <c r="CN131" i="15"/>
  <c r="CO131" i="15"/>
  <c r="CP131" i="15"/>
  <c r="CQ131" i="15"/>
  <c r="CR131" i="15"/>
  <c r="CS131" i="15"/>
  <c r="CT131" i="15"/>
  <c r="CU131" i="15"/>
  <c r="CV131" i="15"/>
  <c r="CW131" i="15"/>
  <c r="CX131" i="15"/>
  <c r="CY131" i="15"/>
  <c r="CZ131" i="15"/>
  <c r="DA131" i="15"/>
  <c r="DB131" i="15"/>
  <c r="DC131" i="15"/>
  <c r="DD131" i="15"/>
  <c r="DE131" i="15"/>
  <c r="DF131" i="15"/>
  <c r="DG131" i="15"/>
  <c r="DH131" i="15"/>
  <c r="DI131" i="15"/>
  <c r="DJ131" i="15"/>
  <c r="DK131" i="15"/>
  <c r="DL131" i="15"/>
  <c r="DM131" i="15"/>
  <c r="DN131" i="15"/>
  <c r="DO131" i="15"/>
  <c r="DP131" i="15"/>
  <c r="DQ131" i="15"/>
  <c r="DR131" i="15"/>
  <c r="DS131" i="15"/>
  <c r="DT131" i="15"/>
  <c r="DU131" i="15"/>
  <c r="DV131" i="15"/>
  <c r="DW131" i="15"/>
  <c r="DX131" i="15"/>
  <c r="DY131" i="15"/>
  <c r="DZ131" i="15"/>
  <c r="EA131" i="15"/>
  <c r="EB131" i="15"/>
  <c r="EC131" i="15"/>
  <c r="ED131" i="15"/>
  <c r="EE131" i="15"/>
  <c r="EF131" i="15"/>
  <c r="EG131" i="15"/>
  <c r="EH131" i="15"/>
  <c r="EI131" i="15"/>
  <c r="EJ131" i="15"/>
  <c r="EK131" i="15"/>
  <c r="EL131" i="15"/>
  <c r="EM131" i="15"/>
  <c r="EN131" i="15"/>
  <c r="EO131" i="15"/>
  <c r="EP131" i="15"/>
  <c r="EQ131" i="15"/>
  <c r="ER131" i="15"/>
  <c r="ES131" i="15"/>
  <c r="ET131" i="15"/>
  <c r="EU131" i="15"/>
  <c r="EV131" i="15"/>
  <c r="EW131" i="15"/>
  <c r="EX131" i="15"/>
  <c r="EY131" i="15"/>
  <c r="EZ131" i="15"/>
  <c r="FA131" i="15"/>
  <c r="FB131" i="15"/>
  <c r="FC131" i="15"/>
  <c r="FD131" i="15"/>
  <c r="FE131" i="15"/>
  <c r="FF131" i="15"/>
  <c r="FG131" i="15"/>
  <c r="FH131" i="15"/>
  <c r="FI131" i="15"/>
  <c r="FJ131" i="15"/>
  <c r="FK131" i="15"/>
  <c r="FL131" i="15"/>
  <c r="FM131" i="15"/>
  <c r="FN131" i="15"/>
  <c r="FO131" i="15"/>
  <c r="FP131" i="15"/>
  <c r="FQ131" i="15"/>
  <c r="FR131" i="15"/>
  <c r="FS131" i="15"/>
  <c r="FT131" i="15"/>
  <c r="FU131" i="15"/>
  <c r="FV131" i="15"/>
  <c r="FW131" i="15"/>
  <c r="FX131" i="15"/>
  <c r="FY131" i="15"/>
  <c r="FZ131" i="15"/>
  <c r="GA131" i="15"/>
  <c r="GB131" i="15"/>
  <c r="GC131" i="15"/>
  <c r="GD131" i="15"/>
  <c r="GE131" i="15"/>
  <c r="GF131" i="15"/>
  <c r="GG131" i="15"/>
  <c r="GH131" i="15"/>
  <c r="GI131" i="15"/>
  <c r="GJ131" i="15"/>
  <c r="GK131" i="15"/>
  <c r="L132" i="15"/>
  <c r="M132" i="15"/>
  <c r="N132" i="15"/>
  <c r="O132" i="15"/>
  <c r="P132" i="15"/>
  <c r="Q132" i="15"/>
  <c r="R132" i="15"/>
  <c r="S132" i="15"/>
  <c r="T132" i="15"/>
  <c r="U132" i="15"/>
  <c r="V132" i="15"/>
  <c r="W132" i="15"/>
  <c r="X132" i="15"/>
  <c r="Y132" i="15"/>
  <c r="Z132" i="15"/>
  <c r="AA132" i="15"/>
  <c r="AB132" i="15"/>
  <c r="AC132" i="15"/>
  <c r="AD132" i="15"/>
  <c r="AE132" i="15"/>
  <c r="AF132" i="15"/>
  <c r="AG132" i="15"/>
  <c r="AH132" i="15"/>
  <c r="AI132" i="15"/>
  <c r="AJ132" i="15"/>
  <c r="AK132" i="15"/>
  <c r="AL132" i="15"/>
  <c r="AM132" i="15"/>
  <c r="AN132" i="15"/>
  <c r="AO132" i="15"/>
  <c r="AP132" i="15"/>
  <c r="AQ132" i="15"/>
  <c r="AR132" i="15"/>
  <c r="AS132" i="15"/>
  <c r="AT132" i="15"/>
  <c r="AU132" i="15"/>
  <c r="AV132" i="15"/>
  <c r="AW132" i="15"/>
  <c r="AX132" i="15"/>
  <c r="AY132" i="15"/>
  <c r="AZ132" i="15"/>
  <c r="BA132" i="15"/>
  <c r="BB132" i="15"/>
  <c r="BC132" i="15"/>
  <c r="BD132" i="15"/>
  <c r="BE132" i="15"/>
  <c r="BF132" i="15"/>
  <c r="BG132" i="15"/>
  <c r="BH132" i="15"/>
  <c r="BI132" i="15"/>
  <c r="BJ132" i="15"/>
  <c r="BK132" i="15"/>
  <c r="BL132" i="15"/>
  <c r="BM132" i="15"/>
  <c r="BN132" i="15"/>
  <c r="BO132" i="15"/>
  <c r="BP132" i="15"/>
  <c r="BQ132" i="15"/>
  <c r="BR132" i="15"/>
  <c r="BS132" i="15"/>
  <c r="BT132" i="15"/>
  <c r="BU132" i="15"/>
  <c r="BV132" i="15"/>
  <c r="BW132" i="15"/>
  <c r="BX132" i="15"/>
  <c r="BY132" i="15"/>
  <c r="BZ132" i="15"/>
  <c r="CA132" i="15"/>
  <c r="CB132" i="15"/>
  <c r="CC132" i="15"/>
  <c r="CD132" i="15"/>
  <c r="CE132" i="15"/>
  <c r="CF132" i="15"/>
  <c r="CG132" i="15"/>
  <c r="CH132" i="15"/>
  <c r="CI132" i="15"/>
  <c r="CJ132" i="15"/>
  <c r="CK132" i="15"/>
  <c r="CL132" i="15"/>
  <c r="CM132" i="15"/>
  <c r="CN132" i="15"/>
  <c r="CO132" i="15"/>
  <c r="CP132" i="15"/>
  <c r="CQ132" i="15"/>
  <c r="CR132" i="15"/>
  <c r="CS132" i="15"/>
  <c r="CT132" i="15"/>
  <c r="CU132" i="15"/>
  <c r="CV132" i="15"/>
  <c r="CW132" i="15"/>
  <c r="CX132" i="15"/>
  <c r="CY132" i="15"/>
  <c r="CZ132" i="15"/>
  <c r="DA132" i="15"/>
  <c r="DB132" i="15"/>
  <c r="DC132" i="15"/>
  <c r="DD132" i="15"/>
  <c r="DE132" i="15"/>
  <c r="DF132" i="15"/>
  <c r="DG132" i="15"/>
  <c r="DH132" i="15"/>
  <c r="DI132" i="15"/>
  <c r="DJ132" i="15"/>
  <c r="DK132" i="15"/>
  <c r="DL132" i="15"/>
  <c r="DM132" i="15"/>
  <c r="DN132" i="15"/>
  <c r="DO132" i="15"/>
  <c r="DP132" i="15"/>
  <c r="DQ132" i="15"/>
  <c r="DR132" i="15"/>
  <c r="DS132" i="15"/>
  <c r="DT132" i="15"/>
  <c r="DU132" i="15"/>
  <c r="DV132" i="15"/>
  <c r="DW132" i="15"/>
  <c r="DX132" i="15"/>
  <c r="DY132" i="15"/>
  <c r="DZ132" i="15"/>
  <c r="EA132" i="15"/>
  <c r="EB132" i="15"/>
  <c r="EC132" i="15"/>
  <c r="ED132" i="15"/>
  <c r="EE132" i="15"/>
  <c r="EF132" i="15"/>
  <c r="EG132" i="15"/>
  <c r="EH132" i="15"/>
  <c r="EI132" i="15"/>
  <c r="EJ132" i="15"/>
  <c r="EK132" i="15"/>
  <c r="EL132" i="15"/>
  <c r="EM132" i="15"/>
  <c r="EN132" i="15"/>
  <c r="EO132" i="15"/>
  <c r="EP132" i="15"/>
  <c r="EQ132" i="15"/>
  <c r="ER132" i="15"/>
  <c r="ES132" i="15"/>
  <c r="ET132" i="15"/>
  <c r="EU132" i="15"/>
  <c r="EV132" i="15"/>
  <c r="EW132" i="15"/>
  <c r="EX132" i="15"/>
  <c r="EY132" i="15"/>
  <c r="EZ132" i="15"/>
  <c r="FA132" i="15"/>
  <c r="FB132" i="15"/>
  <c r="FC132" i="15"/>
  <c r="FD132" i="15"/>
  <c r="FE132" i="15"/>
  <c r="FF132" i="15"/>
  <c r="FG132" i="15"/>
  <c r="FH132" i="15"/>
  <c r="FI132" i="15"/>
  <c r="FJ132" i="15"/>
  <c r="FK132" i="15"/>
  <c r="FL132" i="15"/>
  <c r="FM132" i="15"/>
  <c r="FN132" i="15"/>
  <c r="FO132" i="15"/>
  <c r="FP132" i="15"/>
  <c r="FQ132" i="15"/>
  <c r="FR132" i="15"/>
  <c r="FS132" i="15"/>
  <c r="FT132" i="15"/>
  <c r="FU132" i="15"/>
  <c r="FV132" i="15"/>
  <c r="FW132" i="15"/>
  <c r="FX132" i="15"/>
  <c r="FY132" i="15"/>
  <c r="FZ132" i="15"/>
  <c r="GA132" i="15"/>
  <c r="GB132" i="15"/>
  <c r="GC132" i="15"/>
  <c r="GD132" i="15"/>
  <c r="GE132" i="15"/>
  <c r="GF132" i="15"/>
  <c r="GG132" i="15"/>
  <c r="GH132" i="15"/>
  <c r="GI132" i="15"/>
  <c r="GJ132" i="15"/>
  <c r="GK132" i="15"/>
  <c r="L133" i="15"/>
  <c r="M133" i="15"/>
  <c r="N133" i="15"/>
  <c r="O133" i="15"/>
  <c r="P133" i="15"/>
  <c r="Q133" i="15"/>
  <c r="R133" i="15"/>
  <c r="S133" i="15"/>
  <c r="T133" i="15"/>
  <c r="U133" i="15"/>
  <c r="V133" i="15"/>
  <c r="W133" i="15"/>
  <c r="X133" i="15"/>
  <c r="Y133" i="15"/>
  <c r="Z133" i="15"/>
  <c r="AA133" i="15"/>
  <c r="AB133" i="15"/>
  <c r="AC133" i="15"/>
  <c r="AD133" i="15"/>
  <c r="AE133" i="15"/>
  <c r="AF133" i="15"/>
  <c r="AG133" i="15"/>
  <c r="AH133" i="15"/>
  <c r="AI133" i="15"/>
  <c r="AJ133" i="15"/>
  <c r="AK133" i="15"/>
  <c r="AL133" i="15"/>
  <c r="AM133" i="15"/>
  <c r="AN133" i="15"/>
  <c r="AO133" i="15"/>
  <c r="AP133" i="15"/>
  <c r="AQ133" i="15"/>
  <c r="AR133" i="15"/>
  <c r="AS133" i="15"/>
  <c r="AT133" i="15"/>
  <c r="AU133" i="15"/>
  <c r="AV133" i="15"/>
  <c r="AW133" i="15"/>
  <c r="AX133" i="15"/>
  <c r="AY133" i="15"/>
  <c r="AZ133" i="15"/>
  <c r="BA133" i="15"/>
  <c r="BB133" i="15"/>
  <c r="BC133" i="15"/>
  <c r="BD133" i="15"/>
  <c r="BE133" i="15"/>
  <c r="BF133" i="15"/>
  <c r="BG133" i="15"/>
  <c r="BH133" i="15"/>
  <c r="BI133" i="15"/>
  <c r="BJ133" i="15"/>
  <c r="BK133" i="15"/>
  <c r="BL133" i="15"/>
  <c r="BM133" i="15"/>
  <c r="BN133" i="15"/>
  <c r="BO133" i="15"/>
  <c r="BP133" i="15"/>
  <c r="BQ133" i="15"/>
  <c r="BR133" i="15"/>
  <c r="BS133" i="15"/>
  <c r="BT133" i="15"/>
  <c r="BU133" i="15"/>
  <c r="BV133" i="15"/>
  <c r="BW133" i="15"/>
  <c r="BX133" i="15"/>
  <c r="BY133" i="15"/>
  <c r="BZ133" i="15"/>
  <c r="CA133" i="15"/>
  <c r="CB133" i="15"/>
  <c r="CC133" i="15"/>
  <c r="CD133" i="15"/>
  <c r="CE133" i="15"/>
  <c r="CF133" i="15"/>
  <c r="CG133" i="15"/>
  <c r="CH133" i="15"/>
  <c r="CI133" i="15"/>
  <c r="CJ133" i="15"/>
  <c r="CK133" i="15"/>
  <c r="CL133" i="15"/>
  <c r="CM133" i="15"/>
  <c r="CN133" i="15"/>
  <c r="CO133" i="15"/>
  <c r="CP133" i="15"/>
  <c r="CQ133" i="15"/>
  <c r="CR133" i="15"/>
  <c r="CS133" i="15"/>
  <c r="CT133" i="15"/>
  <c r="CU133" i="15"/>
  <c r="CV133" i="15"/>
  <c r="CW133" i="15"/>
  <c r="CX133" i="15"/>
  <c r="CY133" i="15"/>
  <c r="CZ133" i="15"/>
  <c r="DA133" i="15"/>
  <c r="DB133" i="15"/>
  <c r="DC133" i="15"/>
  <c r="DD133" i="15"/>
  <c r="DE133" i="15"/>
  <c r="DF133" i="15"/>
  <c r="DG133" i="15"/>
  <c r="DH133" i="15"/>
  <c r="DI133" i="15"/>
  <c r="DJ133" i="15"/>
  <c r="DK133" i="15"/>
  <c r="DL133" i="15"/>
  <c r="DM133" i="15"/>
  <c r="DN133" i="15"/>
  <c r="DO133" i="15"/>
  <c r="DP133" i="15"/>
  <c r="DQ133" i="15"/>
  <c r="DR133" i="15"/>
  <c r="DS133" i="15"/>
  <c r="DT133" i="15"/>
  <c r="DU133" i="15"/>
  <c r="DV133" i="15"/>
  <c r="DW133" i="15"/>
  <c r="DX133" i="15"/>
  <c r="DY133" i="15"/>
  <c r="DZ133" i="15"/>
  <c r="EA133" i="15"/>
  <c r="EB133" i="15"/>
  <c r="EC133" i="15"/>
  <c r="ED133" i="15"/>
  <c r="EE133" i="15"/>
  <c r="EF133" i="15"/>
  <c r="EG133" i="15"/>
  <c r="EH133" i="15"/>
  <c r="EI133" i="15"/>
  <c r="EJ133" i="15"/>
  <c r="EK133" i="15"/>
  <c r="EL133" i="15"/>
  <c r="EM133" i="15"/>
  <c r="EN133" i="15"/>
  <c r="EO133" i="15"/>
  <c r="EP133" i="15"/>
  <c r="EQ133" i="15"/>
  <c r="ER133" i="15"/>
  <c r="ES133" i="15"/>
  <c r="ET133" i="15"/>
  <c r="EU133" i="15"/>
  <c r="EV133" i="15"/>
  <c r="EW133" i="15"/>
  <c r="EX133" i="15"/>
  <c r="EY133" i="15"/>
  <c r="EZ133" i="15"/>
  <c r="FA133" i="15"/>
  <c r="FB133" i="15"/>
  <c r="FC133" i="15"/>
  <c r="FD133" i="15"/>
  <c r="FE133" i="15"/>
  <c r="FF133" i="15"/>
  <c r="FG133" i="15"/>
  <c r="FH133" i="15"/>
  <c r="FI133" i="15"/>
  <c r="FJ133" i="15"/>
  <c r="FK133" i="15"/>
  <c r="FL133" i="15"/>
  <c r="FM133" i="15"/>
  <c r="FN133" i="15"/>
  <c r="FO133" i="15"/>
  <c r="FP133" i="15"/>
  <c r="FQ133" i="15"/>
  <c r="FR133" i="15"/>
  <c r="FS133" i="15"/>
  <c r="FT133" i="15"/>
  <c r="FU133" i="15"/>
  <c r="FV133" i="15"/>
  <c r="FW133" i="15"/>
  <c r="FX133" i="15"/>
  <c r="FY133" i="15"/>
  <c r="FZ133" i="15"/>
  <c r="GA133" i="15"/>
  <c r="GB133" i="15"/>
  <c r="GC133" i="15"/>
  <c r="GD133" i="15"/>
  <c r="GE133" i="15"/>
  <c r="GF133" i="15"/>
  <c r="GG133" i="15"/>
  <c r="GH133" i="15"/>
  <c r="GI133" i="15"/>
  <c r="GJ133" i="15"/>
  <c r="GK133" i="15"/>
  <c r="L134" i="15"/>
  <c r="M134" i="15"/>
  <c r="N134" i="15"/>
  <c r="O134" i="15"/>
  <c r="P134" i="15"/>
  <c r="Q134" i="15"/>
  <c r="R134" i="15"/>
  <c r="S134" i="15"/>
  <c r="T134" i="15"/>
  <c r="U134" i="15"/>
  <c r="V134" i="15"/>
  <c r="W134" i="15"/>
  <c r="X134" i="15"/>
  <c r="Y134" i="15"/>
  <c r="Z134" i="15"/>
  <c r="AA134" i="15"/>
  <c r="AB134" i="15"/>
  <c r="AC134" i="15"/>
  <c r="AD134" i="15"/>
  <c r="AE134" i="15"/>
  <c r="AF134" i="15"/>
  <c r="AG134" i="15"/>
  <c r="AH134" i="15"/>
  <c r="AI134" i="15"/>
  <c r="AJ134" i="15"/>
  <c r="AK134" i="15"/>
  <c r="AL134" i="15"/>
  <c r="AM134" i="15"/>
  <c r="AN134" i="15"/>
  <c r="AO134" i="15"/>
  <c r="AP134" i="15"/>
  <c r="AQ134" i="15"/>
  <c r="AR134" i="15"/>
  <c r="AS134" i="15"/>
  <c r="AT134" i="15"/>
  <c r="AU134" i="15"/>
  <c r="AV134" i="15"/>
  <c r="AW134" i="15"/>
  <c r="AX134" i="15"/>
  <c r="AY134" i="15"/>
  <c r="AZ134" i="15"/>
  <c r="BA134" i="15"/>
  <c r="BB134" i="15"/>
  <c r="BC134" i="15"/>
  <c r="BD134" i="15"/>
  <c r="BE134" i="15"/>
  <c r="BF134" i="15"/>
  <c r="BG134" i="15"/>
  <c r="BH134" i="15"/>
  <c r="BI134" i="15"/>
  <c r="BJ134" i="15"/>
  <c r="BK134" i="15"/>
  <c r="BL134" i="15"/>
  <c r="BM134" i="15"/>
  <c r="BN134" i="15"/>
  <c r="BO134" i="15"/>
  <c r="BP134" i="15"/>
  <c r="BQ134" i="15"/>
  <c r="BR134" i="15"/>
  <c r="BS134" i="15"/>
  <c r="BT134" i="15"/>
  <c r="BU134" i="15"/>
  <c r="BV134" i="15"/>
  <c r="BW134" i="15"/>
  <c r="BX134" i="15"/>
  <c r="BY134" i="15"/>
  <c r="BZ134" i="15"/>
  <c r="CA134" i="15"/>
  <c r="CB134" i="15"/>
  <c r="CC134" i="15"/>
  <c r="CD134" i="15"/>
  <c r="CE134" i="15"/>
  <c r="CF134" i="15"/>
  <c r="CG134" i="15"/>
  <c r="CH134" i="15"/>
  <c r="CI134" i="15"/>
  <c r="CJ134" i="15"/>
  <c r="CK134" i="15"/>
  <c r="CL134" i="15"/>
  <c r="CM134" i="15"/>
  <c r="CN134" i="15"/>
  <c r="CO134" i="15"/>
  <c r="CP134" i="15"/>
  <c r="CQ134" i="15"/>
  <c r="CR134" i="15"/>
  <c r="CS134" i="15"/>
  <c r="CT134" i="15"/>
  <c r="CU134" i="15"/>
  <c r="CV134" i="15"/>
  <c r="CW134" i="15"/>
  <c r="CX134" i="15"/>
  <c r="CY134" i="15"/>
  <c r="CZ134" i="15"/>
  <c r="DA134" i="15"/>
  <c r="DB134" i="15"/>
  <c r="DC134" i="15"/>
  <c r="DD134" i="15"/>
  <c r="DE134" i="15"/>
  <c r="DF134" i="15"/>
  <c r="DG134" i="15"/>
  <c r="DH134" i="15"/>
  <c r="DI134" i="15"/>
  <c r="DJ134" i="15"/>
  <c r="DK134" i="15"/>
  <c r="DL134" i="15"/>
  <c r="DM134" i="15"/>
  <c r="DN134" i="15"/>
  <c r="DO134" i="15"/>
  <c r="DP134" i="15"/>
  <c r="DQ134" i="15"/>
  <c r="DR134" i="15"/>
  <c r="DS134" i="15"/>
  <c r="DT134" i="15"/>
  <c r="DU134" i="15"/>
  <c r="DV134" i="15"/>
  <c r="DW134" i="15"/>
  <c r="DX134" i="15"/>
  <c r="DY134" i="15"/>
  <c r="DZ134" i="15"/>
  <c r="EA134" i="15"/>
  <c r="EB134" i="15"/>
  <c r="EC134" i="15"/>
  <c r="ED134" i="15"/>
  <c r="EE134" i="15"/>
  <c r="EF134" i="15"/>
  <c r="EG134" i="15"/>
  <c r="EH134" i="15"/>
  <c r="EI134" i="15"/>
  <c r="EJ134" i="15"/>
  <c r="EK134" i="15"/>
  <c r="EL134" i="15"/>
  <c r="EM134" i="15"/>
  <c r="EN134" i="15"/>
  <c r="EO134" i="15"/>
  <c r="EP134" i="15"/>
  <c r="EQ134" i="15"/>
  <c r="ER134" i="15"/>
  <c r="ES134" i="15"/>
  <c r="ET134" i="15"/>
  <c r="EU134" i="15"/>
  <c r="EV134" i="15"/>
  <c r="EW134" i="15"/>
  <c r="EX134" i="15"/>
  <c r="EY134" i="15"/>
  <c r="EZ134" i="15"/>
  <c r="FA134" i="15"/>
  <c r="FB134" i="15"/>
  <c r="FC134" i="15"/>
  <c r="FD134" i="15"/>
  <c r="FE134" i="15"/>
  <c r="FF134" i="15"/>
  <c r="FG134" i="15"/>
  <c r="FH134" i="15"/>
  <c r="FI134" i="15"/>
  <c r="FJ134" i="15"/>
  <c r="FK134" i="15"/>
  <c r="FL134" i="15"/>
  <c r="FM134" i="15"/>
  <c r="FN134" i="15"/>
  <c r="FO134" i="15"/>
  <c r="FP134" i="15"/>
  <c r="FQ134" i="15"/>
  <c r="FR134" i="15"/>
  <c r="FS134" i="15"/>
  <c r="FT134" i="15"/>
  <c r="FU134" i="15"/>
  <c r="FV134" i="15"/>
  <c r="FW134" i="15"/>
  <c r="FX134" i="15"/>
  <c r="FY134" i="15"/>
  <c r="FZ134" i="15"/>
  <c r="GA134" i="15"/>
  <c r="GB134" i="15"/>
  <c r="GC134" i="15"/>
  <c r="GD134" i="15"/>
  <c r="GE134" i="15"/>
  <c r="GF134" i="15"/>
  <c r="GG134" i="15"/>
  <c r="GH134" i="15"/>
  <c r="GI134" i="15"/>
  <c r="GJ134" i="15"/>
  <c r="GK134" i="15"/>
  <c r="L135" i="15"/>
  <c r="M135" i="15"/>
  <c r="N135" i="15"/>
  <c r="O135" i="15"/>
  <c r="P135" i="15"/>
  <c r="Q135" i="15"/>
  <c r="R135" i="15"/>
  <c r="S135" i="15"/>
  <c r="T135" i="15"/>
  <c r="U135" i="15"/>
  <c r="V135" i="15"/>
  <c r="W135" i="15"/>
  <c r="X135" i="15"/>
  <c r="Y135" i="15"/>
  <c r="Z135" i="15"/>
  <c r="AA135" i="15"/>
  <c r="AB135" i="15"/>
  <c r="AC135" i="15"/>
  <c r="AD135" i="15"/>
  <c r="AE135" i="15"/>
  <c r="AF135" i="15"/>
  <c r="AG135" i="15"/>
  <c r="AH135" i="15"/>
  <c r="AI135" i="15"/>
  <c r="AJ135" i="15"/>
  <c r="AK135" i="15"/>
  <c r="AL135" i="15"/>
  <c r="AM135" i="15"/>
  <c r="AN135" i="15"/>
  <c r="AO135" i="15"/>
  <c r="AP135" i="15"/>
  <c r="AQ135" i="15"/>
  <c r="AR135" i="15"/>
  <c r="AS135" i="15"/>
  <c r="AT135" i="15"/>
  <c r="AU135" i="15"/>
  <c r="AV135" i="15"/>
  <c r="AW135" i="15"/>
  <c r="AX135" i="15"/>
  <c r="AY135" i="15"/>
  <c r="AZ135" i="15"/>
  <c r="BA135" i="15"/>
  <c r="BB135" i="15"/>
  <c r="BC135" i="15"/>
  <c r="BD135" i="15"/>
  <c r="BE135" i="15"/>
  <c r="BF135" i="15"/>
  <c r="BG135" i="15"/>
  <c r="BH135" i="15"/>
  <c r="BI135" i="15"/>
  <c r="BJ135" i="15"/>
  <c r="BK135" i="15"/>
  <c r="BL135" i="15"/>
  <c r="BM135" i="15"/>
  <c r="BN135" i="15"/>
  <c r="BO135" i="15"/>
  <c r="BP135" i="15"/>
  <c r="BQ135" i="15"/>
  <c r="BR135" i="15"/>
  <c r="BS135" i="15"/>
  <c r="BT135" i="15"/>
  <c r="BU135" i="15"/>
  <c r="BV135" i="15"/>
  <c r="BW135" i="15"/>
  <c r="BX135" i="15"/>
  <c r="BY135" i="15"/>
  <c r="BZ135" i="15"/>
  <c r="CA135" i="15"/>
  <c r="CB135" i="15"/>
  <c r="CC135" i="15"/>
  <c r="CD135" i="15"/>
  <c r="CE135" i="15"/>
  <c r="CF135" i="15"/>
  <c r="CG135" i="15"/>
  <c r="CH135" i="15"/>
  <c r="CI135" i="15"/>
  <c r="CJ135" i="15"/>
  <c r="CK135" i="15"/>
  <c r="CL135" i="15"/>
  <c r="CM135" i="15"/>
  <c r="CN135" i="15"/>
  <c r="CO135" i="15"/>
  <c r="CP135" i="15"/>
  <c r="CQ135" i="15"/>
  <c r="CR135" i="15"/>
  <c r="CS135" i="15"/>
  <c r="CT135" i="15"/>
  <c r="CU135" i="15"/>
  <c r="CV135" i="15"/>
  <c r="CW135" i="15"/>
  <c r="CX135" i="15"/>
  <c r="CY135" i="15"/>
  <c r="CZ135" i="15"/>
  <c r="DA135" i="15"/>
  <c r="DB135" i="15"/>
  <c r="DC135" i="15"/>
  <c r="DD135" i="15"/>
  <c r="DE135" i="15"/>
  <c r="DF135" i="15"/>
  <c r="DG135" i="15"/>
  <c r="DH135" i="15"/>
  <c r="DI135" i="15"/>
  <c r="DJ135" i="15"/>
  <c r="DK135" i="15"/>
  <c r="DL135" i="15"/>
  <c r="DM135" i="15"/>
  <c r="DN135" i="15"/>
  <c r="DO135" i="15"/>
  <c r="DP135" i="15"/>
  <c r="DQ135" i="15"/>
  <c r="DR135" i="15"/>
  <c r="DS135" i="15"/>
  <c r="DT135" i="15"/>
  <c r="DU135" i="15"/>
  <c r="DV135" i="15"/>
  <c r="DW135" i="15"/>
  <c r="DX135" i="15"/>
  <c r="DY135" i="15"/>
  <c r="DZ135" i="15"/>
  <c r="EA135" i="15"/>
  <c r="EB135" i="15"/>
  <c r="EC135" i="15"/>
  <c r="ED135" i="15"/>
  <c r="EE135" i="15"/>
  <c r="EF135" i="15"/>
  <c r="EG135" i="15"/>
  <c r="EH135" i="15"/>
  <c r="EI135" i="15"/>
  <c r="EJ135" i="15"/>
  <c r="EK135" i="15"/>
  <c r="EL135" i="15"/>
  <c r="EM135" i="15"/>
  <c r="EN135" i="15"/>
  <c r="EO135" i="15"/>
  <c r="EP135" i="15"/>
  <c r="EQ135" i="15"/>
  <c r="ER135" i="15"/>
  <c r="ES135" i="15"/>
  <c r="ET135" i="15"/>
  <c r="EU135" i="15"/>
  <c r="EV135" i="15"/>
  <c r="EW135" i="15"/>
  <c r="EX135" i="15"/>
  <c r="EY135" i="15"/>
  <c r="EZ135" i="15"/>
  <c r="FA135" i="15"/>
  <c r="FB135" i="15"/>
  <c r="FC135" i="15"/>
  <c r="FD135" i="15"/>
  <c r="FE135" i="15"/>
  <c r="FF135" i="15"/>
  <c r="FG135" i="15"/>
  <c r="FH135" i="15"/>
  <c r="FI135" i="15"/>
  <c r="FJ135" i="15"/>
  <c r="FK135" i="15"/>
  <c r="FL135" i="15"/>
  <c r="FM135" i="15"/>
  <c r="FN135" i="15"/>
  <c r="FO135" i="15"/>
  <c r="FP135" i="15"/>
  <c r="FQ135" i="15"/>
  <c r="FR135" i="15"/>
  <c r="FS135" i="15"/>
  <c r="FT135" i="15"/>
  <c r="FU135" i="15"/>
  <c r="FV135" i="15"/>
  <c r="FW135" i="15"/>
  <c r="FX135" i="15"/>
  <c r="FY135" i="15"/>
  <c r="FZ135" i="15"/>
  <c r="GA135" i="15"/>
  <c r="GB135" i="15"/>
  <c r="GC135" i="15"/>
  <c r="GD135" i="15"/>
  <c r="GE135" i="15"/>
  <c r="GF135" i="15"/>
  <c r="GG135" i="15"/>
  <c r="GH135" i="15"/>
  <c r="GI135" i="15"/>
  <c r="GJ135" i="15"/>
  <c r="GK135" i="15"/>
  <c r="L136" i="15"/>
  <c r="M136" i="15"/>
  <c r="N136" i="15"/>
  <c r="O136" i="15"/>
  <c r="P136" i="15"/>
  <c r="Q136" i="15"/>
  <c r="R136" i="15"/>
  <c r="S136" i="15"/>
  <c r="T136" i="15"/>
  <c r="U136" i="15"/>
  <c r="V136" i="15"/>
  <c r="W136" i="15"/>
  <c r="X136" i="15"/>
  <c r="Y136" i="15"/>
  <c r="Z136" i="15"/>
  <c r="AA136" i="15"/>
  <c r="AB136" i="15"/>
  <c r="AC136" i="15"/>
  <c r="AD136" i="15"/>
  <c r="AE136" i="15"/>
  <c r="AF136" i="15"/>
  <c r="AG136" i="15"/>
  <c r="AH136" i="15"/>
  <c r="AI136" i="15"/>
  <c r="AJ136" i="15"/>
  <c r="AK136" i="15"/>
  <c r="AL136" i="15"/>
  <c r="AM136" i="15"/>
  <c r="AN136" i="15"/>
  <c r="AO136" i="15"/>
  <c r="AP136" i="15"/>
  <c r="AQ136" i="15"/>
  <c r="AR136" i="15"/>
  <c r="AS136" i="15"/>
  <c r="AT136" i="15"/>
  <c r="AU136" i="15"/>
  <c r="AV136" i="15"/>
  <c r="AW136" i="15"/>
  <c r="AX136" i="15"/>
  <c r="AY136" i="15"/>
  <c r="AZ136" i="15"/>
  <c r="BA136" i="15"/>
  <c r="BB136" i="15"/>
  <c r="BC136" i="15"/>
  <c r="BD136" i="15"/>
  <c r="BE136" i="15"/>
  <c r="BF136" i="15"/>
  <c r="BG136" i="15"/>
  <c r="BH136" i="15"/>
  <c r="BI136" i="15"/>
  <c r="BJ136" i="15"/>
  <c r="BK136" i="15"/>
  <c r="BL136" i="15"/>
  <c r="BM136" i="15"/>
  <c r="BN136" i="15"/>
  <c r="BO136" i="15"/>
  <c r="BP136" i="15"/>
  <c r="BQ136" i="15"/>
  <c r="BR136" i="15"/>
  <c r="BS136" i="15"/>
  <c r="BT136" i="15"/>
  <c r="BU136" i="15"/>
  <c r="BV136" i="15"/>
  <c r="BW136" i="15"/>
  <c r="BX136" i="15"/>
  <c r="BY136" i="15"/>
  <c r="BZ136" i="15"/>
  <c r="CA136" i="15"/>
  <c r="CB136" i="15"/>
  <c r="CC136" i="15"/>
  <c r="CD136" i="15"/>
  <c r="CE136" i="15"/>
  <c r="CF136" i="15"/>
  <c r="CG136" i="15"/>
  <c r="CH136" i="15"/>
  <c r="CI136" i="15"/>
  <c r="CJ136" i="15"/>
  <c r="CK136" i="15"/>
  <c r="CL136" i="15"/>
  <c r="CM136" i="15"/>
  <c r="CN136" i="15"/>
  <c r="CO136" i="15"/>
  <c r="CP136" i="15"/>
  <c r="CQ136" i="15"/>
  <c r="CR136" i="15"/>
  <c r="CS136" i="15"/>
  <c r="CT136" i="15"/>
  <c r="CU136" i="15"/>
  <c r="CV136" i="15"/>
  <c r="CW136" i="15"/>
  <c r="CX136" i="15"/>
  <c r="CY136" i="15"/>
  <c r="CZ136" i="15"/>
  <c r="DA136" i="15"/>
  <c r="DB136" i="15"/>
  <c r="DC136" i="15"/>
  <c r="DD136" i="15"/>
  <c r="DE136" i="15"/>
  <c r="DF136" i="15"/>
  <c r="DG136" i="15"/>
  <c r="DH136" i="15"/>
  <c r="DI136" i="15"/>
  <c r="DJ136" i="15"/>
  <c r="DK136" i="15"/>
  <c r="DL136" i="15"/>
  <c r="DM136" i="15"/>
  <c r="DN136" i="15"/>
  <c r="DO136" i="15"/>
  <c r="DP136" i="15"/>
  <c r="DQ136" i="15"/>
  <c r="DR136" i="15"/>
  <c r="DS136" i="15"/>
  <c r="DT136" i="15"/>
  <c r="DU136" i="15"/>
  <c r="DV136" i="15"/>
  <c r="DW136" i="15"/>
  <c r="DX136" i="15"/>
  <c r="DY136" i="15"/>
  <c r="DZ136" i="15"/>
  <c r="EA136" i="15"/>
  <c r="EB136" i="15"/>
  <c r="EC136" i="15"/>
  <c r="ED136" i="15"/>
  <c r="EE136" i="15"/>
  <c r="EF136" i="15"/>
  <c r="EG136" i="15"/>
  <c r="EH136" i="15"/>
  <c r="EI136" i="15"/>
  <c r="EJ136" i="15"/>
  <c r="EK136" i="15"/>
  <c r="EL136" i="15"/>
  <c r="EM136" i="15"/>
  <c r="EN136" i="15"/>
  <c r="EO136" i="15"/>
  <c r="EP136" i="15"/>
  <c r="EQ136" i="15"/>
  <c r="ER136" i="15"/>
  <c r="ES136" i="15"/>
  <c r="ET136" i="15"/>
  <c r="EU136" i="15"/>
  <c r="EV136" i="15"/>
  <c r="EW136" i="15"/>
  <c r="EX136" i="15"/>
  <c r="EY136" i="15"/>
  <c r="EZ136" i="15"/>
  <c r="FA136" i="15"/>
  <c r="FB136" i="15"/>
  <c r="FC136" i="15"/>
  <c r="FD136" i="15"/>
  <c r="FE136" i="15"/>
  <c r="FF136" i="15"/>
  <c r="FG136" i="15"/>
  <c r="FH136" i="15"/>
  <c r="FI136" i="15"/>
  <c r="FJ136" i="15"/>
  <c r="FK136" i="15"/>
  <c r="FL136" i="15"/>
  <c r="FM136" i="15"/>
  <c r="FN136" i="15"/>
  <c r="FO136" i="15"/>
  <c r="FP136" i="15"/>
  <c r="FQ136" i="15"/>
  <c r="FR136" i="15"/>
  <c r="FS136" i="15"/>
  <c r="FT136" i="15"/>
  <c r="FU136" i="15"/>
  <c r="FV136" i="15"/>
  <c r="FW136" i="15"/>
  <c r="FX136" i="15"/>
  <c r="FY136" i="15"/>
  <c r="FZ136" i="15"/>
  <c r="GA136" i="15"/>
  <c r="GB136" i="15"/>
  <c r="GC136" i="15"/>
  <c r="GD136" i="15"/>
  <c r="GE136" i="15"/>
  <c r="GF136" i="15"/>
  <c r="GG136" i="15"/>
  <c r="GH136" i="15"/>
  <c r="GI136" i="15"/>
  <c r="GJ136" i="15"/>
  <c r="GK136" i="15"/>
  <c r="L137" i="15"/>
  <c r="M137" i="15"/>
  <c r="N137" i="15"/>
  <c r="O137" i="15"/>
  <c r="P137" i="15"/>
  <c r="Q137" i="15"/>
  <c r="R137" i="15"/>
  <c r="S137" i="15"/>
  <c r="T137" i="15"/>
  <c r="U137" i="15"/>
  <c r="V137" i="15"/>
  <c r="W137" i="15"/>
  <c r="X137" i="15"/>
  <c r="Y137" i="15"/>
  <c r="Z137" i="15"/>
  <c r="AA137" i="15"/>
  <c r="AB137" i="15"/>
  <c r="AC137" i="15"/>
  <c r="AD137" i="15"/>
  <c r="AE137" i="15"/>
  <c r="AF137" i="15"/>
  <c r="AG137" i="15"/>
  <c r="AH137" i="15"/>
  <c r="AI137" i="15"/>
  <c r="AJ137" i="15"/>
  <c r="AK137" i="15"/>
  <c r="AL137" i="15"/>
  <c r="AM137" i="15"/>
  <c r="AN137" i="15"/>
  <c r="AO137" i="15"/>
  <c r="AP137" i="15"/>
  <c r="AQ137" i="15"/>
  <c r="AR137" i="15"/>
  <c r="AS137" i="15"/>
  <c r="AT137" i="15"/>
  <c r="AU137" i="15"/>
  <c r="AV137" i="15"/>
  <c r="AW137" i="15"/>
  <c r="AX137" i="15"/>
  <c r="AY137" i="15"/>
  <c r="AZ137" i="15"/>
  <c r="BA137" i="15"/>
  <c r="BB137" i="15"/>
  <c r="BC137" i="15"/>
  <c r="BD137" i="15"/>
  <c r="BE137" i="15"/>
  <c r="BF137" i="15"/>
  <c r="BG137" i="15"/>
  <c r="BH137" i="15"/>
  <c r="BI137" i="15"/>
  <c r="BJ137" i="15"/>
  <c r="BK137" i="15"/>
  <c r="BL137" i="15"/>
  <c r="BM137" i="15"/>
  <c r="BN137" i="15"/>
  <c r="BO137" i="15"/>
  <c r="BP137" i="15"/>
  <c r="BQ137" i="15"/>
  <c r="BR137" i="15"/>
  <c r="BS137" i="15"/>
  <c r="BT137" i="15"/>
  <c r="BU137" i="15"/>
  <c r="BV137" i="15"/>
  <c r="BW137" i="15"/>
  <c r="BX137" i="15"/>
  <c r="BY137" i="15"/>
  <c r="BZ137" i="15"/>
  <c r="CA137" i="15"/>
  <c r="CB137" i="15"/>
  <c r="CC137" i="15"/>
  <c r="CD137" i="15"/>
  <c r="CE137" i="15"/>
  <c r="CF137" i="15"/>
  <c r="CG137" i="15"/>
  <c r="CH137" i="15"/>
  <c r="CI137" i="15"/>
  <c r="CJ137" i="15"/>
  <c r="CK137" i="15"/>
  <c r="CL137" i="15"/>
  <c r="CM137" i="15"/>
  <c r="CN137" i="15"/>
  <c r="CO137" i="15"/>
  <c r="CP137" i="15"/>
  <c r="CQ137" i="15"/>
  <c r="CR137" i="15"/>
  <c r="CS137" i="15"/>
  <c r="CT137" i="15"/>
  <c r="CU137" i="15"/>
  <c r="CV137" i="15"/>
  <c r="CW137" i="15"/>
  <c r="CX137" i="15"/>
  <c r="CY137" i="15"/>
  <c r="CZ137" i="15"/>
  <c r="DA137" i="15"/>
  <c r="DB137" i="15"/>
  <c r="DC137" i="15"/>
  <c r="DD137" i="15"/>
  <c r="DE137" i="15"/>
  <c r="DF137" i="15"/>
  <c r="DG137" i="15"/>
  <c r="DH137" i="15"/>
  <c r="DI137" i="15"/>
  <c r="DJ137" i="15"/>
  <c r="DK137" i="15"/>
  <c r="DL137" i="15"/>
  <c r="DM137" i="15"/>
  <c r="DN137" i="15"/>
  <c r="DO137" i="15"/>
  <c r="DP137" i="15"/>
  <c r="DQ137" i="15"/>
  <c r="DR137" i="15"/>
  <c r="DS137" i="15"/>
  <c r="DT137" i="15"/>
  <c r="DU137" i="15"/>
  <c r="DV137" i="15"/>
  <c r="DW137" i="15"/>
  <c r="DX137" i="15"/>
  <c r="DY137" i="15"/>
  <c r="DZ137" i="15"/>
  <c r="EA137" i="15"/>
  <c r="EB137" i="15"/>
  <c r="EC137" i="15"/>
  <c r="ED137" i="15"/>
  <c r="EE137" i="15"/>
  <c r="EF137" i="15"/>
  <c r="EG137" i="15"/>
  <c r="EH137" i="15"/>
  <c r="EI137" i="15"/>
  <c r="EJ137" i="15"/>
  <c r="EK137" i="15"/>
  <c r="EL137" i="15"/>
  <c r="EM137" i="15"/>
  <c r="EN137" i="15"/>
  <c r="EO137" i="15"/>
  <c r="EP137" i="15"/>
  <c r="EQ137" i="15"/>
  <c r="ER137" i="15"/>
  <c r="ES137" i="15"/>
  <c r="ET137" i="15"/>
  <c r="EU137" i="15"/>
  <c r="EV137" i="15"/>
  <c r="EW137" i="15"/>
  <c r="EX137" i="15"/>
  <c r="EY137" i="15"/>
  <c r="EZ137" i="15"/>
  <c r="FA137" i="15"/>
  <c r="FB137" i="15"/>
  <c r="FC137" i="15"/>
  <c r="FD137" i="15"/>
  <c r="FE137" i="15"/>
  <c r="FF137" i="15"/>
  <c r="FG137" i="15"/>
  <c r="FH137" i="15"/>
  <c r="FI137" i="15"/>
  <c r="FJ137" i="15"/>
  <c r="FK137" i="15"/>
  <c r="FL137" i="15"/>
  <c r="FM137" i="15"/>
  <c r="FN137" i="15"/>
  <c r="FO137" i="15"/>
  <c r="FP137" i="15"/>
  <c r="FQ137" i="15"/>
  <c r="FR137" i="15"/>
  <c r="FS137" i="15"/>
  <c r="FT137" i="15"/>
  <c r="FU137" i="15"/>
  <c r="FV137" i="15"/>
  <c r="FW137" i="15"/>
  <c r="FX137" i="15"/>
  <c r="FY137" i="15"/>
  <c r="FZ137" i="15"/>
  <c r="GA137" i="15"/>
  <c r="GB137" i="15"/>
  <c r="GC137" i="15"/>
  <c r="GD137" i="15"/>
  <c r="GE137" i="15"/>
  <c r="GF137" i="15"/>
  <c r="GG137" i="15"/>
  <c r="GH137" i="15"/>
  <c r="GI137" i="15"/>
  <c r="GJ137" i="15"/>
  <c r="GK137" i="15"/>
  <c r="L138" i="15"/>
  <c r="M138" i="15"/>
  <c r="N138" i="15"/>
  <c r="O138" i="15"/>
  <c r="P138" i="15"/>
  <c r="Q138" i="15"/>
  <c r="R138" i="15"/>
  <c r="S138" i="15"/>
  <c r="T138" i="15"/>
  <c r="U138" i="15"/>
  <c r="V138" i="15"/>
  <c r="W138" i="15"/>
  <c r="X138" i="15"/>
  <c r="Y138" i="15"/>
  <c r="Z138" i="15"/>
  <c r="AA138" i="15"/>
  <c r="AB138" i="15"/>
  <c r="AC138" i="15"/>
  <c r="AD138" i="15"/>
  <c r="AE138" i="15"/>
  <c r="AF138" i="15"/>
  <c r="AG138" i="15"/>
  <c r="AH138" i="15"/>
  <c r="AI138" i="15"/>
  <c r="AJ138" i="15"/>
  <c r="AK138" i="15"/>
  <c r="AL138" i="15"/>
  <c r="AM138" i="15"/>
  <c r="AN138" i="15"/>
  <c r="AO138" i="15"/>
  <c r="AP138" i="15"/>
  <c r="AQ138" i="15"/>
  <c r="AR138" i="15"/>
  <c r="AS138" i="15"/>
  <c r="AT138" i="15"/>
  <c r="AU138" i="15"/>
  <c r="AV138" i="15"/>
  <c r="AW138" i="15"/>
  <c r="AX138" i="15"/>
  <c r="AY138" i="15"/>
  <c r="AZ138" i="15"/>
  <c r="BA138" i="15"/>
  <c r="BB138" i="15"/>
  <c r="BC138" i="15"/>
  <c r="BD138" i="15"/>
  <c r="BE138" i="15"/>
  <c r="BF138" i="15"/>
  <c r="BG138" i="15"/>
  <c r="BH138" i="15"/>
  <c r="BI138" i="15"/>
  <c r="BJ138" i="15"/>
  <c r="BK138" i="15"/>
  <c r="BL138" i="15"/>
  <c r="BM138" i="15"/>
  <c r="BN138" i="15"/>
  <c r="BO138" i="15"/>
  <c r="BP138" i="15"/>
  <c r="BQ138" i="15"/>
  <c r="BR138" i="15"/>
  <c r="BS138" i="15"/>
  <c r="BT138" i="15"/>
  <c r="BU138" i="15"/>
  <c r="BV138" i="15"/>
  <c r="BW138" i="15"/>
  <c r="BX138" i="15"/>
  <c r="BY138" i="15"/>
  <c r="BZ138" i="15"/>
  <c r="CA138" i="15"/>
  <c r="CB138" i="15"/>
  <c r="CC138" i="15"/>
  <c r="CD138" i="15"/>
  <c r="CE138" i="15"/>
  <c r="CF138" i="15"/>
  <c r="CG138" i="15"/>
  <c r="CH138" i="15"/>
  <c r="CI138" i="15"/>
  <c r="CJ138" i="15"/>
  <c r="CK138" i="15"/>
  <c r="CL138" i="15"/>
  <c r="CM138" i="15"/>
  <c r="CN138" i="15"/>
  <c r="CO138" i="15"/>
  <c r="CP138" i="15"/>
  <c r="CQ138" i="15"/>
  <c r="CR138" i="15"/>
  <c r="CS138" i="15"/>
  <c r="CT138" i="15"/>
  <c r="CU138" i="15"/>
  <c r="CV138" i="15"/>
  <c r="CW138" i="15"/>
  <c r="CX138" i="15"/>
  <c r="CY138" i="15"/>
  <c r="CZ138" i="15"/>
  <c r="DA138" i="15"/>
  <c r="DB138" i="15"/>
  <c r="DC138" i="15"/>
  <c r="DD138" i="15"/>
  <c r="DE138" i="15"/>
  <c r="DF138" i="15"/>
  <c r="DG138" i="15"/>
  <c r="DH138" i="15"/>
  <c r="DI138" i="15"/>
  <c r="DJ138" i="15"/>
  <c r="DK138" i="15"/>
  <c r="DL138" i="15"/>
  <c r="DM138" i="15"/>
  <c r="DN138" i="15"/>
  <c r="DO138" i="15"/>
  <c r="DP138" i="15"/>
  <c r="DQ138" i="15"/>
  <c r="DR138" i="15"/>
  <c r="DS138" i="15"/>
  <c r="DT138" i="15"/>
  <c r="DU138" i="15"/>
  <c r="DV138" i="15"/>
  <c r="DW138" i="15"/>
  <c r="DX138" i="15"/>
  <c r="DY138" i="15"/>
  <c r="DZ138" i="15"/>
  <c r="EA138" i="15"/>
  <c r="EB138" i="15"/>
  <c r="EC138" i="15"/>
  <c r="ED138" i="15"/>
  <c r="EE138" i="15"/>
  <c r="EF138" i="15"/>
  <c r="EG138" i="15"/>
  <c r="EH138" i="15"/>
  <c r="EI138" i="15"/>
  <c r="EJ138" i="15"/>
  <c r="EK138" i="15"/>
  <c r="EL138" i="15"/>
  <c r="EM138" i="15"/>
  <c r="EN138" i="15"/>
  <c r="EO138" i="15"/>
  <c r="EP138" i="15"/>
  <c r="EQ138" i="15"/>
  <c r="ER138" i="15"/>
  <c r="ES138" i="15"/>
  <c r="ET138" i="15"/>
  <c r="EU138" i="15"/>
  <c r="EV138" i="15"/>
  <c r="EW138" i="15"/>
  <c r="EX138" i="15"/>
  <c r="EY138" i="15"/>
  <c r="EZ138" i="15"/>
  <c r="FA138" i="15"/>
  <c r="FB138" i="15"/>
  <c r="FC138" i="15"/>
  <c r="FD138" i="15"/>
  <c r="FE138" i="15"/>
  <c r="FF138" i="15"/>
  <c r="FG138" i="15"/>
  <c r="FH138" i="15"/>
  <c r="FI138" i="15"/>
  <c r="FJ138" i="15"/>
  <c r="FK138" i="15"/>
  <c r="FL138" i="15"/>
  <c r="FM138" i="15"/>
  <c r="FN138" i="15"/>
  <c r="FO138" i="15"/>
  <c r="FP138" i="15"/>
  <c r="FQ138" i="15"/>
  <c r="FR138" i="15"/>
  <c r="FS138" i="15"/>
  <c r="FT138" i="15"/>
  <c r="FU138" i="15"/>
  <c r="FV138" i="15"/>
  <c r="FW138" i="15"/>
  <c r="FX138" i="15"/>
  <c r="FY138" i="15"/>
  <c r="FZ138" i="15"/>
  <c r="GA138" i="15"/>
  <c r="GB138" i="15"/>
  <c r="GC138" i="15"/>
  <c r="GD138" i="15"/>
  <c r="GE138" i="15"/>
  <c r="GF138" i="15"/>
  <c r="GG138" i="15"/>
  <c r="GH138" i="15"/>
  <c r="GI138" i="15"/>
  <c r="GJ138" i="15"/>
  <c r="GK138" i="15"/>
  <c r="L139" i="15"/>
  <c r="M139" i="15"/>
  <c r="N139" i="15"/>
  <c r="O139" i="15"/>
  <c r="P139" i="15"/>
  <c r="Q139" i="15"/>
  <c r="R139" i="15"/>
  <c r="S139" i="15"/>
  <c r="T139" i="15"/>
  <c r="U139" i="15"/>
  <c r="V139" i="15"/>
  <c r="W139" i="15"/>
  <c r="X139" i="15"/>
  <c r="Y139" i="15"/>
  <c r="Z139" i="15"/>
  <c r="AA139" i="15"/>
  <c r="AB139" i="15"/>
  <c r="AC139" i="15"/>
  <c r="AD139" i="15"/>
  <c r="AE139" i="15"/>
  <c r="AF139" i="15"/>
  <c r="AG139" i="15"/>
  <c r="AH139" i="15"/>
  <c r="AI139" i="15"/>
  <c r="AJ139" i="15"/>
  <c r="AK139" i="15"/>
  <c r="AL139" i="15"/>
  <c r="AM139" i="15"/>
  <c r="AN139" i="15"/>
  <c r="AO139" i="15"/>
  <c r="AP139" i="15"/>
  <c r="AQ139" i="15"/>
  <c r="AR139" i="15"/>
  <c r="AS139" i="15"/>
  <c r="AT139" i="15"/>
  <c r="AU139" i="15"/>
  <c r="AV139" i="15"/>
  <c r="AW139" i="15"/>
  <c r="AX139" i="15"/>
  <c r="AY139" i="15"/>
  <c r="AZ139" i="15"/>
  <c r="BA139" i="15"/>
  <c r="BB139" i="15"/>
  <c r="BC139" i="15"/>
  <c r="BD139" i="15"/>
  <c r="BE139" i="15"/>
  <c r="BF139" i="15"/>
  <c r="BG139" i="15"/>
  <c r="BH139" i="15"/>
  <c r="BI139" i="15"/>
  <c r="BJ139" i="15"/>
  <c r="BK139" i="15"/>
  <c r="BL139" i="15"/>
  <c r="BM139" i="15"/>
  <c r="BN139" i="15"/>
  <c r="BO139" i="15"/>
  <c r="BP139" i="15"/>
  <c r="BQ139" i="15"/>
  <c r="BR139" i="15"/>
  <c r="BS139" i="15"/>
  <c r="BT139" i="15"/>
  <c r="BU139" i="15"/>
  <c r="BV139" i="15"/>
  <c r="BW139" i="15"/>
  <c r="BX139" i="15"/>
  <c r="BY139" i="15"/>
  <c r="BZ139" i="15"/>
  <c r="CA139" i="15"/>
  <c r="CB139" i="15"/>
  <c r="CC139" i="15"/>
  <c r="CD139" i="15"/>
  <c r="CE139" i="15"/>
  <c r="CF139" i="15"/>
  <c r="CG139" i="15"/>
  <c r="CH139" i="15"/>
  <c r="CI139" i="15"/>
  <c r="CJ139" i="15"/>
  <c r="CK139" i="15"/>
  <c r="CL139" i="15"/>
  <c r="CM139" i="15"/>
  <c r="CN139" i="15"/>
  <c r="CO139" i="15"/>
  <c r="CP139" i="15"/>
  <c r="CQ139" i="15"/>
  <c r="CR139" i="15"/>
  <c r="CS139" i="15"/>
  <c r="CT139" i="15"/>
  <c r="CU139" i="15"/>
  <c r="CV139" i="15"/>
  <c r="CW139" i="15"/>
  <c r="CX139" i="15"/>
  <c r="CY139" i="15"/>
  <c r="CZ139" i="15"/>
  <c r="DA139" i="15"/>
  <c r="DB139" i="15"/>
  <c r="DC139" i="15"/>
  <c r="DD139" i="15"/>
  <c r="DE139" i="15"/>
  <c r="DF139" i="15"/>
  <c r="DG139" i="15"/>
  <c r="DH139" i="15"/>
  <c r="DI139" i="15"/>
  <c r="DJ139" i="15"/>
  <c r="DK139" i="15"/>
  <c r="DL139" i="15"/>
  <c r="DM139" i="15"/>
  <c r="DN139" i="15"/>
  <c r="DO139" i="15"/>
  <c r="DP139" i="15"/>
  <c r="DQ139" i="15"/>
  <c r="DR139" i="15"/>
  <c r="DS139" i="15"/>
  <c r="DT139" i="15"/>
  <c r="DU139" i="15"/>
  <c r="DV139" i="15"/>
  <c r="DW139" i="15"/>
  <c r="DX139" i="15"/>
  <c r="DY139" i="15"/>
  <c r="DZ139" i="15"/>
  <c r="EA139" i="15"/>
  <c r="EB139" i="15"/>
  <c r="EC139" i="15"/>
  <c r="ED139" i="15"/>
  <c r="EE139" i="15"/>
  <c r="EF139" i="15"/>
  <c r="EG139" i="15"/>
  <c r="EH139" i="15"/>
  <c r="EI139" i="15"/>
  <c r="EJ139" i="15"/>
  <c r="EK139" i="15"/>
  <c r="EL139" i="15"/>
  <c r="EM139" i="15"/>
  <c r="EN139" i="15"/>
  <c r="EO139" i="15"/>
  <c r="EP139" i="15"/>
  <c r="EQ139" i="15"/>
  <c r="ER139" i="15"/>
  <c r="ES139" i="15"/>
  <c r="ET139" i="15"/>
  <c r="EU139" i="15"/>
  <c r="EV139" i="15"/>
  <c r="EW139" i="15"/>
  <c r="EX139" i="15"/>
  <c r="EY139" i="15"/>
  <c r="EZ139" i="15"/>
  <c r="FA139" i="15"/>
  <c r="FB139" i="15"/>
  <c r="FC139" i="15"/>
  <c r="FD139" i="15"/>
  <c r="FE139" i="15"/>
  <c r="FF139" i="15"/>
  <c r="FG139" i="15"/>
  <c r="FH139" i="15"/>
  <c r="FI139" i="15"/>
  <c r="FJ139" i="15"/>
  <c r="FK139" i="15"/>
  <c r="FL139" i="15"/>
  <c r="FM139" i="15"/>
  <c r="FN139" i="15"/>
  <c r="FO139" i="15"/>
  <c r="FP139" i="15"/>
  <c r="FQ139" i="15"/>
  <c r="FR139" i="15"/>
  <c r="FS139" i="15"/>
  <c r="FT139" i="15"/>
  <c r="FU139" i="15"/>
  <c r="FV139" i="15"/>
  <c r="FW139" i="15"/>
  <c r="FX139" i="15"/>
  <c r="FY139" i="15"/>
  <c r="FZ139" i="15"/>
  <c r="GA139" i="15"/>
  <c r="GB139" i="15"/>
  <c r="GC139" i="15"/>
  <c r="GD139" i="15"/>
  <c r="GE139" i="15"/>
  <c r="GF139" i="15"/>
  <c r="GG139" i="15"/>
  <c r="GH139" i="15"/>
  <c r="GI139" i="15"/>
  <c r="GJ139" i="15"/>
  <c r="GK139" i="15"/>
  <c r="L140" i="15"/>
  <c r="M140" i="15"/>
  <c r="N140" i="15"/>
  <c r="O140" i="15"/>
  <c r="P140" i="15"/>
  <c r="Q140" i="15"/>
  <c r="R140" i="15"/>
  <c r="S140" i="15"/>
  <c r="T140" i="15"/>
  <c r="U140" i="15"/>
  <c r="V140" i="15"/>
  <c r="W140" i="15"/>
  <c r="X140" i="15"/>
  <c r="Y140" i="15"/>
  <c r="Z140" i="15"/>
  <c r="AA140" i="15"/>
  <c r="AB140" i="15"/>
  <c r="AC140" i="15"/>
  <c r="AD140" i="15"/>
  <c r="AE140" i="15"/>
  <c r="AF140" i="15"/>
  <c r="AG140" i="15"/>
  <c r="AH140" i="15"/>
  <c r="AI140" i="15"/>
  <c r="AJ140" i="15"/>
  <c r="AK140" i="15"/>
  <c r="AL140" i="15"/>
  <c r="AM140" i="15"/>
  <c r="AN140" i="15"/>
  <c r="AO140" i="15"/>
  <c r="AP140" i="15"/>
  <c r="AQ140" i="15"/>
  <c r="AR140" i="15"/>
  <c r="AS140" i="15"/>
  <c r="AT140" i="15"/>
  <c r="AU140" i="15"/>
  <c r="AV140" i="15"/>
  <c r="AW140" i="15"/>
  <c r="AX140" i="15"/>
  <c r="AY140" i="15"/>
  <c r="AZ140" i="15"/>
  <c r="BA140" i="15"/>
  <c r="BB140" i="15"/>
  <c r="BC140" i="15"/>
  <c r="BD140" i="15"/>
  <c r="BE140" i="15"/>
  <c r="BF140" i="15"/>
  <c r="BG140" i="15"/>
  <c r="BH140" i="15"/>
  <c r="BI140" i="15"/>
  <c r="BJ140" i="15"/>
  <c r="BK140" i="15"/>
  <c r="BL140" i="15"/>
  <c r="BM140" i="15"/>
  <c r="BN140" i="15"/>
  <c r="BO140" i="15"/>
  <c r="BP140" i="15"/>
  <c r="BQ140" i="15"/>
  <c r="BR140" i="15"/>
  <c r="BS140" i="15"/>
  <c r="BT140" i="15"/>
  <c r="BU140" i="15"/>
  <c r="BV140" i="15"/>
  <c r="BW140" i="15"/>
  <c r="BX140" i="15"/>
  <c r="BY140" i="15"/>
  <c r="BZ140" i="15"/>
  <c r="CA140" i="15"/>
  <c r="CB140" i="15"/>
  <c r="CC140" i="15"/>
  <c r="CD140" i="15"/>
  <c r="CE140" i="15"/>
  <c r="CF140" i="15"/>
  <c r="CG140" i="15"/>
  <c r="CH140" i="15"/>
  <c r="CI140" i="15"/>
  <c r="CJ140" i="15"/>
  <c r="CK140" i="15"/>
  <c r="CL140" i="15"/>
  <c r="CM140" i="15"/>
  <c r="CN140" i="15"/>
  <c r="CO140" i="15"/>
  <c r="CP140" i="15"/>
  <c r="CQ140" i="15"/>
  <c r="CR140" i="15"/>
  <c r="CS140" i="15"/>
  <c r="CT140" i="15"/>
  <c r="CU140" i="15"/>
  <c r="CV140" i="15"/>
  <c r="CW140" i="15"/>
  <c r="CX140" i="15"/>
  <c r="CY140" i="15"/>
  <c r="CZ140" i="15"/>
  <c r="DA140" i="15"/>
  <c r="DB140" i="15"/>
  <c r="DC140" i="15"/>
  <c r="DD140" i="15"/>
  <c r="DE140" i="15"/>
  <c r="DF140" i="15"/>
  <c r="DG140" i="15"/>
  <c r="DH140" i="15"/>
  <c r="DI140" i="15"/>
  <c r="DJ140" i="15"/>
  <c r="DK140" i="15"/>
  <c r="DL140" i="15"/>
  <c r="DM140" i="15"/>
  <c r="DN140" i="15"/>
  <c r="DO140" i="15"/>
  <c r="DP140" i="15"/>
  <c r="DQ140" i="15"/>
  <c r="DR140" i="15"/>
  <c r="DS140" i="15"/>
  <c r="DT140" i="15"/>
  <c r="DU140" i="15"/>
  <c r="DV140" i="15"/>
  <c r="DW140" i="15"/>
  <c r="DX140" i="15"/>
  <c r="DY140" i="15"/>
  <c r="DZ140" i="15"/>
  <c r="EA140" i="15"/>
  <c r="EB140" i="15"/>
  <c r="EC140" i="15"/>
  <c r="ED140" i="15"/>
  <c r="EE140" i="15"/>
  <c r="EF140" i="15"/>
  <c r="EG140" i="15"/>
  <c r="EH140" i="15"/>
  <c r="EI140" i="15"/>
  <c r="EJ140" i="15"/>
  <c r="EK140" i="15"/>
  <c r="EL140" i="15"/>
  <c r="EM140" i="15"/>
  <c r="EN140" i="15"/>
  <c r="EO140" i="15"/>
  <c r="EP140" i="15"/>
  <c r="EQ140" i="15"/>
  <c r="ER140" i="15"/>
  <c r="ES140" i="15"/>
  <c r="ET140" i="15"/>
  <c r="EU140" i="15"/>
  <c r="EV140" i="15"/>
  <c r="EW140" i="15"/>
  <c r="EX140" i="15"/>
  <c r="EY140" i="15"/>
  <c r="EZ140" i="15"/>
  <c r="FA140" i="15"/>
  <c r="FB140" i="15"/>
  <c r="FC140" i="15"/>
  <c r="FD140" i="15"/>
  <c r="FE140" i="15"/>
  <c r="FF140" i="15"/>
  <c r="FG140" i="15"/>
  <c r="FH140" i="15"/>
  <c r="FI140" i="15"/>
  <c r="FJ140" i="15"/>
  <c r="FK140" i="15"/>
  <c r="FL140" i="15"/>
  <c r="FM140" i="15"/>
  <c r="FN140" i="15"/>
  <c r="FO140" i="15"/>
  <c r="FP140" i="15"/>
  <c r="FQ140" i="15"/>
  <c r="FR140" i="15"/>
  <c r="FS140" i="15"/>
  <c r="FT140" i="15"/>
  <c r="FU140" i="15"/>
  <c r="FV140" i="15"/>
  <c r="FW140" i="15"/>
  <c r="FX140" i="15"/>
  <c r="FY140" i="15"/>
  <c r="FZ140" i="15"/>
  <c r="GA140" i="15"/>
  <c r="GB140" i="15"/>
  <c r="GC140" i="15"/>
  <c r="GD140" i="15"/>
  <c r="GE140" i="15"/>
  <c r="GF140" i="15"/>
  <c r="GG140" i="15"/>
  <c r="GH140" i="15"/>
  <c r="GI140" i="15"/>
  <c r="GJ140" i="15"/>
  <c r="GK140" i="15"/>
  <c r="L141" i="15"/>
  <c r="M141" i="15"/>
  <c r="N141" i="15"/>
  <c r="O141" i="15"/>
  <c r="P141" i="15"/>
  <c r="Q141" i="15"/>
  <c r="R141" i="15"/>
  <c r="S141" i="15"/>
  <c r="T141" i="15"/>
  <c r="U141" i="15"/>
  <c r="V141" i="15"/>
  <c r="W141" i="15"/>
  <c r="X141" i="15"/>
  <c r="Y141" i="15"/>
  <c r="Z141" i="15"/>
  <c r="AA141" i="15"/>
  <c r="AB141" i="15"/>
  <c r="AC141" i="15"/>
  <c r="AD141" i="15"/>
  <c r="AE141" i="15"/>
  <c r="AF141" i="15"/>
  <c r="AG141" i="15"/>
  <c r="AH141" i="15"/>
  <c r="AI141" i="15"/>
  <c r="AJ141" i="15"/>
  <c r="AK141" i="15"/>
  <c r="AL141" i="15"/>
  <c r="AM141" i="15"/>
  <c r="AN141" i="15"/>
  <c r="AO141" i="15"/>
  <c r="AP141" i="15"/>
  <c r="AQ141" i="15"/>
  <c r="AR141" i="15"/>
  <c r="AS141" i="15"/>
  <c r="AT141" i="15"/>
  <c r="AU141" i="15"/>
  <c r="AV141" i="15"/>
  <c r="AW141" i="15"/>
  <c r="AX141" i="15"/>
  <c r="AY141" i="15"/>
  <c r="AZ141" i="15"/>
  <c r="BA141" i="15"/>
  <c r="BB141" i="15"/>
  <c r="BC141" i="15"/>
  <c r="BD141" i="15"/>
  <c r="BE141" i="15"/>
  <c r="BF141" i="15"/>
  <c r="BG141" i="15"/>
  <c r="BH141" i="15"/>
  <c r="BI141" i="15"/>
  <c r="BJ141" i="15"/>
  <c r="BK141" i="15"/>
  <c r="BL141" i="15"/>
  <c r="BM141" i="15"/>
  <c r="BN141" i="15"/>
  <c r="BO141" i="15"/>
  <c r="BP141" i="15"/>
  <c r="BQ141" i="15"/>
  <c r="BR141" i="15"/>
  <c r="BS141" i="15"/>
  <c r="BT141" i="15"/>
  <c r="BU141" i="15"/>
  <c r="BV141" i="15"/>
  <c r="BW141" i="15"/>
  <c r="BX141" i="15"/>
  <c r="BY141" i="15"/>
  <c r="BZ141" i="15"/>
  <c r="CA141" i="15"/>
  <c r="CB141" i="15"/>
  <c r="CC141" i="15"/>
  <c r="CD141" i="15"/>
  <c r="CE141" i="15"/>
  <c r="CF141" i="15"/>
  <c r="CG141" i="15"/>
  <c r="CH141" i="15"/>
  <c r="CI141" i="15"/>
  <c r="CJ141" i="15"/>
  <c r="CK141" i="15"/>
  <c r="CL141" i="15"/>
  <c r="CM141" i="15"/>
  <c r="CN141" i="15"/>
  <c r="CO141" i="15"/>
  <c r="CP141" i="15"/>
  <c r="CQ141" i="15"/>
  <c r="CR141" i="15"/>
  <c r="CS141" i="15"/>
  <c r="CT141" i="15"/>
  <c r="CU141" i="15"/>
  <c r="CV141" i="15"/>
  <c r="CW141" i="15"/>
  <c r="CX141" i="15"/>
  <c r="CY141" i="15"/>
  <c r="CZ141" i="15"/>
  <c r="DA141" i="15"/>
  <c r="DB141" i="15"/>
  <c r="DC141" i="15"/>
  <c r="DD141" i="15"/>
  <c r="DE141" i="15"/>
  <c r="DF141" i="15"/>
  <c r="DG141" i="15"/>
  <c r="DH141" i="15"/>
  <c r="DI141" i="15"/>
  <c r="DJ141" i="15"/>
  <c r="DK141" i="15"/>
  <c r="DL141" i="15"/>
  <c r="DM141" i="15"/>
  <c r="DN141" i="15"/>
  <c r="DO141" i="15"/>
  <c r="DP141" i="15"/>
  <c r="DQ141" i="15"/>
  <c r="DR141" i="15"/>
  <c r="DS141" i="15"/>
  <c r="DT141" i="15"/>
  <c r="DU141" i="15"/>
  <c r="DV141" i="15"/>
  <c r="DW141" i="15"/>
  <c r="DX141" i="15"/>
  <c r="DY141" i="15"/>
  <c r="DZ141" i="15"/>
  <c r="EA141" i="15"/>
  <c r="EB141" i="15"/>
  <c r="EC141" i="15"/>
  <c r="ED141" i="15"/>
  <c r="EE141" i="15"/>
  <c r="EF141" i="15"/>
  <c r="EG141" i="15"/>
  <c r="EH141" i="15"/>
  <c r="EI141" i="15"/>
  <c r="EJ141" i="15"/>
  <c r="EK141" i="15"/>
  <c r="EL141" i="15"/>
  <c r="EM141" i="15"/>
  <c r="EN141" i="15"/>
  <c r="EO141" i="15"/>
  <c r="EP141" i="15"/>
  <c r="EQ141" i="15"/>
  <c r="ER141" i="15"/>
  <c r="ES141" i="15"/>
  <c r="ET141" i="15"/>
  <c r="EU141" i="15"/>
  <c r="EV141" i="15"/>
  <c r="EW141" i="15"/>
  <c r="EX141" i="15"/>
  <c r="EY141" i="15"/>
  <c r="EZ141" i="15"/>
  <c r="FA141" i="15"/>
  <c r="FB141" i="15"/>
  <c r="FC141" i="15"/>
  <c r="FD141" i="15"/>
  <c r="FE141" i="15"/>
  <c r="FF141" i="15"/>
  <c r="FG141" i="15"/>
  <c r="FH141" i="15"/>
  <c r="FI141" i="15"/>
  <c r="FJ141" i="15"/>
  <c r="FK141" i="15"/>
  <c r="FL141" i="15"/>
  <c r="FM141" i="15"/>
  <c r="FN141" i="15"/>
  <c r="FO141" i="15"/>
  <c r="FP141" i="15"/>
  <c r="FQ141" i="15"/>
  <c r="FR141" i="15"/>
  <c r="FS141" i="15"/>
  <c r="FT141" i="15"/>
  <c r="FU141" i="15"/>
  <c r="FV141" i="15"/>
  <c r="FW141" i="15"/>
  <c r="FX141" i="15"/>
  <c r="FY141" i="15"/>
  <c r="FZ141" i="15"/>
  <c r="GA141" i="15"/>
  <c r="GB141" i="15"/>
  <c r="GC141" i="15"/>
  <c r="GD141" i="15"/>
  <c r="GE141" i="15"/>
  <c r="GF141" i="15"/>
  <c r="GG141" i="15"/>
  <c r="GH141" i="15"/>
  <c r="GI141" i="15"/>
  <c r="GJ141" i="15"/>
  <c r="GK141" i="15"/>
  <c r="L142" i="15"/>
  <c r="M142" i="15"/>
  <c r="N142" i="15"/>
  <c r="O142" i="15"/>
  <c r="P142" i="15"/>
  <c r="Q142" i="15"/>
  <c r="R142" i="15"/>
  <c r="S142" i="15"/>
  <c r="T142" i="15"/>
  <c r="U142" i="15"/>
  <c r="V142" i="15"/>
  <c r="W142" i="15"/>
  <c r="X142" i="15"/>
  <c r="Y142" i="15"/>
  <c r="Z142" i="15"/>
  <c r="AA142" i="15"/>
  <c r="AB142" i="15"/>
  <c r="AC142" i="15"/>
  <c r="AD142" i="15"/>
  <c r="AE142" i="15"/>
  <c r="AF142" i="15"/>
  <c r="AG142" i="15"/>
  <c r="AH142" i="15"/>
  <c r="AI142" i="15"/>
  <c r="AJ142" i="15"/>
  <c r="AK142" i="15"/>
  <c r="AL142" i="15"/>
  <c r="AM142" i="15"/>
  <c r="AN142" i="15"/>
  <c r="AO142" i="15"/>
  <c r="AP142" i="15"/>
  <c r="AQ142" i="15"/>
  <c r="AR142" i="15"/>
  <c r="AS142" i="15"/>
  <c r="AT142" i="15"/>
  <c r="AU142" i="15"/>
  <c r="AV142" i="15"/>
  <c r="AW142" i="15"/>
  <c r="AX142" i="15"/>
  <c r="AY142" i="15"/>
  <c r="AZ142" i="15"/>
  <c r="BA142" i="15"/>
  <c r="BB142" i="15"/>
  <c r="BC142" i="15"/>
  <c r="BD142" i="15"/>
  <c r="BE142" i="15"/>
  <c r="BF142" i="15"/>
  <c r="BG142" i="15"/>
  <c r="BH142" i="15"/>
  <c r="BI142" i="15"/>
  <c r="BJ142" i="15"/>
  <c r="BK142" i="15"/>
  <c r="BL142" i="15"/>
  <c r="BM142" i="15"/>
  <c r="BN142" i="15"/>
  <c r="BO142" i="15"/>
  <c r="BP142" i="15"/>
  <c r="BQ142" i="15"/>
  <c r="BR142" i="15"/>
  <c r="BS142" i="15"/>
  <c r="BT142" i="15"/>
  <c r="BU142" i="15"/>
  <c r="BV142" i="15"/>
  <c r="BW142" i="15"/>
  <c r="BX142" i="15"/>
  <c r="BY142" i="15"/>
  <c r="BZ142" i="15"/>
  <c r="CA142" i="15"/>
  <c r="CB142" i="15"/>
  <c r="CC142" i="15"/>
  <c r="CD142" i="15"/>
  <c r="CE142" i="15"/>
  <c r="CF142" i="15"/>
  <c r="CG142" i="15"/>
  <c r="CH142" i="15"/>
  <c r="CI142" i="15"/>
  <c r="CJ142" i="15"/>
  <c r="CK142" i="15"/>
  <c r="CL142" i="15"/>
  <c r="CM142" i="15"/>
  <c r="CN142" i="15"/>
  <c r="CO142" i="15"/>
  <c r="CP142" i="15"/>
  <c r="CQ142" i="15"/>
  <c r="CR142" i="15"/>
  <c r="CS142" i="15"/>
  <c r="CT142" i="15"/>
  <c r="CU142" i="15"/>
  <c r="CV142" i="15"/>
  <c r="CW142" i="15"/>
  <c r="CX142" i="15"/>
  <c r="CY142" i="15"/>
  <c r="CZ142" i="15"/>
  <c r="DA142" i="15"/>
  <c r="DB142" i="15"/>
  <c r="DC142" i="15"/>
  <c r="DD142" i="15"/>
  <c r="DE142" i="15"/>
  <c r="DF142" i="15"/>
  <c r="DG142" i="15"/>
  <c r="DH142" i="15"/>
  <c r="DI142" i="15"/>
  <c r="DJ142" i="15"/>
  <c r="DK142" i="15"/>
  <c r="DL142" i="15"/>
  <c r="DM142" i="15"/>
  <c r="DN142" i="15"/>
  <c r="DO142" i="15"/>
  <c r="DP142" i="15"/>
  <c r="DQ142" i="15"/>
  <c r="DR142" i="15"/>
  <c r="DS142" i="15"/>
  <c r="DT142" i="15"/>
  <c r="DU142" i="15"/>
  <c r="DV142" i="15"/>
  <c r="DW142" i="15"/>
  <c r="DX142" i="15"/>
  <c r="DY142" i="15"/>
  <c r="DZ142" i="15"/>
  <c r="EA142" i="15"/>
  <c r="EB142" i="15"/>
  <c r="EC142" i="15"/>
  <c r="ED142" i="15"/>
  <c r="EE142" i="15"/>
  <c r="EF142" i="15"/>
  <c r="EG142" i="15"/>
  <c r="EH142" i="15"/>
  <c r="EI142" i="15"/>
  <c r="EJ142" i="15"/>
  <c r="EK142" i="15"/>
  <c r="EL142" i="15"/>
  <c r="EM142" i="15"/>
  <c r="EN142" i="15"/>
  <c r="EO142" i="15"/>
  <c r="EP142" i="15"/>
  <c r="EQ142" i="15"/>
  <c r="ER142" i="15"/>
  <c r="ES142" i="15"/>
  <c r="ET142" i="15"/>
  <c r="EU142" i="15"/>
  <c r="EV142" i="15"/>
  <c r="EW142" i="15"/>
  <c r="EX142" i="15"/>
  <c r="EY142" i="15"/>
  <c r="EZ142" i="15"/>
  <c r="FA142" i="15"/>
  <c r="FB142" i="15"/>
  <c r="FC142" i="15"/>
  <c r="FD142" i="15"/>
  <c r="FE142" i="15"/>
  <c r="FF142" i="15"/>
  <c r="FG142" i="15"/>
  <c r="FH142" i="15"/>
  <c r="FI142" i="15"/>
  <c r="FJ142" i="15"/>
  <c r="FK142" i="15"/>
  <c r="FL142" i="15"/>
  <c r="FM142" i="15"/>
  <c r="FN142" i="15"/>
  <c r="FO142" i="15"/>
  <c r="FP142" i="15"/>
  <c r="FQ142" i="15"/>
  <c r="FR142" i="15"/>
  <c r="FS142" i="15"/>
  <c r="FT142" i="15"/>
  <c r="FU142" i="15"/>
  <c r="FV142" i="15"/>
  <c r="FW142" i="15"/>
  <c r="FX142" i="15"/>
  <c r="FY142" i="15"/>
  <c r="FZ142" i="15"/>
  <c r="GA142" i="15"/>
  <c r="GB142" i="15"/>
  <c r="GC142" i="15"/>
  <c r="GD142" i="15"/>
  <c r="GE142" i="15"/>
  <c r="GF142" i="15"/>
  <c r="GG142" i="15"/>
  <c r="GH142" i="15"/>
  <c r="GI142" i="15"/>
  <c r="GJ142" i="15"/>
  <c r="GK142" i="15"/>
  <c r="L143" i="15"/>
  <c r="M143" i="15"/>
  <c r="N143" i="15"/>
  <c r="O143" i="15"/>
  <c r="P143" i="15"/>
  <c r="Q143" i="15"/>
  <c r="R143" i="15"/>
  <c r="S143" i="15"/>
  <c r="T143" i="15"/>
  <c r="U143" i="15"/>
  <c r="V143" i="15"/>
  <c r="W143" i="15"/>
  <c r="X143" i="15"/>
  <c r="Y143" i="15"/>
  <c r="Z143" i="15"/>
  <c r="AA143" i="15"/>
  <c r="AB143" i="15"/>
  <c r="AC143" i="15"/>
  <c r="AD143" i="15"/>
  <c r="AE143" i="15"/>
  <c r="AF143" i="15"/>
  <c r="AG143" i="15"/>
  <c r="AH143" i="15"/>
  <c r="AI143" i="15"/>
  <c r="AJ143" i="15"/>
  <c r="AK143" i="15"/>
  <c r="AL143" i="15"/>
  <c r="AM143" i="15"/>
  <c r="AN143" i="15"/>
  <c r="AO143" i="15"/>
  <c r="AP143" i="15"/>
  <c r="AQ143" i="15"/>
  <c r="AR143" i="15"/>
  <c r="AS143" i="15"/>
  <c r="AT143" i="15"/>
  <c r="AU143" i="15"/>
  <c r="AV143" i="15"/>
  <c r="AW143" i="15"/>
  <c r="AX143" i="15"/>
  <c r="AY143" i="15"/>
  <c r="AZ143" i="15"/>
  <c r="BA143" i="15"/>
  <c r="BB143" i="15"/>
  <c r="BC143" i="15"/>
  <c r="BD143" i="15"/>
  <c r="BE143" i="15"/>
  <c r="BF143" i="15"/>
  <c r="BG143" i="15"/>
  <c r="BH143" i="15"/>
  <c r="BI143" i="15"/>
  <c r="BJ143" i="15"/>
  <c r="BK143" i="15"/>
  <c r="BL143" i="15"/>
  <c r="BM143" i="15"/>
  <c r="BN143" i="15"/>
  <c r="BO143" i="15"/>
  <c r="BP143" i="15"/>
  <c r="BQ143" i="15"/>
  <c r="BR143" i="15"/>
  <c r="BS143" i="15"/>
  <c r="BT143" i="15"/>
  <c r="BU143" i="15"/>
  <c r="BV143" i="15"/>
  <c r="BW143" i="15"/>
  <c r="BX143" i="15"/>
  <c r="BY143" i="15"/>
  <c r="BZ143" i="15"/>
  <c r="CA143" i="15"/>
  <c r="CB143" i="15"/>
  <c r="CC143" i="15"/>
  <c r="CD143" i="15"/>
  <c r="CE143" i="15"/>
  <c r="CF143" i="15"/>
  <c r="CG143" i="15"/>
  <c r="CH143" i="15"/>
  <c r="CI143" i="15"/>
  <c r="CJ143" i="15"/>
  <c r="CK143" i="15"/>
  <c r="CL143" i="15"/>
  <c r="CM143" i="15"/>
  <c r="CN143" i="15"/>
  <c r="CO143" i="15"/>
  <c r="CP143" i="15"/>
  <c r="CQ143" i="15"/>
  <c r="CR143" i="15"/>
  <c r="CS143" i="15"/>
  <c r="CT143" i="15"/>
  <c r="CU143" i="15"/>
  <c r="CV143" i="15"/>
  <c r="CW143" i="15"/>
  <c r="CX143" i="15"/>
  <c r="CY143" i="15"/>
  <c r="CZ143" i="15"/>
  <c r="DA143" i="15"/>
  <c r="DB143" i="15"/>
  <c r="DC143" i="15"/>
  <c r="DD143" i="15"/>
  <c r="DE143" i="15"/>
  <c r="DF143" i="15"/>
  <c r="DG143" i="15"/>
  <c r="DH143" i="15"/>
  <c r="DI143" i="15"/>
  <c r="DJ143" i="15"/>
  <c r="DK143" i="15"/>
  <c r="DL143" i="15"/>
  <c r="DM143" i="15"/>
  <c r="DN143" i="15"/>
  <c r="DO143" i="15"/>
  <c r="DP143" i="15"/>
  <c r="DQ143" i="15"/>
  <c r="DR143" i="15"/>
  <c r="DS143" i="15"/>
  <c r="DT143" i="15"/>
  <c r="DU143" i="15"/>
  <c r="DV143" i="15"/>
  <c r="DW143" i="15"/>
  <c r="DX143" i="15"/>
  <c r="DY143" i="15"/>
  <c r="DZ143" i="15"/>
  <c r="EA143" i="15"/>
  <c r="EB143" i="15"/>
  <c r="EC143" i="15"/>
  <c r="ED143" i="15"/>
  <c r="EE143" i="15"/>
  <c r="EF143" i="15"/>
  <c r="EG143" i="15"/>
  <c r="EH143" i="15"/>
  <c r="EI143" i="15"/>
  <c r="EJ143" i="15"/>
  <c r="EK143" i="15"/>
  <c r="EL143" i="15"/>
  <c r="EM143" i="15"/>
  <c r="EN143" i="15"/>
  <c r="EO143" i="15"/>
  <c r="EP143" i="15"/>
  <c r="EQ143" i="15"/>
  <c r="ER143" i="15"/>
  <c r="ES143" i="15"/>
  <c r="ET143" i="15"/>
  <c r="EU143" i="15"/>
  <c r="EV143" i="15"/>
  <c r="EW143" i="15"/>
  <c r="EX143" i="15"/>
  <c r="EY143" i="15"/>
  <c r="EZ143" i="15"/>
  <c r="FA143" i="15"/>
  <c r="FB143" i="15"/>
  <c r="FC143" i="15"/>
  <c r="FD143" i="15"/>
  <c r="FE143" i="15"/>
  <c r="FF143" i="15"/>
  <c r="FG143" i="15"/>
  <c r="FH143" i="15"/>
  <c r="FI143" i="15"/>
  <c r="FJ143" i="15"/>
  <c r="FK143" i="15"/>
  <c r="FL143" i="15"/>
  <c r="FM143" i="15"/>
  <c r="FN143" i="15"/>
  <c r="FO143" i="15"/>
  <c r="FP143" i="15"/>
  <c r="FQ143" i="15"/>
  <c r="FR143" i="15"/>
  <c r="FS143" i="15"/>
  <c r="FT143" i="15"/>
  <c r="FU143" i="15"/>
  <c r="FV143" i="15"/>
  <c r="FW143" i="15"/>
  <c r="FX143" i="15"/>
  <c r="FY143" i="15"/>
  <c r="FZ143" i="15"/>
  <c r="GA143" i="15"/>
  <c r="GB143" i="15"/>
  <c r="GC143" i="15"/>
  <c r="GD143" i="15"/>
  <c r="GE143" i="15"/>
  <c r="GF143" i="15"/>
  <c r="GG143" i="15"/>
  <c r="GH143" i="15"/>
  <c r="GI143" i="15"/>
  <c r="GJ143" i="15"/>
  <c r="GK143" i="15"/>
  <c r="L144" i="15"/>
  <c r="M144" i="15"/>
  <c r="N144" i="15"/>
  <c r="O144" i="15"/>
  <c r="P144" i="15"/>
  <c r="Q144" i="15"/>
  <c r="R144" i="15"/>
  <c r="S144" i="15"/>
  <c r="T144" i="15"/>
  <c r="U144" i="15"/>
  <c r="V144" i="15"/>
  <c r="W144" i="15"/>
  <c r="X144" i="15"/>
  <c r="Y144" i="15"/>
  <c r="Z144" i="15"/>
  <c r="AA144" i="15"/>
  <c r="AB144" i="15"/>
  <c r="AC144" i="15"/>
  <c r="AD144" i="15"/>
  <c r="AE144" i="15"/>
  <c r="AF144" i="15"/>
  <c r="AG144" i="15"/>
  <c r="AH144" i="15"/>
  <c r="AI144" i="15"/>
  <c r="AJ144" i="15"/>
  <c r="AK144" i="15"/>
  <c r="AL144" i="15"/>
  <c r="AM144" i="15"/>
  <c r="AN144" i="15"/>
  <c r="AO144" i="15"/>
  <c r="AP144" i="15"/>
  <c r="AQ144" i="15"/>
  <c r="AR144" i="15"/>
  <c r="AS144" i="15"/>
  <c r="AT144" i="15"/>
  <c r="AU144" i="15"/>
  <c r="AV144" i="15"/>
  <c r="AW144" i="15"/>
  <c r="AX144" i="15"/>
  <c r="AY144" i="15"/>
  <c r="AZ144" i="15"/>
  <c r="BA144" i="15"/>
  <c r="BB144" i="15"/>
  <c r="BC144" i="15"/>
  <c r="BD144" i="15"/>
  <c r="BE144" i="15"/>
  <c r="BF144" i="15"/>
  <c r="BG144" i="15"/>
  <c r="BH144" i="15"/>
  <c r="BI144" i="15"/>
  <c r="BJ144" i="15"/>
  <c r="BK144" i="15"/>
  <c r="BL144" i="15"/>
  <c r="BM144" i="15"/>
  <c r="BN144" i="15"/>
  <c r="BO144" i="15"/>
  <c r="BP144" i="15"/>
  <c r="BQ144" i="15"/>
  <c r="BR144" i="15"/>
  <c r="BS144" i="15"/>
  <c r="BT144" i="15"/>
  <c r="BU144" i="15"/>
  <c r="BV144" i="15"/>
  <c r="BW144" i="15"/>
  <c r="BX144" i="15"/>
  <c r="BY144" i="15"/>
  <c r="BZ144" i="15"/>
  <c r="CA144" i="15"/>
  <c r="CB144" i="15"/>
  <c r="CC144" i="15"/>
  <c r="CD144" i="15"/>
  <c r="CE144" i="15"/>
  <c r="CF144" i="15"/>
  <c r="CG144" i="15"/>
  <c r="CH144" i="15"/>
  <c r="CI144" i="15"/>
  <c r="CJ144" i="15"/>
  <c r="CK144" i="15"/>
  <c r="CL144" i="15"/>
  <c r="CM144" i="15"/>
  <c r="CN144" i="15"/>
  <c r="CO144" i="15"/>
  <c r="CP144" i="15"/>
  <c r="CQ144" i="15"/>
  <c r="CR144" i="15"/>
  <c r="CS144" i="15"/>
  <c r="CT144" i="15"/>
  <c r="CU144" i="15"/>
  <c r="CV144" i="15"/>
  <c r="CW144" i="15"/>
  <c r="CX144" i="15"/>
  <c r="CY144" i="15"/>
  <c r="CZ144" i="15"/>
  <c r="DA144" i="15"/>
  <c r="DB144" i="15"/>
  <c r="DC144" i="15"/>
  <c r="DD144" i="15"/>
  <c r="DE144" i="15"/>
  <c r="DF144" i="15"/>
  <c r="DG144" i="15"/>
  <c r="DH144" i="15"/>
  <c r="DI144" i="15"/>
  <c r="DJ144" i="15"/>
  <c r="DK144" i="15"/>
  <c r="DL144" i="15"/>
  <c r="DM144" i="15"/>
  <c r="DN144" i="15"/>
  <c r="DO144" i="15"/>
  <c r="DP144" i="15"/>
  <c r="DQ144" i="15"/>
  <c r="DR144" i="15"/>
  <c r="DS144" i="15"/>
  <c r="DT144" i="15"/>
  <c r="DU144" i="15"/>
  <c r="DV144" i="15"/>
  <c r="DW144" i="15"/>
  <c r="DX144" i="15"/>
  <c r="DY144" i="15"/>
  <c r="DZ144" i="15"/>
  <c r="EA144" i="15"/>
  <c r="EB144" i="15"/>
  <c r="EC144" i="15"/>
  <c r="ED144" i="15"/>
  <c r="EE144" i="15"/>
  <c r="EF144" i="15"/>
  <c r="EG144" i="15"/>
  <c r="EH144" i="15"/>
  <c r="EI144" i="15"/>
  <c r="EJ144" i="15"/>
  <c r="EK144" i="15"/>
  <c r="EL144" i="15"/>
  <c r="EM144" i="15"/>
  <c r="EN144" i="15"/>
  <c r="EO144" i="15"/>
  <c r="EP144" i="15"/>
  <c r="EQ144" i="15"/>
  <c r="ER144" i="15"/>
  <c r="ES144" i="15"/>
  <c r="ET144" i="15"/>
  <c r="EU144" i="15"/>
  <c r="EV144" i="15"/>
  <c r="EW144" i="15"/>
  <c r="EX144" i="15"/>
  <c r="EY144" i="15"/>
  <c r="EZ144" i="15"/>
  <c r="FA144" i="15"/>
  <c r="FB144" i="15"/>
  <c r="FC144" i="15"/>
  <c r="FD144" i="15"/>
  <c r="FE144" i="15"/>
  <c r="FF144" i="15"/>
  <c r="FG144" i="15"/>
  <c r="FH144" i="15"/>
  <c r="FI144" i="15"/>
  <c r="FJ144" i="15"/>
  <c r="FK144" i="15"/>
  <c r="FL144" i="15"/>
  <c r="FM144" i="15"/>
  <c r="FN144" i="15"/>
  <c r="FO144" i="15"/>
  <c r="FP144" i="15"/>
  <c r="FQ144" i="15"/>
  <c r="FR144" i="15"/>
  <c r="FS144" i="15"/>
  <c r="FT144" i="15"/>
  <c r="FU144" i="15"/>
  <c r="FV144" i="15"/>
  <c r="FW144" i="15"/>
  <c r="FX144" i="15"/>
  <c r="FY144" i="15"/>
  <c r="FZ144" i="15"/>
  <c r="GA144" i="15"/>
  <c r="GB144" i="15"/>
  <c r="GC144" i="15"/>
  <c r="GD144" i="15"/>
  <c r="GE144" i="15"/>
  <c r="GF144" i="15"/>
  <c r="GG144" i="15"/>
  <c r="GH144" i="15"/>
  <c r="GI144" i="15"/>
  <c r="GJ144" i="15"/>
  <c r="GK144" i="15"/>
  <c r="L145" i="15"/>
  <c r="M145" i="15"/>
  <c r="N145" i="15"/>
  <c r="O145" i="15"/>
  <c r="P145" i="15"/>
  <c r="Q145" i="15"/>
  <c r="R145" i="15"/>
  <c r="S145" i="15"/>
  <c r="T145" i="15"/>
  <c r="U145" i="15"/>
  <c r="V145" i="15"/>
  <c r="W145" i="15"/>
  <c r="X145" i="15"/>
  <c r="Y145" i="15"/>
  <c r="Z145" i="15"/>
  <c r="AA145" i="15"/>
  <c r="AB145" i="15"/>
  <c r="AC145" i="15"/>
  <c r="AD145" i="15"/>
  <c r="AE145" i="15"/>
  <c r="AF145" i="15"/>
  <c r="AG145" i="15"/>
  <c r="AH145" i="15"/>
  <c r="AI145" i="15"/>
  <c r="AJ145" i="15"/>
  <c r="AK145" i="15"/>
  <c r="AL145" i="15"/>
  <c r="AM145" i="15"/>
  <c r="AN145" i="15"/>
  <c r="AO145" i="15"/>
  <c r="AP145" i="15"/>
  <c r="AQ145" i="15"/>
  <c r="AR145" i="15"/>
  <c r="AS145" i="15"/>
  <c r="AT145" i="15"/>
  <c r="AU145" i="15"/>
  <c r="AV145" i="15"/>
  <c r="AW145" i="15"/>
  <c r="AX145" i="15"/>
  <c r="AY145" i="15"/>
  <c r="AZ145" i="15"/>
  <c r="BA145" i="15"/>
  <c r="BB145" i="15"/>
  <c r="BC145" i="15"/>
  <c r="BD145" i="15"/>
  <c r="BE145" i="15"/>
  <c r="BF145" i="15"/>
  <c r="BG145" i="15"/>
  <c r="BH145" i="15"/>
  <c r="BI145" i="15"/>
  <c r="BJ145" i="15"/>
  <c r="BK145" i="15"/>
  <c r="BL145" i="15"/>
  <c r="BM145" i="15"/>
  <c r="BN145" i="15"/>
  <c r="BO145" i="15"/>
  <c r="BP145" i="15"/>
  <c r="BQ145" i="15"/>
  <c r="BR145" i="15"/>
  <c r="BS145" i="15"/>
  <c r="BT145" i="15"/>
  <c r="BU145" i="15"/>
  <c r="BV145" i="15"/>
  <c r="BW145" i="15"/>
  <c r="BX145" i="15"/>
  <c r="BY145" i="15"/>
  <c r="BZ145" i="15"/>
  <c r="CA145" i="15"/>
  <c r="CB145" i="15"/>
  <c r="CC145" i="15"/>
  <c r="CD145" i="15"/>
  <c r="CE145" i="15"/>
  <c r="CF145" i="15"/>
  <c r="CG145" i="15"/>
  <c r="CH145" i="15"/>
  <c r="CI145" i="15"/>
  <c r="CJ145" i="15"/>
  <c r="CK145" i="15"/>
  <c r="CL145" i="15"/>
  <c r="CM145" i="15"/>
  <c r="CN145" i="15"/>
  <c r="CO145" i="15"/>
  <c r="CP145" i="15"/>
  <c r="CQ145" i="15"/>
  <c r="CR145" i="15"/>
  <c r="CS145" i="15"/>
  <c r="CT145" i="15"/>
  <c r="CU145" i="15"/>
  <c r="CV145" i="15"/>
  <c r="CW145" i="15"/>
  <c r="CX145" i="15"/>
  <c r="CY145" i="15"/>
  <c r="CZ145" i="15"/>
  <c r="DA145" i="15"/>
  <c r="DB145" i="15"/>
  <c r="DC145" i="15"/>
  <c r="DD145" i="15"/>
  <c r="DE145" i="15"/>
  <c r="DF145" i="15"/>
  <c r="DG145" i="15"/>
  <c r="DH145" i="15"/>
  <c r="DI145" i="15"/>
  <c r="DJ145" i="15"/>
  <c r="DK145" i="15"/>
  <c r="DL145" i="15"/>
  <c r="DM145" i="15"/>
  <c r="DN145" i="15"/>
  <c r="DO145" i="15"/>
  <c r="DP145" i="15"/>
  <c r="DQ145" i="15"/>
  <c r="DR145" i="15"/>
  <c r="DS145" i="15"/>
  <c r="DT145" i="15"/>
  <c r="DU145" i="15"/>
  <c r="DV145" i="15"/>
  <c r="DW145" i="15"/>
  <c r="DX145" i="15"/>
  <c r="DY145" i="15"/>
  <c r="DZ145" i="15"/>
  <c r="EA145" i="15"/>
  <c r="EB145" i="15"/>
  <c r="EC145" i="15"/>
  <c r="ED145" i="15"/>
  <c r="EE145" i="15"/>
  <c r="EF145" i="15"/>
  <c r="EG145" i="15"/>
  <c r="EH145" i="15"/>
  <c r="EI145" i="15"/>
  <c r="EJ145" i="15"/>
  <c r="EK145" i="15"/>
  <c r="EL145" i="15"/>
  <c r="EM145" i="15"/>
  <c r="EN145" i="15"/>
  <c r="EO145" i="15"/>
  <c r="EP145" i="15"/>
  <c r="EQ145" i="15"/>
  <c r="ER145" i="15"/>
  <c r="ES145" i="15"/>
  <c r="ET145" i="15"/>
  <c r="EU145" i="15"/>
  <c r="EV145" i="15"/>
  <c r="EW145" i="15"/>
  <c r="EX145" i="15"/>
  <c r="EY145" i="15"/>
  <c r="EZ145" i="15"/>
  <c r="FA145" i="15"/>
  <c r="FB145" i="15"/>
  <c r="FC145" i="15"/>
  <c r="FD145" i="15"/>
  <c r="FE145" i="15"/>
  <c r="FF145" i="15"/>
  <c r="FG145" i="15"/>
  <c r="FH145" i="15"/>
  <c r="FI145" i="15"/>
  <c r="FJ145" i="15"/>
  <c r="FK145" i="15"/>
  <c r="FL145" i="15"/>
  <c r="FM145" i="15"/>
  <c r="FN145" i="15"/>
  <c r="FO145" i="15"/>
  <c r="FP145" i="15"/>
  <c r="FQ145" i="15"/>
  <c r="FR145" i="15"/>
  <c r="FS145" i="15"/>
  <c r="FT145" i="15"/>
  <c r="FU145" i="15"/>
  <c r="FV145" i="15"/>
  <c r="FW145" i="15"/>
  <c r="FX145" i="15"/>
  <c r="FY145" i="15"/>
  <c r="FZ145" i="15"/>
  <c r="GA145" i="15"/>
  <c r="GB145" i="15"/>
  <c r="GC145" i="15"/>
  <c r="GD145" i="15"/>
  <c r="GE145" i="15"/>
  <c r="GF145" i="15"/>
  <c r="GG145" i="15"/>
  <c r="GH145" i="15"/>
  <c r="GI145" i="15"/>
  <c r="GJ145" i="15"/>
  <c r="GK145" i="15"/>
  <c r="L146" i="15"/>
  <c r="M146" i="15"/>
  <c r="N146" i="15"/>
  <c r="O146" i="15"/>
  <c r="P146" i="15"/>
  <c r="Q146" i="15"/>
  <c r="R146" i="15"/>
  <c r="S146" i="15"/>
  <c r="T146" i="15"/>
  <c r="U146" i="15"/>
  <c r="V146" i="15"/>
  <c r="W146" i="15"/>
  <c r="X146" i="15"/>
  <c r="Y146" i="15"/>
  <c r="Z146" i="15"/>
  <c r="AA146" i="15"/>
  <c r="AB146" i="15"/>
  <c r="AC146" i="15"/>
  <c r="AD146" i="15"/>
  <c r="AE146" i="15"/>
  <c r="AF146" i="15"/>
  <c r="AG146" i="15"/>
  <c r="AH146" i="15"/>
  <c r="AI146" i="15"/>
  <c r="AJ146" i="15"/>
  <c r="AK146" i="15"/>
  <c r="AL146" i="15"/>
  <c r="AM146" i="15"/>
  <c r="AN146" i="15"/>
  <c r="AO146" i="15"/>
  <c r="AP146" i="15"/>
  <c r="AQ146" i="15"/>
  <c r="AR146" i="15"/>
  <c r="AS146" i="15"/>
  <c r="AT146" i="15"/>
  <c r="AU146" i="15"/>
  <c r="AV146" i="15"/>
  <c r="AW146" i="15"/>
  <c r="AX146" i="15"/>
  <c r="AY146" i="15"/>
  <c r="AZ146" i="15"/>
  <c r="BA146" i="15"/>
  <c r="BB146" i="15"/>
  <c r="BC146" i="15"/>
  <c r="BD146" i="15"/>
  <c r="BE146" i="15"/>
  <c r="BF146" i="15"/>
  <c r="BG146" i="15"/>
  <c r="BH146" i="15"/>
  <c r="BI146" i="15"/>
  <c r="BJ146" i="15"/>
  <c r="BK146" i="15"/>
  <c r="BL146" i="15"/>
  <c r="BM146" i="15"/>
  <c r="BN146" i="15"/>
  <c r="BO146" i="15"/>
  <c r="BP146" i="15"/>
  <c r="BQ146" i="15"/>
  <c r="BR146" i="15"/>
  <c r="BS146" i="15"/>
  <c r="BT146" i="15"/>
  <c r="BU146" i="15"/>
  <c r="BV146" i="15"/>
  <c r="BW146" i="15"/>
  <c r="BX146" i="15"/>
  <c r="BY146" i="15"/>
  <c r="BZ146" i="15"/>
  <c r="CA146" i="15"/>
  <c r="CB146" i="15"/>
  <c r="CC146" i="15"/>
  <c r="CD146" i="15"/>
  <c r="CE146" i="15"/>
  <c r="CF146" i="15"/>
  <c r="CG146" i="15"/>
  <c r="CH146" i="15"/>
  <c r="CI146" i="15"/>
  <c r="CJ146" i="15"/>
  <c r="CK146" i="15"/>
  <c r="CL146" i="15"/>
  <c r="CM146" i="15"/>
  <c r="CN146" i="15"/>
  <c r="CO146" i="15"/>
  <c r="CP146" i="15"/>
  <c r="CQ146" i="15"/>
  <c r="CR146" i="15"/>
  <c r="CS146" i="15"/>
  <c r="CT146" i="15"/>
  <c r="CU146" i="15"/>
  <c r="CV146" i="15"/>
  <c r="CW146" i="15"/>
  <c r="CX146" i="15"/>
  <c r="CY146" i="15"/>
  <c r="CZ146" i="15"/>
  <c r="DA146" i="15"/>
  <c r="DB146" i="15"/>
  <c r="DC146" i="15"/>
  <c r="DD146" i="15"/>
  <c r="DE146" i="15"/>
  <c r="DF146" i="15"/>
  <c r="DG146" i="15"/>
  <c r="DH146" i="15"/>
  <c r="DI146" i="15"/>
  <c r="DJ146" i="15"/>
  <c r="DK146" i="15"/>
  <c r="DL146" i="15"/>
  <c r="DM146" i="15"/>
  <c r="DN146" i="15"/>
  <c r="DO146" i="15"/>
  <c r="DP146" i="15"/>
  <c r="DQ146" i="15"/>
  <c r="DR146" i="15"/>
  <c r="DS146" i="15"/>
  <c r="DT146" i="15"/>
  <c r="DU146" i="15"/>
  <c r="DV146" i="15"/>
  <c r="DW146" i="15"/>
  <c r="DX146" i="15"/>
  <c r="DY146" i="15"/>
  <c r="DZ146" i="15"/>
  <c r="EA146" i="15"/>
  <c r="EB146" i="15"/>
  <c r="EC146" i="15"/>
  <c r="ED146" i="15"/>
  <c r="EE146" i="15"/>
  <c r="EF146" i="15"/>
  <c r="EG146" i="15"/>
  <c r="EH146" i="15"/>
  <c r="EI146" i="15"/>
  <c r="EJ146" i="15"/>
  <c r="EK146" i="15"/>
  <c r="EL146" i="15"/>
  <c r="EM146" i="15"/>
  <c r="EN146" i="15"/>
  <c r="EO146" i="15"/>
  <c r="EP146" i="15"/>
  <c r="EQ146" i="15"/>
  <c r="ER146" i="15"/>
  <c r="ES146" i="15"/>
  <c r="ET146" i="15"/>
  <c r="EU146" i="15"/>
  <c r="EV146" i="15"/>
  <c r="EW146" i="15"/>
  <c r="EX146" i="15"/>
  <c r="EY146" i="15"/>
  <c r="EZ146" i="15"/>
  <c r="FA146" i="15"/>
  <c r="FB146" i="15"/>
  <c r="FC146" i="15"/>
  <c r="FD146" i="15"/>
  <c r="FE146" i="15"/>
  <c r="FF146" i="15"/>
  <c r="FG146" i="15"/>
  <c r="FH146" i="15"/>
  <c r="FI146" i="15"/>
  <c r="FJ146" i="15"/>
  <c r="FK146" i="15"/>
  <c r="FL146" i="15"/>
  <c r="FM146" i="15"/>
  <c r="FN146" i="15"/>
  <c r="FO146" i="15"/>
  <c r="FP146" i="15"/>
  <c r="FQ146" i="15"/>
  <c r="FR146" i="15"/>
  <c r="FS146" i="15"/>
  <c r="FT146" i="15"/>
  <c r="FU146" i="15"/>
  <c r="FV146" i="15"/>
  <c r="FW146" i="15"/>
  <c r="FX146" i="15"/>
  <c r="FY146" i="15"/>
  <c r="FZ146" i="15"/>
  <c r="GA146" i="15"/>
  <c r="GB146" i="15"/>
  <c r="GC146" i="15"/>
  <c r="GD146" i="15"/>
  <c r="GE146" i="15"/>
  <c r="GF146" i="15"/>
  <c r="GG146" i="15"/>
  <c r="GH146" i="15"/>
  <c r="GI146" i="15"/>
  <c r="GJ146" i="15"/>
  <c r="GK146" i="15"/>
  <c r="L147" i="15"/>
  <c r="M147" i="15"/>
  <c r="N147" i="15"/>
  <c r="O147" i="15"/>
  <c r="P147" i="15"/>
  <c r="Q147" i="15"/>
  <c r="R147" i="15"/>
  <c r="S147" i="15"/>
  <c r="T147" i="15"/>
  <c r="U147" i="15"/>
  <c r="V147" i="15"/>
  <c r="W147" i="15"/>
  <c r="X147" i="15"/>
  <c r="Y147" i="15"/>
  <c r="Z147" i="15"/>
  <c r="AA147" i="15"/>
  <c r="AB147" i="15"/>
  <c r="AC147" i="15"/>
  <c r="AD147" i="15"/>
  <c r="AE147" i="15"/>
  <c r="AF147" i="15"/>
  <c r="AG147" i="15"/>
  <c r="AH147" i="15"/>
  <c r="AI147" i="15"/>
  <c r="AJ147" i="15"/>
  <c r="AK147" i="15"/>
  <c r="AL147" i="15"/>
  <c r="AM147" i="15"/>
  <c r="AN147" i="15"/>
  <c r="AO147" i="15"/>
  <c r="AP147" i="15"/>
  <c r="AQ147" i="15"/>
  <c r="AR147" i="15"/>
  <c r="AS147" i="15"/>
  <c r="AT147" i="15"/>
  <c r="AU147" i="15"/>
  <c r="AV147" i="15"/>
  <c r="AW147" i="15"/>
  <c r="AX147" i="15"/>
  <c r="AY147" i="15"/>
  <c r="AZ147" i="15"/>
  <c r="BA147" i="15"/>
  <c r="BB147" i="15"/>
  <c r="BC147" i="15"/>
  <c r="BD147" i="15"/>
  <c r="BE147" i="15"/>
  <c r="BF147" i="15"/>
  <c r="BG147" i="15"/>
  <c r="BH147" i="15"/>
  <c r="BI147" i="15"/>
  <c r="BJ147" i="15"/>
  <c r="BK147" i="15"/>
  <c r="BL147" i="15"/>
  <c r="BM147" i="15"/>
  <c r="BN147" i="15"/>
  <c r="BO147" i="15"/>
  <c r="BP147" i="15"/>
  <c r="BQ147" i="15"/>
  <c r="BR147" i="15"/>
  <c r="BS147" i="15"/>
  <c r="BT147" i="15"/>
  <c r="BU147" i="15"/>
  <c r="BV147" i="15"/>
  <c r="BW147" i="15"/>
  <c r="BX147" i="15"/>
  <c r="BY147" i="15"/>
  <c r="BZ147" i="15"/>
  <c r="CA147" i="15"/>
  <c r="CB147" i="15"/>
  <c r="CC147" i="15"/>
  <c r="CD147" i="15"/>
  <c r="CE147" i="15"/>
  <c r="CF147" i="15"/>
  <c r="CG147" i="15"/>
  <c r="CH147" i="15"/>
  <c r="CI147" i="15"/>
  <c r="CJ147" i="15"/>
  <c r="CK147" i="15"/>
  <c r="CL147" i="15"/>
  <c r="CM147" i="15"/>
  <c r="CN147" i="15"/>
  <c r="CO147" i="15"/>
  <c r="CP147" i="15"/>
  <c r="CQ147" i="15"/>
  <c r="CR147" i="15"/>
  <c r="CS147" i="15"/>
  <c r="CT147" i="15"/>
  <c r="CU147" i="15"/>
  <c r="CV147" i="15"/>
  <c r="CW147" i="15"/>
  <c r="CX147" i="15"/>
  <c r="CY147" i="15"/>
  <c r="CZ147" i="15"/>
  <c r="DA147" i="15"/>
  <c r="DB147" i="15"/>
  <c r="DC147" i="15"/>
  <c r="DD147" i="15"/>
  <c r="DE147" i="15"/>
  <c r="DF147" i="15"/>
  <c r="DG147" i="15"/>
  <c r="DH147" i="15"/>
  <c r="DI147" i="15"/>
  <c r="DJ147" i="15"/>
  <c r="DK147" i="15"/>
  <c r="DL147" i="15"/>
  <c r="DM147" i="15"/>
  <c r="DN147" i="15"/>
  <c r="DO147" i="15"/>
  <c r="DP147" i="15"/>
  <c r="DQ147" i="15"/>
  <c r="DR147" i="15"/>
  <c r="DS147" i="15"/>
  <c r="DT147" i="15"/>
  <c r="DU147" i="15"/>
  <c r="DV147" i="15"/>
  <c r="DW147" i="15"/>
  <c r="DX147" i="15"/>
  <c r="DY147" i="15"/>
  <c r="DZ147" i="15"/>
  <c r="EA147" i="15"/>
  <c r="EB147" i="15"/>
  <c r="EC147" i="15"/>
  <c r="ED147" i="15"/>
  <c r="EE147" i="15"/>
  <c r="EF147" i="15"/>
  <c r="EG147" i="15"/>
  <c r="EH147" i="15"/>
  <c r="EI147" i="15"/>
  <c r="EJ147" i="15"/>
  <c r="EK147" i="15"/>
  <c r="EL147" i="15"/>
  <c r="EM147" i="15"/>
  <c r="EN147" i="15"/>
  <c r="EO147" i="15"/>
  <c r="EP147" i="15"/>
  <c r="EQ147" i="15"/>
  <c r="ER147" i="15"/>
  <c r="ES147" i="15"/>
  <c r="ET147" i="15"/>
  <c r="EU147" i="15"/>
  <c r="EV147" i="15"/>
  <c r="EW147" i="15"/>
  <c r="EX147" i="15"/>
  <c r="EY147" i="15"/>
  <c r="EZ147" i="15"/>
  <c r="FA147" i="15"/>
  <c r="FB147" i="15"/>
  <c r="FC147" i="15"/>
  <c r="FD147" i="15"/>
  <c r="FE147" i="15"/>
  <c r="FF147" i="15"/>
  <c r="FG147" i="15"/>
  <c r="FH147" i="15"/>
  <c r="FI147" i="15"/>
  <c r="FJ147" i="15"/>
  <c r="FK147" i="15"/>
  <c r="FL147" i="15"/>
  <c r="FM147" i="15"/>
  <c r="FN147" i="15"/>
  <c r="FO147" i="15"/>
  <c r="FP147" i="15"/>
  <c r="FQ147" i="15"/>
  <c r="FR147" i="15"/>
  <c r="FS147" i="15"/>
  <c r="FT147" i="15"/>
  <c r="FU147" i="15"/>
  <c r="FV147" i="15"/>
  <c r="FW147" i="15"/>
  <c r="FX147" i="15"/>
  <c r="FY147" i="15"/>
  <c r="FZ147" i="15"/>
  <c r="GA147" i="15"/>
  <c r="GB147" i="15"/>
  <c r="GC147" i="15"/>
  <c r="GD147" i="15"/>
  <c r="GE147" i="15"/>
  <c r="GF147" i="15"/>
  <c r="GG147" i="15"/>
  <c r="GH147" i="15"/>
  <c r="GI147" i="15"/>
  <c r="GJ147" i="15"/>
  <c r="GK147" i="15"/>
  <c r="L148" i="15"/>
  <c r="M148" i="15"/>
  <c r="N148" i="15"/>
  <c r="O148" i="15"/>
  <c r="P148" i="15"/>
  <c r="Q148" i="15"/>
  <c r="R148" i="15"/>
  <c r="S148" i="15"/>
  <c r="T148" i="15"/>
  <c r="U148" i="15"/>
  <c r="V148" i="15"/>
  <c r="W148" i="15"/>
  <c r="X148" i="15"/>
  <c r="Y148" i="15"/>
  <c r="Z148" i="15"/>
  <c r="AA148" i="15"/>
  <c r="AB148" i="15"/>
  <c r="AC148" i="15"/>
  <c r="AD148" i="15"/>
  <c r="AE148" i="15"/>
  <c r="AF148" i="15"/>
  <c r="AG148" i="15"/>
  <c r="AH148" i="15"/>
  <c r="AI148" i="15"/>
  <c r="AJ148" i="15"/>
  <c r="AK148" i="15"/>
  <c r="AL148" i="15"/>
  <c r="AM148" i="15"/>
  <c r="AN148" i="15"/>
  <c r="AO148" i="15"/>
  <c r="AP148" i="15"/>
  <c r="AQ148" i="15"/>
  <c r="AR148" i="15"/>
  <c r="AS148" i="15"/>
  <c r="AT148" i="15"/>
  <c r="AU148" i="15"/>
  <c r="AV148" i="15"/>
  <c r="AW148" i="15"/>
  <c r="AX148" i="15"/>
  <c r="AY148" i="15"/>
  <c r="AZ148" i="15"/>
  <c r="BA148" i="15"/>
  <c r="BB148" i="15"/>
  <c r="BC148" i="15"/>
  <c r="BD148" i="15"/>
  <c r="BE148" i="15"/>
  <c r="BF148" i="15"/>
  <c r="BG148" i="15"/>
  <c r="BH148" i="15"/>
  <c r="BI148" i="15"/>
  <c r="BJ148" i="15"/>
  <c r="BK148" i="15"/>
  <c r="BL148" i="15"/>
  <c r="BM148" i="15"/>
  <c r="BN148" i="15"/>
  <c r="BO148" i="15"/>
  <c r="BP148" i="15"/>
  <c r="BQ148" i="15"/>
  <c r="BR148" i="15"/>
  <c r="BS148" i="15"/>
  <c r="BT148" i="15"/>
  <c r="BU148" i="15"/>
  <c r="BV148" i="15"/>
  <c r="BW148" i="15"/>
  <c r="BX148" i="15"/>
  <c r="BY148" i="15"/>
  <c r="BZ148" i="15"/>
  <c r="CA148" i="15"/>
  <c r="CB148" i="15"/>
  <c r="CC148" i="15"/>
  <c r="CD148" i="15"/>
  <c r="CE148" i="15"/>
  <c r="CF148" i="15"/>
  <c r="CG148" i="15"/>
  <c r="CH148" i="15"/>
  <c r="CI148" i="15"/>
  <c r="CJ148" i="15"/>
  <c r="CK148" i="15"/>
  <c r="CL148" i="15"/>
  <c r="CM148" i="15"/>
  <c r="CN148" i="15"/>
  <c r="CO148" i="15"/>
  <c r="CP148" i="15"/>
  <c r="CQ148" i="15"/>
  <c r="CR148" i="15"/>
  <c r="CS148" i="15"/>
  <c r="CT148" i="15"/>
  <c r="CU148" i="15"/>
  <c r="CV148" i="15"/>
  <c r="CW148" i="15"/>
  <c r="CX148" i="15"/>
  <c r="CY148" i="15"/>
  <c r="CZ148" i="15"/>
  <c r="DA148" i="15"/>
  <c r="DB148" i="15"/>
  <c r="DC148" i="15"/>
  <c r="DD148" i="15"/>
  <c r="DE148" i="15"/>
  <c r="DF148" i="15"/>
  <c r="DG148" i="15"/>
  <c r="DH148" i="15"/>
  <c r="DI148" i="15"/>
  <c r="DJ148" i="15"/>
  <c r="DK148" i="15"/>
  <c r="DL148" i="15"/>
  <c r="DM148" i="15"/>
  <c r="DN148" i="15"/>
  <c r="DO148" i="15"/>
  <c r="DP148" i="15"/>
  <c r="DQ148" i="15"/>
  <c r="DR148" i="15"/>
  <c r="DS148" i="15"/>
  <c r="DT148" i="15"/>
  <c r="DU148" i="15"/>
  <c r="DV148" i="15"/>
  <c r="DW148" i="15"/>
  <c r="DX148" i="15"/>
  <c r="DY148" i="15"/>
  <c r="DZ148" i="15"/>
  <c r="EA148" i="15"/>
  <c r="EB148" i="15"/>
  <c r="EC148" i="15"/>
  <c r="ED148" i="15"/>
  <c r="EE148" i="15"/>
  <c r="EF148" i="15"/>
  <c r="EG148" i="15"/>
  <c r="EH148" i="15"/>
  <c r="EI148" i="15"/>
  <c r="EJ148" i="15"/>
  <c r="EK148" i="15"/>
  <c r="EL148" i="15"/>
  <c r="EM148" i="15"/>
  <c r="EN148" i="15"/>
  <c r="EO148" i="15"/>
  <c r="EP148" i="15"/>
  <c r="EQ148" i="15"/>
  <c r="ER148" i="15"/>
  <c r="ES148" i="15"/>
  <c r="ET148" i="15"/>
  <c r="EU148" i="15"/>
  <c r="EV148" i="15"/>
  <c r="EW148" i="15"/>
  <c r="EX148" i="15"/>
  <c r="EY148" i="15"/>
  <c r="EZ148" i="15"/>
  <c r="FA148" i="15"/>
  <c r="FB148" i="15"/>
  <c r="FC148" i="15"/>
  <c r="FD148" i="15"/>
  <c r="FE148" i="15"/>
  <c r="FF148" i="15"/>
  <c r="FG148" i="15"/>
  <c r="FH148" i="15"/>
  <c r="FI148" i="15"/>
  <c r="FJ148" i="15"/>
  <c r="FK148" i="15"/>
  <c r="FL148" i="15"/>
  <c r="FM148" i="15"/>
  <c r="FN148" i="15"/>
  <c r="FO148" i="15"/>
  <c r="FP148" i="15"/>
  <c r="FQ148" i="15"/>
  <c r="FR148" i="15"/>
  <c r="FS148" i="15"/>
  <c r="FT148" i="15"/>
  <c r="FU148" i="15"/>
  <c r="FV148" i="15"/>
  <c r="FW148" i="15"/>
  <c r="FX148" i="15"/>
  <c r="FY148" i="15"/>
  <c r="FZ148" i="15"/>
  <c r="GA148" i="15"/>
  <c r="GB148" i="15"/>
  <c r="GC148" i="15"/>
  <c r="GD148" i="15"/>
  <c r="GE148" i="15"/>
  <c r="GF148" i="15"/>
  <c r="GG148" i="15"/>
  <c r="GH148" i="15"/>
  <c r="GI148" i="15"/>
  <c r="GJ148" i="15"/>
  <c r="GK148" i="15"/>
  <c r="L149" i="15"/>
  <c r="M149" i="15"/>
  <c r="N149" i="15"/>
  <c r="O149" i="15"/>
  <c r="P149" i="15"/>
  <c r="Q149" i="15"/>
  <c r="R149" i="15"/>
  <c r="S149" i="15"/>
  <c r="T149" i="15"/>
  <c r="U149" i="15"/>
  <c r="V149" i="15"/>
  <c r="W149" i="15"/>
  <c r="X149" i="15"/>
  <c r="Y149" i="15"/>
  <c r="Z149" i="15"/>
  <c r="AA149" i="15"/>
  <c r="AB149" i="15"/>
  <c r="AC149" i="15"/>
  <c r="AD149" i="15"/>
  <c r="AE149" i="15"/>
  <c r="AF149" i="15"/>
  <c r="AG149" i="15"/>
  <c r="AH149" i="15"/>
  <c r="AI149" i="15"/>
  <c r="AJ149" i="15"/>
  <c r="AK149" i="15"/>
  <c r="AL149" i="15"/>
  <c r="AM149" i="15"/>
  <c r="AN149" i="15"/>
  <c r="AO149" i="15"/>
  <c r="AP149" i="15"/>
  <c r="AQ149" i="15"/>
  <c r="AR149" i="15"/>
  <c r="AS149" i="15"/>
  <c r="AT149" i="15"/>
  <c r="AU149" i="15"/>
  <c r="AV149" i="15"/>
  <c r="AW149" i="15"/>
  <c r="AX149" i="15"/>
  <c r="AY149" i="15"/>
  <c r="AZ149" i="15"/>
  <c r="BA149" i="15"/>
  <c r="BB149" i="15"/>
  <c r="BC149" i="15"/>
  <c r="BD149" i="15"/>
  <c r="BE149" i="15"/>
  <c r="BF149" i="15"/>
  <c r="BG149" i="15"/>
  <c r="BH149" i="15"/>
  <c r="BI149" i="15"/>
  <c r="BJ149" i="15"/>
  <c r="BK149" i="15"/>
  <c r="BL149" i="15"/>
  <c r="BM149" i="15"/>
  <c r="BN149" i="15"/>
  <c r="BO149" i="15"/>
  <c r="BP149" i="15"/>
  <c r="BQ149" i="15"/>
  <c r="BR149" i="15"/>
  <c r="BS149" i="15"/>
  <c r="BT149" i="15"/>
  <c r="BU149" i="15"/>
  <c r="BV149" i="15"/>
  <c r="BW149" i="15"/>
  <c r="BX149" i="15"/>
  <c r="BY149" i="15"/>
  <c r="BZ149" i="15"/>
  <c r="CA149" i="15"/>
  <c r="CB149" i="15"/>
  <c r="CC149" i="15"/>
  <c r="CD149" i="15"/>
  <c r="CE149" i="15"/>
  <c r="CF149" i="15"/>
  <c r="CG149" i="15"/>
  <c r="CH149" i="15"/>
  <c r="CI149" i="15"/>
  <c r="CJ149" i="15"/>
  <c r="CK149" i="15"/>
  <c r="CL149" i="15"/>
  <c r="CM149" i="15"/>
  <c r="CN149" i="15"/>
  <c r="CO149" i="15"/>
  <c r="CP149" i="15"/>
  <c r="CQ149" i="15"/>
  <c r="CR149" i="15"/>
  <c r="CS149" i="15"/>
  <c r="CT149" i="15"/>
  <c r="CU149" i="15"/>
  <c r="CV149" i="15"/>
  <c r="CW149" i="15"/>
  <c r="CX149" i="15"/>
  <c r="CY149" i="15"/>
  <c r="CZ149" i="15"/>
  <c r="DA149" i="15"/>
  <c r="DB149" i="15"/>
  <c r="DC149" i="15"/>
  <c r="DD149" i="15"/>
  <c r="DE149" i="15"/>
  <c r="DF149" i="15"/>
  <c r="DG149" i="15"/>
  <c r="DH149" i="15"/>
  <c r="DI149" i="15"/>
  <c r="DJ149" i="15"/>
  <c r="DK149" i="15"/>
  <c r="DL149" i="15"/>
  <c r="DM149" i="15"/>
  <c r="DN149" i="15"/>
  <c r="DO149" i="15"/>
  <c r="DP149" i="15"/>
  <c r="DQ149" i="15"/>
  <c r="DR149" i="15"/>
  <c r="DS149" i="15"/>
  <c r="DT149" i="15"/>
  <c r="DU149" i="15"/>
  <c r="DV149" i="15"/>
  <c r="DW149" i="15"/>
  <c r="DX149" i="15"/>
  <c r="DY149" i="15"/>
  <c r="DZ149" i="15"/>
  <c r="EA149" i="15"/>
  <c r="EB149" i="15"/>
  <c r="EC149" i="15"/>
  <c r="ED149" i="15"/>
  <c r="EE149" i="15"/>
  <c r="EF149" i="15"/>
  <c r="EG149" i="15"/>
  <c r="EH149" i="15"/>
  <c r="EI149" i="15"/>
  <c r="EJ149" i="15"/>
  <c r="EK149" i="15"/>
  <c r="EL149" i="15"/>
  <c r="EM149" i="15"/>
  <c r="EN149" i="15"/>
  <c r="EO149" i="15"/>
  <c r="EP149" i="15"/>
  <c r="EQ149" i="15"/>
  <c r="ER149" i="15"/>
  <c r="ES149" i="15"/>
  <c r="ET149" i="15"/>
  <c r="EU149" i="15"/>
  <c r="EV149" i="15"/>
  <c r="EW149" i="15"/>
  <c r="EX149" i="15"/>
  <c r="EY149" i="15"/>
  <c r="EZ149" i="15"/>
  <c r="FA149" i="15"/>
  <c r="FB149" i="15"/>
  <c r="FC149" i="15"/>
  <c r="FD149" i="15"/>
  <c r="FE149" i="15"/>
  <c r="FF149" i="15"/>
  <c r="FG149" i="15"/>
  <c r="FH149" i="15"/>
  <c r="FI149" i="15"/>
  <c r="FJ149" i="15"/>
  <c r="FK149" i="15"/>
  <c r="FL149" i="15"/>
  <c r="FM149" i="15"/>
  <c r="FN149" i="15"/>
  <c r="FO149" i="15"/>
  <c r="FP149" i="15"/>
  <c r="FQ149" i="15"/>
  <c r="FR149" i="15"/>
  <c r="FS149" i="15"/>
  <c r="FT149" i="15"/>
  <c r="FU149" i="15"/>
  <c r="FV149" i="15"/>
  <c r="FW149" i="15"/>
  <c r="FX149" i="15"/>
  <c r="FY149" i="15"/>
  <c r="FZ149" i="15"/>
  <c r="GA149" i="15"/>
  <c r="GB149" i="15"/>
  <c r="GC149" i="15"/>
  <c r="GD149" i="15"/>
  <c r="GE149" i="15"/>
  <c r="GF149" i="15"/>
  <c r="GG149" i="15"/>
  <c r="GH149" i="15"/>
  <c r="GI149" i="15"/>
  <c r="GJ149" i="15"/>
  <c r="GK149" i="15"/>
  <c r="L150" i="15"/>
  <c r="M150" i="15"/>
  <c r="N150" i="15"/>
  <c r="O150" i="15"/>
  <c r="P150" i="15"/>
  <c r="Q150" i="15"/>
  <c r="R150" i="15"/>
  <c r="S150" i="15"/>
  <c r="T150" i="15"/>
  <c r="U150" i="15"/>
  <c r="V150" i="15"/>
  <c r="W150" i="15"/>
  <c r="X150" i="15"/>
  <c r="Y150" i="15"/>
  <c r="Z150" i="15"/>
  <c r="AA150" i="15"/>
  <c r="AB150" i="15"/>
  <c r="AC150" i="15"/>
  <c r="AD150" i="15"/>
  <c r="AE150" i="15"/>
  <c r="AF150" i="15"/>
  <c r="AG150" i="15"/>
  <c r="AH150" i="15"/>
  <c r="AI150" i="15"/>
  <c r="AJ150" i="15"/>
  <c r="AK150" i="15"/>
  <c r="AL150" i="15"/>
  <c r="AM150" i="15"/>
  <c r="AN150" i="15"/>
  <c r="AO150" i="15"/>
  <c r="AP150" i="15"/>
  <c r="AQ150" i="15"/>
  <c r="AR150" i="15"/>
  <c r="AS150" i="15"/>
  <c r="AT150" i="15"/>
  <c r="AU150" i="15"/>
  <c r="AV150" i="15"/>
  <c r="AW150" i="15"/>
  <c r="AX150" i="15"/>
  <c r="AY150" i="15"/>
  <c r="AZ150" i="15"/>
  <c r="BA150" i="15"/>
  <c r="BB150" i="15"/>
  <c r="BC150" i="15"/>
  <c r="BD150" i="15"/>
  <c r="BE150" i="15"/>
  <c r="BF150" i="15"/>
  <c r="BG150" i="15"/>
  <c r="BH150" i="15"/>
  <c r="BI150" i="15"/>
  <c r="BJ150" i="15"/>
  <c r="BK150" i="15"/>
  <c r="BL150" i="15"/>
  <c r="BM150" i="15"/>
  <c r="BN150" i="15"/>
  <c r="BO150" i="15"/>
  <c r="BP150" i="15"/>
  <c r="BQ150" i="15"/>
  <c r="BR150" i="15"/>
  <c r="BS150" i="15"/>
  <c r="BT150" i="15"/>
  <c r="BU150" i="15"/>
  <c r="BV150" i="15"/>
  <c r="BW150" i="15"/>
  <c r="BX150" i="15"/>
  <c r="BY150" i="15"/>
  <c r="BZ150" i="15"/>
  <c r="CA150" i="15"/>
  <c r="CB150" i="15"/>
  <c r="CC150" i="15"/>
  <c r="CD150" i="15"/>
  <c r="CE150" i="15"/>
  <c r="CF150" i="15"/>
  <c r="CG150" i="15"/>
  <c r="CH150" i="15"/>
  <c r="CI150" i="15"/>
  <c r="CJ150" i="15"/>
  <c r="CK150" i="15"/>
  <c r="CL150" i="15"/>
  <c r="CM150" i="15"/>
  <c r="CN150" i="15"/>
  <c r="CO150" i="15"/>
  <c r="CP150" i="15"/>
  <c r="CQ150" i="15"/>
  <c r="CR150" i="15"/>
  <c r="CS150" i="15"/>
  <c r="CT150" i="15"/>
  <c r="CU150" i="15"/>
  <c r="CV150" i="15"/>
  <c r="CW150" i="15"/>
  <c r="CX150" i="15"/>
  <c r="CY150" i="15"/>
  <c r="CZ150" i="15"/>
  <c r="DA150" i="15"/>
  <c r="DB150" i="15"/>
  <c r="DC150" i="15"/>
  <c r="DD150" i="15"/>
  <c r="DE150" i="15"/>
  <c r="DF150" i="15"/>
  <c r="DG150" i="15"/>
  <c r="DH150" i="15"/>
  <c r="DI150" i="15"/>
  <c r="DJ150" i="15"/>
  <c r="DK150" i="15"/>
  <c r="DL150" i="15"/>
  <c r="DM150" i="15"/>
  <c r="DN150" i="15"/>
  <c r="DO150" i="15"/>
  <c r="DP150" i="15"/>
  <c r="DQ150" i="15"/>
  <c r="DR150" i="15"/>
  <c r="DS150" i="15"/>
  <c r="DT150" i="15"/>
  <c r="DU150" i="15"/>
  <c r="DV150" i="15"/>
  <c r="DW150" i="15"/>
  <c r="DX150" i="15"/>
  <c r="DY150" i="15"/>
  <c r="DZ150" i="15"/>
  <c r="EA150" i="15"/>
  <c r="EB150" i="15"/>
  <c r="EC150" i="15"/>
  <c r="ED150" i="15"/>
  <c r="EE150" i="15"/>
  <c r="EF150" i="15"/>
  <c r="EG150" i="15"/>
  <c r="EH150" i="15"/>
  <c r="EI150" i="15"/>
  <c r="EJ150" i="15"/>
  <c r="EK150" i="15"/>
  <c r="EL150" i="15"/>
  <c r="EM150" i="15"/>
  <c r="EN150" i="15"/>
  <c r="EO150" i="15"/>
  <c r="EP150" i="15"/>
  <c r="EQ150" i="15"/>
  <c r="ER150" i="15"/>
  <c r="ES150" i="15"/>
  <c r="ET150" i="15"/>
  <c r="EU150" i="15"/>
  <c r="EV150" i="15"/>
  <c r="EW150" i="15"/>
  <c r="EX150" i="15"/>
  <c r="EY150" i="15"/>
  <c r="EZ150" i="15"/>
  <c r="FA150" i="15"/>
  <c r="FB150" i="15"/>
  <c r="FC150" i="15"/>
  <c r="FD150" i="15"/>
  <c r="FE150" i="15"/>
  <c r="FF150" i="15"/>
  <c r="FG150" i="15"/>
  <c r="FH150" i="15"/>
  <c r="FI150" i="15"/>
  <c r="FJ150" i="15"/>
  <c r="FK150" i="15"/>
  <c r="FL150" i="15"/>
  <c r="FM150" i="15"/>
  <c r="FN150" i="15"/>
  <c r="FO150" i="15"/>
  <c r="FP150" i="15"/>
  <c r="FQ150" i="15"/>
  <c r="FR150" i="15"/>
  <c r="FS150" i="15"/>
  <c r="FT150" i="15"/>
  <c r="FU150" i="15"/>
  <c r="FV150" i="15"/>
  <c r="FW150" i="15"/>
  <c r="FX150" i="15"/>
  <c r="FY150" i="15"/>
  <c r="FZ150" i="15"/>
  <c r="GA150" i="15"/>
  <c r="GB150" i="15"/>
  <c r="GC150" i="15"/>
  <c r="GD150" i="15"/>
  <c r="GE150" i="15"/>
  <c r="GF150" i="15"/>
  <c r="GG150" i="15"/>
  <c r="GH150" i="15"/>
  <c r="GI150" i="15"/>
  <c r="GJ150" i="15"/>
  <c r="GK150" i="15"/>
  <c r="L151" i="15"/>
  <c r="M151" i="15"/>
  <c r="N151" i="15"/>
  <c r="O151" i="15"/>
  <c r="P151" i="15"/>
  <c r="Q151" i="15"/>
  <c r="R151" i="15"/>
  <c r="S151" i="15"/>
  <c r="T151" i="15"/>
  <c r="U151" i="15"/>
  <c r="V151" i="15"/>
  <c r="W151" i="15"/>
  <c r="X151" i="15"/>
  <c r="Y151" i="15"/>
  <c r="Z151" i="15"/>
  <c r="AA151" i="15"/>
  <c r="AB151" i="15"/>
  <c r="AC151" i="15"/>
  <c r="AD151" i="15"/>
  <c r="AE151" i="15"/>
  <c r="AF151" i="15"/>
  <c r="AG151" i="15"/>
  <c r="AH151" i="15"/>
  <c r="AI151" i="15"/>
  <c r="AJ151" i="15"/>
  <c r="AK151" i="15"/>
  <c r="AL151" i="15"/>
  <c r="AM151" i="15"/>
  <c r="AN151" i="15"/>
  <c r="AO151" i="15"/>
  <c r="AP151" i="15"/>
  <c r="AQ151" i="15"/>
  <c r="AR151" i="15"/>
  <c r="AS151" i="15"/>
  <c r="AT151" i="15"/>
  <c r="AU151" i="15"/>
  <c r="AV151" i="15"/>
  <c r="AW151" i="15"/>
  <c r="AX151" i="15"/>
  <c r="AY151" i="15"/>
  <c r="AZ151" i="15"/>
  <c r="BA151" i="15"/>
  <c r="BB151" i="15"/>
  <c r="BC151" i="15"/>
  <c r="BD151" i="15"/>
  <c r="BE151" i="15"/>
  <c r="BF151" i="15"/>
  <c r="BG151" i="15"/>
  <c r="BH151" i="15"/>
  <c r="BI151" i="15"/>
  <c r="BJ151" i="15"/>
  <c r="BK151" i="15"/>
  <c r="BL151" i="15"/>
  <c r="BM151" i="15"/>
  <c r="BN151" i="15"/>
  <c r="BO151" i="15"/>
  <c r="BP151" i="15"/>
  <c r="BQ151" i="15"/>
  <c r="BR151" i="15"/>
  <c r="BS151" i="15"/>
  <c r="BT151" i="15"/>
  <c r="BU151" i="15"/>
  <c r="BV151" i="15"/>
  <c r="BW151" i="15"/>
  <c r="BX151" i="15"/>
  <c r="BY151" i="15"/>
  <c r="BZ151" i="15"/>
  <c r="CA151" i="15"/>
  <c r="CB151" i="15"/>
  <c r="CC151" i="15"/>
  <c r="CD151" i="15"/>
  <c r="CE151" i="15"/>
  <c r="CF151" i="15"/>
  <c r="CG151" i="15"/>
  <c r="CH151" i="15"/>
  <c r="CI151" i="15"/>
  <c r="CJ151" i="15"/>
  <c r="CK151" i="15"/>
  <c r="CL151" i="15"/>
  <c r="CM151" i="15"/>
  <c r="CN151" i="15"/>
  <c r="CO151" i="15"/>
  <c r="CP151" i="15"/>
  <c r="CQ151" i="15"/>
  <c r="CR151" i="15"/>
  <c r="CS151" i="15"/>
  <c r="CT151" i="15"/>
  <c r="CU151" i="15"/>
  <c r="CV151" i="15"/>
  <c r="CW151" i="15"/>
  <c r="CX151" i="15"/>
  <c r="CY151" i="15"/>
  <c r="CZ151" i="15"/>
  <c r="DA151" i="15"/>
  <c r="DB151" i="15"/>
  <c r="DC151" i="15"/>
  <c r="DD151" i="15"/>
  <c r="DE151" i="15"/>
  <c r="DF151" i="15"/>
  <c r="DG151" i="15"/>
  <c r="DH151" i="15"/>
  <c r="DI151" i="15"/>
  <c r="DJ151" i="15"/>
  <c r="DK151" i="15"/>
  <c r="DL151" i="15"/>
  <c r="DM151" i="15"/>
  <c r="DN151" i="15"/>
  <c r="DO151" i="15"/>
  <c r="DP151" i="15"/>
  <c r="DQ151" i="15"/>
  <c r="DR151" i="15"/>
  <c r="DS151" i="15"/>
  <c r="DT151" i="15"/>
  <c r="DU151" i="15"/>
  <c r="DV151" i="15"/>
  <c r="DW151" i="15"/>
  <c r="DX151" i="15"/>
  <c r="DY151" i="15"/>
  <c r="DZ151" i="15"/>
  <c r="EA151" i="15"/>
  <c r="EB151" i="15"/>
  <c r="EC151" i="15"/>
  <c r="ED151" i="15"/>
  <c r="EE151" i="15"/>
  <c r="EF151" i="15"/>
  <c r="EG151" i="15"/>
  <c r="EH151" i="15"/>
  <c r="EI151" i="15"/>
  <c r="EJ151" i="15"/>
  <c r="EK151" i="15"/>
  <c r="EL151" i="15"/>
  <c r="EM151" i="15"/>
  <c r="EN151" i="15"/>
  <c r="EO151" i="15"/>
  <c r="EP151" i="15"/>
  <c r="EQ151" i="15"/>
  <c r="ER151" i="15"/>
  <c r="ES151" i="15"/>
  <c r="ET151" i="15"/>
  <c r="EU151" i="15"/>
  <c r="EV151" i="15"/>
  <c r="EW151" i="15"/>
  <c r="EX151" i="15"/>
  <c r="EY151" i="15"/>
  <c r="EZ151" i="15"/>
  <c r="FA151" i="15"/>
  <c r="FB151" i="15"/>
  <c r="FC151" i="15"/>
  <c r="FD151" i="15"/>
  <c r="FE151" i="15"/>
  <c r="FF151" i="15"/>
  <c r="FG151" i="15"/>
  <c r="FH151" i="15"/>
  <c r="FI151" i="15"/>
  <c r="FJ151" i="15"/>
  <c r="FK151" i="15"/>
  <c r="FL151" i="15"/>
  <c r="FM151" i="15"/>
  <c r="FN151" i="15"/>
  <c r="FO151" i="15"/>
  <c r="FP151" i="15"/>
  <c r="FQ151" i="15"/>
  <c r="FR151" i="15"/>
  <c r="FS151" i="15"/>
  <c r="FT151" i="15"/>
  <c r="FU151" i="15"/>
  <c r="FV151" i="15"/>
  <c r="FW151" i="15"/>
  <c r="FX151" i="15"/>
  <c r="FY151" i="15"/>
  <c r="FZ151" i="15"/>
  <c r="GA151" i="15"/>
  <c r="GB151" i="15"/>
  <c r="GC151" i="15"/>
  <c r="GD151" i="15"/>
  <c r="GE151" i="15"/>
  <c r="GF151" i="15"/>
  <c r="GG151" i="15"/>
  <c r="GH151" i="15"/>
  <c r="GI151" i="15"/>
  <c r="GJ151" i="15"/>
  <c r="GK151" i="15"/>
  <c r="L152" i="15"/>
  <c r="M152" i="15"/>
  <c r="N152" i="15"/>
  <c r="O152" i="15"/>
  <c r="P152" i="15"/>
  <c r="Q152" i="15"/>
  <c r="R152" i="15"/>
  <c r="S152" i="15"/>
  <c r="T152" i="15"/>
  <c r="U152" i="15"/>
  <c r="V152" i="15"/>
  <c r="W152" i="15"/>
  <c r="X152" i="15"/>
  <c r="Y152" i="15"/>
  <c r="Z152" i="15"/>
  <c r="AA152" i="15"/>
  <c r="AB152" i="15"/>
  <c r="AC152" i="15"/>
  <c r="AD152" i="15"/>
  <c r="AE152" i="15"/>
  <c r="AF152" i="15"/>
  <c r="AG152" i="15"/>
  <c r="AH152" i="15"/>
  <c r="AI152" i="15"/>
  <c r="AJ152" i="15"/>
  <c r="AK152" i="15"/>
  <c r="AL152" i="15"/>
  <c r="AM152" i="15"/>
  <c r="AN152" i="15"/>
  <c r="AO152" i="15"/>
  <c r="AP152" i="15"/>
  <c r="AQ152" i="15"/>
  <c r="AR152" i="15"/>
  <c r="AS152" i="15"/>
  <c r="AT152" i="15"/>
  <c r="AU152" i="15"/>
  <c r="AV152" i="15"/>
  <c r="AW152" i="15"/>
  <c r="AX152" i="15"/>
  <c r="AY152" i="15"/>
  <c r="AZ152" i="15"/>
  <c r="BA152" i="15"/>
  <c r="BB152" i="15"/>
  <c r="BC152" i="15"/>
  <c r="BD152" i="15"/>
  <c r="BE152" i="15"/>
  <c r="BF152" i="15"/>
  <c r="BG152" i="15"/>
  <c r="BH152" i="15"/>
  <c r="BI152" i="15"/>
  <c r="BJ152" i="15"/>
  <c r="BK152" i="15"/>
  <c r="BL152" i="15"/>
  <c r="BM152" i="15"/>
  <c r="BN152" i="15"/>
  <c r="BO152" i="15"/>
  <c r="BP152" i="15"/>
  <c r="BQ152" i="15"/>
  <c r="BR152" i="15"/>
  <c r="BS152" i="15"/>
  <c r="BT152" i="15"/>
  <c r="BU152" i="15"/>
  <c r="BV152" i="15"/>
  <c r="BW152" i="15"/>
  <c r="BX152" i="15"/>
  <c r="BY152" i="15"/>
  <c r="BZ152" i="15"/>
  <c r="CA152" i="15"/>
  <c r="CB152" i="15"/>
  <c r="CC152" i="15"/>
  <c r="CD152" i="15"/>
  <c r="CE152" i="15"/>
  <c r="CF152" i="15"/>
  <c r="CG152" i="15"/>
  <c r="CH152" i="15"/>
  <c r="CI152" i="15"/>
  <c r="CJ152" i="15"/>
  <c r="CK152" i="15"/>
  <c r="CL152" i="15"/>
  <c r="CM152" i="15"/>
  <c r="CN152" i="15"/>
  <c r="CO152" i="15"/>
  <c r="CP152" i="15"/>
  <c r="CQ152" i="15"/>
  <c r="CR152" i="15"/>
  <c r="CS152" i="15"/>
  <c r="CT152" i="15"/>
  <c r="CU152" i="15"/>
  <c r="CV152" i="15"/>
  <c r="CW152" i="15"/>
  <c r="CX152" i="15"/>
  <c r="CY152" i="15"/>
  <c r="CZ152" i="15"/>
  <c r="DA152" i="15"/>
  <c r="DB152" i="15"/>
  <c r="DC152" i="15"/>
  <c r="DD152" i="15"/>
  <c r="DE152" i="15"/>
  <c r="DF152" i="15"/>
  <c r="DG152" i="15"/>
  <c r="DH152" i="15"/>
  <c r="DI152" i="15"/>
  <c r="DJ152" i="15"/>
  <c r="DK152" i="15"/>
  <c r="DL152" i="15"/>
  <c r="DM152" i="15"/>
  <c r="DN152" i="15"/>
  <c r="DO152" i="15"/>
  <c r="DP152" i="15"/>
  <c r="DQ152" i="15"/>
  <c r="DR152" i="15"/>
  <c r="DS152" i="15"/>
  <c r="DT152" i="15"/>
  <c r="DU152" i="15"/>
  <c r="DV152" i="15"/>
  <c r="DW152" i="15"/>
  <c r="DX152" i="15"/>
  <c r="DY152" i="15"/>
  <c r="DZ152" i="15"/>
  <c r="EA152" i="15"/>
  <c r="EB152" i="15"/>
  <c r="EC152" i="15"/>
  <c r="ED152" i="15"/>
  <c r="EE152" i="15"/>
  <c r="EF152" i="15"/>
  <c r="EG152" i="15"/>
  <c r="EH152" i="15"/>
  <c r="EI152" i="15"/>
  <c r="EJ152" i="15"/>
  <c r="EK152" i="15"/>
  <c r="EL152" i="15"/>
  <c r="EM152" i="15"/>
  <c r="EN152" i="15"/>
  <c r="EO152" i="15"/>
  <c r="EP152" i="15"/>
  <c r="EQ152" i="15"/>
  <c r="ER152" i="15"/>
  <c r="ES152" i="15"/>
  <c r="ET152" i="15"/>
  <c r="EU152" i="15"/>
  <c r="EV152" i="15"/>
  <c r="EW152" i="15"/>
  <c r="EX152" i="15"/>
  <c r="EY152" i="15"/>
  <c r="EZ152" i="15"/>
  <c r="FA152" i="15"/>
  <c r="FB152" i="15"/>
  <c r="FC152" i="15"/>
  <c r="FD152" i="15"/>
  <c r="FE152" i="15"/>
  <c r="FF152" i="15"/>
  <c r="FG152" i="15"/>
  <c r="FH152" i="15"/>
  <c r="FI152" i="15"/>
  <c r="FJ152" i="15"/>
  <c r="FK152" i="15"/>
  <c r="FL152" i="15"/>
  <c r="FM152" i="15"/>
  <c r="FN152" i="15"/>
  <c r="FO152" i="15"/>
  <c r="FP152" i="15"/>
  <c r="FQ152" i="15"/>
  <c r="FR152" i="15"/>
  <c r="FS152" i="15"/>
  <c r="FT152" i="15"/>
  <c r="FU152" i="15"/>
  <c r="FV152" i="15"/>
  <c r="FW152" i="15"/>
  <c r="FX152" i="15"/>
  <c r="FY152" i="15"/>
  <c r="FZ152" i="15"/>
  <c r="GA152" i="15"/>
  <c r="GB152" i="15"/>
  <c r="GC152" i="15"/>
  <c r="GD152" i="15"/>
  <c r="GE152" i="15"/>
  <c r="GF152" i="15"/>
  <c r="GG152" i="15"/>
  <c r="GH152" i="15"/>
  <c r="GI152" i="15"/>
  <c r="GJ152" i="15"/>
  <c r="GK152" i="15"/>
  <c r="L153" i="15"/>
  <c r="M153" i="15"/>
  <c r="N153" i="15"/>
  <c r="O153" i="15"/>
  <c r="P153" i="15"/>
  <c r="Q153" i="15"/>
  <c r="R153" i="15"/>
  <c r="S153" i="15"/>
  <c r="T153" i="15"/>
  <c r="U153" i="15"/>
  <c r="V153" i="15"/>
  <c r="W153" i="15"/>
  <c r="X153" i="15"/>
  <c r="Y153" i="15"/>
  <c r="Z153" i="15"/>
  <c r="AA153" i="15"/>
  <c r="AB153" i="15"/>
  <c r="AC153" i="15"/>
  <c r="AD153" i="15"/>
  <c r="AE153" i="15"/>
  <c r="AF153" i="15"/>
  <c r="AG153" i="15"/>
  <c r="AH153" i="15"/>
  <c r="AI153" i="15"/>
  <c r="AJ153" i="15"/>
  <c r="AK153" i="15"/>
  <c r="AL153" i="15"/>
  <c r="AM153" i="15"/>
  <c r="AN153" i="15"/>
  <c r="AO153" i="15"/>
  <c r="AP153" i="15"/>
  <c r="AQ153" i="15"/>
  <c r="AR153" i="15"/>
  <c r="AS153" i="15"/>
  <c r="AT153" i="15"/>
  <c r="AU153" i="15"/>
  <c r="AV153" i="15"/>
  <c r="AW153" i="15"/>
  <c r="AX153" i="15"/>
  <c r="AY153" i="15"/>
  <c r="AZ153" i="15"/>
  <c r="BA153" i="15"/>
  <c r="BB153" i="15"/>
  <c r="BC153" i="15"/>
  <c r="BD153" i="15"/>
  <c r="BE153" i="15"/>
  <c r="BF153" i="15"/>
  <c r="BG153" i="15"/>
  <c r="BH153" i="15"/>
  <c r="BI153" i="15"/>
  <c r="BJ153" i="15"/>
  <c r="BK153" i="15"/>
  <c r="BL153" i="15"/>
  <c r="BM153" i="15"/>
  <c r="BN153" i="15"/>
  <c r="BO153" i="15"/>
  <c r="BP153" i="15"/>
  <c r="BQ153" i="15"/>
  <c r="BR153" i="15"/>
  <c r="BS153" i="15"/>
  <c r="BT153" i="15"/>
  <c r="BU153" i="15"/>
  <c r="BV153" i="15"/>
  <c r="BW153" i="15"/>
  <c r="BX153" i="15"/>
  <c r="BY153" i="15"/>
  <c r="BZ153" i="15"/>
  <c r="CA153" i="15"/>
  <c r="CB153" i="15"/>
  <c r="CC153" i="15"/>
  <c r="CD153" i="15"/>
  <c r="CE153" i="15"/>
  <c r="CF153" i="15"/>
  <c r="CG153" i="15"/>
  <c r="CH153" i="15"/>
  <c r="CI153" i="15"/>
  <c r="CJ153" i="15"/>
  <c r="CK153" i="15"/>
  <c r="CL153" i="15"/>
  <c r="CM153" i="15"/>
  <c r="CN153" i="15"/>
  <c r="CO153" i="15"/>
  <c r="CP153" i="15"/>
  <c r="CQ153" i="15"/>
  <c r="CR153" i="15"/>
  <c r="CS153" i="15"/>
  <c r="CT153" i="15"/>
  <c r="CU153" i="15"/>
  <c r="CV153" i="15"/>
  <c r="CW153" i="15"/>
  <c r="CX153" i="15"/>
  <c r="CY153" i="15"/>
  <c r="CZ153" i="15"/>
  <c r="DA153" i="15"/>
  <c r="DB153" i="15"/>
  <c r="DC153" i="15"/>
  <c r="DD153" i="15"/>
  <c r="DE153" i="15"/>
  <c r="DF153" i="15"/>
  <c r="DG153" i="15"/>
  <c r="DH153" i="15"/>
  <c r="DI153" i="15"/>
  <c r="DJ153" i="15"/>
  <c r="DK153" i="15"/>
  <c r="DL153" i="15"/>
  <c r="DM153" i="15"/>
  <c r="DN153" i="15"/>
  <c r="DO153" i="15"/>
  <c r="DP153" i="15"/>
  <c r="DQ153" i="15"/>
  <c r="DR153" i="15"/>
  <c r="DS153" i="15"/>
  <c r="DT153" i="15"/>
  <c r="DU153" i="15"/>
  <c r="DV153" i="15"/>
  <c r="DW153" i="15"/>
  <c r="DX153" i="15"/>
  <c r="DY153" i="15"/>
  <c r="DZ153" i="15"/>
  <c r="EA153" i="15"/>
  <c r="EB153" i="15"/>
  <c r="EC153" i="15"/>
  <c r="ED153" i="15"/>
  <c r="EE153" i="15"/>
  <c r="EF153" i="15"/>
  <c r="EG153" i="15"/>
  <c r="EH153" i="15"/>
  <c r="EI153" i="15"/>
  <c r="EJ153" i="15"/>
  <c r="EK153" i="15"/>
  <c r="EL153" i="15"/>
  <c r="EM153" i="15"/>
  <c r="EN153" i="15"/>
  <c r="EO153" i="15"/>
  <c r="EP153" i="15"/>
  <c r="EQ153" i="15"/>
  <c r="ER153" i="15"/>
  <c r="ES153" i="15"/>
  <c r="ET153" i="15"/>
  <c r="EU153" i="15"/>
  <c r="EV153" i="15"/>
  <c r="EW153" i="15"/>
  <c r="EX153" i="15"/>
  <c r="EY153" i="15"/>
  <c r="EZ153" i="15"/>
  <c r="FA153" i="15"/>
  <c r="FB153" i="15"/>
  <c r="FC153" i="15"/>
  <c r="FD153" i="15"/>
  <c r="FE153" i="15"/>
  <c r="FF153" i="15"/>
  <c r="FG153" i="15"/>
  <c r="FH153" i="15"/>
  <c r="FI153" i="15"/>
  <c r="FJ153" i="15"/>
  <c r="FK153" i="15"/>
  <c r="FL153" i="15"/>
  <c r="FM153" i="15"/>
  <c r="FN153" i="15"/>
  <c r="FO153" i="15"/>
  <c r="FP153" i="15"/>
  <c r="FQ153" i="15"/>
  <c r="FR153" i="15"/>
  <c r="FS153" i="15"/>
  <c r="FT153" i="15"/>
  <c r="FU153" i="15"/>
  <c r="FV153" i="15"/>
  <c r="FW153" i="15"/>
  <c r="FX153" i="15"/>
  <c r="FY153" i="15"/>
  <c r="FZ153" i="15"/>
  <c r="GA153" i="15"/>
  <c r="GB153" i="15"/>
  <c r="GC153" i="15"/>
  <c r="GD153" i="15"/>
  <c r="GE153" i="15"/>
  <c r="GF153" i="15"/>
  <c r="GG153" i="15"/>
  <c r="GH153" i="15"/>
  <c r="GI153" i="15"/>
  <c r="GJ153" i="15"/>
  <c r="GK153" i="15"/>
  <c r="L154" i="15"/>
  <c r="M154" i="15"/>
  <c r="N154" i="15"/>
  <c r="O154" i="15"/>
  <c r="P154" i="15"/>
  <c r="Q154" i="15"/>
  <c r="R154" i="15"/>
  <c r="S154" i="15"/>
  <c r="T154" i="15"/>
  <c r="U154" i="15"/>
  <c r="V154" i="15"/>
  <c r="W154" i="15"/>
  <c r="X154" i="15"/>
  <c r="Y154" i="15"/>
  <c r="Z154" i="15"/>
  <c r="AA154" i="15"/>
  <c r="AB154" i="15"/>
  <c r="AC154" i="15"/>
  <c r="AD154" i="15"/>
  <c r="AE154" i="15"/>
  <c r="AF154" i="15"/>
  <c r="AG154" i="15"/>
  <c r="AH154" i="15"/>
  <c r="AI154" i="15"/>
  <c r="AJ154" i="15"/>
  <c r="AK154" i="15"/>
  <c r="AL154" i="15"/>
  <c r="AM154" i="15"/>
  <c r="AN154" i="15"/>
  <c r="AO154" i="15"/>
  <c r="AP154" i="15"/>
  <c r="AQ154" i="15"/>
  <c r="AR154" i="15"/>
  <c r="AS154" i="15"/>
  <c r="AT154" i="15"/>
  <c r="AU154" i="15"/>
  <c r="AV154" i="15"/>
  <c r="AW154" i="15"/>
  <c r="AX154" i="15"/>
  <c r="AY154" i="15"/>
  <c r="AZ154" i="15"/>
  <c r="BA154" i="15"/>
  <c r="BB154" i="15"/>
  <c r="BC154" i="15"/>
  <c r="BD154" i="15"/>
  <c r="BE154" i="15"/>
  <c r="BF154" i="15"/>
  <c r="BG154" i="15"/>
  <c r="BH154" i="15"/>
  <c r="BI154" i="15"/>
  <c r="BJ154" i="15"/>
  <c r="BK154" i="15"/>
  <c r="BL154" i="15"/>
  <c r="BM154" i="15"/>
  <c r="BN154" i="15"/>
  <c r="BO154" i="15"/>
  <c r="BP154" i="15"/>
  <c r="BQ154" i="15"/>
  <c r="BR154" i="15"/>
  <c r="BS154" i="15"/>
  <c r="BT154" i="15"/>
  <c r="BU154" i="15"/>
  <c r="BV154" i="15"/>
  <c r="BW154" i="15"/>
  <c r="BX154" i="15"/>
  <c r="BY154" i="15"/>
  <c r="BZ154" i="15"/>
  <c r="CA154" i="15"/>
  <c r="CB154" i="15"/>
  <c r="CC154" i="15"/>
  <c r="CD154" i="15"/>
  <c r="CE154" i="15"/>
  <c r="CF154" i="15"/>
  <c r="CG154" i="15"/>
  <c r="CH154" i="15"/>
  <c r="CI154" i="15"/>
  <c r="CJ154" i="15"/>
  <c r="CK154" i="15"/>
  <c r="CL154" i="15"/>
  <c r="CM154" i="15"/>
  <c r="CN154" i="15"/>
  <c r="CO154" i="15"/>
  <c r="CP154" i="15"/>
  <c r="CQ154" i="15"/>
  <c r="CR154" i="15"/>
  <c r="CS154" i="15"/>
  <c r="CT154" i="15"/>
  <c r="CU154" i="15"/>
  <c r="CV154" i="15"/>
  <c r="CW154" i="15"/>
  <c r="CX154" i="15"/>
  <c r="CY154" i="15"/>
  <c r="CZ154" i="15"/>
  <c r="DA154" i="15"/>
  <c r="DB154" i="15"/>
  <c r="DC154" i="15"/>
  <c r="DD154" i="15"/>
  <c r="DE154" i="15"/>
  <c r="DF154" i="15"/>
  <c r="DG154" i="15"/>
  <c r="DH154" i="15"/>
  <c r="DI154" i="15"/>
  <c r="DJ154" i="15"/>
  <c r="DK154" i="15"/>
  <c r="DL154" i="15"/>
  <c r="DM154" i="15"/>
  <c r="DN154" i="15"/>
  <c r="DO154" i="15"/>
  <c r="DP154" i="15"/>
  <c r="DQ154" i="15"/>
  <c r="DR154" i="15"/>
  <c r="DS154" i="15"/>
  <c r="DT154" i="15"/>
  <c r="DU154" i="15"/>
  <c r="DV154" i="15"/>
  <c r="DW154" i="15"/>
  <c r="DX154" i="15"/>
  <c r="DY154" i="15"/>
  <c r="DZ154" i="15"/>
  <c r="EA154" i="15"/>
  <c r="EB154" i="15"/>
  <c r="EC154" i="15"/>
  <c r="ED154" i="15"/>
  <c r="EE154" i="15"/>
  <c r="EF154" i="15"/>
  <c r="EG154" i="15"/>
  <c r="EH154" i="15"/>
  <c r="EI154" i="15"/>
  <c r="EJ154" i="15"/>
  <c r="EK154" i="15"/>
  <c r="EL154" i="15"/>
  <c r="EM154" i="15"/>
  <c r="EN154" i="15"/>
  <c r="EO154" i="15"/>
  <c r="EP154" i="15"/>
  <c r="EQ154" i="15"/>
  <c r="ER154" i="15"/>
  <c r="ES154" i="15"/>
  <c r="ET154" i="15"/>
  <c r="EU154" i="15"/>
  <c r="EV154" i="15"/>
  <c r="EW154" i="15"/>
  <c r="EX154" i="15"/>
  <c r="EY154" i="15"/>
  <c r="EZ154" i="15"/>
  <c r="FA154" i="15"/>
  <c r="FB154" i="15"/>
  <c r="FC154" i="15"/>
  <c r="FD154" i="15"/>
  <c r="FE154" i="15"/>
  <c r="FF154" i="15"/>
  <c r="FG154" i="15"/>
  <c r="FH154" i="15"/>
  <c r="FI154" i="15"/>
  <c r="FJ154" i="15"/>
  <c r="FK154" i="15"/>
  <c r="FL154" i="15"/>
  <c r="FM154" i="15"/>
  <c r="FN154" i="15"/>
  <c r="FO154" i="15"/>
  <c r="FP154" i="15"/>
  <c r="FQ154" i="15"/>
  <c r="FR154" i="15"/>
  <c r="FS154" i="15"/>
  <c r="FT154" i="15"/>
  <c r="FU154" i="15"/>
  <c r="FV154" i="15"/>
  <c r="FW154" i="15"/>
  <c r="FX154" i="15"/>
  <c r="FY154" i="15"/>
  <c r="FZ154" i="15"/>
  <c r="GA154" i="15"/>
  <c r="GB154" i="15"/>
  <c r="GC154" i="15"/>
  <c r="GD154" i="15"/>
  <c r="GE154" i="15"/>
  <c r="GF154" i="15"/>
  <c r="GG154" i="15"/>
  <c r="GH154" i="15"/>
  <c r="GI154" i="15"/>
  <c r="GJ154" i="15"/>
  <c r="GK154" i="15"/>
  <c r="L155" i="15"/>
  <c r="M155" i="15"/>
  <c r="N155" i="15"/>
  <c r="O155" i="15"/>
  <c r="P155" i="15"/>
  <c r="Q155" i="15"/>
  <c r="R155" i="15"/>
  <c r="S155" i="15"/>
  <c r="T155" i="15"/>
  <c r="U155" i="15"/>
  <c r="V155" i="15"/>
  <c r="W155" i="15"/>
  <c r="X155" i="15"/>
  <c r="Y155" i="15"/>
  <c r="Z155" i="15"/>
  <c r="AA155" i="15"/>
  <c r="AB155" i="15"/>
  <c r="AC155" i="15"/>
  <c r="AD155" i="15"/>
  <c r="AE155" i="15"/>
  <c r="AF155" i="15"/>
  <c r="AG155" i="15"/>
  <c r="AH155" i="15"/>
  <c r="AI155" i="15"/>
  <c r="AJ155" i="15"/>
  <c r="AK155" i="15"/>
  <c r="AL155" i="15"/>
  <c r="AM155" i="15"/>
  <c r="AN155" i="15"/>
  <c r="AO155" i="15"/>
  <c r="AP155" i="15"/>
  <c r="AQ155" i="15"/>
  <c r="AR155" i="15"/>
  <c r="AS155" i="15"/>
  <c r="AT155" i="15"/>
  <c r="AU155" i="15"/>
  <c r="AV155" i="15"/>
  <c r="AW155" i="15"/>
  <c r="AX155" i="15"/>
  <c r="AY155" i="15"/>
  <c r="AZ155" i="15"/>
  <c r="BA155" i="15"/>
  <c r="BB155" i="15"/>
  <c r="BC155" i="15"/>
  <c r="BD155" i="15"/>
  <c r="BE155" i="15"/>
  <c r="BF155" i="15"/>
  <c r="BG155" i="15"/>
  <c r="BH155" i="15"/>
  <c r="BI155" i="15"/>
  <c r="BJ155" i="15"/>
  <c r="BK155" i="15"/>
  <c r="BL155" i="15"/>
  <c r="BM155" i="15"/>
  <c r="BN155" i="15"/>
  <c r="BO155" i="15"/>
  <c r="BP155" i="15"/>
  <c r="BQ155" i="15"/>
  <c r="BR155" i="15"/>
  <c r="BS155" i="15"/>
  <c r="BT155" i="15"/>
  <c r="BU155" i="15"/>
  <c r="BV155" i="15"/>
  <c r="BW155" i="15"/>
  <c r="BX155" i="15"/>
  <c r="BY155" i="15"/>
  <c r="BZ155" i="15"/>
  <c r="CA155" i="15"/>
  <c r="CB155" i="15"/>
  <c r="CC155" i="15"/>
  <c r="CD155" i="15"/>
  <c r="CE155" i="15"/>
  <c r="CF155" i="15"/>
  <c r="CG155" i="15"/>
  <c r="CH155" i="15"/>
  <c r="CI155" i="15"/>
  <c r="CJ155" i="15"/>
  <c r="CK155" i="15"/>
  <c r="CL155" i="15"/>
  <c r="CM155" i="15"/>
  <c r="CN155" i="15"/>
  <c r="CO155" i="15"/>
  <c r="CP155" i="15"/>
  <c r="CQ155" i="15"/>
  <c r="CR155" i="15"/>
  <c r="CS155" i="15"/>
  <c r="CT155" i="15"/>
  <c r="CU155" i="15"/>
  <c r="CV155" i="15"/>
  <c r="CW155" i="15"/>
  <c r="CX155" i="15"/>
  <c r="CY155" i="15"/>
  <c r="CZ155" i="15"/>
  <c r="DA155" i="15"/>
  <c r="DB155" i="15"/>
  <c r="DC155" i="15"/>
  <c r="DD155" i="15"/>
  <c r="DE155" i="15"/>
  <c r="DF155" i="15"/>
  <c r="DG155" i="15"/>
  <c r="DH155" i="15"/>
  <c r="DI155" i="15"/>
  <c r="DJ155" i="15"/>
  <c r="DK155" i="15"/>
  <c r="DL155" i="15"/>
  <c r="DM155" i="15"/>
  <c r="DN155" i="15"/>
  <c r="DO155" i="15"/>
  <c r="DP155" i="15"/>
  <c r="DQ155" i="15"/>
  <c r="DR155" i="15"/>
  <c r="DS155" i="15"/>
  <c r="DT155" i="15"/>
  <c r="DU155" i="15"/>
  <c r="DV155" i="15"/>
  <c r="DW155" i="15"/>
  <c r="DX155" i="15"/>
  <c r="DY155" i="15"/>
  <c r="DZ155" i="15"/>
  <c r="EA155" i="15"/>
  <c r="EB155" i="15"/>
  <c r="EC155" i="15"/>
  <c r="ED155" i="15"/>
  <c r="EE155" i="15"/>
  <c r="EF155" i="15"/>
  <c r="EG155" i="15"/>
  <c r="EH155" i="15"/>
  <c r="EI155" i="15"/>
  <c r="EJ155" i="15"/>
  <c r="EK155" i="15"/>
  <c r="EL155" i="15"/>
  <c r="EM155" i="15"/>
  <c r="EN155" i="15"/>
  <c r="EO155" i="15"/>
  <c r="EP155" i="15"/>
  <c r="EQ155" i="15"/>
  <c r="ER155" i="15"/>
  <c r="ES155" i="15"/>
  <c r="ET155" i="15"/>
  <c r="EU155" i="15"/>
  <c r="EV155" i="15"/>
  <c r="EW155" i="15"/>
  <c r="EX155" i="15"/>
  <c r="EY155" i="15"/>
  <c r="EZ155" i="15"/>
  <c r="FA155" i="15"/>
  <c r="FB155" i="15"/>
  <c r="FC155" i="15"/>
  <c r="FD155" i="15"/>
  <c r="FE155" i="15"/>
  <c r="FF155" i="15"/>
  <c r="FG155" i="15"/>
  <c r="FH155" i="15"/>
  <c r="FI155" i="15"/>
  <c r="FJ155" i="15"/>
  <c r="FK155" i="15"/>
  <c r="FL155" i="15"/>
  <c r="FM155" i="15"/>
  <c r="FN155" i="15"/>
  <c r="FO155" i="15"/>
  <c r="FP155" i="15"/>
  <c r="FQ155" i="15"/>
  <c r="FR155" i="15"/>
  <c r="FS155" i="15"/>
  <c r="FT155" i="15"/>
  <c r="FU155" i="15"/>
  <c r="FV155" i="15"/>
  <c r="FW155" i="15"/>
  <c r="FX155" i="15"/>
  <c r="FY155" i="15"/>
  <c r="FZ155" i="15"/>
  <c r="GA155" i="15"/>
  <c r="GB155" i="15"/>
  <c r="GC155" i="15"/>
  <c r="GD155" i="15"/>
  <c r="GE155" i="15"/>
  <c r="GF155" i="15"/>
  <c r="GG155" i="15"/>
  <c r="GH155" i="15"/>
  <c r="GI155" i="15"/>
  <c r="GJ155" i="15"/>
  <c r="GK155" i="15"/>
  <c r="L156" i="15"/>
  <c r="M156" i="15"/>
  <c r="N156" i="15"/>
  <c r="O156" i="15"/>
  <c r="P156" i="15"/>
  <c r="Q156" i="15"/>
  <c r="R156" i="15"/>
  <c r="S156" i="15"/>
  <c r="T156" i="15"/>
  <c r="U156" i="15"/>
  <c r="V156" i="15"/>
  <c r="W156" i="15"/>
  <c r="X156" i="15"/>
  <c r="Y156" i="15"/>
  <c r="Z156" i="15"/>
  <c r="AA156" i="15"/>
  <c r="AB156" i="15"/>
  <c r="AC156" i="15"/>
  <c r="AD156" i="15"/>
  <c r="AE156" i="15"/>
  <c r="AF156" i="15"/>
  <c r="AG156" i="15"/>
  <c r="AH156" i="15"/>
  <c r="AI156" i="15"/>
  <c r="AJ156" i="15"/>
  <c r="AK156" i="15"/>
  <c r="AL156" i="15"/>
  <c r="AM156" i="15"/>
  <c r="AN156" i="15"/>
  <c r="AO156" i="15"/>
  <c r="AP156" i="15"/>
  <c r="AQ156" i="15"/>
  <c r="AR156" i="15"/>
  <c r="AS156" i="15"/>
  <c r="AT156" i="15"/>
  <c r="AU156" i="15"/>
  <c r="AV156" i="15"/>
  <c r="AW156" i="15"/>
  <c r="AX156" i="15"/>
  <c r="AY156" i="15"/>
  <c r="AZ156" i="15"/>
  <c r="BA156" i="15"/>
  <c r="BB156" i="15"/>
  <c r="BC156" i="15"/>
  <c r="BD156" i="15"/>
  <c r="BE156" i="15"/>
  <c r="BF156" i="15"/>
  <c r="BG156" i="15"/>
  <c r="BH156" i="15"/>
  <c r="BI156" i="15"/>
  <c r="BJ156" i="15"/>
  <c r="BK156" i="15"/>
  <c r="BL156" i="15"/>
  <c r="BM156" i="15"/>
  <c r="BN156" i="15"/>
  <c r="BO156" i="15"/>
  <c r="BP156" i="15"/>
  <c r="BQ156" i="15"/>
  <c r="BR156" i="15"/>
  <c r="BS156" i="15"/>
  <c r="BT156" i="15"/>
  <c r="BU156" i="15"/>
  <c r="BV156" i="15"/>
  <c r="BW156" i="15"/>
  <c r="BX156" i="15"/>
  <c r="BY156" i="15"/>
  <c r="BZ156" i="15"/>
  <c r="CA156" i="15"/>
  <c r="CB156" i="15"/>
  <c r="CC156" i="15"/>
  <c r="CD156" i="15"/>
  <c r="CE156" i="15"/>
  <c r="CF156" i="15"/>
  <c r="CG156" i="15"/>
  <c r="CH156" i="15"/>
  <c r="CI156" i="15"/>
  <c r="CJ156" i="15"/>
  <c r="CK156" i="15"/>
  <c r="CL156" i="15"/>
  <c r="CM156" i="15"/>
  <c r="CN156" i="15"/>
  <c r="CO156" i="15"/>
  <c r="CP156" i="15"/>
  <c r="CQ156" i="15"/>
  <c r="CR156" i="15"/>
  <c r="CS156" i="15"/>
  <c r="CT156" i="15"/>
  <c r="CU156" i="15"/>
  <c r="CV156" i="15"/>
  <c r="CW156" i="15"/>
  <c r="CX156" i="15"/>
  <c r="CY156" i="15"/>
  <c r="CZ156" i="15"/>
  <c r="DA156" i="15"/>
  <c r="DB156" i="15"/>
  <c r="DC156" i="15"/>
  <c r="DD156" i="15"/>
  <c r="DE156" i="15"/>
  <c r="DF156" i="15"/>
  <c r="DG156" i="15"/>
  <c r="DH156" i="15"/>
  <c r="DI156" i="15"/>
  <c r="DJ156" i="15"/>
  <c r="DK156" i="15"/>
  <c r="DL156" i="15"/>
  <c r="DM156" i="15"/>
  <c r="DN156" i="15"/>
  <c r="DO156" i="15"/>
  <c r="DP156" i="15"/>
  <c r="DQ156" i="15"/>
  <c r="DR156" i="15"/>
  <c r="DS156" i="15"/>
  <c r="DT156" i="15"/>
  <c r="DU156" i="15"/>
  <c r="DV156" i="15"/>
  <c r="DW156" i="15"/>
  <c r="DX156" i="15"/>
  <c r="DY156" i="15"/>
  <c r="DZ156" i="15"/>
  <c r="EA156" i="15"/>
  <c r="EB156" i="15"/>
  <c r="EC156" i="15"/>
  <c r="ED156" i="15"/>
  <c r="EE156" i="15"/>
  <c r="EF156" i="15"/>
  <c r="EG156" i="15"/>
  <c r="EH156" i="15"/>
  <c r="EI156" i="15"/>
  <c r="EJ156" i="15"/>
  <c r="EK156" i="15"/>
  <c r="EL156" i="15"/>
  <c r="EM156" i="15"/>
  <c r="EN156" i="15"/>
  <c r="EO156" i="15"/>
  <c r="EP156" i="15"/>
  <c r="EQ156" i="15"/>
  <c r="ER156" i="15"/>
  <c r="ES156" i="15"/>
  <c r="ET156" i="15"/>
  <c r="EU156" i="15"/>
  <c r="EV156" i="15"/>
  <c r="EW156" i="15"/>
  <c r="EX156" i="15"/>
  <c r="EY156" i="15"/>
  <c r="EZ156" i="15"/>
  <c r="FA156" i="15"/>
  <c r="FB156" i="15"/>
  <c r="FC156" i="15"/>
  <c r="FD156" i="15"/>
  <c r="FE156" i="15"/>
  <c r="FF156" i="15"/>
  <c r="FG156" i="15"/>
  <c r="FH156" i="15"/>
  <c r="FI156" i="15"/>
  <c r="FJ156" i="15"/>
  <c r="FK156" i="15"/>
  <c r="FL156" i="15"/>
  <c r="FM156" i="15"/>
  <c r="FN156" i="15"/>
  <c r="FO156" i="15"/>
  <c r="FP156" i="15"/>
  <c r="FQ156" i="15"/>
  <c r="FR156" i="15"/>
  <c r="FS156" i="15"/>
  <c r="FT156" i="15"/>
  <c r="FU156" i="15"/>
  <c r="FV156" i="15"/>
  <c r="FW156" i="15"/>
  <c r="FX156" i="15"/>
  <c r="FY156" i="15"/>
  <c r="FZ156" i="15"/>
  <c r="GA156" i="15"/>
  <c r="GB156" i="15"/>
  <c r="GC156" i="15"/>
  <c r="GD156" i="15"/>
  <c r="GE156" i="15"/>
  <c r="GF156" i="15"/>
  <c r="GG156" i="15"/>
  <c r="GH156" i="15"/>
  <c r="GI156" i="15"/>
  <c r="GJ156" i="15"/>
  <c r="GK156" i="15"/>
  <c r="L157" i="15"/>
  <c r="M157" i="15"/>
  <c r="N157" i="15"/>
  <c r="O157" i="15"/>
  <c r="P157" i="15"/>
  <c r="Q157" i="15"/>
  <c r="R157" i="15"/>
  <c r="S157" i="15"/>
  <c r="T157" i="15"/>
  <c r="U157" i="15"/>
  <c r="V157" i="15"/>
  <c r="W157" i="15"/>
  <c r="X157" i="15"/>
  <c r="Y157" i="15"/>
  <c r="Z157" i="15"/>
  <c r="AA157" i="15"/>
  <c r="AB157" i="15"/>
  <c r="AC157" i="15"/>
  <c r="AD157" i="15"/>
  <c r="AE157" i="15"/>
  <c r="AF157" i="15"/>
  <c r="AG157" i="15"/>
  <c r="AH157" i="15"/>
  <c r="AI157" i="15"/>
  <c r="AJ157" i="15"/>
  <c r="AK157" i="15"/>
  <c r="AL157" i="15"/>
  <c r="AM157" i="15"/>
  <c r="AN157" i="15"/>
  <c r="AO157" i="15"/>
  <c r="AP157" i="15"/>
  <c r="AQ157" i="15"/>
  <c r="AR157" i="15"/>
  <c r="AS157" i="15"/>
  <c r="AT157" i="15"/>
  <c r="AU157" i="15"/>
  <c r="AV157" i="15"/>
  <c r="AW157" i="15"/>
  <c r="AX157" i="15"/>
  <c r="AY157" i="15"/>
  <c r="AZ157" i="15"/>
  <c r="BA157" i="15"/>
  <c r="BB157" i="15"/>
  <c r="BC157" i="15"/>
  <c r="BD157" i="15"/>
  <c r="BE157" i="15"/>
  <c r="BF157" i="15"/>
  <c r="BG157" i="15"/>
  <c r="BH157" i="15"/>
  <c r="BI157" i="15"/>
  <c r="BJ157" i="15"/>
  <c r="BK157" i="15"/>
  <c r="BL157" i="15"/>
  <c r="BM157" i="15"/>
  <c r="BN157" i="15"/>
  <c r="BO157" i="15"/>
  <c r="BP157" i="15"/>
  <c r="BQ157" i="15"/>
  <c r="BR157" i="15"/>
  <c r="BS157" i="15"/>
  <c r="BT157" i="15"/>
  <c r="BU157" i="15"/>
  <c r="BV157" i="15"/>
  <c r="BW157" i="15"/>
  <c r="BX157" i="15"/>
  <c r="BY157" i="15"/>
  <c r="BZ157" i="15"/>
  <c r="CA157" i="15"/>
  <c r="CB157" i="15"/>
  <c r="CC157" i="15"/>
  <c r="CD157" i="15"/>
  <c r="CE157" i="15"/>
  <c r="CF157" i="15"/>
  <c r="CG157" i="15"/>
  <c r="CH157" i="15"/>
  <c r="CI157" i="15"/>
  <c r="CJ157" i="15"/>
  <c r="CK157" i="15"/>
  <c r="CL157" i="15"/>
  <c r="CM157" i="15"/>
  <c r="CN157" i="15"/>
  <c r="CO157" i="15"/>
  <c r="CP157" i="15"/>
  <c r="CQ157" i="15"/>
  <c r="CR157" i="15"/>
  <c r="CS157" i="15"/>
  <c r="CT157" i="15"/>
  <c r="CU157" i="15"/>
  <c r="CV157" i="15"/>
  <c r="CW157" i="15"/>
  <c r="CX157" i="15"/>
  <c r="CY157" i="15"/>
  <c r="CZ157" i="15"/>
  <c r="DA157" i="15"/>
  <c r="DB157" i="15"/>
  <c r="DC157" i="15"/>
  <c r="DD157" i="15"/>
  <c r="DE157" i="15"/>
  <c r="DF157" i="15"/>
  <c r="DG157" i="15"/>
  <c r="DH157" i="15"/>
  <c r="DI157" i="15"/>
  <c r="DJ157" i="15"/>
  <c r="DK157" i="15"/>
  <c r="DL157" i="15"/>
  <c r="DM157" i="15"/>
  <c r="DN157" i="15"/>
  <c r="DO157" i="15"/>
  <c r="DP157" i="15"/>
  <c r="DQ157" i="15"/>
  <c r="DR157" i="15"/>
  <c r="DS157" i="15"/>
  <c r="DT157" i="15"/>
  <c r="DU157" i="15"/>
  <c r="DV157" i="15"/>
  <c r="DW157" i="15"/>
  <c r="DX157" i="15"/>
  <c r="DY157" i="15"/>
  <c r="DZ157" i="15"/>
  <c r="EA157" i="15"/>
  <c r="EB157" i="15"/>
  <c r="EC157" i="15"/>
  <c r="ED157" i="15"/>
  <c r="EE157" i="15"/>
  <c r="EF157" i="15"/>
  <c r="EG157" i="15"/>
  <c r="EH157" i="15"/>
  <c r="EI157" i="15"/>
  <c r="EJ157" i="15"/>
  <c r="EK157" i="15"/>
  <c r="EL157" i="15"/>
  <c r="EM157" i="15"/>
  <c r="EN157" i="15"/>
  <c r="EO157" i="15"/>
  <c r="EP157" i="15"/>
  <c r="EQ157" i="15"/>
  <c r="ER157" i="15"/>
  <c r="ES157" i="15"/>
  <c r="ET157" i="15"/>
  <c r="EU157" i="15"/>
  <c r="EV157" i="15"/>
  <c r="EW157" i="15"/>
  <c r="EX157" i="15"/>
  <c r="EY157" i="15"/>
  <c r="EZ157" i="15"/>
  <c r="FA157" i="15"/>
  <c r="FB157" i="15"/>
  <c r="FC157" i="15"/>
  <c r="FD157" i="15"/>
  <c r="FE157" i="15"/>
  <c r="FF157" i="15"/>
  <c r="FG157" i="15"/>
  <c r="FH157" i="15"/>
  <c r="FI157" i="15"/>
  <c r="FJ157" i="15"/>
  <c r="FK157" i="15"/>
  <c r="FL157" i="15"/>
  <c r="FM157" i="15"/>
  <c r="FN157" i="15"/>
  <c r="FO157" i="15"/>
  <c r="FP157" i="15"/>
  <c r="FQ157" i="15"/>
  <c r="FR157" i="15"/>
  <c r="FS157" i="15"/>
  <c r="FT157" i="15"/>
  <c r="FU157" i="15"/>
  <c r="FV157" i="15"/>
  <c r="FW157" i="15"/>
  <c r="FX157" i="15"/>
  <c r="FY157" i="15"/>
  <c r="FZ157" i="15"/>
  <c r="GA157" i="15"/>
  <c r="GB157" i="15"/>
  <c r="GC157" i="15"/>
  <c r="GD157" i="15"/>
  <c r="GE157" i="15"/>
  <c r="GF157" i="15"/>
  <c r="GG157" i="15"/>
  <c r="GH157" i="15"/>
  <c r="GI157" i="15"/>
  <c r="GJ157" i="15"/>
  <c r="GK157" i="15"/>
  <c r="L158" i="15"/>
  <c r="M158" i="15"/>
  <c r="N158" i="15"/>
  <c r="O158" i="15"/>
  <c r="P158" i="15"/>
  <c r="Q158" i="15"/>
  <c r="R158" i="15"/>
  <c r="S158" i="15"/>
  <c r="T158" i="15"/>
  <c r="U158" i="15"/>
  <c r="V158" i="15"/>
  <c r="W158" i="15"/>
  <c r="X158" i="15"/>
  <c r="Y158" i="15"/>
  <c r="Z158" i="15"/>
  <c r="AA158" i="15"/>
  <c r="AB158" i="15"/>
  <c r="AC158" i="15"/>
  <c r="AD158" i="15"/>
  <c r="AE158" i="15"/>
  <c r="AF158" i="15"/>
  <c r="AG158" i="15"/>
  <c r="AH158" i="15"/>
  <c r="AI158" i="15"/>
  <c r="AJ158" i="15"/>
  <c r="AK158" i="15"/>
  <c r="AL158" i="15"/>
  <c r="AM158" i="15"/>
  <c r="AN158" i="15"/>
  <c r="AO158" i="15"/>
  <c r="AP158" i="15"/>
  <c r="AQ158" i="15"/>
  <c r="AR158" i="15"/>
  <c r="AS158" i="15"/>
  <c r="AT158" i="15"/>
  <c r="AU158" i="15"/>
  <c r="AV158" i="15"/>
  <c r="AW158" i="15"/>
  <c r="AX158" i="15"/>
  <c r="AY158" i="15"/>
  <c r="AZ158" i="15"/>
  <c r="BA158" i="15"/>
  <c r="BB158" i="15"/>
  <c r="BC158" i="15"/>
  <c r="BD158" i="15"/>
  <c r="BE158" i="15"/>
  <c r="BF158" i="15"/>
  <c r="BG158" i="15"/>
  <c r="BH158" i="15"/>
  <c r="BI158" i="15"/>
  <c r="BJ158" i="15"/>
  <c r="BK158" i="15"/>
  <c r="BL158" i="15"/>
  <c r="BM158" i="15"/>
  <c r="BN158" i="15"/>
  <c r="BO158" i="15"/>
  <c r="BP158" i="15"/>
  <c r="BQ158" i="15"/>
  <c r="BR158" i="15"/>
  <c r="BS158" i="15"/>
  <c r="BT158" i="15"/>
  <c r="BU158" i="15"/>
  <c r="BV158" i="15"/>
  <c r="BW158" i="15"/>
  <c r="BX158" i="15"/>
  <c r="BY158" i="15"/>
  <c r="BZ158" i="15"/>
  <c r="CA158" i="15"/>
  <c r="CB158" i="15"/>
  <c r="CC158" i="15"/>
  <c r="CD158" i="15"/>
  <c r="CE158" i="15"/>
  <c r="CF158" i="15"/>
  <c r="CG158" i="15"/>
  <c r="CH158" i="15"/>
  <c r="CI158" i="15"/>
  <c r="CJ158" i="15"/>
  <c r="CK158" i="15"/>
  <c r="CL158" i="15"/>
  <c r="CM158" i="15"/>
  <c r="CN158" i="15"/>
  <c r="CO158" i="15"/>
  <c r="CP158" i="15"/>
  <c r="CQ158" i="15"/>
  <c r="CR158" i="15"/>
  <c r="CS158" i="15"/>
  <c r="CT158" i="15"/>
  <c r="CU158" i="15"/>
  <c r="CV158" i="15"/>
  <c r="CW158" i="15"/>
  <c r="CX158" i="15"/>
  <c r="CY158" i="15"/>
  <c r="CZ158" i="15"/>
  <c r="DA158" i="15"/>
  <c r="DB158" i="15"/>
  <c r="DC158" i="15"/>
  <c r="DD158" i="15"/>
  <c r="DE158" i="15"/>
  <c r="DF158" i="15"/>
  <c r="DG158" i="15"/>
  <c r="DH158" i="15"/>
  <c r="DI158" i="15"/>
  <c r="DJ158" i="15"/>
  <c r="DK158" i="15"/>
  <c r="DL158" i="15"/>
  <c r="DM158" i="15"/>
  <c r="DN158" i="15"/>
  <c r="DO158" i="15"/>
  <c r="DP158" i="15"/>
  <c r="DQ158" i="15"/>
  <c r="DR158" i="15"/>
  <c r="DS158" i="15"/>
  <c r="DT158" i="15"/>
  <c r="DU158" i="15"/>
  <c r="DV158" i="15"/>
  <c r="DW158" i="15"/>
  <c r="DX158" i="15"/>
  <c r="DY158" i="15"/>
  <c r="DZ158" i="15"/>
  <c r="EA158" i="15"/>
  <c r="EB158" i="15"/>
  <c r="EC158" i="15"/>
  <c r="ED158" i="15"/>
  <c r="EE158" i="15"/>
  <c r="EF158" i="15"/>
  <c r="EG158" i="15"/>
  <c r="EH158" i="15"/>
  <c r="EI158" i="15"/>
  <c r="EJ158" i="15"/>
  <c r="EK158" i="15"/>
  <c r="EL158" i="15"/>
  <c r="EM158" i="15"/>
  <c r="EN158" i="15"/>
  <c r="EO158" i="15"/>
  <c r="EP158" i="15"/>
  <c r="EQ158" i="15"/>
  <c r="ER158" i="15"/>
  <c r="ES158" i="15"/>
  <c r="ET158" i="15"/>
  <c r="EU158" i="15"/>
  <c r="EV158" i="15"/>
  <c r="EW158" i="15"/>
  <c r="EX158" i="15"/>
  <c r="EY158" i="15"/>
  <c r="EZ158" i="15"/>
  <c r="FA158" i="15"/>
  <c r="FB158" i="15"/>
  <c r="FC158" i="15"/>
  <c r="FD158" i="15"/>
  <c r="FE158" i="15"/>
  <c r="FF158" i="15"/>
  <c r="FG158" i="15"/>
  <c r="FH158" i="15"/>
  <c r="FI158" i="15"/>
  <c r="FJ158" i="15"/>
  <c r="FK158" i="15"/>
  <c r="FL158" i="15"/>
  <c r="FM158" i="15"/>
  <c r="FN158" i="15"/>
  <c r="FO158" i="15"/>
  <c r="FP158" i="15"/>
  <c r="FQ158" i="15"/>
  <c r="FR158" i="15"/>
  <c r="FS158" i="15"/>
  <c r="FT158" i="15"/>
  <c r="FU158" i="15"/>
  <c r="FV158" i="15"/>
  <c r="FW158" i="15"/>
  <c r="FX158" i="15"/>
  <c r="FY158" i="15"/>
  <c r="FZ158" i="15"/>
  <c r="GA158" i="15"/>
  <c r="GB158" i="15"/>
  <c r="GC158" i="15"/>
  <c r="GD158" i="15"/>
  <c r="GE158" i="15"/>
  <c r="GF158" i="15"/>
  <c r="GG158" i="15"/>
  <c r="GH158" i="15"/>
  <c r="GI158" i="15"/>
  <c r="GJ158" i="15"/>
  <c r="GK158" i="15"/>
  <c r="L159" i="15"/>
  <c r="M159" i="15"/>
  <c r="N159" i="15"/>
  <c r="O159" i="15"/>
  <c r="P159" i="15"/>
  <c r="Q159" i="15"/>
  <c r="R159" i="15"/>
  <c r="S159" i="15"/>
  <c r="T159" i="15"/>
  <c r="U159" i="15"/>
  <c r="V159" i="15"/>
  <c r="W159" i="15"/>
  <c r="X159" i="15"/>
  <c r="Y159" i="15"/>
  <c r="Z159" i="15"/>
  <c r="AA159" i="15"/>
  <c r="AB159" i="15"/>
  <c r="AC159" i="15"/>
  <c r="AD159" i="15"/>
  <c r="AE159" i="15"/>
  <c r="AF159" i="15"/>
  <c r="AG159" i="15"/>
  <c r="AH159" i="15"/>
  <c r="AI159" i="15"/>
  <c r="AJ159" i="15"/>
  <c r="AK159" i="15"/>
  <c r="AL159" i="15"/>
  <c r="AM159" i="15"/>
  <c r="AN159" i="15"/>
  <c r="AO159" i="15"/>
  <c r="AP159" i="15"/>
  <c r="AQ159" i="15"/>
  <c r="AR159" i="15"/>
  <c r="AS159" i="15"/>
  <c r="AT159" i="15"/>
  <c r="AU159" i="15"/>
  <c r="AV159" i="15"/>
  <c r="AW159" i="15"/>
  <c r="AX159" i="15"/>
  <c r="AY159" i="15"/>
  <c r="AZ159" i="15"/>
  <c r="BA159" i="15"/>
  <c r="BB159" i="15"/>
  <c r="BC159" i="15"/>
  <c r="BD159" i="15"/>
  <c r="BE159" i="15"/>
  <c r="BF159" i="15"/>
  <c r="BG159" i="15"/>
  <c r="BH159" i="15"/>
  <c r="BI159" i="15"/>
  <c r="BJ159" i="15"/>
  <c r="BK159" i="15"/>
  <c r="BL159" i="15"/>
  <c r="BM159" i="15"/>
  <c r="BN159" i="15"/>
  <c r="BO159" i="15"/>
  <c r="BP159" i="15"/>
  <c r="BQ159" i="15"/>
  <c r="BR159" i="15"/>
  <c r="BS159" i="15"/>
  <c r="BT159" i="15"/>
  <c r="BU159" i="15"/>
  <c r="BV159" i="15"/>
  <c r="BW159" i="15"/>
  <c r="BX159" i="15"/>
  <c r="BY159" i="15"/>
  <c r="BZ159" i="15"/>
  <c r="CA159" i="15"/>
  <c r="CB159" i="15"/>
  <c r="CC159" i="15"/>
  <c r="CD159" i="15"/>
  <c r="CE159" i="15"/>
  <c r="CF159" i="15"/>
  <c r="CG159" i="15"/>
  <c r="CH159" i="15"/>
  <c r="CI159" i="15"/>
  <c r="CJ159" i="15"/>
  <c r="CK159" i="15"/>
  <c r="CL159" i="15"/>
  <c r="CM159" i="15"/>
  <c r="CN159" i="15"/>
  <c r="CO159" i="15"/>
  <c r="CP159" i="15"/>
  <c r="CQ159" i="15"/>
  <c r="CR159" i="15"/>
  <c r="CS159" i="15"/>
  <c r="CT159" i="15"/>
  <c r="CU159" i="15"/>
  <c r="CV159" i="15"/>
  <c r="CW159" i="15"/>
  <c r="CX159" i="15"/>
  <c r="CY159" i="15"/>
  <c r="CZ159" i="15"/>
  <c r="DA159" i="15"/>
  <c r="DB159" i="15"/>
  <c r="DC159" i="15"/>
  <c r="DD159" i="15"/>
  <c r="DE159" i="15"/>
  <c r="DF159" i="15"/>
  <c r="DG159" i="15"/>
  <c r="DH159" i="15"/>
  <c r="DI159" i="15"/>
  <c r="DJ159" i="15"/>
  <c r="DK159" i="15"/>
  <c r="DL159" i="15"/>
  <c r="DM159" i="15"/>
  <c r="DN159" i="15"/>
  <c r="DO159" i="15"/>
  <c r="DP159" i="15"/>
  <c r="DQ159" i="15"/>
  <c r="DR159" i="15"/>
  <c r="DS159" i="15"/>
  <c r="DT159" i="15"/>
  <c r="DU159" i="15"/>
  <c r="DV159" i="15"/>
  <c r="DW159" i="15"/>
  <c r="DX159" i="15"/>
  <c r="DY159" i="15"/>
  <c r="DZ159" i="15"/>
  <c r="EA159" i="15"/>
  <c r="EB159" i="15"/>
  <c r="EC159" i="15"/>
  <c r="ED159" i="15"/>
  <c r="EE159" i="15"/>
  <c r="EF159" i="15"/>
  <c r="EG159" i="15"/>
  <c r="EH159" i="15"/>
  <c r="EI159" i="15"/>
  <c r="EJ159" i="15"/>
  <c r="EK159" i="15"/>
  <c r="EL159" i="15"/>
  <c r="EM159" i="15"/>
  <c r="EN159" i="15"/>
  <c r="EO159" i="15"/>
  <c r="EP159" i="15"/>
  <c r="EQ159" i="15"/>
  <c r="ER159" i="15"/>
  <c r="ES159" i="15"/>
  <c r="ET159" i="15"/>
  <c r="EU159" i="15"/>
  <c r="EV159" i="15"/>
  <c r="EW159" i="15"/>
  <c r="EX159" i="15"/>
  <c r="EY159" i="15"/>
  <c r="EZ159" i="15"/>
  <c r="FA159" i="15"/>
  <c r="FB159" i="15"/>
  <c r="FC159" i="15"/>
  <c r="FD159" i="15"/>
  <c r="FE159" i="15"/>
  <c r="FF159" i="15"/>
  <c r="FG159" i="15"/>
  <c r="FH159" i="15"/>
  <c r="FI159" i="15"/>
  <c r="FJ159" i="15"/>
  <c r="FK159" i="15"/>
  <c r="FL159" i="15"/>
  <c r="FM159" i="15"/>
  <c r="FN159" i="15"/>
  <c r="FO159" i="15"/>
  <c r="FP159" i="15"/>
  <c r="FQ159" i="15"/>
  <c r="FR159" i="15"/>
  <c r="FS159" i="15"/>
  <c r="FT159" i="15"/>
  <c r="FU159" i="15"/>
  <c r="FV159" i="15"/>
  <c r="FW159" i="15"/>
  <c r="FX159" i="15"/>
  <c r="FY159" i="15"/>
  <c r="FZ159" i="15"/>
  <c r="GA159" i="15"/>
  <c r="GB159" i="15"/>
  <c r="GC159" i="15"/>
  <c r="GD159" i="15"/>
  <c r="GE159" i="15"/>
  <c r="GF159" i="15"/>
  <c r="GG159" i="15"/>
  <c r="GH159" i="15"/>
  <c r="GI159" i="15"/>
  <c r="GJ159" i="15"/>
  <c r="GK159" i="15"/>
  <c r="L160" i="15"/>
  <c r="M160" i="15"/>
  <c r="N160" i="15"/>
  <c r="O160" i="15"/>
  <c r="P160" i="15"/>
  <c r="Q160" i="15"/>
  <c r="R160" i="15"/>
  <c r="S160" i="15"/>
  <c r="T160" i="15"/>
  <c r="U160" i="15"/>
  <c r="V160" i="15"/>
  <c r="W160" i="15"/>
  <c r="X160" i="15"/>
  <c r="Y160" i="15"/>
  <c r="Z160" i="15"/>
  <c r="AA160" i="15"/>
  <c r="AB160" i="15"/>
  <c r="AC160" i="15"/>
  <c r="AD160" i="15"/>
  <c r="AE160" i="15"/>
  <c r="AF160" i="15"/>
  <c r="AG160" i="15"/>
  <c r="AH160" i="15"/>
  <c r="AI160" i="15"/>
  <c r="AJ160" i="15"/>
  <c r="AK160" i="15"/>
  <c r="AL160" i="15"/>
  <c r="AM160" i="15"/>
  <c r="AN160" i="15"/>
  <c r="AO160" i="15"/>
  <c r="AP160" i="15"/>
  <c r="AQ160" i="15"/>
  <c r="AR160" i="15"/>
  <c r="AS160" i="15"/>
  <c r="AT160" i="15"/>
  <c r="AU160" i="15"/>
  <c r="AV160" i="15"/>
  <c r="AW160" i="15"/>
  <c r="AX160" i="15"/>
  <c r="AY160" i="15"/>
  <c r="AZ160" i="15"/>
  <c r="BA160" i="15"/>
  <c r="BB160" i="15"/>
  <c r="BC160" i="15"/>
  <c r="BD160" i="15"/>
  <c r="BE160" i="15"/>
  <c r="BF160" i="15"/>
  <c r="BG160" i="15"/>
  <c r="BH160" i="15"/>
  <c r="BI160" i="15"/>
  <c r="BJ160" i="15"/>
  <c r="BK160" i="15"/>
  <c r="BL160" i="15"/>
  <c r="BM160" i="15"/>
  <c r="BN160" i="15"/>
  <c r="BO160" i="15"/>
  <c r="BP160" i="15"/>
  <c r="BQ160" i="15"/>
  <c r="BR160" i="15"/>
  <c r="BS160" i="15"/>
  <c r="BT160" i="15"/>
  <c r="BU160" i="15"/>
  <c r="BV160" i="15"/>
  <c r="BW160" i="15"/>
  <c r="BX160" i="15"/>
  <c r="BY160" i="15"/>
  <c r="BZ160" i="15"/>
  <c r="CA160" i="15"/>
  <c r="CB160" i="15"/>
  <c r="CC160" i="15"/>
  <c r="CD160" i="15"/>
  <c r="CE160" i="15"/>
  <c r="CF160" i="15"/>
  <c r="CG160" i="15"/>
  <c r="CH160" i="15"/>
  <c r="CI160" i="15"/>
  <c r="CJ160" i="15"/>
  <c r="CK160" i="15"/>
  <c r="CL160" i="15"/>
  <c r="CM160" i="15"/>
  <c r="CN160" i="15"/>
  <c r="CO160" i="15"/>
  <c r="CP160" i="15"/>
  <c r="CQ160" i="15"/>
  <c r="CR160" i="15"/>
  <c r="CS160" i="15"/>
  <c r="CT160" i="15"/>
  <c r="CU160" i="15"/>
  <c r="CV160" i="15"/>
  <c r="CW160" i="15"/>
  <c r="CX160" i="15"/>
  <c r="CY160" i="15"/>
  <c r="CZ160" i="15"/>
  <c r="DA160" i="15"/>
  <c r="DB160" i="15"/>
  <c r="DC160" i="15"/>
  <c r="DD160" i="15"/>
  <c r="DE160" i="15"/>
  <c r="DF160" i="15"/>
  <c r="DG160" i="15"/>
  <c r="DH160" i="15"/>
  <c r="DI160" i="15"/>
  <c r="DJ160" i="15"/>
  <c r="DK160" i="15"/>
  <c r="DL160" i="15"/>
  <c r="DM160" i="15"/>
  <c r="DN160" i="15"/>
  <c r="DO160" i="15"/>
  <c r="DP160" i="15"/>
  <c r="DQ160" i="15"/>
  <c r="DR160" i="15"/>
  <c r="DS160" i="15"/>
  <c r="DT160" i="15"/>
  <c r="DU160" i="15"/>
  <c r="DV160" i="15"/>
  <c r="DW160" i="15"/>
  <c r="DX160" i="15"/>
  <c r="DY160" i="15"/>
  <c r="DZ160" i="15"/>
  <c r="EA160" i="15"/>
  <c r="EB160" i="15"/>
  <c r="EC160" i="15"/>
  <c r="ED160" i="15"/>
  <c r="EE160" i="15"/>
  <c r="EF160" i="15"/>
  <c r="EG160" i="15"/>
  <c r="EH160" i="15"/>
  <c r="EI160" i="15"/>
  <c r="EJ160" i="15"/>
  <c r="EK160" i="15"/>
  <c r="EL160" i="15"/>
  <c r="EM160" i="15"/>
  <c r="EN160" i="15"/>
  <c r="EO160" i="15"/>
  <c r="EP160" i="15"/>
  <c r="EQ160" i="15"/>
  <c r="ER160" i="15"/>
  <c r="ES160" i="15"/>
  <c r="ET160" i="15"/>
  <c r="EU160" i="15"/>
  <c r="EV160" i="15"/>
  <c r="EW160" i="15"/>
  <c r="EX160" i="15"/>
  <c r="EY160" i="15"/>
  <c r="EZ160" i="15"/>
  <c r="FA160" i="15"/>
  <c r="FB160" i="15"/>
  <c r="FC160" i="15"/>
  <c r="FD160" i="15"/>
  <c r="FE160" i="15"/>
  <c r="FF160" i="15"/>
  <c r="FG160" i="15"/>
  <c r="FH160" i="15"/>
  <c r="FI160" i="15"/>
  <c r="FJ160" i="15"/>
  <c r="FK160" i="15"/>
  <c r="FL160" i="15"/>
  <c r="FM160" i="15"/>
  <c r="FN160" i="15"/>
  <c r="FO160" i="15"/>
  <c r="FP160" i="15"/>
  <c r="FQ160" i="15"/>
  <c r="FR160" i="15"/>
  <c r="FS160" i="15"/>
  <c r="FT160" i="15"/>
  <c r="FU160" i="15"/>
  <c r="FV160" i="15"/>
  <c r="FW160" i="15"/>
  <c r="FX160" i="15"/>
  <c r="FY160" i="15"/>
  <c r="FZ160" i="15"/>
  <c r="GA160" i="15"/>
  <c r="GB160" i="15"/>
  <c r="GC160" i="15"/>
  <c r="GD160" i="15"/>
  <c r="GE160" i="15"/>
  <c r="GF160" i="15"/>
  <c r="GG160" i="15"/>
  <c r="GH160" i="15"/>
  <c r="GI160" i="15"/>
  <c r="GJ160" i="15"/>
  <c r="GK160" i="15"/>
  <c r="L161" i="15"/>
  <c r="M161" i="15"/>
  <c r="N161" i="15"/>
  <c r="O161" i="15"/>
  <c r="P161" i="15"/>
  <c r="Q161" i="15"/>
  <c r="R161" i="15"/>
  <c r="S161" i="15"/>
  <c r="T161" i="15"/>
  <c r="U161" i="15"/>
  <c r="V161" i="15"/>
  <c r="W161" i="15"/>
  <c r="X161" i="15"/>
  <c r="Y161" i="15"/>
  <c r="Z161" i="15"/>
  <c r="AA161" i="15"/>
  <c r="AB161" i="15"/>
  <c r="AC161" i="15"/>
  <c r="AD161" i="15"/>
  <c r="AE161" i="15"/>
  <c r="AF161" i="15"/>
  <c r="AG161" i="15"/>
  <c r="AH161" i="15"/>
  <c r="AI161" i="15"/>
  <c r="AJ161" i="15"/>
  <c r="AK161" i="15"/>
  <c r="AL161" i="15"/>
  <c r="AM161" i="15"/>
  <c r="AN161" i="15"/>
  <c r="AO161" i="15"/>
  <c r="AP161" i="15"/>
  <c r="AQ161" i="15"/>
  <c r="AR161" i="15"/>
  <c r="AS161" i="15"/>
  <c r="AT161" i="15"/>
  <c r="AU161" i="15"/>
  <c r="AV161" i="15"/>
  <c r="AW161" i="15"/>
  <c r="AX161" i="15"/>
  <c r="AY161" i="15"/>
  <c r="AZ161" i="15"/>
  <c r="BA161" i="15"/>
  <c r="BB161" i="15"/>
  <c r="BC161" i="15"/>
  <c r="BD161" i="15"/>
  <c r="BE161" i="15"/>
  <c r="BF161" i="15"/>
  <c r="BG161" i="15"/>
  <c r="BH161" i="15"/>
  <c r="BI161" i="15"/>
  <c r="BJ161" i="15"/>
  <c r="BK161" i="15"/>
  <c r="BL161" i="15"/>
  <c r="BM161" i="15"/>
  <c r="BN161" i="15"/>
  <c r="BO161" i="15"/>
  <c r="BP161" i="15"/>
  <c r="BQ161" i="15"/>
  <c r="BR161" i="15"/>
  <c r="BS161" i="15"/>
  <c r="BT161" i="15"/>
  <c r="BU161" i="15"/>
  <c r="BV161" i="15"/>
  <c r="BW161" i="15"/>
  <c r="BX161" i="15"/>
  <c r="BY161" i="15"/>
  <c r="BZ161" i="15"/>
  <c r="CA161" i="15"/>
  <c r="CB161" i="15"/>
  <c r="CC161" i="15"/>
  <c r="CD161" i="15"/>
  <c r="CE161" i="15"/>
  <c r="CF161" i="15"/>
  <c r="CG161" i="15"/>
  <c r="CH161" i="15"/>
  <c r="CI161" i="15"/>
  <c r="CJ161" i="15"/>
  <c r="CK161" i="15"/>
  <c r="CL161" i="15"/>
  <c r="CM161" i="15"/>
  <c r="CN161" i="15"/>
  <c r="CO161" i="15"/>
  <c r="CP161" i="15"/>
  <c r="CQ161" i="15"/>
  <c r="CR161" i="15"/>
  <c r="CS161" i="15"/>
  <c r="CT161" i="15"/>
  <c r="CU161" i="15"/>
  <c r="CV161" i="15"/>
  <c r="CW161" i="15"/>
  <c r="CX161" i="15"/>
  <c r="CY161" i="15"/>
  <c r="CZ161" i="15"/>
  <c r="DA161" i="15"/>
  <c r="DB161" i="15"/>
  <c r="DC161" i="15"/>
  <c r="DD161" i="15"/>
  <c r="DE161" i="15"/>
  <c r="DF161" i="15"/>
  <c r="DG161" i="15"/>
  <c r="DH161" i="15"/>
  <c r="DI161" i="15"/>
  <c r="DJ161" i="15"/>
  <c r="DK161" i="15"/>
  <c r="DL161" i="15"/>
  <c r="DM161" i="15"/>
  <c r="DN161" i="15"/>
  <c r="DO161" i="15"/>
  <c r="DP161" i="15"/>
  <c r="DQ161" i="15"/>
  <c r="DR161" i="15"/>
  <c r="DS161" i="15"/>
  <c r="DT161" i="15"/>
  <c r="DU161" i="15"/>
  <c r="DV161" i="15"/>
  <c r="DW161" i="15"/>
  <c r="DX161" i="15"/>
  <c r="DY161" i="15"/>
  <c r="DZ161" i="15"/>
  <c r="EA161" i="15"/>
  <c r="EB161" i="15"/>
  <c r="EC161" i="15"/>
  <c r="ED161" i="15"/>
  <c r="EE161" i="15"/>
  <c r="EF161" i="15"/>
  <c r="EG161" i="15"/>
  <c r="EH161" i="15"/>
  <c r="EI161" i="15"/>
  <c r="EJ161" i="15"/>
  <c r="EK161" i="15"/>
  <c r="EL161" i="15"/>
  <c r="EM161" i="15"/>
  <c r="EN161" i="15"/>
  <c r="EO161" i="15"/>
  <c r="EP161" i="15"/>
  <c r="EQ161" i="15"/>
  <c r="ER161" i="15"/>
  <c r="ES161" i="15"/>
  <c r="ET161" i="15"/>
  <c r="EU161" i="15"/>
  <c r="EV161" i="15"/>
  <c r="EW161" i="15"/>
  <c r="EX161" i="15"/>
  <c r="EY161" i="15"/>
  <c r="EZ161" i="15"/>
  <c r="FA161" i="15"/>
  <c r="FB161" i="15"/>
  <c r="FC161" i="15"/>
  <c r="FD161" i="15"/>
  <c r="FE161" i="15"/>
  <c r="FF161" i="15"/>
  <c r="FG161" i="15"/>
  <c r="FH161" i="15"/>
  <c r="FI161" i="15"/>
  <c r="FJ161" i="15"/>
  <c r="FK161" i="15"/>
  <c r="FL161" i="15"/>
  <c r="FM161" i="15"/>
  <c r="FN161" i="15"/>
  <c r="FO161" i="15"/>
  <c r="FP161" i="15"/>
  <c r="FQ161" i="15"/>
  <c r="FR161" i="15"/>
  <c r="FS161" i="15"/>
  <c r="FT161" i="15"/>
  <c r="FU161" i="15"/>
  <c r="FV161" i="15"/>
  <c r="FW161" i="15"/>
  <c r="FX161" i="15"/>
  <c r="FY161" i="15"/>
  <c r="FZ161" i="15"/>
  <c r="GA161" i="15"/>
  <c r="GB161" i="15"/>
  <c r="GC161" i="15"/>
  <c r="GD161" i="15"/>
  <c r="GE161" i="15"/>
  <c r="GF161" i="15"/>
  <c r="GG161" i="15"/>
  <c r="GH161" i="15"/>
  <c r="GI161" i="15"/>
  <c r="GJ161" i="15"/>
  <c r="GK161" i="15"/>
  <c r="L162" i="15"/>
  <c r="M162" i="15"/>
  <c r="N162" i="15"/>
  <c r="O162" i="15"/>
  <c r="P162" i="15"/>
  <c r="Q162" i="15"/>
  <c r="R162" i="15"/>
  <c r="S162" i="15"/>
  <c r="T162" i="15"/>
  <c r="U162" i="15"/>
  <c r="V162" i="15"/>
  <c r="W162" i="15"/>
  <c r="X162" i="15"/>
  <c r="Y162" i="15"/>
  <c r="Z162" i="15"/>
  <c r="AA162" i="15"/>
  <c r="AB162" i="15"/>
  <c r="AC162" i="15"/>
  <c r="AD162" i="15"/>
  <c r="AE162" i="15"/>
  <c r="AF162" i="15"/>
  <c r="AG162" i="15"/>
  <c r="AH162" i="15"/>
  <c r="AI162" i="15"/>
  <c r="AJ162" i="15"/>
  <c r="AK162" i="15"/>
  <c r="AL162" i="15"/>
  <c r="AM162" i="15"/>
  <c r="AN162" i="15"/>
  <c r="AO162" i="15"/>
  <c r="AP162" i="15"/>
  <c r="AQ162" i="15"/>
  <c r="AR162" i="15"/>
  <c r="AS162" i="15"/>
  <c r="AT162" i="15"/>
  <c r="AU162" i="15"/>
  <c r="AV162" i="15"/>
  <c r="AW162" i="15"/>
  <c r="AX162" i="15"/>
  <c r="AY162" i="15"/>
  <c r="AZ162" i="15"/>
  <c r="BA162" i="15"/>
  <c r="BB162" i="15"/>
  <c r="BC162" i="15"/>
  <c r="BD162" i="15"/>
  <c r="BE162" i="15"/>
  <c r="BF162" i="15"/>
  <c r="BG162" i="15"/>
  <c r="BH162" i="15"/>
  <c r="BI162" i="15"/>
  <c r="BJ162" i="15"/>
  <c r="BK162" i="15"/>
  <c r="BL162" i="15"/>
  <c r="BM162" i="15"/>
  <c r="BN162" i="15"/>
  <c r="BO162" i="15"/>
  <c r="BP162" i="15"/>
  <c r="BQ162" i="15"/>
  <c r="BR162" i="15"/>
  <c r="BS162" i="15"/>
  <c r="BT162" i="15"/>
  <c r="BU162" i="15"/>
  <c r="BV162" i="15"/>
  <c r="BW162" i="15"/>
  <c r="BX162" i="15"/>
  <c r="BY162" i="15"/>
  <c r="BZ162" i="15"/>
  <c r="CA162" i="15"/>
  <c r="CB162" i="15"/>
  <c r="CC162" i="15"/>
  <c r="CD162" i="15"/>
  <c r="CE162" i="15"/>
  <c r="CF162" i="15"/>
  <c r="CG162" i="15"/>
  <c r="CH162" i="15"/>
  <c r="CI162" i="15"/>
  <c r="CJ162" i="15"/>
  <c r="CK162" i="15"/>
  <c r="CL162" i="15"/>
  <c r="CM162" i="15"/>
  <c r="CN162" i="15"/>
  <c r="CO162" i="15"/>
  <c r="CP162" i="15"/>
  <c r="CQ162" i="15"/>
  <c r="CR162" i="15"/>
  <c r="CS162" i="15"/>
  <c r="CT162" i="15"/>
  <c r="CU162" i="15"/>
  <c r="CV162" i="15"/>
  <c r="CW162" i="15"/>
  <c r="CX162" i="15"/>
  <c r="CY162" i="15"/>
  <c r="CZ162" i="15"/>
  <c r="DA162" i="15"/>
  <c r="DB162" i="15"/>
  <c r="DC162" i="15"/>
  <c r="DD162" i="15"/>
  <c r="DE162" i="15"/>
  <c r="DF162" i="15"/>
  <c r="DG162" i="15"/>
  <c r="DH162" i="15"/>
  <c r="DI162" i="15"/>
  <c r="DJ162" i="15"/>
  <c r="DK162" i="15"/>
  <c r="DL162" i="15"/>
  <c r="DM162" i="15"/>
  <c r="DN162" i="15"/>
  <c r="DO162" i="15"/>
  <c r="DP162" i="15"/>
  <c r="DQ162" i="15"/>
  <c r="DR162" i="15"/>
  <c r="DS162" i="15"/>
  <c r="DT162" i="15"/>
  <c r="DU162" i="15"/>
  <c r="DV162" i="15"/>
  <c r="DW162" i="15"/>
  <c r="DX162" i="15"/>
  <c r="DY162" i="15"/>
  <c r="DZ162" i="15"/>
  <c r="EA162" i="15"/>
  <c r="EB162" i="15"/>
  <c r="EC162" i="15"/>
  <c r="ED162" i="15"/>
  <c r="EE162" i="15"/>
  <c r="EF162" i="15"/>
  <c r="EG162" i="15"/>
  <c r="EH162" i="15"/>
  <c r="EI162" i="15"/>
  <c r="EJ162" i="15"/>
  <c r="EK162" i="15"/>
  <c r="EL162" i="15"/>
  <c r="EM162" i="15"/>
  <c r="EN162" i="15"/>
  <c r="EO162" i="15"/>
  <c r="EP162" i="15"/>
  <c r="EQ162" i="15"/>
  <c r="ER162" i="15"/>
  <c r="ES162" i="15"/>
  <c r="ET162" i="15"/>
  <c r="EU162" i="15"/>
  <c r="EV162" i="15"/>
  <c r="EW162" i="15"/>
  <c r="EX162" i="15"/>
  <c r="EY162" i="15"/>
  <c r="EZ162" i="15"/>
  <c r="FA162" i="15"/>
  <c r="FB162" i="15"/>
  <c r="FC162" i="15"/>
  <c r="FD162" i="15"/>
  <c r="FE162" i="15"/>
  <c r="FF162" i="15"/>
  <c r="FG162" i="15"/>
  <c r="FH162" i="15"/>
  <c r="FI162" i="15"/>
  <c r="FJ162" i="15"/>
  <c r="FK162" i="15"/>
  <c r="FL162" i="15"/>
  <c r="FM162" i="15"/>
  <c r="FN162" i="15"/>
  <c r="FO162" i="15"/>
  <c r="FP162" i="15"/>
  <c r="FQ162" i="15"/>
  <c r="FR162" i="15"/>
  <c r="FS162" i="15"/>
  <c r="FT162" i="15"/>
  <c r="FU162" i="15"/>
  <c r="FV162" i="15"/>
  <c r="FW162" i="15"/>
  <c r="FX162" i="15"/>
  <c r="FY162" i="15"/>
  <c r="FZ162" i="15"/>
  <c r="GA162" i="15"/>
  <c r="GB162" i="15"/>
  <c r="GC162" i="15"/>
  <c r="GD162" i="15"/>
  <c r="GE162" i="15"/>
  <c r="GF162" i="15"/>
  <c r="GG162" i="15"/>
  <c r="GH162" i="15"/>
  <c r="GI162" i="15"/>
  <c r="GJ162" i="15"/>
  <c r="GK162" i="15"/>
  <c r="L163" i="15"/>
  <c r="M163" i="15"/>
  <c r="N163" i="15"/>
  <c r="O163" i="15"/>
  <c r="P163" i="15"/>
  <c r="Q163" i="15"/>
  <c r="R163" i="15"/>
  <c r="S163" i="15"/>
  <c r="T163" i="15"/>
  <c r="U163" i="15"/>
  <c r="V163" i="15"/>
  <c r="W163" i="15"/>
  <c r="X163" i="15"/>
  <c r="Y163" i="15"/>
  <c r="Z163" i="15"/>
  <c r="AA163" i="15"/>
  <c r="AB163" i="15"/>
  <c r="AC163" i="15"/>
  <c r="AD163" i="15"/>
  <c r="AE163" i="15"/>
  <c r="AF163" i="15"/>
  <c r="AG163" i="15"/>
  <c r="AH163" i="15"/>
  <c r="AI163" i="15"/>
  <c r="AJ163" i="15"/>
  <c r="AK163" i="15"/>
  <c r="AL163" i="15"/>
  <c r="AM163" i="15"/>
  <c r="AN163" i="15"/>
  <c r="AO163" i="15"/>
  <c r="AP163" i="15"/>
  <c r="AQ163" i="15"/>
  <c r="AR163" i="15"/>
  <c r="AS163" i="15"/>
  <c r="AT163" i="15"/>
  <c r="AU163" i="15"/>
  <c r="AV163" i="15"/>
  <c r="AW163" i="15"/>
  <c r="AX163" i="15"/>
  <c r="AY163" i="15"/>
  <c r="AZ163" i="15"/>
  <c r="BA163" i="15"/>
  <c r="BB163" i="15"/>
  <c r="BC163" i="15"/>
  <c r="BD163" i="15"/>
  <c r="BE163" i="15"/>
  <c r="BF163" i="15"/>
  <c r="BG163" i="15"/>
  <c r="BH163" i="15"/>
  <c r="BI163" i="15"/>
  <c r="BJ163" i="15"/>
  <c r="BK163" i="15"/>
  <c r="BL163" i="15"/>
  <c r="BM163" i="15"/>
  <c r="BN163" i="15"/>
  <c r="BO163" i="15"/>
  <c r="BP163" i="15"/>
  <c r="BQ163" i="15"/>
  <c r="BR163" i="15"/>
  <c r="BS163" i="15"/>
  <c r="BT163" i="15"/>
  <c r="BU163" i="15"/>
  <c r="BV163" i="15"/>
  <c r="BW163" i="15"/>
  <c r="BX163" i="15"/>
  <c r="BY163" i="15"/>
  <c r="BZ163" i="15"/>
  <c r="CA163" i="15"/>
  <c r="CB163" i="15"/>
  <c r="CC163" i="15"/>
  <c r="CD163" i="15"/>
  <c r="CE163" i="15"/>
  <c r="CF163" i="15"/>
  <c r="CG163" i="15"/>
  <c r="CH163" i="15"/>
  <c r="CI163" i="15"/>
  <c r="CJ163" i="15"/>
  <c r="CK163" i="15"/>
  <c r="CL163" i="15"/>
  <c r="CM163" i="15"/>
  <c r="CN163" i="15"/>
  <c r="CO163" i="15"/>
  <c r="CP163" i="15"/>
  <c r="CQ163" i="15"/>
  <c r="CR163" i="15"/>
  <c r="CS163" i="15"/>
  <c r="CT163" i="15"/>
  <c r="CU163" i="15"/>
  <c r="CV163" i="15"/>
  <c r="CW163" i="15"/>
  <c r="CX163" i="15"/>
  <c r="CY163" i="15"/>
  <c r="CZ163" i="15"/>
  <c r="DA163" i="15"/>
  <c r="DB163" i="15"/>
  <c r="DC163" i="15"/>
  <c r="DD163" i="15"/>
  <c r="DE163" i="15"/>
  <c r="DF163" i="15"/>
  <c r="DG163" i="15"/>
  <c r="DH163" i="15"/>
  <c r="DI163" i="15"/>
  <c r="DJ163" i="15"/>
  <c r="DK163" i="15"/>
  <c r="DL163" i="15"/>
  <c r="DM163" i="15"/>
  <c r="DN163" i="15"/>
  <c r="DO163" i="15"/>
  <c r="DP163" i="15"/>
  <c r="DQ163" i="15"/>
  <c r="DR163" i="15"/>
  <c r="DS163" i="15"/>
  <c r="DT163" i="15"/>
  <c r="DU163" i="15"/>
  <c r="DV163" i="15"/>
  <c r="DW163" i="15"/>
  <c r="DX163" i="15"/>
  <c r="DY163" i="15"/>
  <c r="DZ163" i="15"/>
  <c r="EA163" i="15"/>
  <c r="EB163" i="15"/>
  <c r="EC163" i="15"/>
  <c r="ED163" i="15"/>
  <c r="EE163" i="15"/>
  <c r="EF163" i="15"/>
  <c r="EG163" i="15"/>
  <c r="EH163" i="15"/>
  <c r="EI163" i="15"/>
  <c r="EJ163" i="15"/>
  <c r="EK163" i="15"/>
  <c r="EL163" i="15"/>
  <c r="EM163" i="15"/>
  <c r="EN163" i="15"/>
  <c r="EO163" i="15"/>
  <c r="EP163" i="15"/>
  <c r="EQ163" i="15"/>
  <c r="ER163" i="15"/>
  <c r="ES163" i="15"/>
  <c r="ET163" i="15"/>
  <c r="EU163" i="15"/>
  <c r="EV163" i="15"/>
  <c r="EW163" i="15"/>
  <c r="EX163" i="15"/>
  <c r="EY163" i="15"/>
  <c r="EZ163" i="15"/>
  <c r="FA163" i="15"/>
  <c r="FB163" i="15"/>
  <c r="FC163" i="15"/>
  <c r="FD163" i="15"/>
  <c r="FE163" i="15"/>
  <c r="FF163" i="15"/>
  <c r="FG163" i="15"/>
  <c r="FH163" i="15"/>
  <c r="FI163" i="15"/>
  <c r="FJ163" i="15"/>
  <c r="FK163" i="15"/>
  <c r="FL163" i="15"/>
  <c r="FM163" i="15"/>
  <c r="FN163" i="15"/>
  <c r="FO163" i="15"/>
  <c r="FP163" i="15"/>
  <c r="FQ163" i="15"/>
  <c r="FR163" i="15"/>
  <c r="FS163" i="15"/>
  <c r="FT163" i="15"/>
  <c r="FU163" i="15"/>
  <c r="FV163" i="15"/>
  <c r="FW163" i="15"/>
  <c r="FX163" i="15"/>
  <c r="FY163" i="15"/>
  <c r="FZ163" i="15"/>
  <c r="GA163" i="15"/>
  <c r="GB163" i="15"/>
  <c r="GC163" i="15"/>
  <c r="GD163" i="15"/>
  <c r="GE163" i="15"/>
  <c r="GF163" i="15"/>
  <c r="GG163" i="15"/>
  <c r="GH163" i="15"/>
  <c r="GI163" i="15"/>
  <c r="GJ163" i="15"/>
  <c r="GK163" i="15"/>
  <c r="L164" i="15"/>
  <c r="M164" i="15"/>
  <c r="N164" i="15"/>
  <c r="O164" i="15"/>
  <c r="P164" i="15"/>
  <c r="Q164" i="15"/>
  <c r="R164" i="15"/>
  <c r="S164" i="15"/>
  <c r="T164" i="15"/>
  <c r="U164" i="15"/>
  <c r="V164" i="15"/>
  <c r="W164" i="15"/>
  <c r="X164" i="15"/>
  <c r="Y164" i="15"/>
  <c r="Z164" i="15"/>
  <c r="AA164" i="15"/>
  <c r="AB164" i="15"/>
  <c r="AC164" i="15"/>
  <c r="AD164" i="15"/>
  <c r="AE164" i="15"/>
  <c r="AF164" i="15"/>
  <c r="AG164" i="15"/>
  <c r="AH164" i="15"/>
  <c r="AI164" i="15"/>
  <c r="AJ164" i="15"/>
  <c r="AK164" i="15"/>
  <c r="AL164" i="15"/>
  <c r="AM164" i="15"/>
  <c r="AN164" i="15"/>
  <c r="AO164" i="15"/>
  <c r="AP164" i="15"/>
  <c r="AQ164" i="15"/>
  <c r="AR164" i="15"/>
  <c r="AS164" i="15"/>
  <c r="AT164" i="15"/>
  <c r="AU164" i="15"/>
  <c r="AV164" i="15"/>
  <c r="AW164" i="15"/>
  <c r="AX164" i="15"/>
  <c r="AY164" i="15"/>
  <c r="AZ164" i="15"/>
  <c r="BA164" i="15"/>
  <c r="BB164" i="15"/>
  <c r="BC164" i="15"/>
  <c r="BD164" i="15"/>
  <c r="BE164" i="15"/>
  <c r="BF164" i="15"/>
  <c r="BG164" i="15"/>
  <c r="BH164" i="15"/>
  <c r="BI164" i="15"/>
  <c r="BJ164" i="15"/>
  <c r="BK164" i="15"/>
  <c r="BL164" i="15"/>
  <c r="BM164" i="15"/>
  <c r="BN164" i="15"/>
  <c r="BO164" i="15"/>
  <c r="BP164" i="15"/>
  <c r="BQ164" i="15"/>
  <c r="BR164" i="15"/>
  <c r="BS164" i="15"/>
  <c r="BT164" i="15"/>
  <c r="BU164" i="15"/>
  <c r="BV164" i="15"/>
  <c r="BW164" i="15"/>
  <c r="BX164" i="15"/>
  <c r="BY164" i="15"/>
  <c r="BZ164" i="15"/>
  <c r="CA164" i="15"/>
  <c r="CB164" i="15"/>
  <c r="CC164" i="15"/>
  <c r="CD164" i="15"/>
  <c r="CE164" i="15"/>
  <c r="CF164" i="15"/>
  <c r="CG164" i="15"/>
  <c r="CH164" i="15"/>
  <c r="CI164" i="15"/>
  <c r="CJ164" i="15"/>
  <c r="CK164" i="15"/>
  <c r="CL164" i="15"/>
  <c r="CM164" i="15"/>
  <c r="CN164" i="15"/>
  <c r="CO164" i="15"/>
  <c r="CP164" i="15"/>
  <c r="CQ164" i="15"/>
  <c r="CR164" i="15"/>
  <c r="CS164" i="15"/>
  <c r="CT164" i="15"/>
  <c r="CU164" i="15"/>
  <c r="CV164" i="15"/>
  <c r="CW164" i="15"/>
  <c r="CX164" i="15"/>
  <c r="CY164" i="15"/>
  <c r="CZ164" i="15"/>
  <c r="DA164" i="15"/>
  <c r="DB164" i="15"/>
  <c r="DC164" i="15"/>
  <c r="DD164" i="15"/>
  <c r="DE164" i="15"/>
  <c r="DF164" i="15"/>
  <c r="DG164" i="15"/>
  <c r="DH164" i="15"/>
  <c r="DI164" i="15"/>
  <c r="DJ164" i="15"/>
  <c r="DK164" i="15"/>
  <c r="DL164" i="15"/>
  <c r="DM164" i="15"/>
  <c r="DN164" i="15"/>
  <c r="DO164" i="15"/>
  <c r="DP164" i="15"/>
  <c r="DQ164" i="15"/>
  <c r="DR164" i="15"/>
  <c r="DS164" i="15"/>
  <c r="DT164" i="15"/>
  <c r="DU164" i="15"/>
  <c r="DV164" i="15"/>
  <c r="DW164" i="15"/>
  <c r="DX164" i="15"/>
  <c r="DY164" i="15"/>
  <c r="DZ164" i="15"/>
  <c r="EA164" i="15"/>
  <c r="EB164" i="15"/>
  <c r="EC164" i="15"/>
  <c r="ED164" i="15"/>
  <c r="EE164" i="15"/>
  <c r="EF164" i="15"/>
  <c r="EG164" i="15"/>
  <c r="EH164" i="15"/>
  <c r="EI164" i="15"/>
  <c r="EJ164" i="15"/>
  <c r="EK164" i="15"/>
  <c r="EL164" i="15"/>
  <c r="EM164" i="15"/>
  <c r="EN164" i="15"/>
  <c r="EO164" i="15"/>
  <c r="EP164" i="15"/>
  <c r="EQ164" i="15"/>
  <c r="ER164" i="15"/>
  <c r="ES164" i="15"/>
  <c r="ET164" i="15"/>
  <c r="EU164" i="15"/>
  <c r="EV164" i="15"/>
  <c r="EW164" i="15"/>
  <c r="EX164" i="15"/>
  <c r="EY164" i="15"/>
  <c r="EZ164" i="15"/>
  <c r="FA164" i="15"/>
  <c r="FB164" i="15"/>
  <c r="FC164" i="15"/>
  <c r="FD164" i="15"/>
  <c r="FE164" i="15"/>
  <c r="FF164" i="15"/>
  <c r="FG164" i="15"/>
  <c r="FH164" i="15"/>
  <c r="FI164" i="15"/>
  <c r="FJ164" i="15"/>
  <c r="FK164" i="15"/>
  <c r="FL164" i="15"/>
  <c r="FM164" i="15"/>
  <c r="FN164" i="15"/>
  <c r="FO164" i="15"/>
  <c r="FP164" i="15"/>
  <c r="FQ164" i="15"/>
  <c r="FR164" i="15"/>
  <c r="FS164" i="15"/>
  <c r="FT164" i="15"/>
  <c r="FU164" i="15"/>
  <c r="FV164" i="15"/>
  <c r="FW164" i="15"/>
  <c r="FX164" i="15"/>
  <c r="FY164" i="15"/>
  <c r="FZ164" i="15"/>
  <c r="GA164" i="15"/>
  <c r="GB164" i="15"/>
  <c r="GC164" i="15"/>
  <c r="GD164" i="15"/>
  <c r="GE164" i="15"/>
  <c r="GF164" i="15"/>
  <c r="GG164" i="15"/>
  <c r="GH164" i="15"/>
  <c r="GI164" i="15"/>
  <c r="GJ164" i="15"/>
  <c r="GK164" i="15"/>
  <c r="L165" i="15"/>
  <c r="M165" i="15"/>
  <c r="N165" i="15"/>
  <c r="O165" i="15"/>
  <c r="P165" i="15"/>
  <c r="Q165" i="15"/>
  <c r="R165" i="15"/>
  <c r="S165" i="15"/>
  <c r="T165" i="15"/>
  <c r="U165" i="15"/>
  <c r="V165" i="15"/>
  <c r="W165" i="15"/>
  <c r="X165" i="15"/>
  <c r="Y165" i="15"/>
  <c r="Z165" i="15"/>
  <c r="AA165" i="15"/>
  <c r="AB165" i="15"/>
  <c r="AC165" i="15"/>
  <c r="AD165" i="15"/>
  <c r="AE165" i="15"/>
  <c r="AF165" i="15"/>
  <c r="AG165" i="15"/>
  <c r="AH165" i="15"/>
  <c r="AI165" i="15"/>
  <c r="AJ165" i="15"/>
  <c r="AK165" i="15"/>
  <c r="AL165" i="15"/>
  <c r="AM165" i="15"/>
  <c r="AN165" i="15"/>
  <c r="AO165" i="15"/>
  <c r="AP165" i="15"/>
  <c r="AQ165" i="15"/>
  <c r="AR165" i="15"/>
  <c r="AS165" i="15"/>
  <c r="AT165" i="15"/>
  <c r="AU165" i="15"/>
  <c r="AV165" i="15"/>
  <c r="AW165" i="15"/>
  <c r="AX165" i="15"/>
  <c r="AY165" i="15"/>
  <c r="AZ165" i="15"/>
  <c r="BA165" i="15"/>
  <c r="BB165" i="15"/>
  <c r="BC165" i="15"/>
  <c r="BD165" i="15"/>
  <c r="BE165" i="15"/>
  <c r="BF165" i="15"/>
  <c r="BG165" i="15"/>
  <c r="BH165" i="15"/>
  <c r="BI165" i="15"/>
  <c r="BJ165" i="15"/>
  <c r="BK165" i="15"/>
  <c r="BL165" i="15"/>
  <c r="BM165" i="15"/>
  <c r="BN165" i="15"/>
  <c r="BO165" i="15"/>
  <c r="BP165" i="15"/>
  <c r="BQ165" i="15"/>
  <c r="BR165" i="15"/>
  <c r="BS165" i="15"/>
  <c r="BT165" i="15"/>
  <c r="BU165" i="15"/>
  <c r="BV165" i="15"/>
  <c r="BW165" i="15"/>
  <c r="BX165" i="15"/>
  <c r="BY165" i="15"/>
  <c r="BZ165" i="15"/>
  <c r="CA165" i="15"/>
  <c r="CB165" i="15"/>
  <c r="CC165" i="15"/>
  <c r="CD165" i="15"/>
  <c r="CE165" i="15"/>
  <c r="CF165" i="15"/>
  <c r="CG165" i="15"/>
  <c r="CH165" i="15"/>
  <c r="CI165" i="15"/>
  <c r="CJ165" i="15"/>
  <c r="CK165" i="15"/>
  <c r="CL165" i="15"/>
  <c r="CM165" i="15"/>
  <c r="CN165" i="15"/>
  <c r="CO165" i="15"/>
  <c r="CP165" i="15"/>
  <c r="CQ165" i="15"/>
  <c r="CR165" i="15"/>
  <c r="CS165" i="15"/>
  <c r="CT165" i="15"/>
  <c r="CU165" i="15"/>
  <c r="CV165" i="15"/>
  <c r="CW165" i="15"/>
  <c r="CX165" i="15"/>
  <c r="CY165" i="15"/>
  <c r="CZ165" i="15"/>
  <c r="DA165" i="15"/>
  <c r="DB165" i="15"/>
  <c r="DC165" i="15"/>
  <c r="DD165" i="15"/>
  <c r="DE165" i="15"/>
  <c r="DF165" i="15"/>
  <c r="DG165" i="15"/>
  <c r="DH165" i="15"/>
  <c r="DI165" i="15"/>
  <c r="DJ165" i="15"/>
  <c r="DK165" i="15"/>
  <c r="DL165" i="15"/>
  <c r="DM165" i="15"/>
  <c r="DN165" i="15"/>
  <c r="DO165" i="15"/>
  <c r="DP165" i="15"/>
  <c r="DQ165" i="15"/>
  <c r="DR165" i="15"/>
  <c r="DS165" i="15"/>
  <c r="DT165" i="15"/>
  <c r="DU165" i="15"/>
  <c r="DV165" i="15"/>
  <c r="DW165" i="15"/>
  <c r="DX165" i="15"/>
  <c r="DY165" i="15"/>
  <c r="DZ165" i="15"/>
  <c r="EA165" i="15"/>
  <c r="EB165" i="15"/>
  <c r="EC165" i="15"/>
  <c r="ED165" i="15"/>
  <c r="EE165" i="15"/>
  <c r="EF165" i="15"/>
  <c r="EG165" i="15"/>
  <c r="EH165" i="15"/>
  <c r="EI165" i="15"/>
  <c r="EJ165" i="15"/>
  <c r="EK165" i="15"/>
  <c r="EL165" i="15"/>
  <c r="EM165" i="15"/>
  <c r="EN165" i="15"/>
  <c r="EO165" i="15"/>
  <c r="EP165" i="15"/>
  <c r="EQ165" i="15"/>
  <c r="ER165" i="15"/>
  <c r="ES165" i="15"/>
  <c r="ET165" i="15"/>
  <c r="EU165" i="15"/>
  <c r="EV165" i="15"/>
  <c r="EW165" i="15"/>
  <c r="EX165" i="15"/>
  <c r="EY165" i="15"/>
  <c r="EZ165" i="15"/>
  <c r="FA165" i="15"/>
  <c r="FB165" i="15"/>
  <c r="FC165" i="15"/>
  <c r="FD165" i="15"/>
  <c r="FE165" i="15"/>
  <c r="FF165" i="15"/>
  <c r="FG165" i="15"/>
  <c r="FH165" i="15"/>
  <c r="FI165" i="15"/>
  <c r="FJ165" i="15"/>
  <c r="FK165" i="15"/>
  <c r="FL165" i="15"/>
  <c r="FM165" i="15"/>
  <c r="FN165" i="15"/>
  <c r="FO165" i="15"/>
  <c r="FP165" i="15"/>
  <c r="FQ165" i="15"/>
  <c r="FR165" i="15"/>
  <c r="FS165" i="15"/>
  <c r="FT165" i="15"/>
  <c r="FU165" i="15"/>
  <c r="FV165" i="15"/>
  <c r="FW165" i="15"/>
  <c r="FX165" i="15"/>
  <c r="FY165" i="15"/>
  <c r="FZ165" i="15"/>
  <c r="GA165" i="15"/>
  <c r="GB165" i="15"/>
  <c r="GC165" i="15"/>
  <c r="GD165" i="15"/>
  <c r="GE165" i="15"/>
  <c r="GF165" i="15"/>
  <c r="GG165" i="15"/>
  <c r="GH165" i="15"/>
  <c r="GI165" i="15"/>
  <c r="GJ165" i="15"/>
  <c r="GK165" i="15"/>
  <c r="L166" i="15"/>
  <c r="M166" i="15"/>
  <c r="N166" i="15"/>
  <c r="O166" i="15"/>
  <c r="P166" i="15"/>
  <c r="Q166" i="15"/>
  <c r="R166" i="15"/>
  <c r="S166" i="15"/>
  <c r="T166" i="15"/>
  <c r="U166" i="15"/>
  <c r="V166" i="15"/>
  <c r="W166" i="15"/>
  <c r="X166" i="15"/>
  <c r="Y166" i="15"/>
  <c r="Z166" i="15"/>
  <c r="AA166" i="15"/>
  <c r="AB166" i="15"/>
  <c r="AC166" i="15"/>
  <c r="AD166" i="15"/>
  <c r="AE166" i="15"/>
  <c r="AF166" i="15"/>
  <c r="AG166" i="15"/>
  <c r="AH166" i="15"/>
  <c r="AI166" i="15"/>
  <c r="AJ166" i="15"/>
  <c r="AK166" i="15"/>
  <c r="AL166" i="15"/>
  <c r="AM166" i="15"/>
  <c r="AN166" i="15"/>
  <c r="AO166" i="15"/>
  <c r="AP166" i="15"/>
  <c r="AQ166" i="15"/>
  <c r="AR166" i="15"/>
  <c r="AS166" i="15"/>
  <c r="AT166" i="15"/>
  <c r="AU166" i="15"/>
  <c r="AV166" i="15"/>
  <c r="AW166" i="15"/>
  <c r="AX166" i="15"/>
  <c r="AY166" i="15"/>
  <c r="AZ166" i="15"/>
  <c r="BA166" i="15"/>
  <c r="BB166" i="15"/>
  <c r="BC166" i="15"/>
  <c r="BD166" i="15"/>
  <c r="BE166" i="15"/>
  <c r="BF166" i="15"/>
  <c r="BG166" i="15"/>
  <c r="BH166" i="15"/>
  <c r="BI166" i="15"/>
  <c r="BJ166" i="15"/>
  <c r="BK166" i="15"/>
  <c r="BL166" i="15"/>
  <c r="BM166" i="15"/>
  <c r="BN166" i="15"/>
  <c r="BO166" i="15"/>
  <c r="BP166" i="15"/>
  <c r="BQ166" i="15"/>
  <c r="BR166" i="15"/>
  <c r="BS166" i="15"/>
  <c r="BT166" i="15"/>
  <c r="BU166" i="15"/>
  <c r="BV166" i="15"/>
  <c r="BW166" i="15"/>
  <c r="BX166" i="15"/>
  <c r="BY166" i="15"/>
  <c r="BZ166" i="15"/>
  <c r="CA166" i="15"/>
  <c r="CB166" i="15"/>
  <c r="CC166" i="15"/>
  <c r="CD166" i="15"/>
  <c r="CE166" i="15"/>
  <c r="CF166" i="15"/>
  <c r="CG166" i="15"/>
  <c r="CH166" i="15"/>
  <c r="CI166" i="15"/>
  <c r="CJ166" i="15"/>
  <c r="CK166" i="15"/>
  <c r="CL166" i="15"/>
  <c r="CM166" i="15"/>
  <c r="CN166" i="15"/>
  <c r="CO166" i="15"/>
  <c r="CP166" i="15"/>
  <c r="CQ166" i="15"/>
  <c r="CR166" i="15"/>
  <c r="CS166" i="15"/>
  <c r="CT166" i="15"/>
  <c r="CU166" i="15"/>
  <c r="CV166" i="15"/>
  <c r="CW166" i="15"/>
  <c r="CX166" i="15"/>
  <c r="CY166" i="15"/>
  <c r="CZ166" i="15"/>
  <c r="DA166" i="15"/>
  <c r="DB166" i="15"/>
  <c r="DC166" i="15"/>
  <c r="DD166" i="15"/>
  <c r="DE166" i="15"/>
  <c r="DF166" i="15"/>
  <c r="DG166" i="15"/>
  <c r="DH166" i="15"/>
  <c r="DI166" i="15"/>
  <c r="DJ166" i="15"/>
  <c r="DK166" i="15"/>
  <c r="DL166" i="15"/>
  <c r="DM166" i="15"/>
  <c r="DN166" i="15"/>
  <c r="DO166" i="15"/>
  <c r="DP166" i="15"/>
  <c r="DQ166" i="15"/>
  <c r="DR166" i="15"/>
  <c r="DS166" i="15"/>
  <c r="DT166" i="15"/>
  <c r="DU166" i="15"/>
  <c r="DV166" i="15"/>
  <c r="DW166" i="15"/>
  <c r="DX166" i="15"/>
  <c r="DY166" i="15"/>
  <c r="DZ166" i="15"/>
  <c r="EA166" i="15"/>
  <c r="EB166" i="15"/>
  <c r="EC166" i="15"/>
  <c r="ED166" i="15"/>
  <c r="EE166" i="15"/>
  <c r="EF166" i="15"/>
  <c r="EG166" i="15"/>
  <c r="EH166" i="15"/>
  <c r="EI166" i="15"/>
  <c r="EJ166" i="15"/>
  <c r="EK166" i="15"/>
  <c r="EL166" i="15"/>
  <c r="EM166" i="15"/>
  <c r="EN166" i="15"/>
  <c r="EO166" i="15"/>
  <c r="EP166" i="15"/>
  <c r="EQ166" i="15"/>
  <c r="ER166" i="15"/>
  <c r="ES166" i="15"/>
  <c r="ET166" i="15"/>
  <c r="EU166" i="15"/>
  <c r="EV166" i="15"/>
  <c r="EW166" i="15"/>
  <c r="EX166" i="15"/>
  <c r="EY166" i="15"/>
  <c r="EZ166" i="15"/>
  <c r="FA166" i="15"/>
  <c r="FB166" i="15"/>
  <c r="FC166" i="15"/>
  <c r="FD166" i="15"/>
  <c r="FE166" i="15"/>
  <c r="FF166" i="15"/>
  <c r="FG166" i="15"/>
  <c r="FH166" i="15"/>
  <c r="FI166" i="15"/>
  <c r="FJ166" i="15"/>
  <c r="FK166" i="15"/>
  <c r="FL166" i="15"/>
  <c r="FM166" i="15"/>
  <c r="FN166" i="15"/>
  <c r="FO166" i="15"/>
  <c r="FP166" i="15"/>
  <c r="FQ166" i="15"/>
  <c r="FR166" i="15"/>
  <c r="FS166" i="15"/>
  <c r="FT166" i="15"/>
  <c r="FU166" i="15"/>
  <c r="FV166" i="15"/>
  <c r="FW166" i="15"/>
  <c r="FX166" i="15"/>
  <c r="FY166" i="15"/>
  <c r="FZ166" i="15"/>
  <c r="GA166" i="15"/>
  <c r="GB166" i="15"/>
  <c r="GC166" i="15"/>
  <c r="GD166" i="15"/>
  <c r="GE166" i="15"/>
  <c r="GF166" i="15"/>
  <c r="GG166" i="15"/>
  <c r="GH166" i="15"/>
  <c r="GI166" i="15"/>
  <c r="GJ166" i="15"/>
  <c r="GK166" i="15"/>
  <c r="L167" i="15"/>
  <c r="M167" i="15"/>
  <c r="N167" i="15"/>
  <c r="O167" i="15"/>
  <c r="P167" i="15"/>
  <c r="Q167" i="15"/>
  <c r="R167" i="15"/>
  <c r="S167" i="15"/>
  <c r="T167" i="15"/>
  <c r="U167" i="15"/>
  <c r="V167" i="15"/>
  <c r="W167" i="15"/>
  <c r="X167" i="15"/>
  <c r="Y167" i="15"/>
  <c r="Z167" i="15"/>
  <c r="AA167" i="15"/>
  <c r="AB167" i="15"/>
  <c r="AC167" i="15"/>
  <c r="AD167" i="15"/>
  <c r="AE167" i="15"/>
  <c r="AF167" i="15"/>
  <c r="AG167" i="15"/>
  <c r="AH167" i="15"/>
  <c r="AI167" i="15"/>
  <c r="AJ167" i="15"/>
  <c r="AK167" i="15"/>
  <c r="AL167" i="15"/>
  <c r="AM167" i="15"/>
  <c r="AN167" i="15"/>
  <c r="AO167" i="15"/>
  <c r="AP167" i="15"/>
  <c r="AQ167" i="15"/>
  <c r="AR167" i="15"/>
  <c r="AS167" i="15"/>
  <c r="AT167" i="15"/>
  <c r="AU167" i="15"/>
  <c r="AV167" i="15"/>
  <c r="AW167" i="15"/>
  <c r="AX167" i="15"/>
  <c r="AY167" i="15"/>
  <c r="AZ167" i="15"/>
  <c r="BA167" i="15"/>
  <c r="BB167" i="15"/>
  <c r="BC167" i="15"/>
  <c r="BD167" i="15"/>
  <c r="BE167" i="15"/>
  <c r="BF167" i="15"/>
  <c r="BG167" i="15"/>
  <c r="BH167" i="15"/>
  <c r="BI167" i="15"/>
  <c r="BJ167" i="15"/>
  <c r="BK167" i="15"/>
  <c r="BL167" i="15"/>
  <c r="BM167" i="15"/>
  <c r="BN167" i="15"/>
  <c r="BO167" i="15"/>
  <c r="BP167" i="15"/>
  <c r="BQ167" i="15"/>
  <c r="BR167" i="15"/>
  <c r="BS167" i="15"/>
  <c r="BT167" i="15"/>
  <c r="BU167" i="15"/>
  <c r="BV167" i="15"/>
  <c r="BW167" i="15"/>
  <c r="BX167" i="15"/>
  <c r="BY167" i="15"/>
  <c r="BZ167" i="15"/>
  <c r="CA167" i="15"/>
  <c r="CB167" i="15"/>
  <c r="CC167" i="15"/>
  <c r="CD167" i="15"/>
  <c r="CE167" i="15"/>
  <c r="CF167" i="15"/>
  <c r="CG167" i="15"/>
  <c r="CH167" i="15"/>
  <c r="CI167" i="15"/>
  <c r="CJ167" i="15"/>
  <c r="CK167" i="15"/>
  <c r="CL167" i="15"/>
  <c r="CM167" i="15"/>
  <c r="CN167" i="15"/>
  <c r="CO167" i="15"/>
  <c r="CP167" i="15"/>
  <c r="CQ167" i="15"/>
  <c r="CR167" i="15"/>
  <c r="CS167" i="15"/>
  <c r="CT167" i="15"/>
  <c r="CU167" i="15"/>
  <c r="CV167" i="15"/>
  <c r="CW167" i="15"/>
  <c r="CX167" i="15"/>
  <c r="CY167" i="15"/>
  <c r="CZ167" i="15"/>
  <c r="DA167" i="15"/>
  <c r="DB167" i="15"/>
  <c r="DC167" i="15"/>
  <c r="DD167" i="15"/>
  <c r="DE167" i="15"/>
  <c r="DF167" i="15"/>
  <c r="DG167" i="15"/>
  <c r="DH167" i="15"/>
  <c r="DI167" i="15"/>
  <c r="DJ167" i="15"/>
  <c r="DK167" i="15"/>
  <c r="DL167" i="15"/>
  <c r="DM167" i="15"/>
  <c r="DN167" i="15"/>
  <c r="DO167" i="15"/>
  <c r="DP167" i="15"/>
  <c r="DQ167" i="15"/>
  <c r="DR167" i="15"/>
  <c r="DS167" i="15"/>
  <c r="DT167" i="15"/>
  <c r="DU167" i="15"/>
  <c r="DV167" i="15"/>
  <c r="DW167" i="15"/>
  <c r="DX167" i="15"/>
  <c r="DY167" i="15"/>
  <c r="DZ167" i="15"/>
  <c r="EA167" i="15"/>
  <c r="EB167" i="15"/>
  <c r="EC167" i="15"/>
  <c r="ED167" i="15"/>
  <c r="EE167" i="15"/>
  <c r="EF167" i="15"/>
  <c r="EG167" i="15"/>
  <c r="EH167" i="15"/>
  <c r="EI167" i="15"/>
  <c r="EJ167" i="15"/>
  <c r="EK167" i="15"/>
  <c r="EL167" i="15"/>
  <c r="EM167" i="15"/>
  <c r="EN167" i="15"/>
  <c r="EO167" i="15"/>
  <c r="EP167" i="15"/>
  <c r="EQ167" i="15"/>
  <c r="ER167" i="15"/>
  <c r="ES167" i="15"/>
  <c r="ET167" i="15"/>
  <c r="EU167" i="15"/>
  <c r="EV167" i="15"/>
  <c r="EW167" i="15"/>
  <c r="EX167" i="15"/>
  <c r="EY167" i="15"/>
  <c r="EZ167" i="15"/>
  <c r="FA167" i="15"/>
  <c r="FB167" i="15"/>
  <c r="FC167" i="15"/>
  <c r="FD167" i="15"/>
  <c r="FE167" i="15"/>
  <c r="FF167" i="15"/>
  <c r="FG167" i="15"/>
  <c r="FH167" i="15"/>
  <c r="FI167" i="15"/>
  <c r="FJ167" i="15"/>
  <c r="FK167" i="15"/>
  <c r="FL167" i="15"/>
  <c r="FM167" i="15"/>
  <c r="FN167" i="15"/>
  <c r="FO167" i="15"/>
  <c r="FP167" i="15"/>
  <c r="FQ167" i="15"/>
  <c r="FR167" i="15"/>
  <c r="FS167" i="15"/>
  <c r="FT167" i="15"/>
  <c r="FU167" i="15"/>
  <c r="FV167" i="15"/>
  <c r="FW167" i="15"/>
  <c r="FX167" i="15"/>
  <c r="FY167" i="15"/>
  <c r="FZ167" i="15"/>
  <c r="GA167" i="15"/>
  <c r="GB167" i="15"/>
  <c r="GC167" i="15"/>
  <c r="GD167" i="15"/>
  <c r="GE167" i="15"/>
  <c r="GF167" i="15"/>
  <c r="GG167" i="15"/>
  <c r="GH167" i="15"/>
  <c r="GI167" i="15"/>
  <c r="GJ167" i="15"/>
  <c r="GK167" i="15"/>
  <c r="L168" i="15"/>
  <c r="M168" i="15"/>
  <c r="N168" i="15"/>
  <c r="O168" i="15"/>
  <c r="P168" i="15"/>
  <c r="Q168" i="15"/>
  <c r="R168" i="15"/>
  <c r="S168" i="15"/>
  <c r="T168" i="15"/>
  <c r="U168" i="15"/>
  <c r="V168" i="15"/>
  <c r="W168" i="15"/>
  <c r="X168" i="15"/>
  <c r="Y168" i="15"/>
  <c r="Z168" i="15"/>
  <c r="AA168" i="15"/>
  <c r="AB168" i="15"/>
  <c r="AC168" i="15"/>
  <c r="AD168" i="15"/>
  <c r="AE168" i="15"/>
  <c r="AF168" i="15"/>
  <c r="AG168" i="15"/>
  <c r="AH168" i="15"/>
  <c r="AI168" i="15"/>
  <c r="AJ168" i="15"/>
  <c r="AK168" i="15"/>
  <c r="AL168" i="15"/>
  <c r="AM168" i="15"/>
  <c r="AN168" i="15"/>
  <c r="AO168" i="15"/>
  <c r="AP168" i="15"/>
  <c r="AQ168" i="15"/>
  <c r="AR168" i="15"/>
  <c r="AS168" i="15"/>
  <c r="AT168" i="15"/>
  <c r="AU168" i="15"/>
  <c r="AV168" i="15"/>
  <c r="AW168" i="15"/>
  <c r="AX168" i="15"/>
  <c r="AY168" i="15"/>
  <c r="AZ168" i="15"/>
  <c r="BA168" i="15"/>
  <c r="BB168" i="15"/>
  <c r="BC168" i="15"/>
  <c r="BD168" i="15"/>
  <c r="BE168" i="15"/>
  <c r="BF168" i="15"/>
  <c r="BG168" i="15"/>
  <c r="BH168" i="15"/>
  <c r="BI168" i="15"/>
  <c r="BJ168" i="15"/>
  <c r="BK168" i="15"/>
  <c r="BL168" i="15"/>
  <c r="BM168" i="15"/>
  <c r="BN168" i="15"/>
  <c r="BO168" i="15"/>
  <c r="BP168" i="15"/>
  <c r="BQ168" i="15"/>
  <c r="BR168" i="15"/>
  <c r="BS168" i="15"/>
  <c r="BT168" i="15"/>
  <c r="BU168" i="15"/>
  <c r="BV168" i="15"/>
  <c r="BW168" i="15"/>
  <c r="BX168" i="15"/>
  <c r="BY168" i="15"/>
  <c r="BZ168" i="15"/>
  <c r="CA168" i="15"/>
  <c r="CB168" i="15"/>
  <c r="CC168" i="15"/>
  <c r="CD168" i="15"/>
  <c r="CE168" i="15"/>
  <c r="CF168" i="15"/>
  <c r="CG168" i="15"/>
  <c r="CH168" i="15"/>
  <c r="CI168" i="15"/>
  <c r="CJ168" i="15"/>
  <c r="CK168" i="15"/>
  <c r="CL168" i="15"/>
  <c r="CM168" i="15"/>
  <c r="CN168" i="15"/>
  <c r="CO168" i="15"/>
  <c r="CP168" i="15"/>
  <c r="CQ168" i="15"/>
  <c r="CR168" i="15"/>
  <c r="CS168" i="15"/>
  <c r="CT168" i="15"/>
  <c r="CU168" i="15"/>
  <c r="CV168" i="15"/>
  <c r="CW168" i="15"/>
  <c r="CX168" i="15"/>
  <c r="CY168" i="15"/>
  <c r="CZ168" i="15"/>
  <c r="DA168" i="15"/>
  <c r="DB168" i="15"/>
  <c r="DC168" i="15"/>
  <c r="DD168" i="15"/>
  <c r="DE168" i="15"/>
  <c r="DF168" i="15"/>
  <c r="DG168" i="15"/>
  <c r="DH168" i="15"/>
  <c r="DI168" i="15"/>
  <c r="DJ168" i="15"/>
  <c r="DK168" i="15"/>
  <c r="DL168" i="15"/>
  <c r="DM168" i="15"/>
  <c r="DN168" i="15"/>
  <c r="DO168" i="15"/>
  <c r="DP168" i="15"/>
  <c r="DQ168" i="15"/>
  <c r="DR168" i="15"/>
  <c r="DS168" i="15"/>
  <c r="DT168" i="15"/>
  <c r="DU168" i="15"/>
  <c r="DV168" i="15"/>
  <c r="DW168" i="15"/>
  <c r="DX168" i="15"/>
  <c r="DY168" i="15"/>
  <c r="DZ168" i="15"/>
  <c r="EA168" i="15"/>
  <c r="EB168" i="15"/>
  <c r="EC168" i="15"/>
  <c r="ED168" i="15"/>
  <c r="EE168" i="15"/>
  <c r="EF168" i="15"/>
  <c r="EG168" i="15"/>
  <c r="EH168" i="15"/>
  <c r="EI168" i="15"/>
  <c r="EJ168" i="15"/>
  <c r="EK168" i="15"/>
  <c r="EL168" i="15"/>
  <c r="EM168" i="15"/>
  <c r="EN168" i="15"/>
  <c r="EO168" i="15"/>
  <c r="EP168" i="15"/>
  <c r="EQ168" i="15"/>
  <c r="ER168" i="15"/>
  <c r="ES168" i="15"/>
  <c r="ET168" i="15"/>
  <c r="EU168" i="15"/>
  <c r="EV168" i="15"/>
  <c r="EW168" i="15"/>
  <c r="EX168" i="15"/>
  <c r="EY168" i="15"/>
  <c r="EZ168" i="15"/>
  <c r="FA168" i="15"/>
  <c r="FB168" i="15"/>
  <c r="FC168" i="15"/>
  <c r="FD168" i="15"/>
  <c r="FE168" i="15"/>
  <c r="FF168" i="15"/>
  <c r="FG168" i="15"/>
  <c r="FH168" i="15"/>
  <c r="FI168" i="15"/>
  <c r="FJ168" i="15"/>
  <c r="FK168" i="15"/>
  <c r="FL168" i="15"/>
  <c r="FM168" i="15"/>
  <c r="FN168" i="15"/>
  <c r="FO168" i="15"/>
  <c r="FP168" i="15"/>
  <c r="FQ168" i="15"/>
  <c r="FR168" i="15"/>
  <c r="FS168" i="15"/>
  <c r="FT168" i="15"/>
  <c r="FU168" i="15"/>
  <c r="FV168" i="15"/>
  <c r="FW168" i="15"/>
  <c r="FX168" i="15"/>
  <c r="FY168" i="15"/>
  <c r="FZ168" i="15"/>
  <c r="GA168" i="15"/>
  <c r="GB168" i="15"/>
  <c r="GC168" i="15"/>
  <c r="GD168" i="15"/>
  <c r="GE168" i="15"/>
  <c r="GF168" i="15"/>
  <c r="GG168" i="15"/>
  <c r="GH168" i="15"/>
  <c r="GI168" i="15"/>
  <c r="GJ168" i="15"/>
  <c r="GK168" i="15"/>
  <c r="L169" i="15"/>
  <c r="M169" i="15"/>
  <c r="N169" i="15"/>
  <c r="O169" i="15"/>
  <c r="P169" i="15"/>
  <c r="Q169" i="15"/>
  <c r="R169" i="15"/>
  <c r="S169" i="15"/>
  <c r="T169" i="15"/>
  <c r="U169" i="15"/>
  <c r="V169" i="15"/>
  <c r="W169" i="15"/>
  <c r="X169" i="15"/>
  <c r="Y169" i="15"/>
  <c r="Z169" i="15"/>
  <c r="AA169" i="15"/>
  <c r="AB169" i="15"/>
  <c r="AC169" i="15"/>
  <c r="AD169" i="15"/>
  <c r="AE169" i="15"/>
  <c r="AF169" i="15"/>
  <c r="AG169" i="15"/>
  <c r="AH169" i="15"/>
  <c r="AI169" i="15"/>
  <c r="AJ169" i="15"/>
  <c r="AK169" i="15"/>
  <c r="AL169" i="15"/>
  <c r="AM169" i="15"/>
  <c r="AN169" i="15"/>
  <c r="AO169" i="15"/>
  <c r="AP169" i="15"/>
  <c r="AQ169" i="15"/>
  <c r="AR169" i="15"/>
  <c r="AS169" i="15"/>
  <c r="AT169" i="15"/>
  <c r="AU169" i="15"/>
  <c r="AV169" i="15"/>
  <c r="AW169" i="15"/>
  <c r="AX169" i="15"/>
  <c r="AY169" i="15"/>
  <c r="AZ169" i="15"/>
  <c r="BA169" i="15"/>
  <c r="BB169" i="15"/>
  <c r="BC169" i="15"/>
  <c r="BD169" i="15"/>
  <c r="BE169" i="15"/>
  <c r="BF169" i="15"/>
  <c r="BG169" i="15"/>
  <c r="BH169" i="15"/>
  <c r="BI169" i="15"/>
  <c r="BJ169" i="15"/>
  <c r="BK169" i="15"/>
  <c r="BL169" i="15"/>
  <c r="BM169" i="15"/>
  <c r="BN169" i="15"/>
  <c r="BO169" i="15"/>
  <c r="BP169" i="15"/>
  <c r="BQ169" i="15"/>
  <c r="BR169" i="15"/>
  <c r="BS169" i="15"/>
  <c r="BT169" i="15"/>
  <c r="BU169" i="15"/>
  <c r="BV169" i="15"/>
  <c r="BW169" i="15"/>
  <c r="BX169" i="15"/>
  <c r="BY169" i="15"/>
  <c r="BZ169" i="15"/>
  <c r="CA169" i="15"/>
  <c r="CB169" i="15"/>
  <c r="CC169" i="15"/>
  <c r="CD169" i="15"/>
  <c r="CE169" i="15"/>
  <c r="CF169" i="15"/>
  <c r="CG169" i="15"/>
  <c r="CH169" i="15"/>
  <c r="CI169" i="15"/>
  <c r="CJ169" i="15"/>
  <c r="CK169" i="15"/>
  <c r="CL169" i="15"/>
  <c r="CM169" i="15"/>
  <c r="CN169" i="15"/>
  <c r="CO169" i="15"/>
  <c r="CP169" i="15"/>
  <c r="CQ169" i="15"/>
  <c r="CR169" i="15"/>
  <c r="CS169" i="15"/>
  <c r="CT169" i="15"/>
  <c r="CU169" i="15"/>
  <c r="CV169" i="15"/>
  <c r="CW169" i="15"/>
  <c r="CX169" i="15"/>
  <c r="CY169" i="15"/>
  <c r="CZ169" i="15"/>
  <c r="DA169" i="15"/>
  <c r="DB169" i="15"/>
  <c r="DC169" i="15"/>
  <c r="DD169" i="15"/>
  <c r="DE169" i="15"/>
  <c r="DF169" i="15"/>
  <c r="DG169" i="15"/>
  <c r="DH169" i="15"/>
  <c r="DI169" i="15"/>
  <c r="DJ169" i="15"/>
  <c r="DK169" i="15"/>
  <c r="DL169" i="15"/>
  <c r="DM169" i="15"/>
  <c r="DN169" i="15"/>
  <c r="DO169" i="15"/>
  <c r="DP169" i="15"/>
  <c r="DQ169" i="15"/>
  <c r="DR169" i="15"/>
  <c r="DS169" i="15"/>
  <c r="DT169" i="15"/>
  <c r="DU169" i="15"/>
  <c r="DV169" i="15"/>
  <c r="DW169" i="15"/>
  <c r="DX169" i="15"/>
  <c r="DY169" i="15"/>
  <c r="DZ169" i="15"/>
  <c r="EA169" i="15"/>
  <c r="EB169" i="15"/>
  <c r="EC169" i="15"/>
  <c r="ED169" i="15"/>
  <c r="EE169" i="15"/>
  <c r="EF169" i="15"/>
  <c r="EG169" i="15"/>
  <c r="EH169" i="15"/>
  <c r="EI169" i="15"/>
  <c r="EJ169" i="15"/>
  <c r="EK169" i="15"/>
  <c r="EL169" i="15"/>
  <c r="EM169" i="15"/>
  <c r="EN169" i="15"/>
  <c r="EO169" i="15"/>
  <c r="EP169" i="15"/>
  <c r="EQ169" i="15"/>
  <c r="ER169" i="15"/>
  <c r="ES169" i="15"/>
  <c r="ET169" i="15"/>
  <c r="EU169" i="15"/>
  <c r="EV169" i="15"/>
  <c r="EW169" i="15"/>
  <c r="EX169" i="15"/>
  <c r="EY169" i="15"/>
  <c r="EZ169" i="15"/>
  <c r="FA169" i="15"/>
  <c r="FB169" i="15"/>
  <c r="FC169" i="15"/>
  <c r="FD169" i="15"/>
  <c r="FE169" i="15"/>
  <c r="FF169" i="15"/>
  <c r="FG169" i="15"/>
  <c r="FH169" i="15"/>
  <c r="FI169" i="15"/>
  <c r="FJ169" i="15"/>
  <c r="FK169" i="15"/>
  <c r="FL169" i="15"/>
  <c r="FM169" i="15"/>
  <c r="FN169" i="15"/>
  <c r="FO169" i="15"/>
  <c r="FP169" i="15"/>
  <c r="FQ169" i="15"/>
  <c r="FR169" i="15"/>
  <c r="FS169" i="15"/>
  <c r="FT169" i="15"/>
  <c r="FU169" i="15"/>
  <c r="FV169" i="15"/>
  <c r="FW169" i="15"/>
  <c r="FX169" i="15"/>
  <c r="FY169" i="15"/>
  <c r="FZ169" i="15"/>
  <c r="GA169" i="15"/>
  <c r="GB169" i="15"/>
  <c r="GC169" i="15"/>
  <c r="GD169" i="15"/>
  <c r="GE169" i="15"/>
  <c r="GF169" i="15"/>
  <c r="GG169" i="15"/>
  <c r="GH169" i="15"/>
  <c r="GI169" i="15"/>
  <c r="GJ169" i="15"/>
  <c r="GK169" i="15"/>
  <c r="L170" i="15"/>
  <c r="M170" i="15"/>
  <c r="N170" i="15"/>
  <c r="O170" i="15"/>
  <c r="P170" i="15"/>
  <c r="Q170" i="15"/>
  <c r="R170" i="15"/>
  <c r="S170" i="15"/>
  <c r="T170" i="15"/>
  <c r="U170" i="15"/>
  <c r="V170" i="15"/>
  <c r="W170" i="15"/>
  <c r="X170" i="15"/>
  <c r="Y170" i="15"/>
  <c r="Z170" i="15"/>
  <c r="AA170" i="15"/>
  <c r="AB170" i="15"/>
  <c r="AC170" i="15"/>
  <c r="AD170" i="15"/>
  <c r="AE170" i="15"/>
  <c r="AF170" i="15"/>
  <c r="AG170" i="15"/>
  <c r="AH170" i="15"/>
  <c r="AI170" i="15"/>
  <c r="AJ170" i="15"/>
  <c r="AK170" i="15"/>
  <c r="AL170" i="15"/>
  <c r="AM170" i="15"/>
  <c r="AN170" i="15"/>
  <c r="AO170" i="15"/>
  <c r="AP170" i="15"/>
  <c r="AQ170" i="15"/>
  <c r="AR170" i="15"/>
  <c r="AS170" i="15"/>
  <c r="AT170" i="15"/>
  <c r="AU170" i="15"/>
  <c r="AV170" i="15"/>
  <c r="AW170" i="15"/>
  <c r="AX170" i="15"/>
  <c r="AY170" i="15"/>
  <c r="AZ170" i="15"/>
  <c r="BA170" i="15"/>
  <c r="BB170" i="15"/>
  <c r="BC170" i="15"/>
  <c r="BD170" i="15"/>
  <c r="BE170" i="15"/>
  <c r="BF170" i="15"/>
  <c r="BG170" i="15"/>
  <c r="BH170" i="15"/>
  <c r="BI170" i="15"/>
  <c r="BJ170" i="15"/>
  <c r="BK170" i="15"/>
  <c r="BL170" i="15"/>
  <c r="BM170" i="15"/>
  <c r="BN170" i="15"/>
  <c r="BO170" i="15"/>
  <c r="BP170" i="15"/>
  <c r="BQ170" i="15"/>
  <c r="BR170" i="15"/>
  <c r="BS170" i="15"/>
  <c r="BT170" i="15"/>
  <c r="BU170" i="15"/>
  <c r="BV170" i="15"/>
  <c r="BW170" i="15"/>
  <c r="BX170" i="15"/>
  <c r="BY170" i="15"/>
  <c r="BZ170" i="15"/>
  <c r="CA170" i="15"/>
  <c r="CB170" i="15"/>
  <c r="CC170" i="15"/>
  <c r="CD170" i="15"/>
  <c r="CE170" i="15"/>
  <c r="CF170" i="15"/>
  <c r="CG170" i="15"/>
  <c r="CH170" i="15"/>
  <c r="CI170" i="15"/>
  <c r="CJ170" i="15"/>
  <c r="CK170" i="15"/>
  <c r="CL170" i="15"/>
  <c r="CM170" i="15"/>
  <c r="CN170" i="15"/>
  <c r="CO170" i="15"/>
  <c r="CP170" i="15"/>
  <c r="CQ170" i="15"/>
  <c r="CR170" i="15"/>
  <c r="CS170" i="15"/>
  <c r="CT170" i="15"/>
  <c r="CU170" i="15"/>
  <c r="CV170" i="15"/>
  <c r="CW170" i="15"/>
  <c r="CX170" i="15"/>
  <c r="CY170" i="15"/>
  <c r="CZ170" i="15"/>
  <c r="DA170" i="15"/>
  <c r="DB170" i="15"/>
  <c r="DC170" i="15"/>
  <c r="DD170" i="15"/>
  <c r="DE170" i="15"/>
  <c r="DF170" i="15"/>
  <c r="DG170" i="15"/>
  <c r="DH170" i="15"/>
  <c r="DI170" i="15"/>
  <c r="DJ170" i="15"/>
  <c r="DK170" i="15"/>
  <c r="DL170" i="15"/>
  <c r="DM170" i="15"/>
  <c r="DN170" i="15"/>
  <c r="DO170" i="15"/>
  <c r="DP170" i="15"/>
  <c r="DQ170" i="15"/>
  <c r="DR170" i="15"/>
  <c r="DS170" i="15"/>
  <c r="DT170" i="15"/>
  <c r="DU170" i="15"/>
  <c r="DV170" i="15"/>
  <c r="DW170" i="15"/>
  <c r="DX170" i="15"/>
  <c r="DY170" i="15"/>
  <c r="DZ170" i="15"/>
  <c r="EA170" i="15"/>
  <c r="EB170" i="15"/>
  <c r="EC170" i="15"/>
  <c r="ED170" i="15"/>
  <c r="EE170" i="15"/>
  <c r="EF170" i="15"/>
  <c r="EG170" i="15"/>
  <c r="EH170" i="15"/>
  <c r="EI170" i="15"/>
  <c r="EJ170" i="15"/>
  <c r="EK170" i="15"/>
  <c r="EL170" i="15"/>
  <c r="EM170" i="15"/>
  <c r="EN170" i="15"/>
  <c r="EO170" i="15"/>
  <c r="EP170" i="15"/>
  <c r="EQ170" i="15"/>
  <c r="ER170" i="15"/>
  <c r="ES170" i="15"/>
  <c r="ET170" i="15"/>
  <c r="EU170" i="15"/>
  <c r="EV170" i="15"/>
  <c r="EW170" i="15"/>
  <c r="EX170" i="15"/>
  <c r="EY170" i="15"/>
  <c r="EZ170" i="15"/>
  <c r="FA170" i="15"/>
  <c r="FB170" i="15"/>
  <c r="FC170" i="15"/>
  <c r="FD170" i="15"/>
  <c r="FE170" i="15"/>
  <c r="FF170" i="15"/>
  <c r="FG170" i="15"/>
  <c r="FH170" i="15"/>
  <c r="FI170" i="15"/>
  <c r="FJ170" i="15"/>
  <c r="FK170" i="15"/>
  <c r="FL170" i="15"/>
  <c r="FM170" i="15"/>
  <c r="FN170" i="15"/>
  <c r="FO170" i="15"/>
  <c r="FP170" i="15"/>
  <c r="FQ170" i="15"/>
  <c r="FR170" i="15"/>
  <c r="FS170" i="15"/>
  <c r="FT170" i="15"/>
  <c r="FU170" i="15"/>
  <c r="FV170" i="15"/>
  <c r="FW170" i="15"/>
  <c r="FX170" i="15"/>
  <c r="FY170" i="15"/>
  <c r="FZ170" i="15"/>
  <c r="GA170" i="15"/>
  <c r="GB170" i="15"/>
  <c r="GC170" i="15"/>
  <c r="GD170" i="15"/>
  <c r="GE170" i="15"/>
  <c r="GF170" i="15"/>
  <c r="GG170" i="15"/>
  <c r="GH170" i="15"/>
  <c r="GI170" i="15"/>
  <c r="GJ170" i="15"/>
  <c r="GK170" i="15"/>
  <c r="L171" i="15"/>
  <c r="M171" i="15"/>
  <c r="N171" i="15"/>
  <c r="O171" i="15"/>
  <c r="P171" i="15"/>
  <c r="Q171" i="15"/>
  <c r="R171" i="15"/>
  <c r="S171" i="15"/>
  <c r="T171" i="15"/>
  <c r="U171" i="15"/>
  <c r="V171" i="15"/>
  <c r="W171" i="15"/>
  <c r="X171" i="15"/>
  <c r="Y171" i="15"/>
  <c r="Z171" i="15"/>
  <c r="AA171" i="15"/>
  <c r="AB171" i="15"/>
  <c r="AC171" i="15"/>
  <c r="AD171" i="15"/>
  <c r="AE171" i="15"/>
  <c r="AF171" i="15"/>
  <c r="AG171" i="15"/>
  <c r="AH171" i="15"/>
  <c r="AI171" i="15"/>
  <c r="AJ171" i="15"/>
  <c r="AK171" i="15"/>
  <c r="AL171" i="15"/>
  <c r="AM171" i="15"/>
  <c r="AN171" i="15"/>
  <c r="AO171" i="15"/>
  <c r="AP171" i="15"/>
  <c r="AQ171" i="15"/>
  <c r="AR171" i="15"/>
  <c r="AS171" i="15"/>
  <c r="AT171" i="15"/>
  <c r="AU171" i="15"/>
  <c r="AV171" i="15"/>
  <c r="AW171" i="15"/>
  <c r="AX171" i="15"/>
  <c r="AY171" i="15"/>
  <c r="AZ171" i="15"/>
  <c r="BA171" i="15"/>
  <c r="BB171" i="15"/>
  <c r="BC171" i="15"/>
  <c r="BD171" i="15"/>
  <c r="BE171" i="15"/>
  <c r="BF171" i="15"/>
  <c r="BG171" i="15"/>
  <c r="BH171" i="15"/>
  <c r="BI171" i="15"/>
  <c r="BJ171" i="15"/>
  <c r="BK171" i="15"/>
  <c r="BL171" i="15"/>
  <c r="BM171" i="15"/>
  <c r="BN171" i="15"/>
  <c r="BO171" i="15"/>
  <c r="BP171" i="15"/>
  <c r="BQ171" i="15"/>
  <c r="BR171" i="15"/>
  <c r="BS171" i="15"/>
  <c r="BT171" i="15"/>
  <c r="BU171" i="15"/>
  <c r="BV171" i="15"/>
  <c r="BW171" i="15"/>
  <c r="BX171" i="15"/>
  <c r="BY171" i="15"/>
  <c r="BZ171" i="15"/>
  <c r="CA171" i="15"/>
  <c r="CB171" i="15"/>
  <c r="CC171" i="15"/>
  <c r="CD171" i="15"/>
  <c r="CE171" i="15"/>
  <c r="CF171" i="15"/>
  <c r="CG171" i="15"/>
  <c r="CH171" i="15"/>
  <c r="CI171" i="15"/>
  <c r="CJ171" i="15"/>
  <c r="CK171" i="15"/>
  <c r="CL171" i="15"/>
  <c r="CM171" i="15"/>
  <c r="CN171" i="15"/>
  <c r="CO171" i="15"/>
  <c r="CP171" i="15"/>
  <c r="CQ171" i="15"/>
  <c r="CR171" i="15"/>
  <c r="CS171" i="15"/>
  <c r="CT171" i="15"/>
  <c r="CU171" i="15"/>
  <c r="CV171" i="15"/>
  <c r="CW171" i="15"/>
  <c r="CX171" i="15"/>
  <c r="CY171" i="15"/>
  <c r="CZ171" i="15"/>
  <c r="DA171" i="15"/>
  <c r="DB171" i="15"/>
  <c r="DC171" i="15"/>
  <c r="DD171" i="15"/>
  <c r="DE171" i="15"/>
  <c r="DF171" i="15"/>
  <c r="DG171" i="15"/>
  <c r="DH171" i="15"/>
  <c r="DI171" i="15"/>
  <c r="DJ171" i="15"/>
  <c r="DK171" i="15"/>
  <c r="DL171" i="15"/>
  <c r="DM171" i="15"/>
  <c r="DN171" i="15"/>
  <c r="DO171" i="15"/>
  <c r="DP171" i="15"/>
  <c r="DQ171" i="15"/>
  <c r="DR171" i="15"/>
  <c r="DS171" i="15"/>
  <c r="DT171" i="15"/>
  <c r="DU171" i="15"/>
  <c r="DV171" i="15"/>
  <c r="DW171" i="15"/>
  <c r="DX171" i="15"/>
  <c r="DY171" i="15"/>
  <c r="DZ171" i="15"/>
  <c r="EA171" i="15"/>
  <c r="EB171" i="15"/>
  <c r="EC171" i="15"/>
  <c r="ED171" i="15"/>
  <c r="EE171" i="15"/>
  <c r="EF171" i="15"/>
  <c r="EG171" i="15"/>
  <c r="EH171" i="15"/>
  <c r="EI171" i="15"/>
  <c r="EJ171" i="15"/>
  <c r="EK171" i="15"/>
  <c r="EL171" i="15"/>
  <c r="EM171" i="15"/>
  <c r="EN171" i="15"/>
  <c r="EO171" i="15"/>
  <c r="EP171" i="15"/>
  <c r="EQ171" i="15"/>
  <c r="ER171" i="15"/>
  <c r="ES171" i="15"/>
  <c r="ET171" i="15"/>
  <c r="EU171" i="15"/>
  <c r="EV171" i="15"/>
  <c r="EW171" i="15"/>
  <c r="EX171" i="15"/>
  <c r="EY171" i="15"/>
  <c r="EZ171" i="15"/>
  <c r="FA171" i="15"/>
  <c r="FB171" i="15"/>
  <c r="FC171" i="15"/>
  <c r="FD171" i="15"/>
  <c r="FE171" i="15"/>
  <c r="FF171" i="15"/>
  <c r="FG171" i="15"/>
  <c r="FH171" i="15"/>
  <c r="FI171" i="15"/>
  <c r="FJ171" i="15"/>
  <c r="FK171" i="15"/>
  <c r="FL171" i="15"/>
  <c r="FM171" i="15"/>
  <c r="FN171" i="15"/>
  <c r="FO171" i="15"/>
  <c r="FP171" i="15"/>
  <c r="FQ171" i="15"/>
  <c r="FR171" i="15"/>
  <c r="FS171" i="15"/>
  <c r="FT171" i="15"/>
  <c r="FU171" i="15"/>
  <c r="FV171" i="15"/>
  <c r="FW171" i="15"/>
  <c r="FX171" i="15"/>
  <c r="FY171" i="15"/>
  <c r="FZ171" i="15"/>
  <c r="GA171" i="15"/>
  <c r="GB171" i="15"/>
  <c r="GC171" i="15"/>
  <c r="GD171" i="15"/>
  <c r="GE171" i="15"/>
  <c r="GF171" i="15"/>
  <c r="GG171" i="15"/>
  <c r="GH171" i="15"/>
  <c r="GI171" i="15"/>
  <c r="GJ171" i="15"/>
  <c r="GK171" i="15"/>
  <c r="L172" i="15"/>
  <c r="M172" i="15"/>
  <c r="N172" i="15"/>
  <c r="O172" i="15"/>
  <c r="P172" i="15"/>
  <c r="Q172" i="15"/>
  <c r="R172" i="15"/>
  <c r="S172" i="15"/>
  <c r="T172" i="15"/>
  <c r="U172" i="15"/>
  <c r="V172" i="15"/>
  <c r="W172" i="15"/>
  <c r="X172" i="15"/>
  <c r="Y172" i="15"/>
  <c r="Z172" i="15"/>
  <c r="AA172" i="15"/>
  <c r="AB172" i="15"/>
  <c r="AC172" i="15"/>
  <c r="AD172" i="15"/>
  <c r="AE172" i="15"/>
  <c r="AF172" i="15"/>
  <c r="AG172" i="15"/>
  <c r="AH172" i="15"/>
  <c r="AI172" i="15"/>
  <c r="AJ172" i="15"/>
  <c r="AK172" i="15"/>
  <c r="AL172" i="15"/>
  <c r="AM172" i="15"/>
  <c r="AN172" i="15"/>
  <c r="AO172" i="15"/>
  <c r="AP172" i="15"/>
  <c r="AQ172" i="15"/>
  <c r="AR172" i="15"/>
  <c r="AS172" i="15"/>
  <c r="AT172" i="15"/>
  <c r="AU172" i="15"/>
  <c r="AV172" i="15"/>
  <c r="AW172" i="15"/>
  <c r="AX172" i="15"/>
  <c r="AY172" i="15"/>
  <c r="AZ172" i="15"/>
  <c r="BA172" i="15"/>
  <c r="BB172" i="15"/>
  <c r="BC172" i="15"/>
  <c r="BD172" i="15"/>
  <c r="BE172" i="15"/>
  <c r="BF172" i="15"/>
  <c r="BG172" i="15"/>
  <c r="BH172" i="15"/>
  <c r="BI172" i="15"/>
  <c r="BJ172" i="15"/>
  <c r="BK172" i="15"/>
  <c r="BL172" i="15"/>
  <c r="BM172" i="15"/>
  <c r="BN172" i="15"/>
  <c r="BO172" i="15"/>
  <c r="BP172" i="15"/>
  <c r="BQ172" i="15"/>
  <c r="BR172" i="15"/>
  <c r="BS172" i="15"/>
  <c r="BT172" i="15"/>
  <c r="BU172" i="15"/>
  <c r="BV172" i="15"/>
  <c r="BW172" i="15"/>
  <c r="BX172" i="15"/>
  <c r="BY172" i="15"/>
  <c r="BZ172" i="15"/>
  <c r="CA172" i="15"/>
  <c r="CB172" i="15"/>
  <c r="CC172" i="15"/>
  <c r="CD172" i="15"/>
  <c r="CE172" i="15"/>
  <c r="CF172" i="15"/>
  <c r="CG172" i="15"/>
  <c r="CH172" i="15"/>
  <c r="CI172" i="15"/>
  <c r="CJ172" i="15"/>
  <c r="CK172" i="15"/>
  <c r="CL172" i="15"/>
  <c r="CM172" i="15"/>
  <c r="CN172" i="15"/>
  <c r="CO172" i="15"/>
  <c r="CP172" i="15"/>
  <c r="CQ172" i="15"/>
  <c r="CR172" i="15"/>
  <c r="CS172" i="15"/>
  <c r="CT172" i="15"/>
  <c r="CU172" i="15"/>
  <c r="CV172" i="15"/>
  <c r="CW172" i="15"/>
  <c r="CX172" i="15"/>
  <c r="CY172" i="15"/>
  <c r="CZ172" i="15"/>
  <c r="DA172" i="15"/>
  <c r="DB172" i="15"/>
  <c r="DC172" i="15"/>
  <c r="DD172" i="15"/>
  <c r="DE172" i="15"/>
  <c r="DF172" i="15"/>
  <c r="DG172" i="15"/>
  <c r="DH172" i="15"/>
  <c r="DI172" i="15"/>
  <c r="DJ172" i="15"/>
  <c r="DK172" i="15"/>
  <c r="DL172" i="15"/>
  <c r="DM172" i="15"/>
  <c r="DN172" i="15"/>
  <c r="DO172" i="15"/>
  <c r="DP172" i="15"/>
  <c r="DQ172" i="15"/>
  <c r="DR172" i="15"/>
  <c r="DS172" i="15"/>
  <c r="DT172" i="15"/>
  <c r="DU172" i="15"/>
  <c r="DV172" i="15"/>
  <c r="DW172" i="15"/>
  <c r="DX172" i="15"/>
  <c r="DY172" i="15"/>
  <c r="DZ172" i="15"/>
  <c r="EA172" i="15"/>
  <c r="EB172" i="15"/>
  <c r="EC172" i="15"/>
  <c r="ED172" i="15"/>
  <c r="EE172" i="15"/>
  <c r="EF172" i="15"/>
  <c r="EG172" i="15"/>
  <c r="EH172" i="15"/>
  <c r="EI172" i="15"/>
  <c r="EJ172" i="15"/>
  <c r="EK172" i="15"/>
  <c r="EL172" i="15"/>
  <c r="EM172" i="15"/>
  <c r="EN172" i="15"/>
  <c r="EO172" i="15"/>
  <c r="EP172" i="15"/>
  <c r="EQ172" i="15"/>
  <c r="ER172" i="15"/>
  <c r="ES172" i="15"/>
  <c r="ET172" i="15"/>
  <c r="EU172" i="15"/>
  <c r="EV172" i="15"/>
  <c r="EW172" i="15"/>
  <c r="EX172" i="15"/>
  <c r="EY172" i="15"/>
  <c r="EZ172" i="15"/>
  <c r="FA172" i="15"/>
  <c r="FB172" i="15"/>
  <c r="FC172" i="15"/>
  <c r="FD172" i="15"/>
  <c r="FE172" i="15"/>
  <c r="FF172" i="15"/>
  <c r="FG172" i="15"/>
  <c r="FH172" i="15"/>
  <c r="FI172" i="15"/>
  <c r="FJ172" i="15"/>
  <c r="FK172" i="15"/>
  <c r="FL172" i="15"/>
  <c r="FM172" i="15"/>
  <c r="FN172" i="15"/>
  <c r="FO172" i="15"/>
  <c r="FP172" i="15"/>
  <c r="FQ172" i="15"/>
  <c r="FR172" i="15"/>
  <c r="FS172" i="15"/>
  <c r="FT172" i="15"/>
  <c r="FU172" i="15"/>
  <c r="FV172" i="15"/>
  <c r="FW172" i="15"/>
  <c r="FX172" i="15"/>
  <c r="FY172" i="15"/>
  <c r="FZ172" i="15"/>
  <c r="GA172" i="15"/>
  <c r="GB172" i="15"/>
  <c r="GC172" i="15"/>
  <c r="GD172" i="15"/>
  <c r="GE172" i="15"/>
  <c r="GF172" i="15"/>
  <c r="GG172" i="15"/>
  <c r="GH172" i="15"/>
  <c r="GI172" i="15"/>
  <c r="GJ172" i="15"/>
  <c r="GK172" i="15"/>
  <c r="L173" i="15"/>
  <c r="M173" i="15"/>
  <c r="N173" i="15"/>
  <c r="O173" i="15"/>
  <c r="P173" i="15"/>
  <c r="Q173" i="15"/>
  <c r="R173" i="15"/>
  <c r="S173" i="15"/>
  <c r="T173" i="15"/>
  <c r="U173" i="15"/>
  <c r="V173" i="15"/>
  <c r="W173" i="15"/>
  <c r="X173" i="15"/>
  <c r="Y173" i="15"/>
  <c r="Z173" i="15"/>
  <c r="AA173" i="15"/>
  <c r="AB173" i="15"/>
  <c r="AC173" i="15"/>
  <c r="AD173" i="15"/>
  <c r="AE173" i="15"/>
  <c r="AF173" i="15"/>
  <c r="AG173" i="15"/>
  <c r="AH173" i="15"/>
  <c r="AI173" i="15"/>
  <c r="AJ173" i="15"/>
  <c r="AK173" i="15"/>
  <c r="AL173" i="15"/>
  <c r="AM173" i="15"/>
  <c r="AN173" i="15"/>
  <c r="AO173" i="15"/>
  <c r="AP173" i="15"/>
  <c r="AQ173" i="15"/>
  <c r="AR173" i="15"/>
  <c r="AS173" i="15"/>
  <c r="AT173" i="15"/>
  <c r="AU173" i="15"/>
  <c r="AV173" i="15"/>
  <c r="AW173" i="15"/>
  <c r="AX173" i="15"/>
  <c r="AY173" i="15"/>
  <c r="AZ173" i="15"/>
  <c r="BA173" i="15"/>
  <c r="BB173" i="15"/>
  <c r="BC173" i="15"/>
  <c r="BD173" i="15"/>
  <c r="BE173" i="15"/>
  <c r="BF173" i="15"/>
  <c r="BG173" i="15"/>
  <c r="BH173" i="15"/>
  <c r="BI173" i="15"/>
  <c r="BJ173" i="15"/>
  <c r="BK173" i="15"/>
  <c r="BL173" i="15"/>
  <c r="BM173" i="15"/>
  <c r="BN173" i="15"/>
  <c r="BO173" i="15"/>
  <c r="BP173" i="15"/>
  <c r="BQ173" i="15"/>
  <c r="BR173" i="15"/>
  <c r="BS173" i="15"/>
  <c r="BT173" i="15"/>
  <c r="BU173" i="15"/>
  <c r="BV173" i="15"/>
  <c r="BW173" i="15"/>
  <c r="BX173" i="15"/>
  <c r="BY173" i="15"/>
  <c r="BZ173" i="15"/>
  <c r="CA173" i="15"/>
  <c r="CB173" i="15"/>
  <c r="CC173" i="15"/>
  <c r="CD173" i="15"/>
  <c r="CE173" i="15"/>
  <c r="CF173" i="15"/>
  <c r="CG173" i="15"/>
  <c r="CH173" i="15"/>
  <c r="CI173" i="15"/>
  <c r="CJ173" i="15"/>
  <c r="CK173" i="15"/>
  <c r="CL173" i="15"/>
  <c r="CM173" i="15"/>
  <c r="CN173" i="15"/>
  <c r="CO173" i="15"/>
  <c r="CP173" i="15"/>
  <c r="CQ173" i="15"/>
  <c r="CR173" i="15"/>
  <c r="CS173" i="15"/>
  <c r="CT173" i="15"/>
  <c r="CU173" i="15"/>
  <c r="CV173" i="15"/>
  <c r="CW173" i="15"/>
  <c r="CX173" i="15"/>
  <c r="CY173" i="15"/>
  <c r="CZ173" i="15"/>
  <c r="DA173" i="15"/>
  <c r="DB173" i="15"/>
  <c r="DC173" i="15"/>
  <c r="DD173" i="15"/>
  <c r="DE173" i="15"/>
  <c r="DF173" i="15"/>
  <c r="DG173" i="15"/>
  <c r="DH173" i="15"/>
  <c r="DI173" i="15"/>
  <c r="DJ173" i="15"/>
  <c r="DK173" i="15"/>
  <c r="DL173" i="15"/>
  <c r="DM173" i="15"/>
  <c r="DN173" i="15"/>
  <c r="DO173" i="15"/>
  <c r="DP173" i="15"/>
  <c r="DQ173" i="15"/>
  <c r="DR173" i="15"/>
  <c r="DS173" i="15"/>
  <c r="DT173" i="15"/>
  <c r="DU173" i="15"/>
  <c r="DV173" i="15"/>
  <c r="DW173" i="15"/>
  <c r="DX173" i="15"/>
  <c r="DY173" i="15"/>
  <c r="DZ173" i="15"/>
  <c r="EA173" i="15"/>
  <c r="EB173" i="15"/>
  <c r="EC173" i="15"/>
  <c r="ED173" i="15"/>
  <c r="EE173" i="15"/>
  <c r="EF173" i="15"/>
  <c r="EG173" i="15"/>
  <c r="EH173" i="15"/>
  <c r="EI173" i="15"/>
  <c r="EJ173" i="15"/>
  <c r="EK173" i="15"/>
  <c r="EL173" i="15"/>
  <c r="EM173" i="15"/>
  <c r="EN173" i="15"/>
  <c r="EO173" i="15"/>
  <c r="EP173" i="15"/>
  <c r="EQ173" i="15"/>
  <c r="ER173" i="15"/>
  <c r="ES173" i="15"/>
  <c r="ET173" i="15"/>
  <c r="EU173" i="15"/>
  <c r="EV173" i="15"/>
  <c r="EW173" i="15"/>
  <c r="EX173" i="15"/>
  <c r="EY173" i="15"/>
  <c r="EZ173" i="15"/>
  <c r="FA173" i="15"/>
  <c r="FB173" i="15"/>
  <c r="FC173" i="15"/>
  <c r="FD173" i="15"/>
  <c r="FE173" i="15"/>
  <c r="FF173" i="15"/>
  <c r="FG173" i="15"/>
  <c r="FH173" i="15"/>
  <c r="FI173" i="15"/>
  <c r="FJ173" i="15"/>
  <c r="FK173" i="15"/>
  <c r="FL173" i="15"/>
  <c r="FM173" i="15"/>
  <c r="FN173" i="15"/>
  <c r="FO173" i="15"/>
  <c r="FP173" i="15"/>
  <c r="FQ173" i="15"/>
  <c r="FR173" i="15"/>
  <c r="FS173" i="15"/>
  <c r="FT173" i="15"/>
  <c r="FU173" i="15"/>
  <c r="FV173" i="15"/>
  <c r="FW173" i="15"/>
  <c r="FX173" i="15"/>
  <c r="FY173" i="15"/>
  <c r="FZ173" i="15"/>
  <c r="GA173" i="15"/>
  <c r="GB173" i="15"/>
  <c r="GC173" i="15"/>
  <c r="GD173" i="15"/>
  <c r="GE173" i="15"/>
  <c r="GF173" i="15"/>
  <c r="GG173" i="15"/>
  <c r="GH173" i="15"/>
  <c r="GI173" i="15"/>
  <c r="GJ173" i="15"/>
  <c r="GK173" i="15"/>
  <c r="L174" i="15"/>
  <c r="M174" i="15"/>
  <c r="N174" i="15"/>
  <c r="O174" i="15"/>
  <c r="P174" i="15"/>
  <c r="Q174" i="15"/>
  <c r="R174" i="15"/>
  <c r="S174" i="15"/>
  <c r="T174" i="15"/>
  <c r="U174" i="15"/>
  <c r="V174" i="15"/>
  <c r="W174" i="15"/>
  <c r="X174" i="15"/>
  <c r="Y174" i="15"/>
  <c r="Z174" i="15"/>
  <c r="AA174" i="15"/>
  <c r="AB174" i="15"/>
  <c r="AC174" i="15"/>
  <c r="AD174" i="15"/>
  <c r="AE174" i="15"/>
  <c r="AF174" i="15"/>
  <c r="AG174" i="15"/>
  <c r="AH174" i="15"/>
  <c r="AI174" i="15"/>
  <c r="AJ174" i="15"/>
  <c r="AK174" i="15"/>
  <c r="AL174" i="15"/>
  <c r="AM174" i="15"/>
  <c r="AN174" i="15"/>
  <c r="AO174" i="15"/>
  <c r="AP174" i="15"/>
  <c r="AQ174" i="15"/>
  <c r="AR174" i="15"/>
  <c r="AS174" i="15"/>
  <c r="AT174" i="15"/>
  <c r="AU174" i="15"/>
  <c r="AV174" i="15"/>
  <c r="AW174" i="15"/>
  <c r="AX174" i="15"/>
  <c r="AY174" i="15"/>
  <c r="AZ174" i="15"/>
  <c r="BA174" i="15"/>
  <c r="BB174" i="15"/>
  <c r="BC174" i="15"/>
  <c r="BD174" i="15"/>
  <c r="BE174" i="15"/>
  <c r="BF174" i="15"/>
  <c r="BG174" i="15"/>
  <c r="BH174" i="15"/>
  <c r="BI174" i="15"/>
  <c r="BJ174" i="15"/>
  <c r="BK174" i="15"/>
  <c r="BL174" i="15"/>
  <c r="BM174" i="15"/>
  <c r="BN174" i="15"/>
  <c r="BO174" i="15"/>
  <c r="BP174" i="15"/>
  <c r="BQ174" i="15"/>
  <c r="BR174" i="15"/>
  <c r="BS174" i="15"/>
  <c r="BT174" i="15"/>
  <c r="BU174" i="15"/>
  <c r="BV174" i="15"/>
  <c r="BW174" i="15"/>
  <c r="BX174" i="15"/>
  <c r="BY174" i="15"/>
  <c r="BZ174" i="15"/>
  <c r="CA174" i="15"/>
  <c r="CB174" i="15"/>
  <c r="CC174" i="15"/>
  <c r="CD174" i="15"/>
  <c r="CE174" i="15"/>
  <c r="CF174" i="15"/>
  <c r="CG174" i="15"/>
  <c r="CH174" i="15"/>
  <c r="CI174" i="15"/>
  <c r="CJ174" i="15"/>
  <c r="CK174" i="15"/>
  <c r="CL174" i="15"/>
  <c r="CM174" i="15"/>
  <c r="CN174" i="15"/>
  <c r="CO174" i="15"/>
  <c r="CP174" i="15"/>
  <c r="CQ174" i="15"/>
  <c r="CR174" i="15"/>
  <c r="CS174" i="15"/>
  <c r="CT174" i="15"/>
  <c r="CU174" i="15"/>
  <c r="CV174" i="15"/>
  <c r="CW174" i="15"/>
  <c r="CX174" i="15"/>
  <c r="CY174" i="15"/>
  <c r="CZ174" i="15"/>
  <c r="DA174" i="15"/>
  <c r="DB174" i="15"/>
  <c r="DC174" i="15"/>
  <c r="DD174" i="15"/>
  <c r="DE174" i="15"/>
  <c r="DF174" i="15"/>
  <c r="DG174" i="15"/>
  <c r="DH174" i="15"/>
  <c r="DI174" i="15"/>
  <c r="DJ174" i="15"/>
  <c r="DK174" i="15"/>
  <c r="DL174" i="15"/>
  <c r="DM174" i="15"/>
  <c r="DN174" i="15"/>
  <c r="DO174" i="15"/>
  <c r="DP174" i="15"/>
  <c r="DQ174" i="15"/>
  <c r="DR174" i="15"/>
  <c r="DS174" i="15"/>
  <c r="DT174" i="15"/>
  <c r="DU174" i="15"/>
  <c r="DV174" i="15"/>
  <c r="DW174" i="15"/>
  <c r="DX174" i="15"/>
  <c r="DY174" i="15"/>
  <c r="DZ174" i="15"/>
  <c r="EA174" i="15"/>
  <c r="EB174" i="15"/>
  <c r="EC174" i="15"/>
  <c r="ED174" i="15"/>
  <c r="EE174" i="15"/>
  <c r="EF174" i="15"/>
  <c r="EG174" i="15"/>
  <c r="EH174" i="15"/>
  <c r="EI174" i="15"/>
  <c r="EJ174" i="15"/>
  <c r="EK174" i="15"/>
  <c r="EL174" i="15"/>
  <c r="EM174" i="15"/>
  <c r="EN174" i="15"/>
  <c r="EO174" i="15"/>
  <c r="EP174" i="15"/>
  <c r="EQ174" i="15"/>
  <c r="ER174" i="15"/>
  <c r="ES174" i="15"/>
  <c r="ET174" i="15"/>
  <c r="EU174" i="15"/>
  <c r="EV174" i="15"/>
  <c r="EW174" i="15"/>
  <c r="EX174" i="15"/>
  <c r="EY174" i="15"/>
  <c r="EZ174" i="15"/>
  <c r="FA174" i="15"/>
  <c r="FB174" i="15"/>
  <c r="FC174" i="15"/>
  <c r="FD174" i="15"/>
  <c r="FE174" i="15"/>
  <c r="FF174" i="15"/>
  <c r="FG174" i="15"/>
  <c r="FH174" i="15"/>
  <c r="FI174" i="15"/>
  <c r="FJ174" i="15"/>
  <c r="FK174" i="15"/>
  <c r="FL174" i="15"/>
  <c r="FM174" i="15"/>
  <c r="FN174" i="15"/>
  <c r="FO174" i="15"/>
  <c r="FP174" i="15"/>
  <c r="FQ174" i="15"/>
  <c r="FR174" i="15"/>
  <c r="FS174" i="15"/>
  <c r="FT174" i="15"/>
  <c r="FU174" i="15"/>
  <c r="FV174" i="15"/>
  <c r="FW174" i="15"/>
  <c r="FX174" i="15"/>
  <c r="FY174" i="15"/>
  <c r="FZ174" i="15"/>
  <c r="GA174" i="15"/>
  <c r="GB174" i="15"/>
  <c r="GC174" i="15"/>
  <c r="GD174" i="15"/>
  <c r="GE174" i="15"/>
  <c r="GF174" i="15"/>
  <c r="GG174" i="15"/>
  <c r="GH174" i="15"/>
  <c r="GI174" i="15"/>
  <c r="GJ174" i="15"/>
  <c r="GK174" i="15"/>
  <c r="L175" i="15"/>
  <c r="M175" i="15"/>
  <c r="N175" i="15"/>
  <c r="O175" i="15"/>
  <c r="P175" i="15"/>
  <c r="Q175" i="15"/>
  <c r="R175" i="15"/>
  <c r="S175" i="15"/>
  <c r="T175" i="15"/>
  <c r="U175" i="15"/>
  <c r="V175" i="15"/>
  <c r="W175" i="15"/>
  <c r="X175" i="15"/>
  <c r="Y175" i="15"/>
  <c r="Z175" i="15"/>
  <c r="AA175" i="15"/>
  <c r="AB175" i="15"/>
  <c r="AC175" i="15"/>
  <c r="AD175" i="15"/>
  <c r="AE175" i="15"/>
  <c r="AF175" i="15"/>
  <c r="AG175" i="15"/>
  <c r="AH175" i="15"/>
  <c r="AI175" i="15"/>
  <c r="AJ175" i="15"/>
  <c r="AK175" i="15"/>
  <c r="AL175" i="15"/>
  <c r="AM175" i="15"/>
  <c r="AN175" i="15"/>
  <c r="AO175" i="15"/>
  <c r="AP175" i="15"/>
  <c r="AQ175" i="15"/>
  <c r="AR175" i="15"/>
  <c r="AS175" i="15"/>
  <c r="AT175" i="15"/>
  <c r="AU175" i="15"/>
  <c r="AV175" i="15"/>
  <c r="AW175" i="15"/>
  <c r="AX175" i="15"/>
  <c r="AY175" i="15"/>
  <c r="AZ175" i="15"/>
  <c r="BA175" i="15"/>
  <c r="BB175" i="15"/>
  <c r="BC175" i="15"/>
  <c r="BD175" i="15"/>
  <c r="BE175" i="15"/>
  <c r="BF175" i="15"/>
  <c r="BG175" i="15"/>
  <c r="BH175" i="15"/>
  <c r="BI175" i="15"/>
  <c r="BJ175" i="15"/>
  <c r="BK175" i="15"/>
  <c r="BL175" i="15"/>
  <c r="BM175" i="15"/>
  <c r="BN175" i="15"/>
  <c r="BO175" i="15"/>
  <c r="BP175" i="15"/>
  <c r="BQ175" i="15"/>
  <c r="BR175" i="15"/>
  <c r="BS175" i="15"/>
  <c r="BT175" i="15"/>
  <c r="BU175" i="15"/>
  <c r="BV175" i="15"/>
  <c r="BW175" i="15"/>
  <c r="BX175" i="15"/>
  <c r="BY175" i="15"/>
  <c r="BZ175" i="15"/>
  <c r="CA175" i="15"/>
  <c r="CB175" i="15"/>
  <c r="CC175" i="15"/>
  <c r="CD175" i="15"/>
  <c r="CE175" i="15"/>
  <c r="CF175" i="15"/>
  <c r="CG175" i="15"/>
  <c r="CH175" i="15"/>
  <c r="CI175" i="15"/>
  <c r="CJ175" i="15"/>
  <c r="CK175" i="15"/>
  <c r="CL175" i="15"/>
  <c r="CM175" i="15"/>
  <c r="CN175" i="15"/>
  <c r="CO175" i="15"/>
  <c r="CP175" i="15"/>
  <c r="CQ175" i="15"/>
  <c r="CR175" i="15"/>
  <c r="CS175" i="15"/>
  <c r="CT175" i="15"/>
  <c r="CU175" i="15"/>
  <c r="CV175" i="15"/>
  <c r="CW175" i="15"/>
  <c r="CX175" i="15"/>
  <c r="CY175" i="15"/>
  <c r="CZ175" i="15"/>
  <c r="DA175" i="15"/>
  <c r="DB175" i="15"/>
  <c r="DC175" i="15"/>
  <c r="DD175" i="15"/>
  <c r="DE175" i="15"/>
  <c r="DF175" i="15"/>
  <c r="DG175" i="15"/>
  <c r="DH175" i="15"/>
  <c r="DI175" i="15"/>
  <c r="DJ175" i="15"/>
  <c r="DK175" i="15"/>
  <c r="DL175" i="15"/>
  <c r="DM175" i="15"/>
  <c r="DN175" i="15"/>
  <c r="DO175" i="15"/>
  <c r="DP175" i="15"/>
  <c r="DQ175" i="15"/>
  <c r="DR175" i="15"/>
  <c r="DS175" i="15"/>
  <c r="DT175" i="15"/>
  <c r="DU175" i="15"/>
  <c r="DV175" i="15"/>
  <c r="DW175" i="15"/>
  <c r="DX175" i="15"/>
  <c r="DY175" i="15"/>
  <c r="DZ175" i="15"/>
  <c r="EA175" i="15"/>
  <c r="EB175" i="15"/>
  <c r="EC175" i="15"/>
  <c r="ED175" i="15"/>
  <c r="EE175" i="15"/>
  <c r="EF175" i="15"/>
  <c r="EG175" i="15"/>
  <c r="EH175" i="15"/>
  <c r="EI175" i="15"/>
  <c r="EJ175" i="15"/>
  <c r="EK175" i="15"/>
  <c r="EL175" i="15"/>
  <c r="EM175" i="15"/>
  <c r="EN175" i="15"/>
  <c r="EO175" i="15"/>
  <c r="EP175" i="15"/>
  <c r="EQ175" i="15"/>
  <c r="ER175" i="15"/>
  <c r="ES175" i="15"/>
  <c r="ET175" i="15"/>
  <c r="EU175" i="15"/>
  <c r="EV175" i="15"/>
  <c r="EW175" i="15"/>
  <c r="EX175" i="15"/>
  <c r="EY175" i="15"/>
  <c r="EZ175" i="15"/>
  <c r="FA175" i="15"/>
  <c r="FB175" i="15"/>
  <c r="FC175" i="15"/>
  <c r="FD175" i="15"/>
  <c r="FE175" i="15"/>
  <c r="FF175" i="15"/>
  <c r="FG175" i="15"/>
  <c r="FH175" i="15"/>
  <c r="FI175" i="15"/>
  <c r="FJ175" i="15"/>
  <c r="FK175" i="15"/>
  <c r="FL175" i="15"/>
  <c r="FM175" i="15"/>
  <c r="FN175" i="15"/>
  <c r="FO175" i="15"/>
  <c r="FP175" i="15"/>
  <c r="FQ175" i="15"/>
  <c r="FR175" i="15"/>
  <c r="FS175" i="15"/>
  <c r="FT175" i="15"/>
  <c r="FU175" i="15"/>
  <c r="FV175" i="15"/>
  <c r="FW175" i="15"/>
  <c r="FX175" i="15"/>
  <c r="FY175" i="15"/>
  <c r="FZ175" i="15"/>
  <c r="GA175" i="15"/>
  <c r="GB175" i="15"/>
  <c r="GC175" i="15"/>
  <c r="GD175" i="15"/>
  <c r="GE175" i="15"/>
  <c r="GF175" i="15"/>
  <c r="GG175" i="15"/>
  <c r="GH175" i="15"/>
  <c r="GI175" i="15"/>
  <c r="GJ175" i="15"/>
  <c r="GK175" i="15"/>
  <c r="L176" i="15"/>
  <c r="M176" i="15"/>
  <c r="N176" i="15"/>
  <c r="O176" i="15"/>
  <c r="P176" i="15"/>
  <c r="Q176" i="15"/>
  <c r="R176" i="15"/>
  <c r="S176" i="15"/>
  <c r="T176" i="15"/>
  <c r="U176" i="15"/>
  <c r="V176" i="15"/>
  <c r="W176" i="15"/>
  <c r="X176" i="15"/>
  <c r="Y176" i="15"/>
  <c r="Z176" i="15"/>
  <c r="AA176" i="15"/>
  <c r="AB176" i="15"/>
  <c r="AC176" i="15"/>
  <c r="AD176" i="15"/>
  <c r="AE176" i="15"/>
  <c r="AF176" i="15"/>
  <c r="AG176" i="15"/>
  <c r="AH176" i="15"/>
  <c r="AI176" i="15"/>
  <c r="AJ176" i="15"/>
  <c r="AK176" i="15"/>
  <c r="AL176" i="15"/>
  <c r="AM176" i="15"/>
  <c r="AN176" i="15"/>
  <c r="AO176" i="15"/>
  <c r="AP176" i="15"/>
  <c r="AQ176" i="15"/>
  <c r="AR176" i="15"/>
  <c r="AS176" i="15"/>
  <c r="AT176" i="15"/>
  <c r="AU176" i="15"/>
  <c r="AV176" i="15"/>
  <c r="AW176" i="15"/>
  <c r="AX176" i="15"/>
  <c r="AY176" i="15"/>
  <c r="AZ176" i="15"/>
  <c r="BA176" i="15"/>
  <c r="BB176" i="15"/>
  <c r="BC176" i="15"/>
  <c r="BD176" i="15"/>
  <c r="BE176" i="15"/>
  <c r="BF176" i="15"/>
  <c r="BG176" i="15"/>
  <c r="BH176" i="15"/>
  <c r="BI176" i="15"/>
  <c r="BJ176" i="15"/>
  <c r="BK176" i="15"/>
  <c r="BL176" i="15"/>
  <c r="BM176" i="15"/>
  <c r="BN176" i="15"/>
  <c r="BO176" i="15"/>
  <c r="BP176" i="15"/>
  <c r="BQ176" i="15"/>
  <c r="BR176" i="15"/>
  <c r="BS176" i="15"/>
  <c r="BT176" i="15"/>
  <c r="BU176" i="15"/>
  <c r="BV176" i="15"/>
  <c r="BW176" i="15"/>
  <c r="BX176" i="15"/>
  <c r="BY176" i="15"/>
  <c r="BZ176" i="15"/>
  <c r="CA176" i="15"/>
  <c r="CB176" i="15"/>
  <c r="CC176" i="15"/>
  <c r="CD176" i="15"/>
  <c r="CE176" i="15"/>
  <c r="CF176" i="15"/>
  <c r="CG176" i="15"/>
  <c r="CH176" i="15"/>
  <c r="CI176" i="15"/>
  <c r="CJ176" i="15"/>
  <c r="CK176" i="15"/>
  <c r="CL176" i="15"/>
  <c r="CM176" i="15"/>
  <c r="CN176" i="15"/>
  <c r="CO176" i="15"/>
  <c r="CP176" i="15"/>
  <c r="CQ176" i="15"/>
  <c r="CR176" i="15"/>
  <c r="CS176" i="15"/>
  <c r="CT176" i="15"/>
  <c r="CU176" i="15"/>
  <c r="CV176" i="15"/>
  <c r="CW176" i="15"/>
  <c r="CX176" i="15"/>
  <c r="CY176" i="15"/>
  <c r="CZ176" i="15"/>
  <c r="DA176" i="15"/>
  <c r="DB176" i="15"/>
  <c r="DC176" i="15"/>
  <c r="DD176" i="15"/>
  <c r="DE176" i="15"/>
  <c r="DF176" i="15"/>
  <c r="DG176" i="15"/>
  <c r="DH176" i="15"/>
  <c r="DI176" i="15"/>
  <c r="DJ176" i="15"/>
  <c r="DK176" i="15"/>
  <c r="DL176" i="15"/>
  <c r="DM176" i="15"/>
  <c r="DN176" i="15"/>
  <c r="DO176" i="15"/>
  <c r="DP176" i="15"/>
  <c r="DQ176" i="15"/>
  <c r="DR176" i="15"/>
  <c r="DS176" i="15"/>
  <c r="DT176" i="15"/>
  <c r="DU176" i="15"/>
  <c r="DV176" i="15"/>
  <c r="DW176" i="15"/>
  <c r="DX176" i="15"/>
  <c r="DY176" i="15"/>
  <c r="DZ176" i="15"/>
  <c r="EA176" i="15"/>
  <c r="EB176" i="15"/>
  <c r="EC176" i="15"/>
  <c r="ED176" i="15"/>
  <c r="EE176" i="15"/>
  <c r="EF176" i="15"/>
  <c r="EG176" i="15"/>
  <c r="EH176" i="15"/>
  <c r="EI176" i="15"/>
  <c r="EJ176" i="15"/>
  <c r="EK176" i="15"/>
  <c r="EL176" i="15"/>
  <c r="EM176" i="15"/>
  <c r="EN176" i="15"/>
  <c r="EO176" i="15"/>
  <c r="EP176" i="15"/>
  <c r="EQ176" i="15"/>
  <c r="ER176" i="15"/>
  <c r="ES176" i="15"/>
  <c r="ET176" i="15"/>
  <c r="EU176" i="15"/>
  <c r="EV176" i="15"/>
  <c r="EW176" i="15"/>
  <c r="EX176" i="15"/>
  <c r="EY176" i="15"/>
  <c r="EZ176" i="15"/>
  <c r="FA176" i="15"/>
  <c r="FB176" i="15"/>
  <c r="FC176" i="15"/>
  <c r="FD176" i="15"/>
  <c r="FE176" i="15"/>
  <c r="FF176" i="15"/>
  <c r="FG176" i="15"/>
  <c r="FH176" i="15"/>
  <c r="FI176" i="15"/>
  <c r="FJ176" i="15"/>
  <c r="FK176" i="15"/>
  <c r="FL176" i="15"/>
  <c r="FM176" i="15"/>
  <c r="FN176" i="15"/>
  <c r="FO176" i="15"/>
  <c r="FP176" i="15"/>
  <c r="FQ176" i="15"/>
  <c r="FR176" i="15"/>
  <c r="FS176" i="15"/>
  <c r="FT176" i="15"/>
  <c r="FU176" i="15"/>
  <c r="FV176" i="15"/>
  <c r="FW176" i="15"/>
  <c r="FX176" i="15"/>
  <c r="FY176" i="15"/>
  <c r="FZ176" i="15"/>
  <c r="GA176" i="15"/>
  <c r="GB176" i="15"/>
  <c r="GC176" i="15"/>
  <c r="GD176" i="15"/>
  <c r="GE176" i="15"/>
  <c r="GF176" i="15"/>
  <c r="GG176" i="15"/>
  <c r="GH176" i="15"/>
  <c r="GI176" i="15"/>
  <c r="GJ176" i="15"/>
  <c r="GK176" i="15"/>
  <c r="L177" i="15"/>
  <c r="M177" i="15"/>
  <c r="N177" i="15"/>
  <c r="O177" i="15"/>
  <c r="P177" i="15"/>
  <c r="Q177" i="15"/>
  <c r="R177" i="15"/>
  <c r="S177" i="15"/>
  <c r="T177" i="15"/>
  <c r="U177" i="15"/>
  <c r="V177" i="15"/>
  <c r="W177" i="15"/>
  <c r="X177" i="15"/>
  <c r="Y177" i="15"/>
  <c r="Z177" i="15"/>
  <c r="AA177" i="15"/>
  <c r="AB177" i="15"/>
  <c r="AC177" i="15"/>
  <c r="AD177" i="15"/>
  <c r="AE177" i="15"/>
  <c r="AF177" i="15"/>
  <c r="AG177" i="15"/>
  <c r="AH177" i="15"/>
  <c r="AI177" i="15"/>
  <c r="AJ177" i="15"/>
  <c r="AK177" i="15"/>
  <c r="AL177" i="15"/>
  <c r="AM177" i="15"/>
  <c r="AN177" i="15"/>
  <c r="AO177" i="15"/>
  <c r="AP177" i="15"/>
  <c r="AQ177" i="15"/>
  <c r="AR177" i="15"/>
  <c r="AS177" i="15"/>
  <c r="AT177" i="15"/>
  <c r="AU177" i="15"/>
  <c r="AV177" i="15"/>
  <c r="AW177" i="15"/>
  <c r="AX177" i="15"/>
  <c r="AY177" i="15"/>
  <c r="AZ177" i="15"/>
  <c r="BA177" i="15"/>
  <c r="BB177" i="15"/>
  <c r="BC177" i="15"/>
  <c r="BD177" i="15"/>
  <c r="BE177" i="15"/>
  <c r="BF177" i="15"/>
  <c r="BG177" i="15"/>
  <c r="BH177" i="15"/>
  <c r="BI177" i="15"/>
  <c r="BJ177" i="15"/>
  <c r="BK177" i="15"/>
  <c r="BL177" i="15"/>
  <c r="BM177" i="15"/>
  <c r="BN177" i="15"/>
  <c r="BO177" i="15"/>
  <c r="BP177" i="15"/>
  <c r="BQ177" i="15"/>
  <c r="BR177" i="15"/>
  <c r="BS177" i="15"/>
  <c r="BT177" i="15"/>
  <c r="BU177" i="15"/>
  <c r="BV177" i="15"/>
  <c r="BW177" i="15"/>
  <c r="BX177" i="15"/>
  <c r="BY177" i="15"/>
  <c r="BZ177" i="15"/>
  <c r="CA177" i="15"/>
  <c r="CB177" i="15"/>
  <c r="CC177" i="15"/>
  <c r="CD177" i="15"/>
  <c r="CE177" i="15"/>
  <c r="CF177" i="15"/>
  <c r="CG177" i="15"/>
  <c r="CH177" i="15"/>
  <c r="CI177" i="15"/>
  <c r="CJ177" i="15"/>
  <c r="CK177" i="15"/>
  <c r="CL177" i="15"/>
  <c r="CM177" i="15"/>
  <c r="CN177" i="15"/>
  <c r="CO177" i="15"/>
  <c r="CP177" i="15"/>
  <c r="CQ177" i="15"/>
  <c r="CR177" i="15"/>
  <c r="CS177" i="15"/>
  <c r="CT177" i="15"/>
  <c r="CU177" i="15"/>
  <c r="CV177" i="15"/>
  <c r="CW177" i="15"/>
  <c r="CX177" i="15"/>
  <c r="CY177" i="15"/>
  <c r="CZ177" i="15"/>
  <c r="DA177" i="15"/>
  <c r="DB177" i="15"/>
  <c r="DC177" i="15"/>
  <c r="DD177" i="15"/>
  <c r="DE177" i="15"/>
  <c r="DF177" i="15"/>
  <c r="DG177" i="15"/>
  <c r="DH177" i="15"/>
  <c r="DI177" i="15"/>
  <c r="DJ177" i="15"/>
  <c r="DK177" i="15"/>
  <c r="DL177" i="15"/>
  <c r="DM177" i="15"/>
  <c r="DN177" i="15"/>
  <c r="DO177" i="15"/>
  <c r="DP177" i="15"/>
  <c r="DQ177" i="15"/>
  <c r="DR177" i="15"/>
  <c r="DS177" i="15"/>
  <c r="DT177" i="15"/>
  <c r="DU177" i="15"/>
  <c r="DV177" i="15"/>
  <c r="DW177" i="15"/>
  <c r="DX177" i="15"/>
  <c r="DY177" i="15"/>
  <c r="DZ177" i="15"/>
  <c r="EA177" i="15"/>
  <c r="EB177" i="15"/>
  <c r="EC177" i="15"/>
  <c r="ED177" i="15"/>
  <c r="EE177" i="15"/>
  <c r="EF177" i="15"/>
  <c r="EG177" i="15"/>
  <c r="EH177" i="15"/>
  <c r="EI177" i="15"/>
  <c r="EJ177" i="15"/>
  <c r="EK177" i="15"/>
  <c r="EL177" i="15"/>
  <c r="EM177" i="15"/>
  <c r="EN177" i="15"/>
  <c r="EO177" i="15"/>
  <c r="EP177" i="15"/>
  <c r="EQ177" i="15"/>
  <c r="ER177" i="15"/>
  <c r="ES177" i="15"/>
  <c r="ET177" i="15"/>
  <c r="EU177" i="15"/>
  <c r="EV177" i="15"/>
  <c r="EW177" i="15"/>
  <c r="EX177" i="15"/>
  <c r="EY177" i="15"/>
  <c r="EZ177" i="15"/>
  <c r="FA177" i="15"/>
  <c r="FB177" i="15"/>
  <c r="FC177" i="15"/>
  <c r="FD177" i="15"/>
  <c r="FE177" i="15"/>
  <c r="FF177" i="15"/>
  <c r="FG177" i="15"/>
  <c r="FH177" i="15"/>
  <c r="FI177" i="15"/>
  <c r="FJ177" i="15"/>
  <c r="FK177" i="15"/>
  <c r="FL177" i="15"/>
  <c r="FM177" i="15"/>
  <c r="FN177" i="15"/>
  <c r="FO177" i="15"/>
  <c r="FP177" i="15"/>
  <c r="FQ177" i="15"/>
  <c r="FR177" i="15"/>
  <c r="FS177" i="15"/>
  <c r="FT177" i="15"/>
  <c r="FU177" i="15"/>
  <c r="FV177" i="15"/>
  <c r="FW177" i="15"/>
  <c r="FX177" i="15"/>
  <c r="FY177" i="15"/>
  <c r="FZ177" i="15"/>
  <c r="GA177" i="15"/>
  <c r="GB177" i="15"/>
  <c r="GC177" i="15"/>
  <c r="GD177" i="15"/>
  <c r="GE177" i="15"/>
  <c r="GF177" i="15"/>
  <c r="GG177" i="15"/>
  <c r="GH177" i="15"/>
  <c r="GI177" i="15"/>
  <c r="GJ177" i="15"/>
  <c r="GK177" i="15"/>
  <c r="L178" i="15"/>
  <c r="M178" i="15"/>
  <c r="N178" i="15"/>
  <c r="O178" i="15"/>
  <c r="P178" i="15"/>
  <c r="Q178" i="15"/>
  <c r="R178" i="15"/>
  <c r="S178" i="15"/>
  <c r="T178" i="15"/>
  <c r="U178" i="15"/>
  <c r="V178" i="15"/>
  <c r="W178" i="15"/>
  <c r="X178" i="15"/>
  <c r="Y178" i="15"/>
  <c r="Z178" i="15"/>
  <c r="AA178" i="15"/>
  <c r="AB178" i="15"/>
  <c r="AC178" i="15"/>
  <c r="AD178" i="15"/>
  <c r="AE178" i="15"/>
  <c r="AF178" i="15"/>
  <c r="AG178" i="15"/>
  <c r="AH178" i="15"/>
  <c r="AI178" i="15"/>
  <c r="AJ178" i="15"/>
  <c r="AK178" i="15"/>
  <c r="AL178" i="15"/>
  <c r="AM178" i="15"/>
  <c r="AN178" i="15"/>
  <c r="AO178" i="15"/>
  <c r="AP178" i="15"/>
  <c r="AQ178" i="15"/>
  <c r="AR178" i="15"/>
  <c r="AS178" i="15"/>
  <c r="AT178" i="15"/>
  <c r="AU178" i="15"/>
  <c r="AV178" i="15"/>
  <c r="AW178" i="15"/>
  <c r="AX178" i="15"/>
  <c r="AY178" i="15"/>
  <c r="AZ178" i="15"/>
  <c r="BA178" i="15"/>
  <c r="BB178" i="15"/>
  <c r="BC178" i="15"/>
  <c r="BD178" i="15"/>
  <c r="BE178" i="15"/>
  <c r="BF178" i="15"/>
  <c r="BG178" i="15"/>
  <c r="BH178" i="15"/>
  <c r="BI178" i="15"/>
  <c r="BJ178" i="15"/>
  <c r="BK178" i="15"/>
  <c r="BL178" i="15"/>
  <c r="BM178" i="15"/>
  <c r="BN178" i="15"/>
  <c r="BO178" i="15"/>
  <c r="BP178" i="15"/>
  <c r="BQ178" i="15"/>
  <c r="BR178" i="15"/>
  <c r="BS178" i="15"/>
  <c r="BT178" i="15"/>
  <c r="BU178" i="15"/>
  <c r="BV178" i="15"/>
  <c r="BW178" i="15"/>
  <c r="BX178" i="15"/>
  <c r="BY178" i="15"/>
  <c r="BZ178" i="15"/>
  <c r="CA178" i="15"/>
  <c r="CB178" i="15"/>
  <c r="CC178" i="15"/>
  <c r="CD178" i="15"/>
  <c r="CE178" i="15"/>
  <c r="CF178" i="15"/>
  <c r="CG178" i="15"/>
  <c r="CH178" i="15"/>
  <c r="CI178" i="15"/>
  <c r="CJ178" i="15"/>
  <c r="CK178" i="15"/>
  <c r="CL178" i="15"/>
  <c r="CM178" i="15"/>
  <c r="CN178" i="15"/>
  <c r="CO178" i="15"/>
  <c r="CP178" i="15"/>
  <c r="CQ178" i="15"/>
  <c r="CR178" i="15"/>
  <c r="CS178" i="15"/>
  <c r="CT178" i="15"/>
  <c r="CU178" i="15"/>
  <c r="CV178" i="15"/>
  <c r="CW178" i="15"/>
  <c r="CX178" i="15"/>
  <c r="CY178" i="15"/>
  <c r="CZ178" i="15"/>
  <c r="DA178" i="15"/>
  <c r="DB178" i="15"/>
  <c r="DC178" i="15"/>
  <c r="DD178" i="15"/>
  <c r="DE178" i="15"/>
  <c r="DF178" i="15"/>
  <c r="DG178" i="15"/>
  <c r="DH178" i="15"/>
  <c r="DI178" i="15"/>
  <c r="DJ178" i="15"/>
  <c r="DK178" i="15"/>
  <c r="DL178" i="15"/>
  <c r="DM178" i="15"/>
  <c r="DN178" i="15"/>
  <c r="DO178" i="15"/>
  <c r="DP178" i="15"/>
  <c r="DQ178" i="15"/>
  <c r="DR178" i="15"/>
  <c r="DS178" i="15"/>
  <c r="DT178" i="15"/>
  <c r="DU178" i="15"/>
  <c r="DV178" i="15"/>
  <c r="DW178" i="15"/>
  <c r="DX178" i="15"/>
  <c r="DY178" i="15"/>
  <c r="DZ178" i="15"/>
  <c r="EA178" i="15"/>
  <c r="EB178" i="15"/>
  <c r="EC178" i="15"/>
  <c r="ED178" i="15"/>
  <c r="EE178" i="15"/>
  <c r="EF178" i="15"/>
  <c r="EG178" i="15"/>
  <c r="EH178" i="15"/>
  <c r="EI178" i="15"/>
  <c r="EJ178" i="15"/>
  <c r="EK178" i="15"/>
  <c r="EL178" i="15"/>
  <c r="EM178" i="15"/>
  <c r="EN178" i="15"/>
  <c r="EO178" i="15"/>
  <c r="EP178" i="15"/>
  <c r="EQ178" i="15"/>
  <c r="ER178" i="15"/>
  <c r="ES178" i="15"/>
  <c r="ET178" i="15"/>
  <c r="EU178" i="15"/>
  <c r="EV178" i="15"/>
  <c r="EW178" i="15"/>
  <c r="EX178" i="15"/>
  <c r="EY178" i="15"/>
  <c r="EZ178" i="15"/>
  <c r="FA178" i="15"/>
  <c r="FB178" i="15"/>
  <c r="FC178" i="15"/>
  <c r="FD178" i="15"/>
  <c r="FE178" i="15"/>
  <c r="FF178" i="15"/>
  <c r="FG178" i="15"/>
  <c r="FH178" i="15"/>
  <c r="FI178" i="15"/>
  <c r="FJ178" i="15"/>
  <c r="FK178" i="15"/>
  <c r="FL178" i="15"/>
  <c r="FM178" i="15"/>
  <c r="FN178" i="15"/>
  <c r="FO178" i="15"/>
  <c r="FP178" i="15"/>
  <c r="FQ178" i="15"/>
  <c r="FR178" i="15"/>
  <c r="FS178" i="15"/>
  <c r="FT178" i="15"/>
  <c r="FU178" i="15"/>
  <c r="FV178" i="15"/>
  <c r="FW178" i="15"/>
  <c r="FX178" i="15"/>
  <c r="FY178" i="15"/>
  <c r="FZ178" i="15"/>
  <c r="GA178" i="15"/>
  <c r="GB178" i="15"/>
  <c r="GC178" i="15"/>
  <c r="GD178" i="15"/>
  <c r="GE178" i="15"/>
  <c r="GF178" i="15"/>
  <c r="GG178" i="15"/>
  <c r="GH178" i="15"/>
  <c r="GI178" i="15"/>
  <c r="GJ178" i="15"/>
  <c r="GK178" i="15"/>
  <c r="L179" i="15"/>
  <c r="M179" i="15"/>
  <c r="N179" i="15"/>
  <c r="O179" i="15"/>
  <c r="P179" i="15"/>
  <c r="Q179" i="15"/>
  <c r="R179" i="15"/>
  <c r="S179" i="15"/>
  <c r="T179" i="15"/>
  <c r="U179" i="15"/>
  <c r="V179" i="15"/>
  <c r="W179" i="15"/>
  <c r="X179" i="15"/>
  <c r="Y179" i="15"/>
  <c r="Z179" i="15"/>
  <c r="AA179" i="15"/>
  <c r="AB179" i="15"/>
  <c r="AC179" i="15"/>
  <c r="AD179" i="15"/>
  <c r="AE179" i="15"/>
  <c r="AF179" i="15"/>
  <c r="AG179" i="15"/>
  <c r="AH179" i="15"/>
  <c r="AI179" i="15"/>
  <c r="AJ179" i="15"/>
  <c r="AK179" i="15"/>
  <c r="AL179" i="15"/>
  <c r="AM179" i="15"/>
  <c r="AN179" i="15"/>
  <c r="AO179" i="15"/>
  <c r="AP179" i="15"/>
  <c r="AQ179" i="15"/>
  <c r="AR179" i="15"/>
  <c r="AS179" i="15"/>
  <c r="AT179" i="15"/>
  <c r="AU179" i="15"/>
  <c r="AV179" i="15"/>
  <c r="AW179" i="15"/>
  <c r="AX179" i="15"/>
  <c r="AY179" i="15"/>
  <c r="AZ179" i="15"/>
  <c r="BA179" i="15"/>
  <c r="BB179" i="15"/>
  <c r="BC179" i="15"/>
  <c r="BD179" i="15"/>
  <c r="BE179" i="15"/>
  <c r="BF179" i="15"/>
  <c r="BG179" i="15"/>
  <c r="BH179" i="15"/>
  <c r="BI179" i="15"/>
  <c r="BJ179" i="15"/>
  <c r="BK179" i="15"/>
  <c r="BL179" i="15"/>
  <c r="BM179" i="15"/>
  <c r="BN179" i="15"/>
  <c r="BO179" i="15"/>
  <c r="BP179" i="15"/>
  <c r="BQ179" i="15"/>
  <c r="BR179" i="15"/>
  <c r="BS179" i="15"/>
  <c r="BT179" i="15"/>
  <c r="BU179" i="15"/>
  <c r="BV179" i="15"/>
  <c r="BW179" i="15"/>
  <c r="BX179" i="15"/>
  <c r="BY179" i="15"/>
  <c r="BZ179" i="15"/>
  <c r="CA179" i="15"/>
  <c r="CB179" i="15"/>
  <c r="CC179" i="15"/>
  <c r="CD179" i="15"/>
  <c r="CE179" i="15"/>
  <c r="CF179" i="15"/>
  <c r="CG179" i="15"/>
  <c r="CH179" i="15"/>
  <c r="CI179" i="15"/>
  <c r="CJ179" i="15"/>
  <c r="CK179" i="15"/>
  <c r="CL179" i="15"/>
  <c r="CM179" i="15"/>
  <c r="CN179" i="15"/>
  <c r="CO179" i="15"/>
  <c r="CP179" i="15"/>
  <c r="CQ179" i="15"/>
  <c r="CR179" i="15"/>
  <c r="CS179" i="15"/>
  <c r="CT179" i="15"/>
  <c r="CU179" i="15"/>
  <c r="CV179" i="15"/>
  <c r="CW179" i="15"/>
  <c r="CX179" i="15"/>
  <c r="CY179" i="15"/>
  <c r="CZ179" i="15"/>
  <c r="DA179" i="15"/>
  <c r="DB179" i="15"/>
  <c r="DC179" i="15"/>
  <c r="DD179" i="15"/>
  <c r="DE179" i="15"/>
  <c r="DF179" i="15"/>
  <c r="DG179" i="15"/>
  <c r="DH179" i="15"/>
  <c r="DI179" i="15"/>
  <c r="DJ179" i="15"/>
  <c r="DK179" i="15"/>
  <c r="DL179" i="15"/>
  <c r="DM179" i="15"/>
  <c r="DN179" i="15"/>
  <c r="DO179" i="15"/>
  <c r="DP179" i="15"/>
  <c r="DQ179" i="15"/>
  <c r="DR179" i="15"/>
  <c r="DS179" i="15"/>
  <c r="DT179" i="15"/>
  <c r="DU179" i="15"/>
  <c r="DV179" i="15"/>
  <c r="DW179" i="15"/>
  <c r="DX179" i="15"/>
  <c r="DY179" i="15"/>
  <c r="DZ179" i="15"/>
  <c r="EA179" i="15"/>
  <c r="EB179" i="15"/>
  <c r="EC179" i="15"/>
  <c r="ED179" i="15"/>
  <c r="EE179" i="15"/>
  <c r="EF179" i="15"/>
  <c r="EG179" i="15"/>
  <c r="EH179" i="15"/>
  <c r="EI179" i="15"/>
  <c r="EJ179" i="15"/>
  <c r="EK179" i="15"/>
  <c r="EL179" i="15"/>
  <c r="EM179" i="15"/>
  <c r="EN179" i="15"/>
  <c r="EO179" i="15"/>
  <c r="EP179" i="15"/>
  <c r="EQ179" i="15"/>
  <c r="ER179" i="15"/>
  <c r="ES179" i="15"/>
  <c r="ET179" i="15"/>
  <c r="EU179" i="15"/>
  <c r="EV179" i="15"/>
  <c r="EW179" i="15"/>
  <c r="EX179" i="15"/>
  <c r="EY179" i="15"/>
  <c r="EZ179" i="15"/>
  <c r="FA179" i="15"/>
  <c r="FB179" i="15"/>
  <c r="FC179" i="15"/>
  <c r="FD179" i="15"/>
  <c r="FE179" i="15"/>
  <c r="FF179" i="15"/>
  <c r="FG179" i="15"/>
  <c r="FH179" i="15"/>
  <c r="FI179" i="15"/>
  <c r="FJ179" i="15"/>
  <c r="FK179" i="15"/>
  <c r="FL179" i="15"/>
  <c r="FM179" i="15"/>
  <c r="FN179" i="15"/>
  <c r="FO179" i="15"/>
  <c r="FP179" i="15"/>
  <c r="FQ179" i="15"/>
  <c r="FR179" i="15"/>
  <c r="FS179" i="15"/>
  <c r="FT179" i="15"/>
  <c r="FU179" i="15"/>
  <c r="FV179" i="15"/>
  <c r="FW179" i="15"/>
  <c r="FX179" i="15"/>
  <c r="FY179" i="15"/>
  <c r="FZ179" i="15"/>
  <c r="GA179" i="15"/>
  <c r="GB179" i="15"/>
  <c r="GC179" i="15"/>
  <c r="GD179" i="15"/>
  <c r="GE179" i="15"/>
  <c r="GF179" i="15"/>
  <c r="GG179" i="15"/>
  <c r="GH179" i="15"/>
  <c r="GI179" i="15"/>
  <c r="GJ179" i="15"/>
  <c r="GK179" i="15"/>
  <c r="L180" i="15"/>
  <c r="M180" i="15"/>
  <c r="N180" i="15"/>
  <c r="O180" i="15"/>
  <c r="P180" i="15"/>
  <c r="Q180" i="15"/>
  <c r="R180" i="15"/>
  <c r="S180" i="15"/>
  <c r="T180" i="15"/>
  <c r="U180" i="15"/>
  <c r="V180" i="15"/>
  <c r="W180" i="15"/>
  <c r="X180" i="15"/>
  <c r="Y180" i="15"/>
  <c r="Z180" i="15"/>
  <c r="AA180" i="15"/>
  <c r="AB180" i="15"/>
  <c r="AC180" i="15"/>
  <c r="AD180" i="15"/>
  <c r="AE180" i="15"/>
  <c r="AF180" i="15"/>
  <c r="AG180" i="15"/>
  <c r="AH180" i="15"/>
  <c r="AI180" i="15"/>
  <c r="AJ180" i="15"/>
  <c r="AK180" i="15"/>
  <c r="AL180" i="15"/>
  <c r="AM180" i="15"/>
  <c r="AN180" i="15"/>
  <c r="AO180" i="15"/>
  <c r="AP180" i="15"/>
  <c r="AQ180" i="15"/>
  <c r="AR180" i="15"/>
  <c r="AS180" i="15"/>
  <c r="AT180" i="15"/>
  <c r="AU180" i="15"/>
  <c r="AV180" i="15"/>
  <c r="AW180" i="15"/>
  <c r="AX180" i="15"/>
  <c r="AY180" i="15"/>
  <c r="AZ180" i="15"/>
  <c r="BA180" i="15"/>
  <c r="BB180" i="15"/>
  <c r="BC180" i="15"/>
  <c r="BD180" i="15"/>
  <c r="BE180" i="15"/>
  <c r="BF180" i="15"/>
  <c r="BG180" i="15"/>
  <c r="BH180" i="15"/>
  <c r="BI180" i="15"/>
  <c r="BJ180" i="15"/>
  <c r="BK180" i="15"/>
  <c r="BL180" i="15"/>
  <c r="BM180" i="15"/>
  <c r="BN180" i="15"/>
  <c r="BO180" i="15"/>
  <c r="BP180" i="15"/>
  <c r="BQ180" i="15"/>
  <c r="BR180" i="15"/>
  <c r="BS180" i="15"/>
  <c r="BT180" i="15"/>
  <c r="BU180" i="15"/>
  <c r="BV180" i="15"/>
  <c r="BW180" i="15"/>
  <c r="BX180" i="15"/>
  <c r="BY180" i="15"/>
  <c r="BZ180" i="15"/>
  <c r="CA180" i="15"/>
  <c r="CB180" i="15"/>
  <c r="CC180" i="15"/>
  <c r="CD180" i="15"/>
  <c r="CE180" i="15"/>
  <c r="CF180" i="15"/>
  <c r="CG180" i="15"/>
  <c r="CH180" i="15"/>
  <c r="CI180" i="15"/>
  <c r="CJ180" i="15"/>
  <c r="CK180" i="15"/>
  <c r="CL180" i="15"/>
  <c r="CM180" i="15"/>
  <c r="CN180" i="15"/>
  <c r="CO180" i="15"/>
  <c r="CP180" i="15"/>
  <c r="CQ180" i="15"/>
  <c r="CR180" i="15"/>
  <c r="CS180" i="15"/>
  <c r="CT180" i="15"/>
  <c r="CU180" i="15"/>
  <c r="CV180" i="15"/>
  <c r="CW180" i="15"/>
  <c r="CX180" i="15"/>
  <c r="CY180" i="15"/>
  <c r="CZ180" i="15"/>
  <c r="DA180" i="15"/>
  <c r="DB180" i="15"/>
  <c r="DC180" i="15"/>
  <c r="DD180" i="15"/>
  <c r="DE180" i="15"/>
  <c r="DF180" i="15"/>
  <c r="DG180" i="15"/>
  <c r="DH180" i="15"/>
  <c r="DI180" i="15"/>
  <c r="DJ180" i="15"/>
  <c r="DK180" i="15"/>
  <c r="DL180" i="15"/>
  <c r="DM180" i="15"/>
  <c r="DN180" i="15"/>
  <c r="DO180" i="15"/>
  <c r="DP180" i="15"/>
  <c r="DQ180" i="15"/>
  <c r="DR180" i="15"/>
  <c r="DS180" i="15"/>
  <c r="DT180" i="15"/>
  <c r="DU180" i="15"/>
  <c r="DV180" i="15"/>
  <c r="DW180" i="15"/>
  <c r="DX180" i="15"/>
  <c r="DY180" i="15"/>
  <c r="DZ180" i="15"/>
  <c r="EA180" i="15"/>
  <c r="EB180" i="15"/>
  <c r="EC180" i="15"/>
  <c r="ED180" i="15"/>
  <c r="EE180" i="15"/>
  <c r="EF180" i="15"/>
  <c r="EG180" i="15"/>
  <c r="EH180" i="15"/>
  <c r="EI180" i="15"/>
  <c r="EJ180" i="15"/>
  <c r="EK180" i="15"/>
  <c r="EL180" i="15"/>
  <c r="EM180" i="15"/>
  <c r="EN180" i="15"/>
  <c r="EO180" i="15"/>
  <c r="EP180" i="15"/>
  <c r="EQ180" i="15"/>
  <c r="ER180" i="15"/>
  <c r="ES180" i="15"/>
  <c r="ET180" i="15"/>
  <c r="EU180" i="15"/>
  <c r="EV180" i="15"/>
  <c r="EW180" i="15"/>
  <c r="EX180" i="15"/>
  <c r="EY180" i="15"/>
  <c r="EZ180" i="15"/>
  <c r="FA180" i="15"/>
  <c r="FB180" i="15"/>
  <c r="FC180" i="15"/>
  <c r="FD180" i="15"/>
  <c r="FE180" i="15"/>
  <c r="FF180" i="15"/>
  <c r="FG180" i="15"/>
  <c r="FH180" i="15"/>
  <c r="FI180" i="15"/>
  <c r="FJ180" i="15"/>
  <c r="FK180" i="15"/>
  <c r="FL180" i="15"/>
  <c r="FM180" i="15"/>
  <c r="FN180" i="15"/>
  <c r="FO180" i="15"/>
  <c r="FP180" i="15"/>
  <c r="FQ180" i="15"/>
  <c r="FR180" i="15"/>
  <c r="FS180" i="15"/>
  <c r="FT180" i="15"/>
  <c r="FU180" i="15"/>
  <c r="FV180" i="15"/>
  <c r="FW180" i="15"/>
  <c r="FX180" i="15"/>
  <c r="FY180" i="15"/>
  <c r="FZ180" i="15"/>
  <c r="GA180" i="15"/>
  <c r="GB180" i="15"/>
  <c r="GC180" i="15"/>
  <c r="GD180" i="15"/>
  <c r="GE180" i="15"/>
  <c r="GF180" i="15"/>
  <c r="GG180" i="15"/>
  <c r="GH180" i="15"/>
  <c r="GI180" i="15"/>
  <c r="GJ180" i="15"/>
  <c r="GK180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AJ5" i="15"/>
  <c r="AK5" i="15"/>
  <c r="AL5" i="15"/>
  <c r="AM5" i="15"/>
  <c r="AN5" i="15"/>
  <c r="AO5" i="15"/>
  <c r="AP5" i="15"/>
  <c r="AQ5" i="15"/>
  <c r="AR5" i="15"/>
  <c r="AS5" i="15"/>
  <c r="AT5" i="15"/>
  <c r="AU5" i="15"/>
  <c r="AV5" i="15"/>
  <c r="AW5" i="15"/>
  <c r="AX5" i="15"/>
  <c r="AY5" i="15"/>
  <c r="AZ5" i="15"/>
  <c r="BA5" i="15"/>
  <c r="BB5" i="15"/>
  <c r="BC5" i="15"/>
  <c r="BD5" i="15"/>
  <c r="BE5" i="15"/>
  <c r="BF5" i="15"/>
  <c r="BG5" i="15"/>
  <c r="BH5" i="15"/>
  <c r="BI5" i="15"/>
  <c r="BJ5" i="15"/>
  <c r="BK5" i="15"/>
  <c r="BL5" i="15"/>
  <c r="BM5" i="15"/>
  <c r="BN5" i="15"/>
  <c r="BO5" i="15"/>
  <c r="BP5" i="15"/>
  <c r="BQ5" i="15"/>
  <c r="BR5" i="15"/>
  <c r="BS5" i="15"/>
  <c r="BT5" i="15"/>
  <c r="BU5" i="15"/>
  <c r="BV5" i="15"/>
  <c r="BW5" i="15"/>
  <c r="BX5" i="15"/>
  <c r="BY5" i="15"/>
  <c r="BZ5" i="15"/>
  <c r="CA5" i="15"/>
  <c r="CB5" i="15"/>
  <c r="CC5" i="15"/>
  <c r="CD5" i="15"/>
  <c r="CE5" i="15"/>
  <c r="CF5" i="15"/>
  <c r="CG5" i="15"/>
  <c r="CH5" i="15"/>
  <c r="CI5" i="15"/>
  <c r="CJ5" i="15"/>
  <c r="CK5" i="15"/>
  <c r="CL5" i="15"/>
  <c r="CM5" i="15"/>
  <c r="CN5" i="15"/>
  <c r="CO5" i="15"/>
  <c r="CP5" i="15"/>
  <c r="CQ5" i="15"/>
  <c r="CR5" i="15"/>
  <c r="CS5" i="15"/>
  <c r="CT5" i="15"/>
  <c r="CU5" i="15"/>
  <c r="CV5" i="15"/>
  <c r="CW5" i="15"/>
  <c r="CX5" i="15"/>
  <c r="CY5" i="15"/>
  <c r="CZ5" i="15"/>
  <c r="DA5" i="15"/>
  <c r="DB5" i="15"/>
  <c r="DC5" i="15"/>
  <c r="DD5" i="15"/>
  <c r="DE5" i="15"/>
  <c r="DF5" i="15"/>
  <c r="DG5" i="15"/>
  <c r="DH5" i="15"/>
  <c r="DI5" i="15"/>
  <c r="DJ5" i="15"/>
  <c r="DK5" i="15"/>
  <c r="DL5" i="15"/>
  <c r="DM5" i="15"/>
  <c r="DN5" i="15"/>
  <c r="DO5" i="15"/>
  <c r="DP5" i="15"/>
  <c r="DQ5" i="15"/>
  <c r="DR5" i="15"/>
  <c r="DS5" i="15"/>
  <c r="DT5" i="15"/>
  <c r="DU5" i="15"/>
  <c r="DV5" i="15"/>
  <c r="DW5" i="15"/>
  <c r="DX5" i="15"/>
  <c r="DY5" i="15"/>
  <c r="DZ5" i="15"/>
  <c r="EA5" i="15"/>
  <c r="EB5" i="15"/>
  <c r="EC5" i="15"/>
  <c r="ED5" i="15"/>
  <c r="EE5" i="15"/>
  <c r="EF5" i="15"/>
  <c r="EG5" i="15"/>
  <c r="EH5" i="15"/>
  <c r="EI5" i="15"/>
  <c r="EJ5" i="15"/>
  <c r="EK5" i="15"/>
  <c r="EL5" i="15"/>
  <c r="EM5" i="15"/>
  <c r="EN5" i="15"/>
  <c r="EO5" i="15"/>
  <c r="EP5" i="15"/>
  <c r="EQ5" i="15"/>
  <c r="ER5" i="15"/>
  <c r="ES5" i="15"/>
  <c r="ET5" i="15"/>
  <c r="EU5" i="15"/>
  <c r="EV5" i="15"/>
  <c r="EW5" i="15"/>
  <c r="EX5" i="15"/>
  <c r="EY5" i="15"/>
  <c r="EZ5" i="15"/>
  <c r="FA5" i="15"/>
  <c r="FB5" i="15"/>
  <c r="FC5" i="15"/>
  <c r="FD5" i="15"/>
  <c r="FE5" i="15"/>
  <c r="FF5" i="15"/>
  <c r="FG5" i="15"/>
  <c r="FH5" i="15"/>
  <c r="FI5" i="15"/>
  <c r="FJ5" i="15"/>
  <c r="FK5" i="15"/>
  <c r="FL5" i="15"/>
  <c r="FM5" i="15"/>
  <c r="FN5" i="15"/>
  <c r="FO5" i="15"/>
  <c r="FP5" i="15"/>
  <c r="FQ5" i="15"/>
  <c r="FR5" i="15"/>
  <c r="FS5" i="15"/>
  <c r="FT5" i="15"/>
  <c r="FU5" i="15"/>
  <c r="FV5" i="15"/>
  <c r="FW5" i="15"/>
  <c r="FX5" i="15"/>
  <c r="FY5" i="15"/>
  <c r="FZ5" i="15"/>
  <c r="GA5" i="15"/>
  <c r="GB5" i="15"/>
  <c r="GC5" i="15"/>
  <c r="GD5" i="15"/>
  <c r="GE5" i="15"/>
  <c r="GF5" i="15"/>
  <c r="GG5" i="15"/>
  <c r="GH5" i="15"/>
  <c r="GI5" i="15"/>
  <c r="GJ5" i="15"/>
  <c r="GK5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AJ6" i="15"/>
  <c r="AK6" i="15"/>
  <c r="AL6" i="15"/>
  <c r="AM6" i="15"/>
  <c r="AN6" i="15"/>
  <c r="AO6" i="15"/>
  <c r="AP6" i="15"/>
  <c r="AQ6" i="15"/>
  <c r="AR6" i="15"/>
  <c r="AS6" i="15"/>
  <c r="AT6" i="15"/>
  <c r="AU6" i="15"/>
  <c r="AV6" i="15"/>
  <c r="AW6" i="15"/>
  <c r="AX6" i="15"/>
  <c r="AY6" i="15"/>
  <c r="AZ6" i="15"/>
  <c r="BA6" i="15"/>
  <c r="BB6" i="15"/>
  <c r="BC6" i="15"/>
  <c r="BD6" i="15"/>
  <c r="BE6" i="15"/>
  <c r="BF6" i="15"/>
  <c r="BG6" i="15"/>
  <c r="BH6" i="15"/>
  <c r="BI6" i="15"/>
  <c r="BJ6" i="15"/>
  <c r="BK6" i="15"/>
  <c r="BL6" i="15"/>
  <c r="BM6" i="15"/>
  <c r="BN6" i="15"/>
  <c r="BO6" i="15"/>
  <c r="BP6" i="15"/>
  <c r="BQ6" i="15"/>
  <c r="BR6" i="15"/>
  <c r="BS6" i="15"/>
  <c r="BT6" i="15"/>
  <c r="BU6" i="15"/>
  <c r="BV6" i="15"/>
  <c r="BW6" i="15"/>
  <c r="BX6" i="15"/>
  <c r="BY6" i="15"/>
  <c r="BZ6" i="15"/>
  <c r="CA6" i="15"/>
  <c r="CB6" i="15"/>
  <c r="CC6" i="15"/>
  <c r="CD6" i="15"/>
  <c r="CE6" i="15"/>
  <c r="CF6" i="15"/>
  <c r="CG6" i="15"/>
  <c r="CH6" i="15"/>
  <c r="CI6" i="15"/>
  <c r="CJ6" i="15"/>
  <c r="CK6" i="15"/>
  <c r="CL6" i="15"/>
  <c r="CM6" i="15"/>
  <c r="CN6" i="15"/>
  <c r="CO6" i="15"/>
  <c r="CP6" i="15"/>
  <c r="CQ6" i="15"/>
  <c r="CR6" i="15"/>
  <c r="CS6" i="15"/>
  <c r="CT6" i="15"/>
  <c r="CU6" i="15"/>
  <c r="CV6" i="15"/>
  <c r="CW6" i="15"/>
  <c r="CX6" i="15"/>
  <c r="CY6" i="15"/>
  <c r="CZ6" i="15"/>
  <c r="DA6" i="15"/>
  <c r="DB6" i="15"/>
  <c r="DC6" i="15"/>
  <c r="DD6" i="15"/>
  <c r="DE6" i="15"/>
  <c r="DF6" i="15"/>
  <c r="DG6" i="15"/>
  <c r="DH6" i="15"/>
  <c r="DI6" i="15"/>
  <c r="DJ6" i="15"/>
  <c r="DK6" i="15"/>
  <c r="DL6" i="15"/>
  <c r="DM6" i="15"/>
  <c r="DN6" i="15"/>
  <c r="DO6" i="15"/>
  <c r="DP6" i="15"/>
  <c r="DQ6" i="15"/>
  <c r="DR6" i="15"/>
  <c r="DS6" i="15"/>
  <c r="DT6" i="15"/>
  <c r="DU6" i="15"/>
  <c r="DV6" i="15"/>
  <c r="DW6" i="15"/>
  <c r="DX6" i="15"/>
  <c r="DY6" i="15"/>
  <c r="DZ6" i="15"/>
  <c r="EA6" i="15"/>
  <c r="EB6" i="15"/>
  <c r="EC6" i="15"/>
  <c r="ED6" i="15"/>
  <c r="EE6" i="15"/>
  <c r="EF6" i="15"/>
  <c r="EG6" i="15"/>
  <c r="EH6" i="15"/>
  <c r="EI6" i="15"/>
  <c r="EJ6" i="15"/>
  <c r="EK6" i="15"/>
  <c r="EL6" i="15"/>
  <c r="EM6" i="15"/>
  <c r="EN6" i="15"/>
  <c r="EO6" i="15"/>
  <c r="EP6" i="15"/>
  <c r="EQ6" i="15"/>
  <c r="ER6" i="15"/>
  <c r="ES6" i="15"/>
  <c r="ET6" i="15"/>
  <c r="EU6" i="15"/>
  <c r="EV6" i="15"/>
  <c r="EW6" i="15"/>
  <c r="EX6" i="15"/>
  <c r="EY6" i="15"/>
  <c r="EZ6" i="15"/>
  <c r="FA6" i="15"/>
  <c r="FB6" i="15"/>
  <c r="FC6" i="15"/>
  <c r="FD6" i="15"/>
  <c r="FE6" i="15"/>
  <c r="FF6" i="15"/>
  <c r="FG6" i="15"/>
  <c r="FH6" i="15"/>
  <c r="FI6" i="15"/>
  <c r="FJ6" i="15"/>
  <c r="FK6" i="15"/>
  <c r="FL6" i="15"/>
  <c r="FM6" i="15"/>
  <c r="FN6" i="15"/>
  <c r="FO6" i="15"/>
  <c r="FP6" i="15"/>
  <c r="FQ6" i="15"/>
  <c r="FR6" i="15"/>
  <c r="FS6" i="15"/>
  <c r="FT6" i="15"/>
  <c r="FU6" i="15"/>
  <c r="FV6" i="15"/>
  <c r="FW6" i="15"/>
  <c r="FX6" i="15"/>
  <c r="FY6" i="15"/>
  <c r="FZ6" i="15"/>
  <c r="GA6" i="15"/>
  <c r="GB6" i="15"/>
  <c r="GC6" i="15"/>
  <c r="GD6" i="15"/>
  <c r="GE6" i="15"/>
  <c r="GF6" i="15"/>
  <c r="GG6" i="15"/>
  <c r="GH6" i="15"/>
  <c r="GI6" i="15"/>
  <c r="GJ6" i="15"/>
  <c r="GK6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AH7" i="15"/>
  <c r="AI7" i="15"/>
  <c r="AJ7" i="15"/>
  <c r="AK7" i="15"/>
  <c r="AL7" i="15"/>
  <c r="AM7" i="15"/>
  <c r="AN7" i="15"/>
  <c r="AO7" i="15"/>
  <c r="AP7" i="15"/>
  <c r="AQ7" i="15"/>
  <c r="AR7" i="15"/>
  <c r="AS7" i="15"/>
  <c r="AT7" i="15"/>
  <c r="AU7" i="15"/>
  <c r="AV7" i="15"/>
  <c r="AW7" i="15"/>
  <c r="AX7" i="15"/>
  <c r="AY7" i="15"/>
  <c r="AZ7" i="15"/>
  <c r="BA7" i="15"/>
  <c r="BB7" i="15"/>
  <c r="BC7" i="15"/>
  <c r="BD7" i="15"/>
  <c r="BE7" i="15"/>
  <c r="BF7" i="15"/>
  <c r="BG7" i="15"/>
  <c r="BH7" i="15"/>
  <c r="BI7" i="15"/>
  <c r="BJ7" i="15"/>
  <c r="BK7" i="15"/>
  <c r="BL7" i="15"/>
  <c r="BM7" i="15"/>
  <c r="BN7" i="15"/>
  <c r="BO7" i="15"/>
  <c r="BP7" i="15"/>
  <c r="BQ7" i="15"/>
  <c r="BR7" i="15"/>
  <c r="BS7" i="15"/>
  <c r="BT7" i="15"/>
  <c r="BU7" i="15"/>
  <c r="BV7" i="15"/>
  <c r="BW7" i="15"/>
  <c r="BX7" i="15"/>
  <c r="BY7" i="15"/>
  <c r="BZ7" i="15"/>
  <c r="CA7" i="15"/>
  <c r="CB7" i="15"/>
  <c r="CC7" i="15"/>
  <c r="CD7" i="15"/>
  <c r="CE7" i="15"/>
  <c r="CF7" i="15"/>
  <c r="CG7" i="15"/>
  <c r="CH7" i="15"/>
  <c r="CI7" i="15"/>
  <c r="CJ7" i="15"/>
  <c r="CK7" i="15"/>
  <c r="CL7" i="15"/>
  <c r="CM7" i="15"/>
  <c r="CN7" i="15"/>
  <c r="CO7" i="15"/>
  <c r="CP7" i="15"/>
  <c r="CQ7" i="15"/>
  <c r="CR7" i="15"/>
  <c r="CS7" i="15"/>
  <c r="CT7" i="15"/>
  <c r="CU7" i="15"/>
  <c r="CV7" i="15"/>
  <c r="CW7" i="15"/>
  <c r="CX7" i="15"/>
  <c r="CY7" i="15"/>
  <c r="CZ7" i="15"/>
  <c r="DA7" i="15"/>
  <c r="DB7" i="15"/>
  <c r="DC7" i="15"/>
  <c r="DD7" i="15"/>
  <c r="DE7" i="15"/>
  <c r="DF7" i="15"/>
  <c r="DG7" i="15"/>
  <c r="DH7" i="15"/>
  <c r="DI7" i="15"/>
  <c r="DJ7" i="15"/>
  <c r="DK7" i="15"/>
  <c r="DL7" i="15"/>
  <c r="DM7" i="15"/>
  <c r="DN7" i="15"/>
  <c r="DO7" i="15"/>
  <c r="DP7" i="15"/>
  <c r="DQ7" i="15"/>
  <c r="DR7" i="15"/>
  <c r="DS7" i="15"/>
  <c r="DT7" i="15"/>
  <c r="DU7" i="15"/>
  <c r="DV7" i="15"/>
  <c r="DW7" i="15"/>
  <c r="DX7" i="15"/>
  <c r="DY7" i="15"/>
  <c r="DZ7" i="15"/>
  <c r="EA7" i="15"/>
  <c r="EB7" i="15"/>
  <c r="EC7" i="15"/>
  <c r="ED7" i="15"/>
  <c r="EE7" i="15"/>
  <c r="EF7" i="15"/>
  <c r="EG7" i="15"/>
  <c r="EH7" i="15"/>
  <c r="EI7" i="15"/>
  <c r="EJ7" i="15"/>
  <c r="EK7" i="15"/>
  <c r="EL7" i="15"/>
  <c r="EM7" i="15"/>
  <c r="EN7" i="15"/>
  <c r="EO7" i="15"/>
  <c r="EP7" i="15"/>
  <c r="EQ7" i="15"/>
  <c r="ER7" i="15"/>
  <c r="ES7" i="15"/>
  <c r="ET7" i="15"/>
  <c r="EU7" i="15"/>
  <c r="EV7" i="15"/>
  <c r="EW7" i="15"/>
  <c r="EX7" i="15"/>
  <c r="EY7" i="15"/>
  <c r="EZ7" i="15"/>
  <c r="FA7" i="15"/>
  <c r="FB7" i="15"/>
  <c r="FC7" i="15"/>
  <c r="FD7" i="15"/>
  <c r="FE7" i="15"/>
  <c r="FF7" i="15"/>
  <c r="FG7" i="15"/>
  <c r="FH7" i="15"/>
  <c r="FI7" i="15"/>
  <c r="FJ7" i="15"/>
  <c r="FK7" i="15"/>
  <c r="FL7" i="15"/>
  <c r="FM7" i="15"/>
  <c r="FN7" i="15"/>
  <c r="FO7" i="15"/>
  <c r="FP7" i="15"/>
  <c r="FQ7" i="15"/>
  <c r="FR7" i="15"/>
  <c r="FS7" i="15"/>
  <c r="FT7" i="15"/>
  <c r="FU7" i="15"/>
  <c r="FV7" i="15"/>
  <c r="FW7" i="15"/>
  <c r="FX7" i="15"/>
  <c r="FY7" i="15"/>
  <c r="FZ7" i="15"/>
  <c r="GA7" i="15"/>
  <c r="GB7" i="15"/>
  <c r="GC7" i="15"/>
  <c r="GD7" i="15"/>
  <c r="GE7" i="15"/>
  <c r="GF7" i="15"/>
  <c r="GG7" i="15"/>
  <c r="GH7" i="15"/>
  <c r="GI7" i="15"/>
  <c r="GJ7" i="15"/>
  <c r="GK7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AJ8" i="15"/>
  <c r="AK8" i="15"/>
  <c r="AL8" i="15"/>
  <c r="AM8" i="15"/>
  <c r="AN8" i="15"/>
  <c r="AO8" i="15"/>
  <c r="AP8" i="15"/>
  <c r="AQ8" i="15"/>
  <c r="AR8" i="15"/>
  <c r="AS8" i="15"/>
  <c r="AT8" i="15"/>
  <c r="AU8" i="15"/>
  <c r="AV8" i="15"/>
  <c r="AW8" i="15"/>
  <c r="AX8" i="15"/>
  <c r="AY8" i="15"/>
  <c r="AZ8" i="15"/>
  <c r="BA8" i="15"/>
  <c r="BB8" i="15"/>
  <c r="BC8" i="15"/>
  <c r="BD8" i="15"/>
  <c r="BE8" i="15"/>
  <c r="BF8" i="15"/>
  <c r="BG8" i="15"/>
  <c r="BH8" i="15"/>
  <c r="BI8" i="15"/>
  <c r="BJ8" i="15"/>
  <c r="BK8" i="15"/>
  <c r="BL8" i="15"/>
  <c r="BM8" i="15"/>
  <c r="BN8" i="15"/>
  <c r="BO8" i="15"/>
  <c r="BP8" i="15"/>
  <c r="BQ8" i="15"/>
  <c r="BR8" i="15"/>
  <c r="BS8" i="15"/>
  <c r="BT8" i="15"/>
  <c r="BU8" i="15"/>
  <c r="BV8" i="15"/>
  <c r="BW8" i="15"/>
  <c r="BX8" i="15"/>
  <c r="BY8" i="15"/>
  <c r="BZ8" i="15"/>
  <c r="CA8" i="15"/>
  <c r="CB8" i="15"/>
  <c r="CC8" i="15"/>
  <c r="CD8" i="15"/>
  <c r="CE8" i="15"/>
  <c r="CF8" i="15"/>
  <c r="CG8" i="15"/>
  <c r="CH8" i="15"/>
  <c r="CI8" i="15"/>
  <c r="CJ8" i="15"/>
  <c r="CK8" i="15"/>
  <c r="CL8" i="15"/>
  <c r="CM8" i="15"/>
  <c r="CN8" i="15"/>
  <c r="CO8" i="15"/>
  <c r="CP8" i="15"/>
  <c r="CQ8" i="15"/>
  <c r="CR8" i="15"/>
  <c r="CS8" i="15"/>
  <c r="CT8" i="15"/>
  <c r="CU8" i="15"/>
  <c r="CV8" i="15"/>
  <c r="CW8" i="15"/>
  <c r="CX8" i="15"/>
  <c r="CY8" i="15"/>
  <c r="CZ8" i="15"/>
  <c r="DA8" i="15"/>
  <c r="DB8" i="15"/>
  <c r="DC8" i="15"/>
  <c r="DD8" i="15"/>
  <c r="DE8" i="15"/>
  <c r="DF8" i="15"/>
  <c r="DG8" i="15"/>
  <c r="DH8" i="15"/>
  <c r="DI8" i="15"/>
  <c r="DJ8" i="15"/>
  <c r="DK8" i="15"/>
  <c r="DL8" i="15"/>
  <c r="DM8" i="15"/>
  <c r="DN8" i="15"/>
  <c r="DO8" i="15"/>
  <c r="DP8" i="15"/>
  <c r="DQ8" i="15"/>
  <c r="DR8" i="15"/>
  <c r="DS8" i="15"/>
  <c r="DT8" i="15"/>
  <c r="DU8" i="15"/>
  <c r="DV8" i="15"/>
  <c r="DW8" i="15"/>
  <c r="DX8" i="15"/>
  <c r="DY8" i="15"/>
  <c r="DZ8" i="15"/>
  <c r="EA8" i="15"/>
  <c r="EB8" i="15"/>
  <c r="EC8" i="15"/>
  <c r="ED8" i="15"/>
  <c r="EE8" i="15"/>
  <c r="EF8" i="15"/>
  <c r="EG8" i="15"/>
  <c r="EH8" i="15"/>
  <c r="EI8" i="15"/>
  <c r="EJ8" i="15"/>
  <c r="EK8" i="15"/>
  <c r="EL8" i="15"/>
  <c r="EM8" i="15"/>
  <c r="EN8" i="15"/>
  <c r="EO8" i="15"/>
  <c r="EP8" i="15"/>
  <c r="EQ8" i="15"/>
  <c r="ER8" i="15"/>
  <c r="ES8" i="15"/>
  <c r="ET8" i="15"/>
  <c r="EU8" i="15"/>
  <c r="EV8" i="15"/>
  <c r="EW8" i="15"/>
  <c r="EX8" i="15"/>
  <c r="EY8" i="15"/>
  <c r="EZ8" i="15"/>
  <c r="FA8" i="15"/>
  <c r="FB8" i="15"/>
  <c r="FC8" i="15"/>
  <c r="FD8" i="15"/>
  <c r="FE8" i="15"/>
  <c r="FF8" i="15"/>
  <c r="FG8" i="15"/>
  <c r="FH8" i="15"/>
  <c r="FI8" i="15"/>
  <c r="FJ8" i="15"/>
  <c r="FK8" i="15"/>
  <c r="FL8" i="15"/>
  <c r="FM8" i="15"/>
  <c r="FN8" i="15"/>
  <c r="FO8" i="15"/>
  <c r="FP8" i="15"/>
  <c r="FQ8" i="15"/>
  <c r="FR8" i="15"/>
  <c r="FS8" i="15"/>
  <c r="FT8" i="15"/>
  <c r="FU8" i="15"/>
  <c r="FV8" i="15"/>
  <c r="FW8" i="15"/>
  <c r="FX8" i="15"/>
  <c r="FY8" i="15"/>
  <c r="FZ8" i="15"/>
  <c r="GA8" i="15"/>
  <c r="GB8" i="15"/>
  <c r="GC8" i="15"/>
  <c r="GD8" i="15"/>
  <c r="GE8" i="15"/>
  <c r="GF8" i="15"/>
  <c r="GG8" i="15"/>
  <c r="GH8" i="15"/>
  <c r="GI8" i="15"/>
  <c r="GJ8" i="15"/>
  <c r="GK8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AH9" i="15"/>
  <c r="AI9" i="15"/>
  <c r="AJ9" i="15"/>
  <c r="AK9" i="15"/>
  <c r="AL9" i="15"/>
  <c r="AM9" i="15"/>
  <c r="AN9" i="15"/>
  <c r="AO9" i="15"/>
  <c r="AP9" i="15"/>
  <c r="AQ9" i="15"/>
  <c r="AR9" i="15"/>
  <c r="AS9" i="15"/>
  <c r="AT9" i="15"/>
  <c r="AU9" i="15"/>
  <c r="AV9" i="15"/>
  <c r="AW9" i="15"/>
  <c r="AX9" i="15"/>
  <c r="AY9" i="15"/>
  <c r="AZ9" i="15"/>
  <c r="BA9" i="15"/>
  <c r="BB9" i="15"/>
  <c r="BC9" i="15"/>
  <c r="BD9" i="15"/>
  <c r="BE9" i="15"/>
  <c r="BF9" i="15"/>
  <c r="BG9" i="15"/>
  <c r="BH9" i="15"/>
  <c r="BI9" i="15"/>
  <c r="BJ9" i="15"/>
  <c r="BK9" i="15"/>
  <c r="BL9" i="15"/>
  <c r="BM9" i="15"/>
  <c r="BN9" i="15"/>
  <c r="BO9" i="15"/>
  <c r="BP9" i="15"/>
  <c r="BQ9" i="15"/>
  <c r="BR9" i="15"/>
  <c r="BS9" i="15"/>
  <c r="BT9" i="15"/>
  <c r="BU9" i="15"/>
  <c r="BV9" i="15"/>
  <c r="BW9" i="15"/>
  <c r="BX9" i="15"/>
  <c r="BY9" i="15"/>
  <c r="BZ9" i="15"/>
  <c r="CA9" i="15"/>
  <c r="CB9" i="15"/>
  <c r="CC9" i="15"/>
  <c r="CD9" i="15"/>
  <c r="CE9" i="15"/>
  <c r="CF9" i="15"/>
  <c r="CG9" i="15"/>
  <c r="CH9" i="15"/>
  <c r="CI9" i="15"/>
  <c r="CJ9" i="15"/>
  <c r="CK9" i="15"/>
  <c r="CL9" i="15"/>
  <c r="CM9" i="15"/>
  <c r="CN9" i="15"/>
  <c r="CO9" i="15"/>
  <c r="CP9" i="15"/>
  <c r="CQ9" i="15"/>
  <c r="CR9" i="15"/>
  <c r="CS9" i="15"/>
  <c r="CT9" i="15"/>
  <c r="CU9" i="15"/>
  <c r="CV9" i="15"/>
  <c r="CW9" i="15"/>
  <c r="CX9" i="15"/>
  <c r="CY9" i="15"/>
  <c r="CZ9" i="15"/>
  <c r="DA9" i="15"/>
  <c r="DB9" i="15"/>
  <c r="DC9" i="15"/>
  <c r="DD9" i="15"/>
  <c r="DE9" i="15"/>
  <c r="DF9" i="15"/>
  <c r="DG9" i="15"/>
  <c r="DH9" i="15"/>
  <c r="DI9" i="15"/>
  <c r="DJ9" i="15"/>
  <c r="DK9" i="15"/>
  <c r="DL9" i="15"/>
  <c r="DM9" i="15"/>
  <c r="DN9" i="15"/>
  <c r="DO9" i="15"/>
  <c r="DP9" i="15"/>
  <c r="DQ9" i="15"/>
  <c r="DR9" i="15"/>
  <c r="DS9" i="15"/>
  <c r="DT9" i="15"/>
  <c r="DU9" i="15"/>
  <c r="DV9" i="15"/>
  <c r="DW9" i="15"/>
  <c r="DX9" i="15"/>
  <c r="DY9" i="15"/>
  <c r="DZ9" i="15"/>
  <c r="EA9" i="15"/>
  <c r="EB9" i="15"/>
  <c r="EC9" i="15"/>
  <c r="ED9" i="15"/>
  <c r="EE9" i="15"/>
  <c r="EF9" i="15"/>
  <c r="EG9" i="15"/>
  <c r="EH9" i="15"/>
  <c r="EI9" i="15"/>
  <c r="EJ9" i="15"/>
  <c r="EK9" i="15"/>
  <c r="EL9" i="15"/>
  <c r="EM9" i="15"/>
  <c r="EN9" i="15"/>
  <c r="EO9" i="15"/>
  <c r="EP9" i="15"/>
  <c r="EQ9" i="15"/>
  <c r="ER9" i="15"/>
  <c r="ES9" i="15"/>
  <c r="ET9" i="15"/>
  <c r="EU9" i="15"/>
  <c r="EV9" i="15"/>
  <c r="EW9" i="15"/>
  <c r="EX9" i="15"/>
  <c r="EY9" i="15"/>
  <c r="EZ9" i="15"/>
  <c r="FA9" i="15"/>
  <c r="FB9" i="15"/>
  <c r="FC9" i="15"/>
  <c r="FD9" i="15"/>
  <c r="FE9" i="15"/>
  <c r="FF9" i="15"/>
  <c r="FG9" i="15"/>
  <c r="FH9" i="15"/>
  <c r="FI9" i="15"/>
  <c r="FJ9" i="15"/>
  <c r="FK9" i="15"/>
  <c r="FL9" i="15"/>
  <c r="FM9" i="15"/>
  <c r="FN9" i="15"/>
  <c r="FO9" i="15"/>
  <c r="FP9" i="15"/>
  <c r="FQ9" i="15"/>
  <c r="FR9" i="15"/>
  <c r="FS9" i="15"/>
  <c r="FT9" i="15"/>
  <c r="FU9" i="15"/>
  <c r="FV9" i="15"/>
  <c r="FW9" i="15"/>
  <c r="FX9" i="15"/>
  <c r="FY9" i="15"/>
  <c r="FZ9" i="15"/>
  <c r="GA9" i="15"/>
  <c r="GB9" i="15"/>
  <c r="GC9" i="15"/>
  <c r="GD9" i="15"/>
  <c r="GE9" i="15"/>
  <c r="GF9" i="15"/>
  <c r="GG9" i="15"/>
  <c r="GH9" i="15"/>
  <c r="GI9" i="15"/>
  <c r="GJ9" i="15"/>
  <c r="GK9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AH10" i="15"/>
  <c r="AI10" i="15"/>
  <c r="AJ10" i="15"/>
  <c r="AK10" i="15"/>
  <c r="AL10" i="15"/>
  <c r="AM10" i="15"/>
  <c r="AN10" i="15"/>
  <c r="AO10" i="15"/>
  <c r="AP10" i="15"/>
  <c r="AQ10" i="15"/>
  <c r="AR10" i="15"/>
  <c r="AS10" i="15"/>
  <c r="AT10" i="15"/>
  <c r="AU10" i="15"/>
  <c r="AV10" i="15"/>
  <c r="AW10" i="15"/>
  <c r="AX10" i="15"/>
  <c r="AY10" i="15"/>
  <c r="AZ10" i="15"/>
  <c r="BA10" i="15"/>
  <c r="BB10" i="15"/>
  <c r="BC10" i="15"/>
  <c r="BD10" i="15"/>
  <c r="BE10" i="15"/>
  <c r="BF10" i="15"/>
  <c r="BG10" i="15"/>
  <c r="BH10" i="15"/>
  <c r="BI10" i="15"/>
  <c r="BJ10" i="15"/>
  <c r="BK10" i="15"/>
  <c r="BL10" i="15"/>
  <c r="BM10" i="15"/>
  <c r="BN10" i="15"/>
  <c r="BO10" i="15"/>
  <c r="BP10" i="15"/>
  <c r="BQ10" i="15"/>
  <c r="BR10" i="15"/>
  <c r="BS10" i="15"/>
  <c r="BT10" i="15"/>
  <c r="BU10" i="15"/>
  <c r="BV10" i="15"/>
  <c r="BW10" i="15"/>
  <c r="BX10" i="15"/>
  <c r="BY10" i="15"/>
  <c r="BZ10" i="15"/>
  <c r="CA10" i="15"/>
  <c r="CB10" i="15"/>
  <c r="CC10" i="15"/>
  <c r="CD10" i="15"/>
  <c r="CE10" i="15"/>
  <c r="CF10" i="15"/>
  <c r="CG10" i="15"/>
  <c r="CH10" i="15"/>
  <c r="CI10" i="15"/>
  <c r="CJ10" i="15"/>
  <c r="CK10" i="15"/>
  <c r="CL10" i="15"/>
  <c r="CM10" i="15"/>
  <c r="CN10" i="15"/>
  <c r="CO10" i="15"/>
  <c r="CP10" i="15"/>
  <c r="CQ10" i="15"/>
  <c r="CR10" i="15"/>
  <c r="CS10" i="15"/>
  <c r="CT10" i="15"/>
  <c r="CU10" i="15"/>
  <c r="CV10" i="15"/>
  <c r="CW10" i="15"/>
  <c r="CX10" i="15"/>
  <c r="CY10" i="15"/>
  <c r="CZ10" i="15"/>
  <c r="DA10" i="15"/>
  <c r="DB10" i="15"/>
  <c r="DC10" i="15"/>
  <c r="DD10" i="15"/>
  <c r="DE10" i="15"/>
  <c r="DF10" i="15"/>
  <c r="DG10" i="15"/>
  <c r="DH10" i="15"/>
  <c r="DI10" i="15"/>
  <c r="DJ10" i="15"/>
  <c r="DK10" i="15"/>
  <c r="DL10" i="15"/>
  <c r="DM10" i="15"/>
  <c r="DN10" i="15"/>
  <c r="DO10" i="15"/>
  <c r="DP10" i="15"/>
  <c r="DQ10" i="15"/>
  <c r="DR10" i="15"/>
  <c r="DS10" i="15"/>
  <c r="DT10" i="15"/>
  <c r="DU10" i="15"/>
  <c r="DV10" i="15"/>
  <c r="DW10" i="15"/>
  <c r="DX10" i="15"/>
  <c r="DY10" i="15"/>
  <c r="DZ10" i="15"/>
  <c r="EA10" i="15"/>
  <c r="EB10" i="15"/>
  <c r="EC10" i="15"/>
  <c r="ED10" i="15"/>
  <c r="EE10" i="15"/>
  <c r="EF10" i="15"/>
  <c r="EG10" i="15"/>
  <c r="EH10" i="15"/>
  <c r="EI10" i="15"/>
  <c r="EJ10" i="15"/>
  <c r="EK10" i="15"/>
  <c r="EL10" i="15"/>
  <c r="EM10" i="15"/>
  <c r="EN10" i="15"/>
  <c r="EO10" i="15"/>
  <c r="EP10" i="15"/>
  <c r="EQ10" i="15"/>
  <c r="ER10" i="15"/>
  <c r="ES10" i="15"/>
  <c r="ET10" i="15"/>
  <c r="EU10" i="15"/>
  <c r="EV10" i="15"/>
  <c r="EW10" i="15"/>
  <c r="EX10" i="15"/>
  <c r="EY10" i="15"/>
  <c r="EZ10" i="15"/>
  <c r="FA10" i="15"/>
  <c r="FB10" i="15"/>
  <c r="FC10" i="15"/>
  <c r="FD10" i="15"/>
  <c r="FE10" i="15"/>
  <c r="FF10" i="15"/>
  <c r="FG10" i="15"/>
  <c r="FH10" i="15"/>
  <c r="FI10" i="15"/>
  <c r="FJ10" i="15"/>
  <c r="FK10" i="15"/>
  <c r="FL10" i="15"/>
  <c r="FM10" i="15"/>
  <c r="FN10" i="15"/>
  <c r="FO10" i="15"/>
  <c r="FP10" i="15"/>
  <c r="FQ10" i="15"/>
  <c r="FR10" i="15"/>
  <c r="FS10" i="15"/>
  <c r="FT10" i="15"/>
  <c r="FU10" i="15"/>
  <c r="FV10" i="15"/>
  <c r="FW10" i="15"/>
  <c r="FX10" i="15"/>
  <c r="FY10" i="15"/>
  <c r="FZ10" i="15"/>
  <c r="GA10" i="15"/>
  <c r="GB10" i="15"/>
  <c r="GC10" i="15"/>
  <c r="GD10" i="15"/>
  <c r="GE10" i="15"/>
  <c r="GF10" i="15"/>
  <c r="GG10" i="15"/>
  <c r="GH10" i="15"/>
  <c r="GI10" i="15"/>
  <c r="GJ10" i="15"/>
  <c r="GK10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AH11" i="15"/>
  <c r="AI11" i="15"/>
  <c r="AJ11" i="15"/>
  <c r="AK11" i="15"/>
  <c r="AL11" i="15"/>
  <c r="AM11" i="15"/>
  <c r="AN11" i="15"/>
  <c r="AO11" i="15"/>
  <c r="AP11" i="15"/>
  <c r="AQ11" i="15"/>
  <c r="AR11" i="15"/>
  <c r="AS11" i="15"/>
  <c r="AT11" i="15"/>
  <c r="AU11" i="15"/>
  <c r="AV11" i="15"/>
  <c r="AW11" i="15"/>
  <c r="AX11" i="15"/>
  <c r="AY11" i="15"/>
  <c r="AZ11" i="15"/>
  <c r="BA11" i="15"/>
  <c r="BB11" i="15"/>
  <c r="BC11" i="15"/>
  <c r="BD11" i="15"/>
  <c r="BE11" i="15"/>
  <c r="BF11" i="15"/>
  <c r="BG11" i="15"/>
  <c r="BH11" i="15"/>
  <c r="BI11" i="15"/>
  <c r="BJ11" i="15"/>
  <c r="BK11" i="15"/>
  <c r="BL11" i="15"/>
  <c r="BM11" i="15"/>
  <c r="BN11" i="15"/>
  <c r="BO11" i="15"/>
  <c r="BP11" i="15"/>
  <c r="BQ11" i="15"/>
  <c r="BR11" i="15"/>
  <c r="BS11" i="15"/>
  <c r="BT11" i="15"/>
  <c r="BU11" i="15"/>
  <c r="BV11" i="15"/>
  <c r="BW11" i="15"/>
  <c r="BX11" i="15"/>
  <c r="BY11" i="15"/>
  <c r="BZ11" i="15"/>
  <c r="CA11" i="15"/>
  <c r="CB11" i="15"/>
  <c r="CC11" i="15"/>
  <c r="CD11" i="15"/>
  <c r="CE11" i="15"/>
  <c r="CF11" i="15"/>
  <c r="CG11" i="15"/>
  <c r="CH11" i="15"/>
  <c r="CI11" i="15"/>
  <c r="CJ11" i="15"/>
  <c r="CK11" i="15"/>
  <c r="CL11" i="15"/>
  <c r="CM11" i="15"/>
  <c r="CN11" i="15"/>
  <c r="CO11" i="15"/>
  <c r="CP11" i="15"/>
  <c r="CQ11" i="15"/>
  <c r="CR11" i="15"/>
  <c r="CS11" i="15"/>
  <c r="CT11" i="15"/>
  <c r="CU11" i="15"/>
  <c r="CV11" i="15"/>
  <c r="CW11" i="15"/>
  <c r="CX11" i="15"/>
  <c r="CY11" i="15"/>
  <c r="CZ11" i="15"/>
  <c r="DA11" i="15"/>
  <c r="DB11" i="15"/>
  <c r="DC11" i="15"/>
  <c r="DD11" i="15"/>
  <c r="DE11" i="15"/>
  <c r="DF11" i="15"/>
  <c r="DG11" i="15"/>
  <c r="DH11" i="15"/>
  <c r="DI11" i="15"/>
  <c r="DJ11" i="15"/>
  <c r="DK11" i="15"/>
  <c r="DL11" i="15"/>
  <c r="DM11" i="15"/>
  <c r="DN11" i="15"/>
  <c r="DO11" i="15"/>
  <c r="DP11" i="15"/>
  <c r="DQ11" i="15"/>
  <c r="DR11" i="15"/>
  <c r="DS11" i="15"/>
  <c r="DT11" i="15"/>
  <c r="DU11" i="15"/>
  <c r="DV11" i="15"/>
  <c r="DW11" i="15"/>
  <c r="DX11" i="15"/>
  <c r="DY11" i="15"/>
  <c r="DZ11" i="15"/>
  <c r="EA11" i="15"/>
  <c r="EB11" i="15"/>
  <c r="EC11" i="15"/>
  <c r="ED11" i="15"/>
  <c r="EE11" i="15"/>
  <c r="EF11" i="15"/>
  <c r="EG11" i="15"/>
  <c r="EH11" i="15"/>
  <c r="EI11" i="15"/>
  <c r="EJ11" i="15"/>
  <c r="EK11" i="15"/>
  <c r="EL11" i="15"/>
  <c r="EM11" i="15"/>
  <c r="EN11" i="15"/>
  <c r="EO11" i="15"/>
  <c r="EP11" i="15"/>
  <c r="EQ11" i="15"/>
  <c r="ER11" i="15"/>
  <c r="ES11" i="15"/>
  <c r="ET11" i="15"/>
  <c r="EU11" i="15"/>
  <c r="EV11" i="15"/>
  <c r="EW11" i="15"/>
  <c r="EX11" i="15"/>
  <c r="EY11" i="15"/>
  <c r="EZ11" i="15"/>
  <c r="FA11" i="15"/>
  <c r="FB11" i="15"/>
  <c r="FC11" i="15"/>
  <c r="FD11" i="15"/>
  <c r="FE11" i="15"/>
  <c r="FF11" i="15"/>
  <c r="FG11" i="15"/>
  <c r="FH11" i="15"/>
  <c r="FI11" i="15"/>
  <c r="FJ11" i="15"/>
  <c r="FK11" i="15"/>
  <c r="FL11" i="15"/>
  <c r="FM11" i="15"/>
  <c r="FN11" i="15"/>
  <c r="FO11" i="15"/>
  <c r="FP11" i="15"/>
  <c r="FQ11" i="15"/>
  <c r="FR11" i="15"/>
  <c r="FS11" i="15"/>
  <c r="FT11" i="15"/>
  <c r="FU11" i="15"/>
  <c r="FV11" i="15"/>
  <c r="FW11" i="15"/>
  <c r="FX11" i="15"/>
  <c r="FY11" i="15"/>
  <c r="FZ11" i="15"/>
  <c r="GA11" i="15"/>
  <c r="GB11" i="15"/>
  <c r="GC11" i="15"/>
  <c r="GD11" i="15"/>
  <c r="GE11" i="15"/>
  <c r="GF11" i="15"/>
  <c r="GG11" i="15"/>
  <c r="GH11" i="15"/>
  <c r="GI11" i="15"/>
  <c r="GJ11" i="15"/>
  <c r="GK11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AJ12" i="15"/>
  <c r="AK12" i="15"/>
  <c r="AL12" i="15"/>
  <c r="AM12" i="15"/>
  <c r="AN12" i="15"/>
  <c r="AO12" i="15"/>
  <c r="AP12" i="15"/>
  <c r="AQ12" i="15"/>
  <c r="AR12" i="15"/>
  <c r="AS12" i="15"/>
  <c r="AT12" i="15"/>
  <c r="AU12" i="15"/>
  <c r="AV12" i="15"/>
  <c r="AW12" i="15"/>
  <c r="AX12" i="15"/>
  <c r="AY12" i="15"/>
  <c r="AZ12" i="15"/>
  <c r="BA12" i="15"/>
  <c r="BB12" i="15"/>
  <c r="BC12" i="15"/>
  <c r="BD12" i="15"/>
  <c r="BE12" i="15"/>
  <c r="BF12" i="15"/>
  <c r="BG12" i="15"/>
  <c r="BH12" i="15"/>
  <c r="BI12" i="15"/>
  <c r="BJ12" i="15"/>
  <c r="BK12" i="15"/>
  <c r="BL12" i="15"/>
  <c r="BM12" i="15"/>
  <c r="BN12" i="15"/>
  <c r="BO12" i="15"/>
  <c r="BP12" i="15"/>
  <c r="BQ12" i="15"/>
  <c r="BR12" i="15"/>
  <c r="BS12" i="15"/>
  <c r="BT12" i="15"/>
  <c r="BU12" i="15"/>
  <c r="BV12" i="15"/>
  <c r="BW12" i="15"/>
  <c r="BX12" i="15"/>
  <c r="BY12" i="15"/>
  <c r="BZ12" i="15"/>
  <c r="CA12" i="15"/>
  <c r="CB12" i="15"/>
  <c r="CC12" i="15"/>
  <c r="CD12" i="15"/>
  <c r="CE12" i="15"/>
  <c r="CF12" i="15"/>
  <c r="CG12" i="15"/>
  <c r="CH12" i="15"/>
  <c r="CI12" i="15"/>
  <c r="CJ12" i="15"/>
  <c r="CK12" i="15"/>
  <c r="CL12" i="15"/>
  <c r="CM12" i="15"/>
  <c r="CN12" i="15"/>
  <c r="CO12" i="15"/>
  <c r="CP12" i="15"/>
  <c r="CQ12" i="15"/>
  <c r="CR12" i="15"/>
  <c r="CS12" i="15"/>
  <c r="CT12" i="15"/>
  <c r="CU12" i="15"/>
  <c r="CV12" i="15"/>
  <c r="CW12" i="15"/>
  <c r="CX12" i="15"/>
  <c r="CY12" i="15"/>
  <c r="CZ12" i="15"/>
  <c r="DA12" i="15"/>
  <c r="DB12" i="15"/>
  <c r="DC12" i="15"/>
  <c r="DD12" i="15"/>
  <c r="DE12" i="15"/>
  <c r="DF12" i="15"/>
  <c r="DG12" i="15"/>
  <c r="DH12" i="15"/>
  <c r="DI12" i="15"/>
  <c r="DJ12" i="15"/>
  <c r="DK12" i="15"/>
  <c r="DL12" i="15"/>
  <c r="DM12" i="15"/>
  <c r="DN12" i="15"/>
  <c r="DO12" i="15"/>
  <c r="DP12" i="15"/>
  <c r="DQ12" i="15"/>
  <c r="DR12" i="15"/>
  <c r="DS12" i="15"/>
  <c r="DT12" i="15"/>
  <c r="DU12" i="15"/>
  <c r="DV12" i="15"/>
  <c r="DW12" i="15"/>
  <c r="DX12" i="15"/>
  <c r="DY12" i="15"/>
  <c r="DZ12" i="15"/>
  <c r="EA12" i="15"/>
  <c r="EB12" i="15"/>
  <c r="EC12" i="15"/>
  <c r="ED12" i="15"/>
  <c r="EE12" i="15"/>
  <c r="EF12" i="15"/>
  <c r="EG12" i="15"/>
  <c r="EH12" i="15"/>
  <c r="EI12" i="15"/>
  <c r="EJ12" i="15"/>
  <c r="EK12" i="15"/>
  <c r="EL12" i="15"/>
  <c r="EM12" i="15"/>
  <c r="EN12" i="15"/>
  <c r="EO12" i="15"/>
  <c r="EP12" i="15"/>
  <c r="EQ12" i="15"/>
  <c r="ER12" i="15"/>
  <c r="ES12" i="15"/>
  <c r="ET12" i="15"/>
  <c r="EU12" i="15"/>
  <c r="EV12" i="15"/>
  <c r="EW12" i="15"/>
  <c r="EX12" i="15"/>
  <c r="EY12" i="15"/>
  <c r="EZ12" i="15"/>
  <c r="FA12" i="15"/>
  <c r="FB12" i="15"/>
  <c r="FC12" i="15"/>
  <c r="FD12" i="15"/>
  <c r="FE12" i="15"/>
  <c r="FF12" i="15"/>
  <c r="FG12" i="15"/>
  <c r="FH12" i="15"/>
  <c r="FI12" i="15"/>
  <c r="FJ12" i="15"/>
  <c r="FK12" i="15"/>
  <c r="FL12" i="15"/>
  <c r="FM12" i="15"/>
  <c r="FN12" i="15"/>
  <c r="FO12" i="15"/>
  <c r="FP12" i="15"/>
  <c r="FQ12" i="15"/>
  <c r="FR12" i="15"/>
  <c r="FS12" i="15"/>
  <c r="FT12" i="15"/>
  <c r="FU12" i="15"/>
  <c r="FV12" i="15"/>
  <c r="FW12" i="15"/>
  <c r="FX12" i="15"/>
  <c r="FY12" i="15"/>
  <c r="FZ12" i="15"/>
  <c r="GA12" i="15"/>
  <c r="GB12" i="15"/>
  <c r="GC12" i="15"/>
  <c r="GD12" i="15"/>
  <c r="GE12" i="15"/>
  <c r="GF12" i="15"/>
  <c r="GG12" i="15"/>
  <c r="GH12" i="15"/>
  <c r="GI12" i="15"/>
  <c r="GJ12" i="15"/>
  <c r="GK12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AH13" i="15"/>
  <c r="AI13" i="15"/>
  <c r="AJ13" i="15"/>
  <c r="AK13" i="15"/>
  <c r="AL13" i="15"/>
  <c r="AM13" i="15"/>
  <c r="AN13" i="15"/>
  <c r="AO13" i="15"/>
  <c r="AP13" i="15"/>
  <c r="AQ13" i="15"/>
  <c r="AR13" i="15"/>
  <c r="AS13" i="15"/>
  <c r="AT13" i="15"/>
  <c r="AU13" i="15"/>
  <c r="AV13" i="15"/>
  <c r="AW13" i="15"/>
  <c r="AX13" i="15"/>
  <c r="AY13" i="15"/>
  <c r="AZ13" i="15"/>
  <c r="BA13" i="15"/>
  <c r="BB13" i="15"/>
  <c r="BC13" i="15"/>
  <c r="BD13" i="15"/>
  <c r="BE13" i="15"/>
  <c r="BF13" i="15"/>
  <c r="BG13" i="15"/>
  <c r="BH13" i="15"/>
  <c r="BI13" i="15"/>
  <c r="BJ13" i="15"/>
  <c r="BK13" i="15"/>
  <c r="BL13" i="15"/>
  <c r="BM13" i="15"/>
  <c r="BN13" i="15"/>
  <c r="BO13" i="15"/>
  <c r="BP13" i="15"/>
  <c r="BQ13" i="15"/>
  <c r="BR13" i="15"/>
  <c r="BS13" i="15"/>
  <c r="BT13" i="15"/>
  <c r="BU13" i="15"/>
  <c r="BV13" i="15"/>
  <c r="BW13" i="15"/>
  <c r="BX13" i="15"/>
  <c r="BY13" i="15"/>
  <c r="BZ13" i="15"/>
  <c r="CA13" i="15"/>
  <c r="CB13" i="15"/>
  <c r="CC13" i="15"/>
  <c r="CD13" i="15"/>
  <c r="CE13" i="15"/>
  <c r="CF13" i="15"/>
  <c r="CG13" i="15"/>
  <c r="CH13" i="15"/>
  <c r="CI13" i="15"/>
  <c r="CJ13" i="15"/>
  <c r="CK13" i="15"/>
  <c r="CL13" i="15"/>
  <c r="CM13" i="15"/>
  <c r="CN13" i="15"/>
  <c r="CO13" i="15"/>
  <c r="CP13" i="15"/>
  <c r="CQ13" i="15"/>
  <c r="CR13" i="15"/>
  <c r="CS13" i="15"/>
  <c r="CT13" i="15"/>
  <c r="CU13" i="15"/>
  <c r="CV13" i="15"/>
  <c r="CW13" i="15"/>
  <c r="CX13" i="15"/>
  <c r="CY13" i="15"/>
  <c r="CZ13" i="15"/>
  <c r="DA13" i="15"/>
  <c r="DB13" i="15"/>
  <c r="DC13" i="15"/>
  <c r="DD13" i="15"/>
  <c r="DE13" i="15"/>
  <c r="DF13" i="15"/>
  <c r="DG13" i="15"/>
  <c r="DH13" i="15"/>
  <c r="DI13" i="15"/>
  <c r="DJ13" i="15"/>
  <c r="DK13" i="15"/>
  <c r="DL13" i="15"/>
  <c r="DM13" i="15"/>
  <c r="DN13" i="15"/>
  <c r="DO13" i="15"/>
  <c r="DP13" i="15"/>
  <c r="DQ13" i="15"/>
  <c r="DR13" i="15"/>
  <c r="DS13" i="15"/>
  <c r="DT13" i="15"/>
  <c r="DU13" i="15"/>
  <c r="DV13" i="15"/>
  <c r="DW13" i="15"/>
  <c r="DX13" i="15"/>
  <c r="DY13" i="15"/>
  <c r="DZ13" i="15"/>
  <c r="EA13" i="15"/>
  <c r="EB13" i="15"/>
  <c r="EC13" i="15"/>
  <c r="ED13" i="15"/>
  <c r="EE13" i="15"/>
  <c r="EF13" i="15"/>
  <c r="EG13" i="15"/>
  <c r="EH13" i="15"/>
  <c r="EI13" i="15"/>
  <c r="EJ13" i="15"/>
  <c r="EK13" i="15"/>
  <c r="EL13" i="15"/>
  <c r="EM13" i="15"/>
  <c r="EN13" i="15"/>
  <c r="EO13" i="15"/>
  <c r="EP13" i="15"/>
  <c r="EQ13" i="15"/>
  <c r="ER13" i="15"/>
  <c r="ES13" i="15"/>
  <c r="ET13" i="15"/>
  <c r="EU13" i="15"/>
  <c r="EV13" i="15"/>
  <c r="EW13" i="15"/>
  <c r="EX13" i="15"/>
  <c r="EY13" i="15"/>
  <c r="EZ13" i="15"/>
  <c r="FA13" i="15"/>
  <c r="FB13" i="15"/>
  <c r="FC13" i="15"/>
  <c r="FD13" i="15"/>
  <c r="FE13" i="15"/>
  <c r="FF13" i="15"/>
  <c r="FG13" i="15"/>
  <c r="FH13" i="15"/>
  <c r="FI13" i="15"/>
  <c r="FJ13" i="15"/>
  <c r="FK13" i="15"/>
  <c r="FL13" i="15"/>
  <c r="FM13" i="15"/>
  <c r="FN13" i="15"/>
  <c r="FO13" i="15"/>
  <c r="FP13" i="15"/>
  <c r="FQ13" i="15"/>
  <c r="FR13" i="15"/>
  <c r="FS13" i="15"/>
  <c r="FT13" i="15"/>
  <c r="FU13" i="15"/>
  <c r="FV13" i="15"/>
  <c r="FW13" i="15"/>
  <c r="FX13" i="15"/>
  <c r="FY13" i="15"/>
  <c r="FZ13" i="15"/>
  <c r="GA13" i="15"/>
  <c r="GB13" i="15"/>
  <c r="GC13" i="15"/>
  <c r="GD13" i="15"/>
  <c r="GE13" i="15"/>
  <c r="GF13" i="15"/>
  <c r="GG13" i="15"/>
  <c r="GH13" i="15"/>
  <c r="GI13" i="15"/>
  <c r="GJ13" i="15"/>
  <c r="GK13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AH14" i="15"/>
  <c r="AI14" i="15"/>
  <c r="AJ14" i="15"/>
  <c r="AK14" i="15"/>
  <c r="AL14" i="15"/>
  <c r="AM14" i="15"/>
  <c r="AN14" i="15"/>
  <c r="AO14" i="15"/>
  <c r="AP14" i="15"/>
  <c r="AQ14" i="15"/>
  <c r="AR14" i="15"/>
  <c r="AS14" i="15"/>
  <c r="AT14" i="15"/>
  <c r="AU14" i="15"/>
  <c r="AV14" i="15"/>
  <c r="AW14" i="15"/>
  <c r="AX14" i="15"/>
  <c r="AY14" i="15"/>
  <c r="AZ14" i="15"/>
  <c r="BA14" i="15"/>
  <c r="BB14" i="15"/>
  <c r="BC14" i="15"/>
  <c r="BD14" i="15"/>
  <c r="BE14" i="15"/>
  <c r="BF14" i="15"/>
  <c r="BG14" i="15"/>
  <c r="BH14" i="15"/>
  <c r="BI14" i="15"/>
  <c r="BJ14" i="15"/>
  <c r="BK14" i="15"/>
  <c r="BL14" i="15"/>
  <c r="BM14" i="15"/>
  <c r="BN14" i="15"/>
  <c r="BO14" i="15"/>
  <c r="BP14" i="15"/>
  <c r="BQ14" i="15"/>
  <c r="BR14" i="15"/>
  <c r="BS14" i="15"/>
  <c r="BT14" i="15"/>
  <c r="BU14" i="15"/>
  <c r="BV14" i="15"/>
  <c r="BW14" i="15"/>
  <c r="BX14" i="15"/>
  <c r="BY14" i="15"/>
  <c r="BZ14" i="15"/>
  <c r="CA14" i="15"/>
  <c r="CB14" i="15"/>
  <c r="CC14" i="15"/>
  <c r="CD14" i="15"/>
  <c r="CE14" i="15"/>
  <c r="CF14" i="15"/>
  <c r="CG14" i="15"/>
  <c r="CH14" i="15"/>
  <c r="CI14" i="15"/>
  <c r="CJ14" i="15"/>
  <c r="CK14" i="15"/>
  <c r="CL14" i="15"/>
  <c r="CM14" i="15"/>
  <c r="CN14" i="15"/>
  <c r="CO14" i="15"/>
  <c r="CP14" i="15"/>
  <c r="CQ14" i="15"/>
  <c r="CR14" i="15"/>
  <c r="CS14" i="15"/>
  <c r="CT14" i="15"/>
  <c r="CU14" i="15"/>
  <c r="CV14" i="15"/>
  <c r="CW14" i="15"/>
  <c r="CX14" i="15"/>
  <c r="CY14" i="15"/>
  <c r="CZ14" i="15"/>
  <c r="DA14" i="15"/>
  <c r="DB14" i="15"/>
  <c r="DC14" i="15"/>
  <c r="DD14" i="15"/>
  <c r="DE14" i="15"/>
  <c r="DF14" i="15"/>
  <c r="DG14" i="15"/>
  <c r="DH14" i="15"/>
  <c r="DI14" i="15"/>
  <c r="DJ14" i="15"/>
  <c r="DK14" i="15"/>
  <c r="DL14" i="15"/>
  <c r="DM14" i="15"/>
  <c r="DN14" i="15"/>
  <c r="DO14" i="15"/>
  <c r="DP14" i="15"/>
  <c r="DQ14" i="15"/>
  <c r="DR14" i="15"/>
  <c r="DS14" i="15"/>
  <c r="DT14" i="15"/>
  <c r="DU14" i="15"/>
  <c r="DV14" i="15"/>
  <c r="DW14" i="15"/>
  <c r="DX14" i="15"/>
  <c r="DY14" i="15"/>
  <c r="DZ14" i="15"/>
  <c r="EA14" i="15"/>
  <c r="EB14" i="15"/>
  <c r="EC14" i="15"/>
  <c r="ED14" i="15"/>
  <c r="EE14" i="15"/>
  <c r="EF14" i="15"/>
  <c r="EG14" i="15"/>
  <c r="EH14" i="15"/>
  <c r="EI14" i="15"/>
  <c r="EJ14" i="15"/>
  <c r="EK14" i="15"/>
  <c r="EL14" i="15"/>
  <c r="EM14" i="15"/>
  <c r="EN14" i="15"/>
  <c r="EO14" i="15"/>
  <c r="EP14" i="15"/>
  <c r="EQ14" i="15"/>
  <c r="ER14" i="15"/>
  <c r="ES14" i="15"/>
  <c r="ET14" i="15"/>
  <c r="EU14" i="15"/>
  <c r="EV14" i="15"/>
  <c r="EW14" i="15"/>
  <c r="EX14" i="15"/>
  <c r="EY14" i="15"/>
  <c r="EZ14" i="15"/>
  <c r="FA14" i="15"/>
  <c r="FB14" i="15"/>
  <c r="FC14" i="15"/>
  <c r="FD14" i="15"/>
  <c r="FE14" i="15"/>
  <c r="FF14" i="15"/>
  <c r="FG14" i="15"/>
  <c r="FH14" i="15"/>
  <c r="FI14" i="15"/>
  <c r="FJ14" i="15"/>
  <c r="FK14" i="15"/>
  <c r="FL14" i="15"/>
  <c r="FM14" i="15"/>
  <c r="FN14" i="15"/>
  <c r="FO14" i="15"/>
  <c r="FP14" i="15"/>
  <c r="FQ14" i="15"/>
  <c r="FR14" i="15"/>
  <c r="FS14" i="15"/>
  <c r="FT14" i="15"/>
  <c r="FU14" i="15"/>
  <c r="FV14" i="15"/>
  <c r="FW14" i="15"/>
  <c r="FX14" i="15"/>
  <c r="FY14" i="15"/>
  <c r="FZ14" i="15"/>
  <c r="GA14" i="15"/>
  <c r="GB14" i="15"/>
  <c r="GC14" i="15"/>
  <c r="GD14" i="15"/>
  <c r="GE14" i="15"/>
  <c r="GF14" i="15"/>
  <c r="GG14" i="15"/>
  <c r="GH14" i="15"/>
  <c r="GI14" i="15"/>
  <c r="GJ14" i="15"/>
  <c r="GK14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AH15" i="15"/>
  <c r="AI15" i="15"/>
  <c r="AJ15" i="15"/>
  <c r="AK15" i="15"/>
  <c r="AL15" i="15"/>
  <c r="AM15" i="15"/>
  <c r="AN15" i="15"/>
  <c r="AO15" i="15"/>
  <c r="AP15" i="15"/>
  <c r="AQ15" i="15"/>
  <c r="AR15" i="15"/>
  <c r="AS15" i="15"/>
  <c r="AT15" i="15"/>
  <c r="AU15" i="15"/>
  <c r="AV15" i="15"/>
  <c r="AW15" i="15"/>
  <c r="AX15" i="15"/>
  <c r="AY15" i="15"/>
  <c r="AZ15" i="15"/>
  <c r="BA15" i="15"/>
  <c r="BB15" i="15"/>
  <c r="BC15" i="15"/>
  <c r="BD15" i="15"/>
  <c r="BE15" i="15"/>
  <c r="BF15" i="15"/>
  <c r="BG15" i="15"/>
  <c r="BH15" i="15"/>
  <c r="BI15" i="15"/>
  <c r="BJ15" i="15"/>
  <c r="BK15" i="15"/>
  <c r="BL15" i="15"/>
  <c r="BM15" i="15"/>
  <c r="BN15" i="15"/>
  <c r="BO15" i="15"/>
  <c r="BP15" i="15"/>
  <c r="BQ15" i="15"/>
  <c r="BR15" i="15"/>
  <c r="BS15" i="15"/>
  <c r="BT15" i="15"/>
  <c r="BU15" i="15"/>
  <c r="BV15" i="15"/>
  <c r="BW15" i="15"/>
  <c r="BX15" i="15"/>
  <c r="BY15" i="15"/>
  <c r="BZ15" i="15"/>
  <c r="CA15" i="15"/>
  <c r="CB15" i="15"/>
  <c r="CC15" i="15"/>
  <c r="CD15" i="15"/>
  <c r="CE15" i="15"/>
  <c r="CF15" i="15"/>
  <c r="CG15" i="15"/>
  <c r="CH15" i="15"/>
  <c r="CI15" i="15"/>
  <c r="CJ15" i="15"/>
  <c r="CK15" i="15"/>
  <c r="CL15" i="15"/>
  <c r="CM15" i="15"/>
  <c r="CN15" i="15"/>
  <c r="CO15" i="15"/>
  <c r="CP15" i="15"/>
  <c r="CQ15" i="15"/>
  <c r="CR15" i="15"/>
  <c r="CS15" i="15"/>
  <c r="CT15" i="15"/>
  <c r="CU15" i="15"/>
  <c r="CV15" i="15"/>
  <c r="CW15" i="15"/>
  <c r="CX15" i="15"/>
  <c r="CY15" i="15"/>
  <c r="CZ15" i="15"/>
  <c r="DA15" i="15"/>
  <c r="DB15" i="15"/>
  <c r="DC15" i="15"/>
  <c r="DD15" i="15"/>
  <c r="DE15" i="15"/>
  <c r="DF15" i="15"/>
  <c r="DG15" i="15"/>
  <c r="DH15" i="15"/>
  <c r="DI15" i="15"/>
  <c r="DJ15" i="15"/>
  <c r="DK15" i="15"/>
  <c r="DL15" i="15"/>
  <c r="DM15" i="15"/>
  <c r="DN15" i="15"/>
  <c r="DO15" i="15"/>
  <c r="DP15" i="15"/>
  <c r="DQ15" i="15"/>
  <c r="DR15" i="15"/>
  <c r="DS15" i="15"/>
  <c r="DT15" i="15"/>
  <c r="DU15" i="15"/>
  <c r="DV15" i="15"/>
  <c r="DW15" i="15"/>
  <c r="DX15" i="15"/>
  <c r="DY15" i="15"/>
  <c r="DZ15" i="15"/>
  <c r="EA15" i="15"/>
  <c r="EB15" i="15"/>
  <c r="EC15" i="15"/>
  <c r="ED15" i="15"/>
  <c r="EE15" i="15"/>
  <c r="EF15" i="15"/>
  <c r="EG15" i="15"/>
  <c r="EH15" i="15"/>
  <c r="EI15" i="15"/>
  <c r="EJ15" i="15"/>
  <c r="EK15" i="15"/>
  <c r="EL15" i="15"/>
  <c r="EM15" i="15"/>
  <c r="EN15" i="15"/>
  <c r="EO15" i="15"/>
  <c r="EP15" i="15"/>
  <c r="EQ15" i="15"/>
  <c r="ER15" i="15"/>
  <c r="ES15" i="15"/>
  <c r="ET15" i="15"/>
  <c r="EU15" i="15"/>
  <c r="EV15" i="15"/>
  <c r="EW15" i="15"/>
  <c r="EX15" i="15"/>
  <c r="EY15" i="15"/>
  <c r="EZ15" i="15"/>
  <c r="FA15" i="15"/>
  <c r="FB15" i="15"/>
  <c r="FC15" i="15"/>
  <c r="FD15" i="15"/>
  <c r="FE15" i="15"/>
  <c r="FF15" i="15"/>
  <c r="FG15" i="15"/>
  <c r="FH15" i="15"/>
  <c r="FI15" i="15"/>
  <c r="FJ15" i="15"/>
  <c r="FK15" i="15"/>
  <c r="FL15" i="15"/>
  <c r="FM15" i="15"/>
  <c r="FN15" i="15"/>
  <c r="FO15" i="15"/>
  <c r="FP15" i="15"/>
  <c r="FQ15" i="15"/>
  <c r="FR15" i="15"/>
  <c r="FS15" i="15"/>
  <c r="FT15" i="15"/>
  <c r="FU15" i="15"/>
  <c r="FV15" i="15"/>
  <c r="FW15" i="15"/>
  <c r="FX15" i="15"/>
  <c r="FY15" i="15"/>
  <c r="FZ15" i="15"/>
  <c r="GA15" i="15"/>
  <c r="GB15" i="15"/>
  <c r="GC15" i="15"/>
  <c r="GD15" i="15"/>
  <c r="GE15" i="15"/>
  <c r="GF15" i="15"/>
  <c r="GG15" i="15"/>
  <c r="GH15" i="15"/>
  <c r="GI15" i="15"/>
  <c r="GJ15" i="15"/>
  <c r="GK15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AH16" i="15"/>
  <c r="AI16" i="15"/>
  <c r="AJ16" i="15"/>
  <c r="AK16" i="15"/>
  <c r="AL16" i="15"/>
  <c r="AM16" i="15"/>
  <c r="AN16" i="15"/>
  <c r="AO16" i="15"/>
  <c r="AP16" i="15"/>
  <c r="AQ16" i="15"/>
  <c r="AR16" i="15"/>
  <c r="AS16" i="15"/>
  <c r="AT16" i="15"/>
  <c r="AU16" i="15"/>
  <c r="AV16" i="15"/>
  <c r="AW16" i="15"/>
  <c r="AX16" i="15"/>
  <c r="AY16" i="15"/>
  <c r="AZ16" i="15"/>
  <c r="BA16" i="15"/>
  <c r="BB16" i="15"/>
  <c r="BC16" i="15"/>
  <c r="BD16" i="15"/>
  <c r="BE16" i="15"/>
  <c r="BF16" i="15"/>
  <c r="BG16" i="15"/>
  <c r="BH16" i="15"/>
  <c r="BI16" i="15"/>
  <c r="BJ16" i="15"/>
  <c r="BK16" i="15"/>
  <c r="BL16" i="15"/>
  <c r="BM16" i="15"/>
  <c r="BN16" i="15"/>
  <c r="BO16" i="15"/>
  <c r="BP16" i="15"/>
  <c r="BQ16" i="15"/>
  <c r="BR16" i="15"/>
  <c r="BS16" i="15"/>
  <c r="BT16" i="15"/>
  <c r="BU16" i="15"/>
  <c r="BV16" i="15"/>
  <c r="BW16" i="15"/>
  <c r="BX16" i="15"/>
  <c r="BY16" i="15"/>
  <c r="BZ16" i="15"/>
  <c r="CA16" i="15"/>
  <c r="CB16" i="15"/>
  <c r="CC16" i="15"/>
  <c r="CD16" i="15"/>
  <c r="CE16" i="15"/>
  <c r="CF16" i="15"/>
  <c r="CG16" i="15"/>
  <c r="CH16" i="15"/>
  <c r="CI16" i="15"/>
  <c r="CJ16" i="15"/>
  <c r="CK16" i="15"/>
  <c r="CL16" i="15"/>
  <c r="CM16" i="15"/>
  <c r="CN16" i="15"/>
  <c r="CO16" i="15"/>
  <c r="CP16" i="15"/>
  <c r="CQ16" i="15"/>
  <c r="CR16" i="15"/>
  <c r="CS16" i="15"/>
  <c r="CT16" i="15"/>
  <c r="CU16" i="15"/>
  <c r="CV16" i="15"/>
  <c r="CW16" i="15"/>
  <c r="CX16" i="15"/>
  <c r="CY16" i="15"/>
  <c r="CZ16" i="15"/>
  <c r="DA16" i="15"/>
  <c r="DB16" i="15"/>
  <c r="DC16" i="15"/>
  <c r="DD16" i="15"/>
  <c r="DE16" i="15"/>
  <c r="DF16" i="15"/>
  <c r="DG16" i="15"/>
  <c r="DH16" i="15"/>
  <c r="DI16" i="15"/>
  <c r="DJ16" i="15"/>
  <c r="DK16" i="15"/>
  <c r="DL16" i="15"/>
  <c r="DM16" i="15"/>
  <c r="DN16" i="15"/>
  <c r="DO16" i="15"/>
  <c r="DP16" i="15"/>
  <c r="DQ16" i="15"/>
  <c r="DR16" i="15"/>
  <c r="DS16" i="15"/>
  <c r="DT16" i="15"/>
  <c r="DU16" i="15"/>
  <c r="DV16" i="15"/>
  <c r="DW16" i="15"/>
  <c r="DX16" i="15"/>
  <c r="DY16" i="15"/>
  <c r="DZ16" i="15"/>
  <c r="EA16" i="15"/>
  <c r="EB16" i="15"/>
  <c r="EC16" i="15"/>
  <c r="ED16" i="15"/>
  <c r="EE16" i="15"/>
  <c r="EF16" i="15"/>
  <c r="EG16" i="15"/>
  <c r="EH16" i="15"/>
  <c r="EI16" i="15"/>
  <c r="EJ16" i="15"/>
  <c r="EK16" i="15"/>
  <c r="EL16" i="15"/>
  <c r="EM16" i="15"/>
  <c r="EN16" i="15"/>
  <c r="EO16" i="15"/>
  <c r="EP16" i="15"/>
  <c r="EQ16" i="15"/>
  <c r="ER16" i="15"/>
  <c r="ES16" i="15"/>
  <c r="ET16" i="15"/>
  <c r="EU16" i="15"/>
  <c r="EV16" i="15"/>
  <c r="EW16" i="15"/>
  <c r="EX16" i="15"/>
  <c r="EY16" i="15"/>
  <c r="EZ16" i="15"/>
  <c r="FA16" i="15"/>
  <c r="FB16" i="15"/>
  <c r="FC16" i="15"/>
  <c r="FD16" i="15"/>
  <c r="FE16" i="15"/>
  <c r="FF16" i="15"/>
  <c r="FG16" i="15"/>
  <c r="FH16" i="15"/>
  <c r="FI16" i="15"/>
  <c r="FJ16" i="15"/>
  <c r="FK16" i="15"/>
  <c r="FL16" i="15"/>
  <c r="FM16" i="15"/>
  <c r="FN16" i="15"/>
  <c r="FO16" i="15"/>
  <c r="FP16" i="15"/>
  <c r="FQ16" i="15"/>
  <c r="FR16" i="15"/>
  <c r="FS16" i="15"/>
  <c r="FT16" i="15"/>
  <c r="FU16" i="15"/>
  <c r="FV16" i="15"/>
  <c r="FW16" i="15"/>
  <c r="FX16" i="15"/>
  <c r="FY16" i="15"/>
  <c r="FZ16" i="15"/>
  <c r="GA16" i="15"/>
  <c r="GB16" i="15"/>
  <c r="GC16" i="15"/>
  <c r="GD16" i="15"/>
  <c r="GE16" i="15"/>
  <c r="GF16" i="15"/>
  <c r="GG16" i="15"/>
  <c r="GH16" i="15"/>
  <c r="GI16" i="15"/>
  <c r="GJ16" i="15"/>
  <c r="GK16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A17" i="15"/>
  <c r="AB17" i="15"/>
  <c r="AC17" i="15"/>
  <c r="AD17" i="15"/>
  <c r="AE17" i="15"/>
  <c r="AF17" i="15"/>
  <c r="AG17" i="15"/>
  <c r="AH17" i="15"/>
  <c r="AI17" i="15"/>
  <c r="AJ17" i="15"/>
  <c r="AK17" i="15"/>
  <c r="AL17" i="15"/>
  <c r="AM17" i="15"/>
  <c r="AN17" i="15"/>
  <c r="AO17" i="15"/>
  <c r="AP17" i="15"/>
  <c r="AQ17" i="15"/>
  <c r="AR17" i="15"/>
  <c r="AS17" i="15"/>
  <c r="AT17" i="15"/>
  <c r="AU17" i="15"/>
  <c r="AV17" i="15"/>
  <c r="AW17" i="15"/>
  <c r="AX17" i="15"/>
  <c r="AY17" i="15"/>
  <c r="AZ17" i="15"/>
  <c r="BA17" i="15"/>
  <c r="BB17" i="15"/>
  <c r="BC17" i="15"/>
  <c r="BD17" i="15"/>
  <c r="BE17" i="15"/>
  <c r="BF17" i="15"/>
  <c r="BG17" i="15"/>
  <c r="BH17" i="15"/>
  <c r="BI17" i="15"/>
  <c r="BJ17" i="15"/>
  <c r="BK17" i="15"/>
  <c r="BL17" i="15"/>
  <c r="BM17" i="15"/>
  <c r="BN17" i="15"/>
  <c r="BO17" i="15"/>
  <c r="BP17" i="15"/>
  <c r="BQ17" i="15"/>
  <c r="BR17" i="15"/>
  <c r="BS17" i="15"/>
  <c r="BT17" i="15"/>
  <c r="BU17" i="15"/>
  <c r="BV17" i="15"/>
  <c r="BW17" i="15"/>
  <c r="BX17" i="15"/>
  <c r="BY17" i="15"/>
  <c r="BZ17" i="15"/>
  <c r="CA17" i="15"/>
  <c r="CB17" i="15"/>
  <c r="CC17" i="15"/>
  <c r="CD17" i="15"/>
  <c r="CE17" i="15"/>
  <c r="CF17" i="15"/>
  <c r="CG17" i="15"/>
  <c r="CH17" i="15"/>
  <c r="CI17" i="15"/>
  <c r="CJ17" i="15"/>
  <c r="CK17" i="15"/>
  <c r="CL17" i="15"/>
  <c r="CM17" i="15"/>
  <c r="CN17" i="15"/>
  <c r="CO17" i="15"/>
  <c r="CP17" i="15"/>
  <c r="CQ17" i="15"/>
  <c r="CR17" i="15"/>
  <c r="CS17" i="15"/>
  <c r="CT17" i="15"/>
  <c r="CU17" i="15"/>
  <c r="CV17" i="15"/>
  <c r="CW17" i="15"/>
  <c r="CX17" i="15"/>
  <c r="CY17" i="15"/>
  <c r="CZ17" i="15"/>
  <c r="DA17" i="15"/>
  <c r="DB17" i="15"/>
  <c r="DC17" i="15"/>
  <c r="DD17" i="15"/>
  <c r="DE17" i="15"/>
  <c r="DF17" i="15"/>
  <c r="DG17" i="15"/>
  <c r="DH17" i="15"/>
  <c r="DI17" i="15"/>
  <c r="DJ17" i="15"/>
  <c r="DK17" i="15"/>
  <c r="DL17" i="15"/>
  <c r="DM17" i="15"/>
  <c r="DN17" i="15"/>
  <c r="DO17" i="15"/>
  <c r="DP17" i="15"/>
  <c r="DQ17" i="15"/>
  <c r="DR17" i="15"/>
  <c r="DS17" i="15"/>
  <c r="DT17" i="15"/>
  <c r="DU17" i="15"/>
  <c r="DV17" i="15"/>
  <c r="DW17" i="15"/>
  <c r="DX17" i="15"/>
  <c r="DY17" i="15"/>
  <c r="DZ17" i="15"/>
  <c r="EA17" i="15"/>
  <c r="EB17" i="15"/>
  <c r="EC17" i="15"/>
  <c r="ED17" i="15"/>
  <c r="EE17" i="15"/>
  <c r="EF17" i="15"/>
  <c r="EG17" i="15"/>
  <c r="EH17" i="15"/>
  <c r="EI17" i="15"/>
  <c r="EJ17" i="15"/>
  <c r="EK17" i="15"/>
  <c r="EL17" i="15"/>
  <c r="EM17" i="15"/>
  <c r="EN17" i="15"/>
  <c r="EO17" i="15"/>
  <c r="EP17" i="15"/>
  <c r="EQ17" i="15"/>
  <c r="ER17" i="15"/>
  <c r="ES17" i="15"/>
  <c r="ET17" i="15"/>
  <c r="EU17" i="15"/>
  <c r="EV17" i="15"/>
  <c r="EW17" i="15"/>
  <c r="EX17" i="15"/>
  <c r="EY17" i="15"/>
  <c r="EZ17" i="15"/>
  <c r="FA17" i="15"/>
  <c r="FB17" i="15"/>
  <c r="FC17" i="15"/>
  <c r="FD17" i="15"/>
  <c r="FE17" i="15"/>
  <c r="FF17" i="15"/>
  <c r="FG17" i="15"/>
  <c r="FH17" i="15"/>
  <c r="FI17" i="15"/>
  <c r="FJ17" i="15"/>
  <c r="FK17" i="15"/>
  <c r="FL17" i="15"/>
  <c r="FM17" i="15"/>
  <c r="FN17" i="15"/>
  <c r="FO17" i="15"/>
  <c r="FP17" i="15"/>
  <c r="FQ17" i="15"/>
  <c r="FR17" i="15"/>
  <c r="FS17" i="15"/>
  <c r="FT17" i="15"/>
  <c r="FU17" i="15"/>
  <c r="FV17" i="15"/>
  <c r="FW17" i="15"/>
  <c r="FX17" i="15"/>
  <c r="FY17" i="15"/>
  <c r="FZ17" i="15"/>
  <c r="GA17" i="15"/>
  <c r="GB17" i="15"/>
  <c r="GC17" i="15"/>
  <c r="GD17" i="15"/>
  <c r="GE17" i="15"/>
  <c r="GF17" i="15"/>
  <c r="GG17" i="15"/>
  <c r="GH17" i="15"/>
  <c r="GI17" i="15"/>
  <c r="GJ17" i="15"/>
  <c r="GK17" i="15"/>
  <c r="L18" i="15"/>
  <c r="M18" i="15"/>
  <c r="N18" i="15"/>
  <c r="O18" i="15"/>
  <c r="P18" i="15"/>
  <c r="Q18" i="15"/>
  <c r="R18" i="15"/>
  <c r="S18" i="15"/>
  <c r="T18" i="15"/>
  <c r="U18" i="15"/>
  <c r="V18" i="15"/>
  <c r="W18" i="15"/>
  <c r="X18" i="15"/>
  <c r="Y18" i="15"/>
  <c r="Z18" i="15"/>
  <c r="AA18" i="15"/>
  <c r="AB18" i="15"/>
  <c r="AC18" i="15"/>
  <c r="AD18" i="15"/>
  <c r="AE18" i="15"/>
  <c r="AF18" i="15"/>
  <c r="AG18" i="15"/>
  <c r="AH18" i="15"/>
  <c r="AI18" i="15"/>
  <c r="AJ18" i="15"/>
  <c r="AK18" i="15"/>
  <c r="AL18" i="15"/>
  <c r="AM18" i="15"/>
  <c r="AN18" i="15"/>
  <c r="AO18" i="15"/>
  <c r="AP18" i="15"/>
  <c r="AQ18" i="15"/>
  <c r="AR18" i="15"/>
  <c r="AS18" i="15"/>
  <c r="AT18" i="15"/>
  <c r="AU18" i="15"/>
  <c r="AV18" i="15"/>
  <c r="AW18" i="15"/>
  <c r="AX18" i="15"/>
  <c r="AY18" i="15"/>
  <c r="AZ18" i="15"/>
  <c r="BA18" i="15"/>
  <c r="BB18" i="15"/>
  <c r="BC18" i="15"/>
  <c r="BD18" i="15"/>
  <c r="BE18" i="15"/>
  <c r="BF18" i="15"/>
  <c r="BG18" i="15"/>
  <c r="BH18" i="15"/>
  <c r="BI18" i="15"/>
  <c r="BJ18" i="15"/>
  <c r="BK18" i="15"/>
  <c r="BL18" i="15"/>
  <c r="BM18" i="15"/>
  <c r="BN18" i="15"/>
  <c r="BO18" i="15"/>
  <c r="BP18" i="15"/>
  <c r="BQ18" i="15"/>
  <c r="BR18" i="15"/>
  <c r="BS18" i="15"/>
  <c r="BT18" i="15"/>
  <c r="BU18" i="15"/>
  <c r="BV18" i="15"/>
  <c r="BW18" i="15"/>
  <c r="BX18" i="15"/>
  <c r="BY18" i="15"/>
  <c r="BZ18" i="15"/>
  <c r="CA18" i="15"/>
  <c r="CB18" i="15"/>
  <c r="CC18" i="15"/>
  <c r="CD18" i="15"/>
  <c r="CE18" i="15"/>
  <c r="CF18" i="15"/>
  <c r="CG18" i="15"/>
  <c r="CH18" i="15"/>
  <c r="CI18" i="15"/>
  <c r="CJ18" i="15"/>
  <c r="CK18" i="15"/>
  <c r="CL18" i="15"/>
  <c r="CM18" i="15"/>
  <c r="CN18" i="15"/>
  <c r="CO18" i="15"/>
  <c r="CP18" i="15"/>
  <c r="CQ18" i="15"/>
  <c r="CR18" i="15"/>
  <c r="CS18" i="15"/>
  <c r="CT18" i="15"/>
  <c r="CU18" i="15"/>
  <c r="CV18" i="15"/>
  <c r="CW18" i="15"/>
  <c r="CX18" i="15"/>
  <c r="CY18" i="15"/>
  <c r="CZ18" i="15"/>
  <c r="DA18" i="15"/>
  <c r="DB18" i="15"/>
  <c r="DC18" i="15"/>
  <c r="DD18" i="15"/>
  <c r="DE18" i="15"/>
  <c r="DF18" i="15"/>
  <c r="DG18" i="15"/>
  <c r="DH18" i="15"/>
  <c r="DI18" i="15"/>
  <c r="DJ18" i="15"/>
  <c r="DK18" i="15"/>
  <c r="DL18" i="15"/>
  <c r="DM18" i="15"/>
  <c r="DN18" i="15"/>
  <c r="DO18" i="15"/>
  <c r="DP18" i="15"/>
  <c r="DQ18" i="15"/>
  <c r="DR18" i="15"/>
  <c r="DS18" i="15"/>
  <c r="DT18" i="15"/>
  <c r="DU18" i="15"/>
  <c r="DV18" i="15"/>
  <c r="DW18" i="15"/>
  <c r="DX18" i="15"/>
  <c r="DY18" i="15"/>
  <c r="DZ18" i="15"/>
  <c r="EA18" i="15"/>
  <c r="EB18" i="15"/>
  <c r="EC18" i="15"/>
  <c r="ED18" i="15"/>
  <c r="EE18" i="15"/>
  <c r="EF18" i="15"/>
  <c r="EG18" i="15"/>
  <c r="EH18" i="15"/>
  <c r="EI18" i="15"/>
  <c r="EJ18" i="15"/>
  <c r="EK18" i="15"/>
  <c r="EL18" i="15"/>
  <c r="EM18" i="15"/>
  <c r="EN18" i="15"/>
  <c r="EO18" i="15"/>
  <c r="EP18" i="15"/>
  <c r="EQ18" i="15"/>
  <c r="ER18" i="15"/>
  <c r="ES18" i="15"/>
  <c r="ET18" i="15"/>
  <c r="EU18" i="15"/>
  <c r="EV18" i="15"/>
  <c r="EW18" i="15"/>
  <c r="EX18" i="15"/>
  <c r="EY18" i="15"/>
  <c r="EZ18" i="15"/>
  <c r="FA18" i="15"/>
  <c r="FB18" i="15"/>
  <c r="FC18" i="15"/>
  <c r="FD18" i="15"/>
  <c r="FE18" i="15"/>
  <c r="FF18" i="15"/>
  <c r="FG18" i="15"/>
  <c r="FH18" i="15"/>
  <c r="FI18" i="15"/>
  <c r="FJ18" i="15"/>
  <c r="FK18" i="15"/>
  <c r="FL18" i="15"/>
  <c r="FM18" i="15"/>
  <c r="FN18" i="15"/>
  <c r="FO18" i="15"/>
  <c r="FP18" i="15"/>
  <c r="FQ18" i="15"/>
  <c r="FR18" i="15"/>
  <c r="FS18" i="15"/>
  <c r="FT18" i="15"/>
  <c r="FU18" i="15"/>
  <c r="FV18" i="15"/>
  <c r="FW18" i="15"/>
  <c r="FX18" i="15"/>
  <c r="FY18" i="15"/>
  <c r="FZ18" i="15"/>
  <c r="GA18" i="15"/>
  <c r="GB18" i="15"/>
  <c r="GC18" i="15"/>
  <c r="GD18" i="15"/>
  <c r="GE18" i="15"/>
  <c r="GF18" i="15"/>
  <c r="GG18" i="15"/>
  <c r="GH18" i="15"/>
  <c r="GI18" i="15"/>
  <c r="GJ18" i="15"/>
  <c r="GK18" i="15"/>
  <c r="L19" i="15"/>
  <c r="M19" i="15"/>
  <c r="N19" i="15"/>
  <c r="O19" i="15"/>
  <c r="P19" i="15"/>
  <c r="Q19" i="15"/>
  <c r="R19" i="15"/>
  <c r="S19" i="15"/>
  <c r="T19" i="15"/>
  <c r="U19" i="15"/>
  <c r="V19" i="15"/>
  <c r="W19" i="15"/>
  <c r="X19" i="15"/>
  <c r="Y19" i="15"/>
  <c r="Z19" i="15"/>
  <c r="AA19" i="15"/>
  <c r="AB19" i="15"/>
  <c r="AC19" i="15"/>
  <c r="AD19" i="15"/>
  <c r="AE19" i="15"/>
  <c r="AF19" i="15"/>
  <c r="AG19" i="15"/>
  <c r="AH19" i="15"/>
  <c r="AI19" i="15"/>
  <c r="AJ19" i="15"/>
  <c r="AK19" i="15"/>
  <c r="AL19" i="15"/>
  <c r="AM19" i="15"/>
  <c r="AN19" i="15"/>
  <c r="AO19" i="15"/>
  <c r="AP19" i="15"/>
  <c r="AQ19" i="15"/>
  <c r="AR19" i="15"/>
  <c r="AS19" i="15"/>
  <c r="AT19" i="15"/>
  <c r="AU19" i="15"/>
  <c r="AV19" i="15"/>
  <c r="AW19" i="15"/>
  <c r="AX19" i="15"/>
  <c r="AY19" i="15"/>
  <c r="AZ19" i="15"/>
  <c r="BA19" i="15"/>
  <c r="BB19" i="15"/>
  <c r="BC19" i="15"/>
  <c r="BD19" i="15"/>
  <c r="BE19" i="15"/>
  <c r="BF19" i="15"/>
  <c r="BG19" i="15"/>
  <c r="BH19" i="15"/>
  <c r="BI19" i="15"/>
  <c r="BJ19" i="15"/>
  <c r="BK19" i="15"/>
  <c r="BL19" i="15"/>
  <c r="BM19" i="15"/>
  <c r="BN19" i="15"/>
  <c r="BO19" i="15"/>
  <c r="BP19" i="15"/>
  <c r="BQ19" i="15"/>
  <c r="BR19" i="15"/>
  <c r="BS19" i="15"/>
  <c r="BT19" i="15"/>
  <c r="BU19" i="15"/>
  <c r="BV19" i="15"/>
  <c r="BW19" i="15"/>
  <c r="BX19" i="15"/>
  <c r="BY19" i="15"/>
  <c r="BZ19" i="15"/>
  <c r="CA19" i="15"/>
  <c r="CB19" i="15"/>
  <c r="CC19" i="15"/>
  <c r="CD19" i="15"/>
  <c r="CE19" i="15"/>
  <c r="CF19" i="15"/>
  <c r="CG19" i="15"/>
  <c r="CH19" i="15"/>
  <c r="CI19" i="15"/>
  <c r="CJ19" i="15"/>
  <c r="CK19" i="15"/>
  <c r="CL19" i="15"/>
  <c r="CM19" i="15"/>
  <c r="CN19" i="15"/>
  <c r="CO19" i="15"/>
  <c r="CP19" i="15"/>
  <c r="CQ19" i="15"/>
  <c r="CR19" i="15"/>
  <c r="CS19" i="15"/>
  <c r="CT19" i="15"/>
  <c r="CU19" i="15"/>
  <c r="CV19" i="15"/>
  <c r="CW19" i="15"/>
  <c r="CX19" i="15"/>
  <c r="CY19" i="15"/>
  <c r="CZ19" i="15"/>
  <c r="DA19" i="15"/>
  <c r="DB19" i="15"/>
  <c r="DC19" i="15"/>
  <c r="DD19" i="15"/>
  <c r="DE19" i="15"/>
  <c r="DF19" i="15"/>
  <c r="DG19" i="15"/>
  <c r="DH19" i="15"/>
  <c r="DI19" i="15"/>
  <c r="DJ19" i="15"/>
  <c r="DK19" i="15"/>
  <c r="DL19" i="15"/>
  <c r="DM19" i="15"/>
  <c r="DN19" i="15"/>
  <c r="DO19" i="15"/>
  <c r="DP19" i="15"/>
  <c r="DQ19" i="15"/>
  <c r="DR19" i="15"/>
  <c r="DS19" i="15"/>
  <c r="DT19" i="15"/>
  <c r="DU19" i="15"/>
  <c r="DV19" i="15"/>
  <c r="DW19" i="15"/>
  <c r="DX19" i="15"/>
  <c r="DY19" i="15"/>
  <c r="DZ19" i="15"/>
  <c r="EA19" i="15"/>
  <c r="EB19" i="15"/>
  <c r="EC19" i="15"/>
  <c r="ED19" i="15"/>
  <c r="EE19" i="15"/>
  <c r="EF19" i="15"/>
  <c r="EG19" i="15"/>
  <c r="EH19" i="15"/>
  <c r="EI19" i="15"/>
  <c r="EJ19" i="15"/>
  <c r="EK19" i="15"/>
  <c r="EL19" i="15"/>
  <c r="EM19" i="15"/>
  <c r="EN19" i="15"/>
  <c r="EO19" i="15"/>
  <c r="EP19" i="15"/>
  <c r="EQ19" i="15"/>
  <c r="ER19" i="15"/>
  <c r="ES19" i="15"/>
  <c r="ET19" i="15"/>
  <c r="EU19" i="15"/>
  <c r="EV19" i="15"/>
  <c r="EW19" i="15"/>
  <c r="EX19" i="15"/>
  <c r="EY19" i="15"/>
  <c r="EZ19" i="15"/>
  <c r="FA19" i="15"/>
  <c r="FB19" i="15"/>
  <c r="FC19" i="15"/>
  <c r="FD19" i="15"/>
  <c r="FE19" i="15"/>
  <c r="FF19" i="15"/>
  <c r="FG19" i="15"/>
  <c r="FH19" i="15"/>
  <c r="FI19" i="15"/>
  <c r="FJ19" i="15"/>
  <c r="FK19" i="15"/>
  <c r="FL19" i="15"/>
  <c r="FM19" i="15"/>
  <c r="FN19" i="15"/>
  <c r="FO19" i="15"/>
  <c r="FP19" i="15"/>
  <c r="FQ19" i="15"/>
  <c r="FR19" i="15"/>
  <c r="FS19" i="15"/>
  <c r="FT19" i="15"/>
  <c r="FU19" i="15"/>
  <c r="FV19" i="15"/>
  <c r="FW19" i="15"/>
  <c r="FX19" i="15"/>
  <c r="FY19" i="15"/>
  <c r="FZ19" i="15"/>
  <c r="GA19" i="15"/>
  <c r="GB19" i="15"/>
  <c r="GC19" i="15"/>
  <c r="GD19" i="15"/>
  <c r="GE19" i="15"/>
  <c r="GF19" i="15"/>
  <c r="GG19" i="15"/>
  <c r="GH19" i="15"/>
  <c r="GI19" i="15"/>
  <c r="GJ19" i="15"/>
  <c r="GK19" i="15"/>
  <c r="L20" i="15"/>
  <c r="M20" i="15"/>
  <c r="N20" i="15"/>
  <c r="O20" i="15"/>
  <c r="P20" i="15"/>
  <c r="Q20" i="15"/>
  <c r="R20" i="15"/>
  <c r="S20" i="15"/>
  <c r="T20" i="15"/>
  <c r="U20" i="15"/>
  <c r="V20" i="15"/>
  <c r="W20" i="15"/>
  <c r="X20" i="15"/>
  <c r="Y20" i="15"/>
  <c r="Z20" i="15"/>
  <c r="AA20" i="15"/>
  <c r="AB20" i="15"/>
  <c r="AC20" i="15"/>
  <c r="AD20" i="15"/>
  <c r="AE20" i="15"/>
  <c r="AF20" i="15"/>
  <c r="AG20" i="15"/>
  <c r="AH20" i="15"/>
  <c r="AI20" i="15"/>
  <c r="AJ20" i="15"/>
  <c r="AK20" i="15"/>
  <c r="AL20" i="15"/>
  <c r="AM20" i="15"/>
  <c r="AN20" i="15"/>
  <c r="AO20" i="15"/>
  <c r="AP20" i="15"/>
  <c r="AQ20" i="15"/>
  <c r="AR20" i="15"/>
  <c r="AS20" i="15"/>
  <c r="AT20" i="15"/>
  <c r="AU20" i="15"/>
  <c r="AV20" i="15"/>
  <c r="AW20" i="15"/>
  <c r="AX20" i="15"/>
  <c r="AY20" i="15"/>
  <c r="AZ20" i="15"/>
  <c r="BA20" i="15"/>
  <c r="BB20" i="15"/>
  <c r="BC20" i="15"/>
  <c r="BD20" i="15"/>
  <c r="BE20" i="15"/>
  <c r="BF20" i="15"/>
  <c r="BG20" i="15"/>
  <c r="BH20" i="15"/>
  <c r="BI20" i="15"/>
  <c r="BJ20" i="15"/>
  <c r="BK20" i="15"/>
  <c r="BL20" i="15"/>
  <c r="BM20" i="15"/>
  <c r="BN20" i="15"/>
  <c r="BO20" i="15"/>
  <c r="BP20" i="15"/>
  <c r="BQ20" i="15"/>
  <c r="BR20" i="15"/>
  <c r="BS20" i="15"/>
  <c r="BT20" i="15"/>
  <c r="BU20" i="15"/>
  <c r="BV20" i="15"/>
  <c r="BW20" i="15"/>
  <c r="BX20" i="15"/>
  <c r="BY20" i="15"/>
  <c r="BZ20" i="15"/>
  <c r="CA20" i="15"/>
  <c r="CB20" i="15"/>
  <c r="CC20" i="15"/>
  <c r="CD20" i="15"/>
  <c r="CE20" i="15"/>
  <c r="CF20" i="15"/>
  <c r="CG20" i="15"/>
  <c r="CH20" i="15"/>
  <c r="CI20" i="15"/>
  <c r="CJ20" i="15"/>
  <c r="CK20" i="15"/>
  <c r="CL20" i="15"/>
  <c r="CM20" i="15"/>
  <c r="CN20" i="15"/>
  <c r="CO20" i="15"/>
  <c r="CP20" i="15"/>
  <c r="CQ20" i="15"/>
  <c r="CR20" i="15"/>
  <c r="CS20" i="15"/>
  <c r="CT20" i="15"/>
  <c r="CU20" i="15"/>
  <c r="CV20" i="15"/>
  <c r="CW20" i="15"/>
  <c r="CX20" i="15"/>
  <c r="CY20" i="15"/>
  <c r="CZ20" i="15"/>
  <c r="DA20" i="15"/>
  <c r="DB20" i="15"/>
  <c r="DC20" i="15"/>
  <c r="DD20" i="15"/>
  <c r="DE20" i="15"/>
  <c r="DF20" i="15"/>
  <c r="DG20" i="15"/>
  <c r="DH20" i="15"/>
  <c r="DI20" i="15"/>
  <c r="DJ20" i="15"/>
  <c r="DK20" i="15"/>
  <c r="DL20" i="15"/>
  <c r="DM20" i="15"/>
  <c r="DN20" i="15"/>
  <c r="DO20" i="15"/>
  <c r="DP20" i="15"/>
  <c r="DQ20" i="15"/>
  <c r="DR20" i="15"/>
  <c r="DS20" i="15"/>
  <c r="DT20" i="15"/>
  <c r="DU20" i="15"/>
  <c r="DV20" i="15"/>
  <c r="DW20" i="15"/>
  <c r="DX20" i="15"/>
  <c r="DY20" i="15"/>
  <c r="DZ20" i="15"/>
  <c r="EA20" i="15"/>
  <c r="EB20" i="15"/>
  <c r="EC20" i="15"/>
  <c r="ED20" i="15"/>
  <c r="EE20" i="15"/>
  <c r="EF20" i="15"/>
  <c r="EG20" i="15"/>
  <c r="EH20" i="15"/>
  <c r="EI20" i="15"/>
  <c r="EJ20" i="15"/>
  <c r="EK20" i="15"/>
  <c r="EL20" i="15"/>
  <c r="EM20" i="15"/>
  <c r="EN20" i="15"/>
  <c r="EO20" i="15"/>
  <c r="EP20" i="15"/>
  <c r="EQ20" i="15"/>
  <c r="ER20" i="15"/>
  <c r="ES20" i="15"/>
  <c r="ET20" i="15"/>
  <c r="EU20" i="15"/>
  <c r="EV20" i="15"/>
  <c r="EW20" i="15"/>
  <c r="EX20" i="15"/>
  <c r="EY20" i="15"/>
  <c r="EZ20" i="15"/>
  <c r="FA20" i="15"/>
  <c r="FB20" i="15"/>
  <c r="FC20" i="15"/>
  <c r="FD20" i="15"/>
  <c r="FE20" i="15"/>
  <c r="FF20" i="15"/>
  <c r="FG20" i="15"/>
  <c r="FH20" i="15"/>
  <c r="FI20" i="15"/>
  <c r="FJ20" i="15"/>
  <c r="FK20" i="15"/>
  <c r="FL20" i="15"/>
  <c r="FM20" i="15"/>
  <c r="FN20" i="15"/>
  <c r="FO20" i="15"/>
  <c r="FP20" i="15"/>
  <c r="FQ20" i="15"/>
  <c r="FR20" i="15"/>
  <c r="FS20" i="15"/>
  <c r="FT20" i="15"/>
  <c r="FU20" i="15"/>
  <c r="FV20" i="15"/>
  <c r="FW20" i="15"/>
  <c r="FX20" i="15"/>
  <c r="FY20" i="15"/>
  <c r="FZ20" i="15"/>
  <c r="GA20" i="15"/>
  <c r="GB20" i="15"/>
  <c r="GC20" i="15"/>
  <c r="GD20" i="15"/>
  <c r="GE20" i="15"/>
  <c r="GF20" i="15"/>
  <c r="GG20" i="15"/>
  <c r="GH20" i="15"/>
  <c r="GI20" i="15"/>
  <c r="GJ20" i="15"/>
  <c r="GK20" i="15"/>
  <c r="L21" i="15"/>
  <c r="M21" i="15"/>
  <c r="N21" i="15"/>
  <c r="O21" i="15"/>
  <c r="P21" i="15"/>
  <c r="Q21" i="15"/>
  <c r="R21" i="15"/>
  <c r="S21" i="15"/>
  <c r="T21" i="15"/>
  <c r="U21" i="15"/>
  <c r="V21" i="15"/>
  <c r="W21" i="15"/>
  <c r="X21" i="15"/>
  <c r="Y21" i="15"/>
  <c r="Z21" i="15"/>
  <c r="AA21" i="15"/>
  <c r="AB21" i="15"/>
  <c r="AC21" i="15"/>
  <c r="AD21" i="15"/>
  <c r="AE21" i="15"/>
  <c r="AF21" i="15"/>
  <c r="AG21" i="15"/>
  <c r="AH21" i="15"/>
  <c r="AI21" i="15"/>
  <c r="AJ21" i="15"/>
  <c r="AK21" i="15"/>
  <c r="AL21" i="15"/>
  <c r="AM21" i="15"/>
  <c r="AN21" i="15"/>
  <c r="AO21" i="15"/>
  <c r="AP21" i="15"/>
  <c r="AQ21" i="15"/>
  <c r="AR21" i="15"/>
  <c r="AS21" i="15"/>
  <c r="AT21" i="15"/>
  <c r="AU21" i="15"/>
  <c r="AV21" i="15"/>
  <c r="AW21" i="15"/>
  <c r="AX21" i="15"/>
  <c r="AY21" i="15"/>
  <c r="AZ21" i="15"/>
  <c r="BA21" i="15"/>
  <c r="BB21" i="15"/>
  <c r="BC21" i="15"/>
  <c r="BD21" i="15"/>
  <c r="BE21" i="15"/>
  <c r="BF21" i="15"/>
  <c r="BG21" i="15"/>
  <c r="BH21" i="15"/>
  <c r="BI21" i="15"/>
  <c r="BJ21" i="15"/>
  <c r="BK21" i="15"/>
  <c r="BL21" i="15"/>
  <c r="BM21" i="15"/>
  <c r="BN21" i="15"/>
  <c r="BO21" i="15"/>
  <c r="BP21" i="15"/>
  <c r="BQ21" i="15"/>
  <c r="BR21" i="15"/>
  <c r="BS21" i="15"/>
  <c r="BT21" i="15"/>
  <c r="BU21" i="15"/>
  <c r="BV21" i="15"/>
  <c r="BW21" i="15"/>
  <c r="BX21" i="15"/>
  <c r="BY21" i="15"/>
  <c r="BZ21" i="15"/>
  <c r="CA21" i="15"/>
  <c r="CB21" i="15"/>
  <c r="CC21" i="15"/>
  <c r="CD21" i="15"/>
  <c r="CE21" i="15"/>
  <c r="CF21" i="15"/>
  <c r="CG21" i="15"/>
  <c r="CH21" i="15"/>
  <c r="CI21" i="15"/>
  <c r="CJ21" i="15"/>
  <c r="CK21" i="15"/>
  <c r="CL21" i="15"/>
  <c r="CM21" i="15"/>
  <c r="CN21" i="15"/>
  <c r="CO21" i="15"/>
  <c r="CP21" i="15"/>
  <c r="CQ21" i="15"/>
  <c r="CR21" i="15"/>
  <c r="CS21" i="15"/>
  <c r="CT21" i="15"/>
  <c r="CU21" i="15"/>
  <c r="CV21" i="15"/>
  <c r="CW21" i="15"/>
  <c r="CX21" i="15"/>
  <c r="CY21" i="15"/>
  <c r="CZ21" i="15"/>
  <c r="DA21" i="15"/>
  <c r="DB21" i="15"/>
  <c r="DC21" i="15"/>
  <c r="DD21" i="15"/>
  <c r="DE21" i="15"/>
  <c r="DF21" i="15"/>
  <c r="DG21" i="15"/>
  <c r="DH21" i="15"/>
  <c r="DI21" i="15"/>
  <c r="DJ21" i="15"/>
  <c r="DK21" i="15"/>
  <c r="DL21" i="15"/>
  <c r="DM21" i="15"/>
  <c r="DN21" i="15"/>
  <c r="DO21" i="15"/>
  <c r="DP21" i="15"/>
  <c r="DQ21" i="15"/>
  <c r="DR21" i="15"/>
  <c r="DS21" i="15"/>
  <c r="DT21" i="15"/>
  <c r="DU21" i="15"/>
  <c r="DV21" i="15"/>
  <c r="DW21" i="15"/>
  <c r="DX21" i="15"/>
  <c r="DY21" i="15"/>
  <c r="DZ21" i="15"/>
  <c r="EA21" i="15"/>
  <c r="EB21" i="15"/>
  <c r="EC21" i="15"/>
  <c r="ED21" i="15"/>
  <c r="EE21" i="15"/>
  <c r="EF21" i="15"/>
  <c r="EG21" i="15"/>
  <c r="EH21" i="15"/>
  <c r="EI21" i="15"/>
  <c r="EJ21" i="15"/>
  <c r="EK21" i="15"/>
  <c r="EL21" i="15"/>
  <c r="EM21" i="15"/>
  <c r="EN21" i="15"/>
  <c r="EO21" i="15"/>
  <c r="EP21" i="15"/>
  <c r="EQ21" i="15"/>
  <c r="ER21" i="15"/>
  <c r="ES21" i="15"/>
  <c r="ET21" i="15"/>
  <c r="EU21" i="15"/>
  <c r="EV21" i="15"/>
  <c r="EW21" i="15"/>
  <c r="EX21" i="15"/>
  <c r="EY21" i="15"/>
  <c r="EZ21" i="15"/>
  <c r="FA21" i="15"/>
  <c r="FB21" i="15"/>
  <c r="FC21" i="15"/>
  <c r="FD21" i="15"/>
  <c r="FE21" i="15"/>
  <c r="FF21" i="15"/>
  <c r="FG21" i="15"/>
  <c r="FH21" i="15"/>
  <c r="FI21" i="15"/>
  <c r="FJ21" i="15"/>
  <c r="FK21" i="15"/>
  <c r="FL21" i="15"/>
  <c r="FM21" i="15"/>
  <c r="FN21" i="15"/>
  <c r="FO21" i="15"/>
  <c r="FP21" i="15"/>
  <c r="FQ21" i="15"/>
  <c r="FR21" i="15"/>
  <c r="FS21" i="15"/>
  <c r="FT21" i="15"/>
  <c r="FU21" i="15"/>
  <c r="FV21" i="15"/>
  <c r="FW21" i="15"/>
  <c r="FX21" i="15"/>
  <c r="FY21" i="15"/>
  <c r="FZ21" i="15"/>
  <c r="GA21" i="15"/>
  <c r="GB21" i="15"/>
  <c r="GC21" i="15"/>
  <c r="GD21" i="15"/>
  <c r="GE21" i="15"/>
  <c r="GF21" i="15"/>
  <c r="GG21" i="15"/>
  <c r="GH21" i="15"/>
  <c r="GI21" i="15"/>
  <c r="GJ21" i="15"/>
  <c r="GK21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A22" i="15"/>
  <c r="AB22" i="15"/>
  <c r="AC22" i="15"/>
  <c r="AD22" i="15"/>
  <c r="AE22" i="15"/>
  <c r="AF22" i="15"/>
  <c r="AG22" i="15"/>
  <c r="AH22" i="15"/>
  <c r="AI22" i="15"/>
  <c r="AJ22" i="15"/>
  <c r="AK22" i="15"/>
  <c r="AL22" i="15"/>
  <c r="AM22" i="15"/>
  <c r="AN22" i="15"/>
  <c r="AO22" i="15"/>
  <c r="AP22" i="15"/>
  <c r="AQ22" i="15"/>
  <c r="AR22" i="15"/>
  <c r="AS22" i="15"/>
  <c r="AT22" i="15"/>
  <c r="AU22" i="15"/>
  <c r="AV22" i="15"/>
  <c r="AW22" i="15"/>
  <c r="AX22" i="15"/>
  <c r="AY22" i="15"/>
  <c r="AZ22" i="15"/>
  <c r="BA22" i="15"/>
  <c r="BB22" i="15"/>
  <c r="BC22" i="15"/>
  <c r="BD22" i="15"/>
  <c r="BE22" i="15"/>
  <c r="BF22" i="15"/>
  <c r="BG22" i="15"/>
  <c r="BH22" i="15"/>
  <c r="BI22" i="15"/>
  <c r="BJ22" i="15"/>
  <c r="BK22" i="15"/>
  <c r="BL22" i="15"/>
  <c r="BM22" i="15"/>
  <c r="BN22" i="15"/>
  <c r="BO22" i="15"/>
  <c r="BP22" i="15"/>
  <c r="BQ22" i="15"/>
  <c r="BR22" i="15"/>
  <c r="BS22" i="15"/>
  <c r="BT22" i="15"/>
  <c r="BU22" i="15"/>
  <c r="BV22" i="15"/>
  <c r="BW22" i="15"/>
  <c r="BX22" i="15"/>
  <c r="BY22" i="15"/>
  <c r="BZ22" i="15"/>
  <c r="CA22" i="15"/>
  <c r="CB22" i="15"/>
  <c r="CC22" i="15"/>
  <c r="CD22" i="15"/>
  <c r="CE22" i="15"/>
  <c r="CF22" i="15"/>
  <c r="CG22" i="15"/>
  <c r="CH22" i="15"/>
  <c r="CI22" i="15"/>
  <c r="CJ22" i="15"/>
  <c r="CK22" i="15"/>
  <c r="CL22" i="15"/>
  <c r="CM22" i="15"/>
  <c r="CN22" i="15"/>
  <c r="CO22" i="15"/>
  <c r="CP22" i="15"/>
  <c r="CQ22" i="15"/>
  <c r="CR22" i="15"/>
  <c r="CS22" i="15"/>
  <c r="CT22" i="15"/>
  <c r="CU22" i="15"/>
  <c r="CV22" i="15"/>
  <c r="CW22" i="15"/>
  <c r="CX22" i="15"/>
  <c r="CY22" i="15"/>
  <c r="CZ22" i="15"/>
  <c r="DA22" i="15"/>
  <c r="DB22" i="15"/>
  <c r="DC22" i="15"/>
  <c r="DD22" i="15"/>
  <c r="DE22" i="15"/>
  <c r="DF22" i="15"/>
  <c r="DG22" i="15"/>
  <c r="DH22" i="15"/>
  <c r="DI22" i="15"/>
  <c r="DJ22" i="15"/>
  <c r="DK22" i="15"/>
  <c r="DL22" i="15"/>
  <c r="DM22" i="15"/>
  <c r="DN22" i="15"/>
  <c r="DO22" i="15"/>
  <c r="DP22" i="15"/>
  <c r="DQ22" i="15"/>
  <c r="DR22" i="15"/>
  <c r="DS22" i="15"/>
  <c r="DT22" i="15"/>
  <c r="DU22" i="15"/>
  <c r="DV22" i="15"/>
  <c r="DW22" i="15"/>
  <c r="DX22" i="15"/>
  <c r="DY22" i="15"/>
  <c r="DZ22" i="15"/>
  <c r="EA22" i="15"/>
  <c r="EB22" i="15"/>
  <c r="EC22" i="15"/>
  <c r="ED22" i="15"/>
  <c r="EE22" i="15"/>
  <c r="EF22" i="15"/>
  <c r="EG22" i="15"/>
  <c r="EH22" i="15"/>
  <c r="EI22" i="15"/>
  <c r="EJ22" i="15"/>
  <c r="EK22" i="15"/>
  <c r="EL22" i="15"/>
  <c r="EM22" i="15"/>
  <c r="EN22" i="15"/>
  <c r="EO22" i="15"/>
  <c r="EP22" i="15"/>
  <c r="EQ22" i="15"/>
  <c r="ER22" i="15"/>
  <c r="ES22" i="15"/>
  <c r="ET22" i="15"/>
  <c r="EU22" i="15"/>
  <c r="EV22" i="15"/>
  <c r="EW22" i="15"/>
  <c r="EX22" i="15"/>
  <c r="EY22" i="15"/>
  <c r="EZ22" i="15"/>
  <c r="FA22" i="15"/>
  <c r="FB22" i="15"/>
  <c r="FC22" i="15"/>
  <c r="FD22" i="15"/>
  <c r="FE22" i="15"/>
  <c r="FF22" i="15"/>
  <c r="FG22" i="15"/>
  <c r="FH22" i="15"/>
  <c r="FI22" i="15"/>
  <c r="FJ22" i="15"/>
  <c r="FK22" i="15"/>
  <c r="FL22" i="15"/>
  <c r="FM22" i="15"/>
  <c r="FN22" i="15"/>
  <c r="FO22" i="15"/>
  <c r="FP22" i="15"/>
  <c r="FQ22" i="15"/>
  <c r="FR22" i="15"/>
  <c r="FS22" i="15"/>
  <c r="FT22" i="15"/>
  <c r="FU22" i="15"/>
  <c r="FV22" i="15"/>
  <c r="FW22" i="15"/>
  <c r="FX22" i="15"/>
  <c r="FY22" i="15"/>
  <c r="FZ22" i="15"/>
  <c r="GA22" i="15"/>
  <c r="GB22" i="15"/>
  <c r="GC22" i="15"/>
  <c r="GD22" i="15"/>
  <c r="GE22" i="15"/>
  <c r="GF22" i="15"/>
  <c r="GG22" i="15"/>
  <c r="GH22" i="15"/>
  <c r="GI22" i="15"/>
  <c r="GJ22" i="15"/>
  <c r="GK22" i="15"/>
  <c r="G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Z4" i="15"/>
  <c r="AA4" i="15"/>
  <c r="AB4" i="15"/>
  <c r="AC4" i="15"/>
  <c r="AD4" i="15"/>
  <c r="AE4" i="15"/>
  <c r="AF4" i="15"/>
  <c r="AG4" i="15"/>
  <c r="AH4" i="15"/>
  <c r="AI4" i="15"/>
  <c r="AJ4" i="15"/>
  <c r="AK4" i="15"/>
  <c r="AL4" i="15"/>
  <c r="AM4" i="15"/>
  <c r="AN4" i="15"/>
  <c r="AO4" i="15"/>
  <c r="AP4" i="15"/>
  <c r="AQ4" i="15"/>
  <c r="AR4" i="15"/>
  <c r="AS4" i="15"/>
  <c r="AT4" i="15"/>
  <c r="AU4" i="15"/>
  <c r="AV4" i="15"/>
  <c r="AW4" i="15"/>
  <c r="AX4" i="15"/>
  <c r="AY4" i="15"/>
  <c r="AZ4" i="15"/>
  <c r="BA4" i="15"/>
  <c r="BB4" i="15"/>
  <c r="BC4" i="15"/>
  <c r="BD4" i="15"/>
  <c r="BE4" i="15"/>
  <c r="BF4" i="15"/>
  <c r="BG4" i="15"/>
  <c r="BH4" i="15"/>
  <c r="BI4" i="15"/>
  <c r="BJ4" i="15"/>
  <c r="BK4" i="15"/>
  <c r="BL4" i="15"/>
  <c r="BM4" i="15"/>
  <c r="BN4" i="15"/>
  <c r="BO4" i="15"/>
  <c r="BP4" i="15"/>
  <c r="BQ4" i="15"/>
  <c r="BR4" i="15"/>
  <c r="BS4" i="15"/>
  <c r="BT4" i="15"/>
  <c r="BU4" i="15"/>
  <c r="BV4" i="15"/>
  <c r="BW4" i="15"/>
  <c r="BX4" i="15"/>
  <c r="BY4" i="15"/>
  <c r="BZ4" i="15"/>
  <c r="CA4" i="15"/>
  <c r="CB4" i="15"/>
  <c r="CC4" i="15"/>
  <c r="CD4" i="15"/>
  <c r="CE4" i="15"/>
  <c r="CF4" i="15"/>
  <c r="CG4" i="15"/>
  <c r="CH4" i="15"/>
  <c r="CI4" i="15"/>
  <c r="CJ4" i="15"/>
  <c r="CK4" i="15"/>
  <c r="CL4" i="15"/>
  <c r="CM4" i="15"/>
  <c r="CN4" i="15"/>
  <c r="CO4" i="15"/>
  <c r="CP4" i="15"/>
  <c r="CQ4" i="15"/>
  <c r="CR4" i="15"/>
  <c r="CS4" i="15"/>
  <c r="CT4" i="15"/>
  <c r="CU4" i="15"/>
  <c r="CV4" i="15"/>
  <c r="CW4" i="15"/>
  <c r="CX4" i="15"/>
  <c r="CY4" i="15"/>
  <c r="CZ4" i="15"/>
  <c r="DA4" i="15"/>
  <c r="DB4" i="15"/>
  <c r="DC4" i="15"/>
  <c r="DD4" i="15"/>
  <c r="DE4" i="15"/>
  <c r="DF4" i="15"/>
  <c r="DG4" i="15"/>
  <c r="DH4" i="15"/>
  <c r="DI4" i="15"/>
  <c r="DJ4" i="15"/>
  <c r="DK4" i="15"/>
  <c r="DL4" i="15"/>
  <c r="DM4" i="15"/>
  <c r="DN4" i="15"/>
  <c r="DO4" i="15"/>
  <c r="DP4" i="15"/>
  <c r="DQ4" i="15"/>
  <c r="DR4" i="15"/>
  <c r="DS4" i="15"/>
  <c r="DT4" i="15"/>
  <c r="DU4" i="15"/>
  <c r="DV4" i="15"/>
  <c r="DW4" i="15"/>
  <c r="DX4" i="15"/>
  <c r="DY4" i="15"/>
  <c r="DZ4" i="15"/>
  <c r="EA4" i="15"/>
  <c r="EB4" i="15"/>
  <c r="EC4" i="15"/>
  <c r="ED4" i="15"/>
  <c r="EE4" i="15"/>
  <c r="EF4" i="15"/>
  <c r="EG4" i="15"/>
  <c r="EH4" i="15"/>
  <c r="EI4" i="15"/>
  <c r="EJ4" i="15"/>
  <c r="EK4" i="15"/>
  <c r="EL4" i="15"/>
  <c r="EM4" i="15"/>
  <c r="EN4" i="15"/>
  <c r="EO4" i="15"/>
  <c r="EP4" i="15"/>
  <c r="EQ4" i="15"/>
  <c r="ER4" i="15"/>
  <c r="ES4" i="15"/>
  <c r="ET4" i="15"/>
  <c r="EU4" i="15"/>
  <c r="EV4" i="15"/>
  <c r="EW4" i="15"/>
  <c r="EX4" i="15"/>
  <c r="EY4" i="15"/>
  <c r="EZ4" i="15"/>
  <c r="FA4" i="15"/>
  <c r="FB4" i="15"/>
  <c r="FC4" i="15"/>
  <c r="FD4" i="15"/>
  <c r="FE4" i="15"/>
  <c r="FF4" i="15"/>
  <c r="FG4" i="15"/>
  <c r="FH4" i="15"/>
  <c r="FI4" i="15"/>
  <c r="FJ4" i="15"/>
  <c r="FK4" i="15"/>
  <c r="FL4" i="15"/>
  <c r="FM4" i="15"/>
  <c r="FN4" i="15"/>
  <c r="FO4" i="15"/>
  <c r="FP4" i="15"/>
  <c r="FQ4" i="15"/>
  <c r="FR4" i="15"/>
  <c r="FS4" i="15"/>
  <c r="FT4" i="15"/>
  <c r="FU4" i="15"/>
  <c r="FV4" i="15"/>
  <c r="FW4" i="15"/>
  <c r="FX4" i="15"/>
  <c r="FY4" i="15"/>
  <c r="FZ4" i="15"/>
  <c r="GA4" i="15"/>
  <c r="GB4" i="15"/>
  <c r="GC4" i="15"/>
  <c r="GD4" i="15"/>
  <c r="GE4" i="15"/>
  <c r="GF4" i="15"/>
  <c r="GG4" i="15"/>
  <c r="GH4" i="15"/>
  <c r="GI4" i="15"/>
  <c r="GJ4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5" i="15"/>
  <c r="K6" i="15"/>
  <c r="K7" i="15"/>
  <c r="K8" i="15"/>
  <c r="K9" i="15"/>
  <c r="K10" i="15"/>
  <c r="K11" i="15"/>
  <c r="K12" i="15"/>
  <c r="K13" i="15"/>
  <c r="K14" i="15"/>
  <c r="K15" i="15"/>
  <c r="K16" i="15"/>
  <c r="K4" i="15"/>
  <c r="E22" i="10"/>
  <c r="E23" i="10"/>
  <c r="E24" i="10"/>
  <c r="E25" i="10"/>
  <c r="E26" i="10"/>
  <c r="E27" i="10"/>
  <c r="E21" i="10"/>
  <c r="G21" i="10"/>
  <c r="D21" i="10"/>
  <c r="D22" i="10"/>
  <c r="D23" i="10"/>
  <c r="D24" i="10"/>
  <c r="D25" i="10"/>
  <c r="D26" i="10"/>
  <c r="L30" i="10"/>
  <c r="K30" i="10"/>
  <c r="O29" i="10" s="1"/>
  <c r="O26" i="10"/>
  <c r="O27" i="10"/>
  <c r="O28" i="10"/>
  <c r="N25" i="10"/>
  <c r="L29" i="10"/>
  <c r="L28" i="10"/>
  <c r="L27" i="10"/>
  <c r="L26" i="10"/>
  <c r="L25" i="10"/>
  <c r="L24" i="10"/>
  <c r="K29" i="10"/>
  <c r="K28" i="10"/>
  <c r="K27" i="10"/>
  <c r="K26" i="10"/>
  <c r="K25" i="10"/>
  <c r="K24" i="10"/>
  <c r="J4" i="16"/>
  <c r="J182" i="16"/>
  <c r="J179" i="16"/>
  <c r="J178" i="16"/>
  <c r="J177" i="16"/>
  <c r="J176" i="16"/>
  <c r="J175" i="16"/>
  <c r="K175" i="16" s="1"/>
  <c r="J174" i="16"/>
  <c r="J173" i="16"/>
  <c r="J172" i="16"/>
  <c r="J171" i="16"/>
  <c r="J170" i="16"/>
  <c r="J168" i="16"/>
  <c r="K168" i="16" s="1"/>
  <c r="J166" i="16"/>
  <c r="P166" i="16" s="1"/>
  <c r="J165" i="16"/>
  <c r="J164" i="16"/>
  <c r="J162" i="16"/>
  <c r="J157" i="16"/>
  <c r="J156" i="16"/>
  <c r="J154" i="16"/>
  <c r="J153" i="16"/>
  <c r="J147" i="16"/>
  <c r="J146" i="16"/>
  <c r="J145" i="16"/>
  <c r="J144" i="16"/>
  <c r="J143" i="16"/>
  <c r="J142" i="16"/>
  <c r="K142" i="16" s="1"/>
  <c r="J141" i="16"/>
  <c r="J139" i="16"/>
  <c r="J140" i="16"/>
  <c r="J138" i="16"/>
  <c r="K138" i="16" s="1"/>
  <c r="J137" i="16"/>
  <c r="J136" i="16"/>
  <c r="J135" i="16"/>
  <c r="J134" i="16"/>
  <c r="J133" i="16"/>
  <c r="J132" i="16"/>
  <c r="J130" i="16"/>
  <c r="J129" i="16"/>
  <c r="J128" i="16"/>
  <c r="J126" i="16"/>
  <c r="K126" i="16" s="1"/>
  <c r="J125" i="16"/>
  <c r="K125" i="16" s="1"/>
  <c r="J123" i="16"/>
  <c r="J124" i="16"/>
  <c r="J122" i="16"/>
  <c r="J121" i="16"/>
  <c r="J120" i="16"/>
  <c r="J118" i="16"/>
  <c r="J119" i="16"/>
  <c r="P119" i="16" s="1"/>
  <c r="J117" i="16"/>
  <c r="J116" i="16"/>
  <c r="J115" i="16"/>
  <c r="J114" i="16"/>
  <c r="J113" i="16"/>
  <c r="J112" i="16"/>
  <c r="J111" i="16"/>
  <c r="J110" i="16"/>
  <c r="J108" i="16"/>
  <c r="J109" i="16"/>
  <c r="J107" i="16"/>
  <c r="J106" i="16"/>
  <c r="P106" i="16" s="1"/>
  <c r="J105" i="16"/>
  <c r="J104" i="16"/>
  <c r="J103" i="16"/>
  <c r="J96" i="16"/>
  <c r="J97" i="16"/>
  <c r="J98" i="16"/>
  <c r="J99" i="16"/>
  <c r="J100" i="16"/>
  <c r="J101" i="16"/>
  <c r="K101" i="16" s="1"/>
  <c r="J102" i="16"/>
  <c r="J95" i="16"/>
  <c r="J94" i="16"/>
  <c r="J93" i="16"/>
  <c r="J91" i="16"/>
  <c r="P108" i="16" s="1"/>
  <c r="Q108" i="16" s="1"/>
  <c r="J92" i="16"/>
  <c r="J90" i="16"/>
  <c r="J89" i="16"/>
  <c r="J84" i="16"/>
  <c r="K84" i="16" s="1"/>
  <c r="J85" i="16"/>
  <c r="J86" i="16"/>
  <c r="J87" i="16"/>
  <c r="K87" i="16" s="1"/>
  <c r="J88" i="16"/>
  <c r="J83" i="16"/>
  <c r="K83" i="16" s="1"/>
  <c r="J82" i="16"/>
  <c r="J81" i="16"/>
  <c r="J80" i="16"/>
  <c r="J79" i="16"/>
  <c r="J78" i="16"/>
  <c r="J77" i="16"/>
  <c r="J76" i="16"/>
  <c r="K76" i="16" s="1"/>
  <c r="J75" i="16"/>
  <c r="J74" i="16"/>
  <c r="J73" i="16"/>
  <c r="J72" i="16"/>
  <c r="J71" i="16"/>
  <c r="J70" i="16"/>
  <c r="J69" i="16"/>
  <c r="J68" i="16"/>
  <c r="J67" i="16"/>
  <c r="J63" i="16"/>
  <c r="J64" i="16"/>
  <c r="J65" i="16"/>
  <c r="J66" i="16"/>
  <c r="J62" i="16"/>
  <c r="J61" i="16"/>
  <c r="J60" i="16"/>
  <c r="J59" i="16"/>
  <c r="J57" i="16"/>
  <c r="J58" i="16"/>
  <c r="J56" i="16"/>
  <c r="J55" i="16"/>
  <c r="J54" i="16"/>
  <c r="J53" i="16"/>
  <c r="P53" i="16" s="1"/>
  <c r="J52" i="16"/>
  <c r="K52" i="16" s="1"/>
  <c r="J51" i="16"/>
  <c r="J50" i="16"/>
  <c r="J49" i="16"/>
  <c r="J47" i="16"/>
  <c r="J46" i="16"/>
  <c r="J45" i="16"/>
  <c r="J44" i="16"/>
  <c r="J43" i="16"/>
  <c r="J42" i="16"/>
  <c r="J41" i="16"/>
  <c r="J40" i="16"/>
  <c r="P97" i="16" s="1"/>
  <c r="J38" i="16"/>
  <c r="K38" i="16" s="1"/>
  <c r="J39" i="16"/>
  <c r="J37" i="16"/>
  <c r="J36" i="16"/>
  <c r="J34" i="16"/>
  <c r="J32" i="16"/>
  <c r="K32" i="16" s="1"/>
  <c r="J31" i="16"/>
  <c r="J30" i="16"/>
  <c r="J29" i="16"/>
  <c r="J28" i="16"/>
  <c r="J27" i="16"/>
  <c r="J26" i="16"/>
  <c r="J25" i="16"/>
  <c r="J22" i="16"/>
  <c r="J21" i="16"/>
  <c r="J18" i="16"/>
  <c r="P18" i="16" s="1"/>
  <c r="J17" i="16"/>
  <c r="J15" i="16"/>
  <c r="J14" i="16"/>
  <c r="J12" i="16"/>
  <c r="J11" i="16"/>
  <c r="J5" i="16"/>
  <c r="J6" i="16"/>
  <c r="J7" i="16"/>
  <c r="P7" i="16" s="1"/>
  <c r="Q7" i="16" s="1"/>
  <c r="J8" i="16"/>
  <c r="J9" i="16"/>
  <c r="J10" i="16"/>
  <c r="J13" i="16"/>
  <c r="K13" i="16" s="1"/>
  <c r="J16" i="16"/>
  <c r="J19" i="16"/>
  <c r="J20" i="16"/>
  <c r="J23" i="16"/>
  <c r="J24" i="16"/>
  <c r="J33" i="16"/>
  <c r="J35" i="16"/>
  <c r="J48" i="16"/>
  <c r="J127" i="16"/>
  <c r="P127" i="16" s="1"/>
  <c r="J131" i="16"/>
  <c r="J148" i="16"/>
  <c r="J149" i="16"/>
  <c r="J150" i="16"/>
  <c r="J151" i="16"/>
  <c r="J152" i="16"/>
  <c r="K152" i="16" s="1"/>
  <c r="J155" i="16"/>
  <c r="J158" i="16"/>
  <c r="J159" i="16"/>
  <c r="J160" i="16"/>
  <c r="J161" i="16"/>
  <c r="P161" i="16" s="1"/>
  <c r="J163" i="16"/>
  <c r="J167" i="16"/>
  <c r="J169" i="16"/>
  <c r="J180" i="16"/>
  <c r="P180" i="16" s="1"/>
  <c r="J181" i="16"/>
  <c r="J184" i="16"/>
  <c r="J185" i="16"/>
  <c r="P185" i="16" s="1"/>
  <c r="J183" i="16"/>
  <c r="I186" i="16"/>
  <c r="H186" i="16"/>
  <c r="G186" i="16"/>
  <c r="F186" i="16"/>
  <c r="E186" i="16"/>
  <c r="D186" i="16"/>
  <c r="C186" i="16"/>
  <c r="B186" i="16"/>
  <c r="P56" i="16"/>
  <c r="P87" i="16"/>
  <c r="K108" i="16"/>
  <c r="U3" i="16"/>
  <c r="T3" i="16"/>
  <c r="G5" i="15"/>
  <c r="H5" i="15"/>
  <c r="G6" i="15"/>
  <c r="H6" i="15"/>
  <c r="G7" i="15"/>
  <c r="H7" i="15"/>
  <c r="G8" i="15"/>
  <c r="H8" i="15"/>
  <c r="G9" i="15"/>
  <c r="H9" i="15"/>
  <c r="G10" i="15"/>
  <c r="H10" i="15"/>
  <c r="G11" i="15"/>
  <c r="H11" i="15"/>
  <c r="G12" i="15"/>
  <c r="H12" i="15"/>
  <c r="G13" i="15"/>
  <c r="H13" i="15"/>
  <c r="G14" i="15"/>
  <c r="H14" i="15"/>
  <c r="G15" i="15"/>
  <c r="H15" i="15"/>
  <c r="G16" i="15"/>
  <c r="H16" i="15"/>
  <c r="G17" i="15"/>
  <c r="H17" i="15"/>
  <c r="G18" i="15"/>
  <c r="H18" i="15"/>
  <c r="G19" i="15"/>
  <c r="H19" i="15"/>
  <c r="G20" i="15"/>
  <c r="H20" i="15"/>
  <c r="G21" i="15"/>
  <c r="H21" i="15"/>
  <c r="G22" i="15"/>
  <c r="H22" i="15"/>
  <c r="G23" i="15"/>
  <c r="H23" i="15"/>
  <c r="G24" i="15"/>
  <c r="H24" i="15"/>
  <c r="G25" i="15"/>
  <c r="H25" i="15"/>
  <c r="G26" i="15"/>
  <c r="H26" i="15"/>
  <c r="G27" i="15"/>
  <c r="H27" i="15"/>
  <c r="G28" i="15"/>
  <c r="H28" i="15"/>
  <c r="G29" i="15"/>
  <c r="H29" i="15"/>
  <c r="G30" i="15"/>
  <c r="H30" i="15"/>
  <c r="G31" i="15"/>
  <c r="H31" i="15"/>
  <c r="G32" i="15"/>
  <c r="H32" i="15"/>
  <c r="G33" i="15"/>
  <c r="H33" i="15"/>
  <c r="G34" i="15"/>
  <c r="H34" i="15"/>
  <c r="G35" i="15"/>
  <c r="H35" i="15"/>
  <c r="G36" i="15"/>
  <c r="H36" i="15"/>
  <c r="G37" i="15"/>
  <c r="H37" i="15"/>
  <c r="G38" i="15"/>
  <c r="H38" i="15"/>
  <c r="G39" i="15"/>
  <c r="H39" i="15"/>
  <c r="G40" i="15"/>
  <c r="H40" i="15"/>
  <c r="G41" i="15"/>
  <c r="H41" i="15"/>
  <c r="G42" i="15"/>
  <c r="H42" i="15"/>
  <c r="G43" i="15"/>
  <c r="H43" i="15"/>
  <c r="G44" i="15"/>
  <c r="H44" i="15"/>
  <c r="G45" i="15"/>
  <c r="H45" i="15"/>
  <c r="G46" i="15"/>
  <c r="H46" i="15"/>
  <c r="G47" i="15"/>
  <c r="H47" i="15"/>
  <c r="G48" i="15"/>
  <c r="H48" i="15"/>
  <c r="G49" i="15"/>
  <c r="H49" i="15"/>
  <c r="G50" i="15"/>
  <c r="H50" i="15"/>
  <c r="G51" i="15"/>
  <c r="H51" i="15"/>
  <c r="G52" i="15"/>
  <c r="H52" i="15"/>
  <c r="G53" i="15"/>
  <c r="H53" i="15"/>
  <c r="G54" i="15"/>
  <c r="H54" i="15"/>
  <c r="G55" i="15"/>
  <c r="H55" i="15"/>
  <c r="G56" i="15"/>
  <c r="H56" i="15"/>
  <c r="G57" i="15"/>
  <c r="H57" i="15"/>
  <c r="G58" i="15"/>
  <c r="H58" i="15"/>
  <c r="G59" i="15"/>
  <c r="H59" i="15"/>
  <c r="G60" i="15"/>
  <c r="H60" i="15"/>
  <c r="G61" i="15"/>
  <c r="H61" i="15"/>
  <c r="G62" i="15"/>
  <c r="H62" i="15"/>
  <c r="G63" i="15"/>
  <c r="H63" i="15"/>
  <c r="G64" i="15"/>
  <c r="H64" i="15"/>
  <c r="G65" i="15"/>
  <c r="H65" i="15"/>
  <c r="G66" i="15"/>
  <c r="H66" i="15"/>
  <c r="G67" i="15"/>
  <c r="H67" i="15"/>
  <c r="G68" i="15"/>
  <c r="H68" i="15"/>
  <c r="G69" i="15"/>
  <c r="H69" i="15"/>
  <c r="G70" i="15"/>
  <c r="H70" i="15"/>
  <c r="G71" i="15"/>
  <c r="H71" i="15"/>
  <c r="G72" i="15"/>
  <c r="H72" i="15"/>
  <c r="G73" i="15"/>
  <c r="H73" i="15"/>
  <c r="G74" i="15"/>
  <c r="H74" i="15"/>
  <c r="G75" i="15"/>
  <c r="H75" i="15"/>
  <c r="G76" i="15"/>
  <c r="H76" i="15"/>
  <c r="G77" i="15"/>
  <c r="H77" i="15"/>
  <c r="G78" i="15"/>
  <c r="H78" i="15"/>
  <c r="G79" i="15"/>
  <c r="H79" i="15"/>
  <c r="G80" i="15"/>
  <c r="H80" i="15"/>
  <c r="G81" i="15"/>
  <c r="H81" i="15"/>
  <c r="G82" i="15"/>
  <c r="H82" i="15"/>
  <c r="G83" i="15"/>
  <c r="H83" i="15"/>
  <c r="G84" i="15"/>
  <c r="H84" i="15"/>
  <c r="G85" i="15"/>
  <c r="H85" i="15"/>
  <c r="G86" i="15"/>
  <c r="H86" i="15"/>
  <c r="G87" i="15"/>
  <c r="H87" i="15"/>
  <c r="G88" i="15"/>
  <c r="H88" i="15"/>
  <c r="G89" i="15"/>
  <c r="H89" i="15"/>
  <c r="G90" i="15"/>
  <c r="H90" i="15"/>
  <c r="G91" i="15"/>
  <c r="H91" i="15"/>
  <c r="G92" i="15"/>
  <c r="H92" i="15"/>
  <c r="G93" i="15"/>
  <c r="H93" i="15"/>
  <c r="G94" i="15"/>
  <c r="H94" i="15"/>
  <c r="G95" i="15"/>
  <c r="H95" i="15"/>
  <c r="G96" i="15"/>
  <c r="H96" i="15"/>
  <c r="G97" i="15"/>
  <c r="H97" i="15"/>
  <c r="G98" i="15"/>
  <c r="H98" i="15"/>
  <c r="G99" i="15"/>
  <c r="H99" i="15"/>
  <c r="G100" i="15"/>
  <c r="H100" i="15"/>
  <c r="G101" i="15"/>
  <c r="H101" i="15"/>
  <c r="G102" i="15"/>
  <c r="H102" i="15"/>
  <c r="G103" i="15"/>
  <c r="H103" i="15"/>
  <c r="G104" i="15"/>
  <c r="H104" i="15"/>
  <c r="G105" i="15"/>
  <c r="H105" i="15"/>
  <c r="G106" i="15"/>
  <c r="H106" i="15"/>
  <c r="G107" i="15"/>
  <c r="H107" i="15"/>
  <c r="G108" i="15"/>
  <c r="H108" i="15"/>
  <c r="G109" i="15"/>
  <c r="H109" i="15"/>
  <c r="G110" i="15"/>
  <c r="H110" i="15"/>
  <c r="G111" i="15"/>
  <c r="H111" i="15"/>
  <c r="G112" i="15"/>
  <c r="H112" i="15"/>
  <c r="G113" i="15"/>
  <c r="H113" i="15"/>
  <c r="G114" i="15"/>
  <c r="H114" i="15"/>
  <c r="G115" i="15"/>
  <c r="H115" i="15"/>
  <c r="G116" i="15"/>
  <c r="H116" i="15"/>
  <c r="G117" i="15"/>
  <c r="H117" i="15"/>
  <c r="G118" i="15"/>
  <c r="H118" i="15"/>
  <c r="G119" i="15"/>
  <c r="H119" i="15"/>
  <c r="G120" i="15"/>
  <c r="H120" i="15"/>
  <c r="G121" i="15"/>
  <c r="H121" i="15"/>
  <c r="G122" i="15"/>
  <c r="H122" i="15"/>
  <c r="G123" i="15"/>
  <c r="H123" i="15"/>
  <c r="G124" i="15"/>
  <c r="H124" i="15"/>
  <c r="G125" i="15"/>
  <c r="H125" i="15"/>
  <c r="G126" i="15"/>
  <c r="H126" i="15"/>
  <c r="G127" i="15"/>
  <c r="H127" i="15"/>
  <c r="G128" i="15"/>
  <c r="H128" i="15"/>
  <c r="G129" i="15"/>
  <c r="H129" i="15"/>
  <c r="G130" i="15"/>
  <c r="H130" i="15"/>
  <c r="G131" i="15"/>
  <c r="H131" i="15"/>
  <c r="G132" i="15"/>
  <c r="H132" i="15"/>
  <c r="G133" i="15"/>
  <c r="H133" i="15"/>
  <c r="G134" i="15"/>
  <c r="H134" i="15"/>
  <c r="G135" i="15"/>
  <c r="H135" i="15"/>
  <c r="G136" i="15"/>
  <c r="H136" i="15"/>
  <c r="G137" i="15"/>
  <c r="H137" i="15"/>
  <c r="G138" i="15"/>
  <c r="H138" i="15"/>
  <c r="G139" i="15"/>
  <c r="H139" i="15"/>
  <c r="G140" i="15"/>
  <c r="H140" i="15"/>
  <c r="G141" i="15"/>
  <c r="H141" i="15"/>
  <c r="G142" i="15"/>
  <c r="H142" i="15"/>
  <c r="G143" i="15"/>
  <c r="H143" i="15"/>
  <c r="G144" i="15"/>
  <c r="H144" i="15"/>
  <c r="G145" i="15"/>
  <c r="H145" i="15"/>
  <c r="G146" i="15"/>
  <c r="H146" i="15"/>
  <c r="G147" i="15"/>
  <c r="H147" i="15"/>
  <c r="G148" i="15"/>
  <c r="H148" i="15"/>
  <c r="G149" i="15"/>
  <c r="H149" i="15"/>
  <c r="G150" i="15"/>
  <c r="H150" i="15"/>
  <c r="G151" i="15"/>
  <c r="H151" i="15"/>
  <c r="G152" i="15"/>
  <c r="H152" i="15"/>
  <c r="G153" i="15"/>
  <c r="H153" i="15"/>
  <c r="G154" i="15"/>
  <c r="H154" i="15"/>
  <c r="G155" i="15"/>
  <c r="H155" i="15"/>
  <c r="G156" i="15"/>
  <c r="H156" i="15"/>
  <c r="G157" i="15"/>
  <c r="H157" i="15"/>
  <c r="G158" i="15"/>
  <c r="H158" i="15"/>
  <c r="G159" i="15"/>
  <c r="H159" i="15"/>
  <c r="G160" i="15"/>
  <c r="H160" i="15"/>
  <c r="G161" i="15"/>
  <c r="H161" i="15"/>
  <c r="G162" i="15"/>
  <c r="H162" i="15"/>
  <c r="G163" i="15"/>
  <c r="H163" i="15"/>
  <c r="G164" i="15"/>
  <c r="H164" i="15"/>
  <c r="G165" i="15"/>
  <c r="H165" i="15"/>
  <c r="G166" i="15"/>
  <c r="H166" i="15"/>
  <c r="G167" i="15"/>
  <c r="H167" i="15"/>
  <c r="G168" i="15"/>
  <c r="H168" i="15"/>
  <c r="G169" i="15"/>
  <c r="H169" i="15"/>
  <c r="G170" i="15"/>
  <c r="H170" i="15"/>
  <c r="G171" i="15"/>
  <c r="H171" i="15"/>
  <c r="G172" i="15"/>
  <c r="H172" i="15"/>
  <c r="G173" i="15"/>
  <c r="H173" i="15"/>
  <c r="G174" i="15"/>
  <c r="H174" i="15"/>
  <c r="G175" i="15"/>
  <c r="H175" i="15"/>
  <c r="G176" i="15"/>
  <c r="H176" i="15"/>
  <c r="G177" i="15"/>
  <c r="H177" i="15"/>
  <c r="G178" i="15"/>
  <c r="H178" i="15"/>
  <c r="G179" i="15"/>
  <c r="H179" i="15"/>
  <c r="G180" i="15"/>
  <c r="H180" i="15"/>
  <c r="G181" i="15"/>
  <c r="H181" i="15"/>
  <c r="G182" i="15"/>
  <c r="H182" i="15"/>
  <c r="G183" i="15"/>
  <c r="H183" i="15"/>
  <c r="G184" i="15"/>
  <c r="H184" i="15"/>
  <c r="G185" i="15"/>
  <c r="H185" i="15"/>
  <c r="G186" i="15"/>
  <c r="H186" i="15"/>
  <c r="G187" i="15"/>
  <c r="H187" i="15"/>
  <c r="J77" i="12"/>
  <c r="G77" i="12"/>
  <c r="D77" i="12"/>
  <c r="H76" i="12"/>
  <c r="I76" i="12" s="1"/>
  <c r="E76" i="12"/>
  <c r="F76" i="12" s="1"/>
  <c r="H75" i="12"/>
  <c r="I75" i="12" s="1"/>
  <c r="E75" i="12"/>
  <c r="F75" i="12" s="1"/>
  <c r="H74" i="12"/>
  <c r="I74" i="12" s="1"/>
  <c r="E74" i="12"/>
  <c r="F74" i="12" s="1"/>
  <c r="I73" i="12"/>
  <c r="H73" i="12"/>
  <c r="E73" i="12"/>
  <c r="F73" i="12" s="1"/>
  <c r="H72" i="12"/>
  <c r="I72" i="12" s="1"/>
  <c r="E72" i="12"/>
  <c r="F72" i="12" s="1"/>
  <c r="H71" i="12"/>
  <c r="I71" i="12" s="1"/>
  <c r="E71" i="12"/>
  <c r="F71" i="12" s="1"/>
  <c r="H70" i="12"/>
  <c r="I70" i="12" s="1"/>
  <c r="E70" i="12"/>
  <c r="F70" i="12" s="1"/>
  <c r="H69" i="12"/>
  <c r="I69" i="12" s="1"/>
  <c r="E69" i="12"/>
  <c r="F69" i="12" s="1"/>
  <c r="H68" i="12"/>
  <c r="I68" i="12" s="1"/>
  <c r="E68" i="12"/>
  <c r="F68" i="12" s="1"/>
  <c r="I67" i="12"/>
  <c r="H67" i="12"/>
  <c r="E67" i="12"/>
  <c r="F67" i="12" s="1"/>
  <c r="H66" i="12"/>
  <c r="I66" i="12" s="1"/>
  <c r="E66" i="12"/>
  <c r="F66" i="12" s="1"/>
  <c r="H65" i="12"/>
  <c r="I65" i="12" s="1"/>
  <c r="E65" i="12"/>
  <c r="F65" i="12" s="1"/>
  <c r="H64" i="12"/>
  <c r="I64" i="12" s="1"/>
  <c r="E64" i="12"/>
  <c r="F64" i="12" s="1"/>
  <c r="H63" i="12"/>
  <c r="I63" i="12" s="1"/>
  <c r="E63" i="12"/>
  <c r="F63" i="12" s="1"/>
  <c r="H62" i="12"/>
  <c r="I62" i="12" s="1"/>
  <c r="E62" i="12"/>
  <c r="F62" i="12" s="1"/>
  <c r="H61" i="12"/>
  <c r="I61" i="12" s="1"/>
  <c r="E61" i="12"/>
  <c r="H60" i="12"/>
  <c r="E60" i="12"/>
  <c r="F60" i="12" s="1"/>
  <c r="E80" i="12"/>
  <c r="F80" i="12" s="1"/>
  <c r="H80" i="12"/>
  <c r="I80" i="12" s="1"/>
  <c r="E81" i="12"/>
  <c r="F81" i="12" s="1"/>
  <c r="H81" i="12"/>
  <c r="H91" i="12" s="1"/>
  <c r="I81" i="12"/>
  <c r="E82" i="12"/>
  <c r="F82" i="12" s="1"/>
  <c r="H82" i="12"/>
  <c r="I82" i="12" s="1"/>
  <c r="E83" i="12"/>
  <c r="F83" i="12" s="1"/>
  <c r="H83" i="12"/>
  <c r="I83" i="12"/>
  <c r="E84" i="12"/>
  <c r="F84" i="12"/>
  <c r="H84" i="12"/>
  <c r="I84" i="12"/>
  <c r="E85" i="12"/>
  <c r="F85" i="12" s="1"/>
  <c r="H85" i="12"/>
  <c r="I85" i="12" s="1"/>
  <c r="E86" i="12"/>
  <c r="F86" i="12" s="1"/>
  <c r="H86" i="12"/>
  <c r="I86" i="12" s="1"/>
  <c r="E87" i="12"/>
  <c r="F87" i="12" s="1"/>
  <c r="H87" i="12"/>
  <c r="I87" i="12"/>
  <c r="E88" i="12"/>
  <c r="F88" i="12"/>
  <c r="H88" i="12"/>
  <c r="I88" i="12" s="1"/>
  <c r="E89" i="12"/>
  <c r="F89" i="12"/>
  <c r="H89" i="12"/>
  <c r="I89" i="12"/>
  <c r="E90" i="12"/>
  <c r="F90" i="12" s="1"/>
  <c r="H90" i="12"/>
  <c r="I90" i="12" s="1"/>
  <c r="D91" i="12"/>
  <c r="G91" i="12"/>
  <c r="J91" i="12"/>
  <c r="P34" i="12"/>
  <c r="J56" i="12"/>
  <c r="G56" i="12"/>
  <c r="D56" i="12"/>
  <c r="H55" i="12" a="1"/>
  <c r="H55" i="12" s="1"/>
  <c r="I55" i="12" s="1"/>
  <c r="E55" i="12"/>
  <c r="F55" i="12" s="1"/>
  <c r="H54" i="12" a="1"/>
  <c r="H54" i="12" s="1"/>
  <c r="I54" i="12" s="1"/>
  <c r="E54" i="12"/>
  <c r="F54" i="12" s="1"/>
  <c r="H53" i="12" a="1"/>
  <c r="H53" i="12" s="1"/>
  <c r="I53" i="12" s="1"/>
  <c r="E53" i="12"/>
  <c r="F53" i="12" s="1"/>
  <c r="H52" i="12" a="1"/>
  <c r="H52" i="12" s="1"/>
  <c r="I52" i="12" s="1"/>
  <c r="E52" i="12"/>
  <c r="F52" i="12" s="1"/>
  <c r="D49" i="12"/>
  <c r="E49" i="12"/>
  <c r="F49" i="12"/>
  <c r="G49" i="12"/>
  <c r="H49" i="12"/>
  <c r="I49" i="12"/>
  <c r="J49" i="12"/>
  <c r="C15" i="12"/>
  <c r="H48" i="12" a="1"/>
  <c r="H48" i="12" s="1"/>
  <c r="I48" i="12" s="1"/>
  <c r="E48" i="12"/>
  <c r="F48" i="12" s="1"/>
  <c r="H47" i="12" a="1"/>
  <c r="H47" i="12" s="1"/>
  <c r="I47" i="12" s="1"/>
  <c r="E47" i="12"/>
  <c r="F47" i="12" s="1"/>
  <c r="H46" i="12" a="1"/>
  <c r="H46" i="12" s="1"/>
  <c r="I46" i="12" s="1"/>
  <c r="E46" i="12"/>
  <c r="F46" i="12" s="1"/>
  <c r="H45" i="12" a="1"/>
  <c r="H45" i="12" s="1"/>
  <c r="I45" i="12" s="1"/>
  <c r="E45" i="12"/>
  <c r="F45" i="12" s="1"/>
  <c r="H44" i="12" a="1"/>
  <c r="H44" i="12" s="1"/>
  <c r="I44" i="12" s="1"/>
  <c r="E44" i="12"/>
  <c r="F44" i="12" s="1"/>
  <c r="H43" i="12" a="1"/>
  <c r="H43" i="12" s="1"/>
  <c r="I43" i="12" s="1"/>
  <c r="E43" i="12"/>
  <c r="F43" i="12" s="1"/>
  <c r="H42" i="12" a="1"/>
  <c r="H42" i="12" s="1"/>
  <c r="I42" i="12" s="1"/>
  <c r="E42" i="12"/>
  <c r="F42" i="12" s="1"/>
  <c r="H41" i="12" a="1"/>
  <c r="H41" i="12" s="1"/>
  <c r="I41" i="12" s="1"/>
  <c r="E41" i="12"/>
  <c r="F41" i="12" s="1"/>
  <c r="H40" i="12" a="1"/>
  <c r="H40" i="12" s="1"/>
  <c r="I40" i="12" s="1"/>
  <c r="E40" i="12"/>
  <c r="F40" i="12" s="1"/>
  <c r="H39" i="12" a="1"/>
  <c r="H39" i="12" s="1"/>
  <c r="I39" i="12" s="1"/>
  <c r="E39" i="12"/>
  <c r="F39" i="12" s="1"/>
  <c r="H38" i="12" a="1"/>
  <c r="H38" i="12" s="1"/>
  <c r="I38" i="12" s="1"/>
  <c r="E38" i="12"/>
  <c r="F38" i="12" s="1"/>
  <c r="H37" i="12" a="1"/>
  <c r="H37" i="12" s="1"/>
  <c r="I37" i="12" s="1"/>
  <c r="E37" i="12"/>
  <c r="F37" i="12" s="1"/>
  <c r="C18" i="12"/>
  <c r="D18" i="12"/>
  <c r="E18" i="12"/>
  <c r="F18" i="12"/>
  <c r="G18" i="12"/>
  <c r="H18" i="12"/>
  <c r="I18" i="12"/>
  <c r="J18" i="12"/>
  <c r="C19" i="12"/>
  <c r="D19" i="12"/>
  <c r="E19" i="12"/>
  <c r="F19" i="12"/>
  <c r="G19" i="12"/>
  <c r="H19" i="12"/>
  <c r="I19" i="12"/>
  <c r="J19" i="12"/>
  <c r="C20" i="12"/>
  <c r="D20" i="12"/>
  <c r="E20" i="12"/>
  <c r="F20" i="12"/>
  <c r="G20" i="12"/>
  <c r="H20" i="12"/>
  <c r="I20" i="12"/>
  <c r="J20" i="12"/>
  <c r="C21" i="12"/>
  <c r="D21" i="12"/>
  <c r="E21" i="12"/>
  <c r="F21" i="12"/>
  <c r="G21" i="12"/>
  <c r="H21" i="12"/>
  <c r="I21" i="12"/>
  <c r="J21" i="12"/>
  <c r="C22" i="12"/>
  <c r="D22" i="12"/>
  <c r="E22" i="12"/>
  <c r="F22" i="12"/>
  <c r="G22" i="12"/>
  <c r="H22" i="12"/>
  <c r="I22" i="12"/>
  <c r="J22" i="12"/>
  <c r="C23" i="12"/>
  <c r="D23" i="12"/>
  <c r="E23" i="12"/>
  <c r="F23" i="12"/>
  <c r="G23" i="12"/>
  <c r="H23" i="12"/>
  <c r="I23" i="12"/>
  <c r="J23" i="12"/>
  <c r="C24" i="12"/>
  <c r="D24" i="12"/>
  <c r="E24" i="12"/>
  <c r="F24" i="12"/>
  <c r="G24" i="12"/>
  <c r="H24" i="12"/>
  <c r="I24" i="12"/>
  <c r="J24" i="12"/>
  <c r="C25" i="12"/>
  <c r="D25" i="12"/>
  <c r="E25" i="12"/>
  <c r="F25" i="12"/>
  <c r="G25" i="12"/>
  <c r="H25" i="12"/>
  <c r="I25" i="12"/>
  <c r="J25" i="12"/>
  <c r="C26" i="12"/>
  <c r="D26" i="12"/>
  <c r="E26" i="12"/>
  <c r="F26" i="12"/>
  <c r="G26" i="12"/>
  <c r="H26" i="12"/>
  <c r="I26" i="12"/>
  <c r="J26" i="12"/>
  <c r="C27" i="12"/>
  <c r="D27" i="12"/>
  <c r="E27" i="12"/>
  <c r="F27" i="12"/>
  <c r="G27" i="12"/>
  <c r="H27" i="12"/>
  <c r="I27" i="12"/>
  <c r="J27" i="12"/>
  <c r="C28" i="12"/>
  <c r="D28" i="12"/>
  <c r="E28" i="12"/>
  <c r="F28" i="12"/>
  <c r="G28" i="12"/>
  <c r="H28" i="12"/>
  <c r="I28" i="12"/>
  <c r="J28" i="12"/>
  <c r="C29" i="12"/>
  <c r="D29" i="12"/>
  <c r="E29" i="12"/>
  <c r="F29" i="12"/>
  <c r="G29" i="12"/>
  <c r="H29" i="12"/>
  <c r="I29" i="12"/>
  <c r="J29" i="12"/>
  <c r="C30" i="12"/>
  <c r="D30" i="12"/>
  <c r="E30" i="12"/>
  <c r="F30" i="12"/>
  <c r="G30" i="12"/>
  <c r="H30" i="12"/>
  <c r="I30" i="12"/>
  <c r="J30" i="12"/>
  <c r="C31" i="12"/>
  <c r="D31" i="12"/>
  <c r="E31" i="12"/>
  <c r="F31" i="12"/>
  <c r="G31" i="12"/>
  <c r="H31" i="12"/>
  <c r="I31" i="12"/>
  <c r="J31" i="12"/>
  <c r="C32" i="12"/>
  <c r="D32" i="12"/>
  <c r="E32" i="12"/>
  <c r="F32" i="12"/>
  <c r="G32" i="12"/>
  <c r="H32" i="12"/>
  <c r="I32" i="12"/>
  <c r="J32" i="12"/>
  <c r="C33" i="12"/>
  <c r="D33" i="12"/>
  <c r="E33" i="12"/>
  <c r="F33" i="12"/>
  <c r="G33" i="12"/>
  <c r="H33" i="12"/>
  <c r="I33" i="12"/>
  <c r="J33" i="12"/>
  <c r="C34" i="12"/>
  <c r="D34" i="12"/>
  <c r="E34" i="12"/>
  <c r="F34" i="12"/>
  <c r="G34" i="12"/>
  <c r="H34" i="12"/>
  <c r="I34" i="12"/>
  <c r="J34" i="12"/>
  <c r="C5" i="12"/>
  <c r="D5" i="12"/>
  <c r="E5" i="12"/>
  <c r="F5" i="12"/>
  <c r="G5" i="12"/>
  <c r="H5" i="12"/>
  <c r="I5" i="12"/>
  <c r="J5" i="12"/>
  <c r="C6" i="12"/>
  <c r="D6" i="12"/>
  <c r="E6" i="12"/>
  <c r="F6" i="12"/>
  <c r="G6" i="12"/>
  <c r="H6" i="12"/>
  <c r="I6" i="12"/>
  <c r="J6" i="12"/>
  <c r="C7" i="12"/>
  <c r="D7" i="12"/>
  <c r="E7" i="12"/>
  <c r="F7" i="12"/>
  <c r="G7" i="12"/>
  <c r="H7" i="12"/>
  <c r="I7" i="12"/>
  <c r="J7" i="12"/>
  <c r="C8" i="12"/>
  <c r="D8" i="12"/>
  <c r="E8" i="12"/>
  <c r="F8" i="12"/>
  <c r="G8" i="12"/>
  <c r="H8" i="12"/>
  <c r="I8" i="12"/>
  <c r="J8" i="12"/>
  <c r="C9" i="12"/>
  <c r="D9" i="12"/>
  <c r="E9" i="12"/>
  <c r="F9" i="12"/>
  <c r="G9" i="12"/>
  <c r="H9" i="12"/>
  <c r="I9" i="12"/>
  <c r="J9" i="12"/>
  <c r="C10" i="12"/>
  <c r="D10" i="12"/>
  <c r="E10" i="12"/>
  <c r="F10" i="12"/>
  <c r="G10" i="12"/>
  <c r="H10" i="12"/>
  <c r="I10" i="12"/>
  <c r="J10" i="12"/>
  <c r="C11" i="12"/>
  <c r="D11" i="12"/>
  <c r="E11" i="12"/>
  <c r="F11" i="12"/>
  <c r="G11" i="12"/>
  <c r="H11" i="12"/>
  <c r="I11" i="12"/>
  <c r="J11" i="12"/>
  <c r="C12" i="12"/>
  <c r="D12" i="12"/>
  <c r="E12" i="12"/>
  <c r="F12" i="12"/>
  <c r="G12" i="12"/>
  <c r="H12" i="12"/>
  <c r="I12" i="12"/>
  <c r="J12" i="12"/>
  <c r="C13" i="12"/>
  <c r="D13" i="12"/>
  <c r="E13" i="12"/>
  <c r="F13" i="12"/>
  <c r="G13" i="12"/>
  <c r="H13" i="12"/>
  <c r="I13" i="12"/>
  <c r="J13" i="12"/>
  <c r="C14" i="12"/>
  <c r="D14" i="12"/>
  <c r="E14" i="12"/>
  <c r="F14" i="12"/>
  <c r="G14" i="12"/>
  <c r="H14" i="12"/>
  <c r="I14" i="12"/>
  <c r="J14" i="12"/>
  <c r="D15" i="12"/>
  <c r="E15" i="12"/>
  <c r="F15" i="12"/>
  <c r="G15" i="12"/>
  <c r="H15" i="12"/>
  <c r="I15" i="12"/>
  <c r="J15" i="12"/>
  <c r="K7" i="16" l="1"/>
  <c r="P14" i="16"/>
  <c r="P144" i="16"/>
  <c r="Q144" i="16" s="1"/>
  <c r="P147" i="16"/>
  <c r="Q147" i="16" s="1"/>
  <c r="P38" i="16"/>
  <c r="Q38" i="16" s="1"/>
  <c r="P71" i="16"/>
  <c r="P133" i="16"/>
  <c r="Q133" i="16" s="1"/>
  <c r="P145" i="16"/>
  <c r="Q145" i="16" s="1"/>
  <c r="P170" i="16"/>
  <c r="Q170" i="16" s="1"/>
  <c r="P25" i="16"/>
  <c r="Q25" i="16" s="1"/>
  <c r="P40" i="16"/>
  <c r="Q40" i="16" s="1"/>
  <c r="P157" i="16"/>
  <c r="P57" i="16"/>
  <c r="Q57" i="16" s="1"/>
  <c r="P82" i="16"/>
  <c r="Q82" i="16" s="1"/>
  <c r="P94" i="16"/>
  <c r="Q94" i="16" s="1"/>
  <c r="P4" i="16"/>
  <c r="Q4" i="16" s="1"/>
  <c r="P59" i="16"/>
  <c r="Q59" i="16" s="1"/>
  <c r="P107" i="16"/>
  <c r="P149" i="16"/>
  <c r="Q149" i="16" s="1"/>
  <c r="P49" i="16"/>
  <c r="Q49" i="16" s="1"/>
  <c r="P61" i="16"/>
  <c r="Q61" i="16" s="1"/>
  <c r="P73" i="16"/>
  <c r="Q73" i="16" s="1"/>
  <c r="P121" i="16"/>
  <c r="Q121" i="16" s="1"/>
  <c r="P154" i="16"/>
  <c r="P65" i="16"/>
  <c r="P98" i="16"/>
  <c r="Q98" i="16" s="1"/>
  <c r="P112" i="16"/>
  <c r="Q112" i="16" s="1"/>
  <c r="P123" i="16"/>
  <c r="Q123" i="16" s="1"/>
  <c r="P64" i="16"/>
  <c r="Q64" i="16" s="1"/>
  <c r="N30" i="10"/>
  <c r="N29" i="10"/>
  <c r="N28" i="10"/>
  <c r="N27" i="10"/>
  <c r="N26" i="10"/>
  <c r="O25" i="10"/>
  <c r="O30" i="10"/>
  <c r="K159" i="16"/>
  <c r="P67" i="16"/>
  <c r="Q67" i="16" s="1"/>
  <c r="P115" i="16"/>
  <c r="Q115" i="16" s="1"/>
  <c r="K158" i="16"/>
  <c r="K11" i="16"/>
  <c r="K80" i="16"/>
  <c r="K179" i="16"/>
  <c r="P183" i="16"/>
  <c r="Q183" i="16" s="1"/>
  <c r="P12" i="16"/>
  <c r="Q12" i="16" s="1"/>
  <c r="P44" i="16"/>
  <c r="Q44" i="16" s="1"/>
  <c r="P58" i="16"/>
  <c r="Q58" i="16" s="1"/>
  <c r="P81" i="16"/>
  <c r="Q81" i="16" s="1"/>
  <c r="K93" i="16"/>
  <c r="K105" i="16"/>
  <c r="P182" i="16"/>
  <c r="Q182" i="16" s="1"/>
  <c r="P141" i="16"/>
  <c r="Q141" i="16" s="1"/>
  <c r="P150" i="16"/>
  <c r="Q150" i="16" s="1"/>
  <c r="P17" i="16"/>
  <c r="P34" i="16"/>
  <c r="Q34" i="16" s="1"/>
  <c r="P88" i="16"/>
  <c r="Q88" i="16" s="1"/>
  <c r="P102" i="16"/>
  <c r="Q102" i="16" s="1"/>
  <c r="P109" i="16"/>
  <c r="Q109" i="16" s="1"/>
  <c r="P120" i="16"/>
  <c r="Q120" i="16" s="1"/>
  <c r="K134" i="16"/>
  <c r="K146" i="16"/>
  <c r="P41" i="16"/>
  <c r="Q41" i="16" s="1"/>
  <c r="P114" i="16"/>
  <c r="Q114" i="16" s="1"/>
  <c r="P96" i="16"/>
  <c r="Q96" i="16" s="1"/>
  <c r="K21" i="16"/>
  <c r="K100" i="16"/>
  <c r="P122" i="16"/>
  <c r="P167" i="16"/>
  <c r="Q167" i="16" s="1"/>
  <c r="K169" i="16"/>
  <c r="K62" i="16"/>
  <c r="P86" i="16"/>
  <c r="Q86" i="16" s="1"/>
  <c r="K131" i="16"/>
  <c r="P9" i="16"/>
  <c r="Q9" i="16" s="1"/>
  <c r="P39" i="16"/>
  <c r="Q39" i="16" s="1"/>
  <c r="K51" i="16"/>
  <c r="P75" i="16"/>
  <c r="Q75" i="16" s="1"/>
  <c r="P85" i="16"/>
  <c r="Q85" i="16" s="1"/>
  <c r="K124" i="16"/>
  <c r="P137" i="16"/>
  <c r="Q137" i="16" s="1"/>
  <c r="P6" i="16"/>
  <c r="Q6" i="16" s="1"/>
  <c r="P139" i="16"/>
  <c r="Q139" i="16" s="1"/>
  <c r="K162" i="16"/>
  <c r="J189" i="16"/>
  <c r="K128" i="16"/>
  <c r="P63" i="16"/>
  <c r="Q63" i="16" s="1"/>
  <c r="P79" i="16"/>
  <c r="Q79" i="16" s="1"/>
  <c r="K55" i="16"/>
  <c r="P103" i="16"/>
  <c r="Q103" i="16" s="1"/>
  <c r="K29" i="16"/>
  <c r="P68" i="16"/>
  <c r="P91" i="16"/>
  <c r="Q91" i="16" s="1"/>
  <c r="P116" i="16"/>
  <c r="Q116" i="16" s="1"/>
  <c r="K117" i="16"/>
  <c r="P48" i="16"/>
  <c r="Q48" i="16" s="1"/>
  <c r="K40" i="16"/>
  <c r="P179" i="16"/>
  <c r="Q179" i="16" s="1"/>
  <c r="K67" i="16"/>
  <c r="K180" i="16"/>
  <c r="K154" i="16"/>
  <c r="P21" i="16"/>
  <c r="Q21" i="16" s="1"/>
  <c r="K119" i="16"/>
  <c r="P47" i="16"/>
  <c r="Q47" i="16" s="1"/>
  <c r="K19" i="16"/>
  <c r="P162" i="16"/>
  <c r="Q162" i="16" s="1"/>
  <c r="P19" i="16"/>
  <c r="Q19" i="16" s="1"/>
  <c r="Q154" i="16"/>
  <c r="P84" i="16"/>
  <c r="Q84" i="16" s="1"/>
  <c r="P126" i="16"/>
  <c r="Q126" i="16" s="1"/>
  <c r="P105" i="16"/>
  <c r="Q105" i="16" s="1"/>
  <c r="P93" i="16"/>
  <c r="Q93" i="16" s="1"/>
  <c r="K139" i="16"/>
  <c r="K53" i="16"/>
  <c r="K121" i="16"/>
  <c r="P124" i="16"/>
  <c r="Q124" i="16" s="1"/>
  <c r="K127" i="16"/>
  <c r="P169" i="16"/>
  <c r="Q169" i="16" s="1"/>
  <c r="P134" i="16"/>
  <c r="Q134" i="16" s="1"/>
  <c r="P13" i="16"/>
  <c r="Q13" i="16" s="1"/>
  <c r="K27" i="16"/>
  <c r="K163" i="16"/>
  <c r="P100" i="16"/>
  <c r="Q100" i="16" s="1"/>
  <c r="P92" i="16"/>
  <c r="Q92" i="16" s="1"/>
  <c r="P128" i="16"/>
  <c r="Q128" i="16" s="1"/>
  <c r="P27" i="16"/>
  <c r="Q27" i="16" s="1"/>
  <c r="P163" i="16"/>
  <c r="Q163" i="16" s="1"/>
  <c r="Q122" i="16"/>
  <c r="P29" i="16"/>
  <c r="Q29" i="16" s="1"/>
  <c r="P16" i="16"/>
  <c r="Q16" i="16" s="1"/>
  <c r="Q180" i="16"/>
  <c r="K47" i="16"/>
  <c r="K144" i="16"/>
  <c r="U4" i="16"/>
  <c r="K34" i="16"/>
  <c r="K12" i="16"/>
  <c r="K177" i="16"/>
  <c r="K91" i="16"/>
  <c r="K68" i="16"/>
  <c r="P32" i="16"/>
  <c r="Q32" i="16" s="1"/>
  <c r="P177" i="16"/>
  <c r="Q177" i="16" s="1"/>
  <c r="Q53" i="16"/>
  <c r="P11" i="16"/>
  <c r="Q11" i="16" s="1"/>
  <c r="P42" i="16"/>
  <c r="Q42" i="16" s="1"/>
  <c r="K171" i="16"/>
  <c r="K72" i="16"/>
  <c r="K184" i="16"/>
  <c r="K97" i="16"/>
  <c r="K99" i="16"/>
  <c r="K5" i="16"/>
  <c r="P171" i="16"/>
  <c r="Q171" i="16" s="1"/>
  <c r="P72" i="16"/>
  <c r="Q72" i="16" s="1"/>
  <c r="P184" i="16"/>
  <c r="Q184" i="16" s="1"/>
  <c r="P66" i="16"/>
  <c r="Q66" i="16" s="1"/>
  <c r="P5" i="16"/>
  <c r="Q5" i="16" s="1"/>
  <c r="P55" i="16"/>
  <c r="Q55" i="16" s="1"/>
  <c r="P70" i="16"/>
  <c r="Q70" i="16" s="1"/>
  <c r="P20" i="16"/>
  <c r="Q20" i="16" s="1"/>
  <c r="P130" i="16"/>
  <c r="Q130" i="16" s="1"/>
  <c r="P178" i="16"/>
  <c r="Q178" i="16" s="1"/>
  <c r="P173" i="16"/>
  <c r="Q173" i="16" s="1"/>
  <c r="K123" i="16"/>
  <c r="K183" i="16"/>
  <c r="K122" i="16"/>
  <c r="Q17" i="16"/>
  <c r="K17" i="16"/>
  <c r="K59" i="16"/>
  <c r="K16" i="16"/>
  <c r="Q161" i="16"/>
  <c r="K161" i="16"/>
  <c r="K96" i="16"/>
  <c r="K103" i="16"/>
  <c r="K86" i="16"/>
  <c r="K64" i="16"/>
  <c r="K92" i="16"/>
  <c r="K58" i="16"/>
  <c r="K75" i="16"/>
  <c r="K9" i="16"/>
  <c r="K39" i="16"/>
  <c r="K109" i="16"/>
  <c r="K79" i="16"/>
  <c r="Q56" i="16"/>
  <c r="K56" i="16"/>
  <c r="K147" i="16"/>
  <c r="K141" i="16"/>
  <c r="K114" i="16"/>
  <c r="Q18" i="16"/>
  <c r="K18" i="16"/>
  <c r="K42" i="16"/>
  <c r="K41" i="16"/>
  <c r="K116" i="16"/>
  <c r="K61" i="16"/>
  <c r="Q71" i="16"/>
  <c r="K71" i="16"/>
  <c r="K137" i="16"/>
  <c r="K149" i="16"/>
  <c r="K150" i="16"/>
  <c r="K170" i="16"/>
  <c r="Q127" i="16"/>
  <c r="Q87" i="16"/>
  <c r="Q119" i="16"/>
  <c r="Q68" i="16"/>
  <c r="P76" i="16"/>
  <c r="Q76" i="16" s="1"/>
  <c r="P138" i="16"/>
  <c r="Q138" i="16" s="1"/>
  <c r="P62" i="16"/>
  <c r="Q62" i="16" s="1"/>
  <c r="P52" i="16"/>
  <c r="Q52" i="16" s="1"/>
  <c r="P117" i="16"/>
  <c r="Q117" i="16" s="1"/>
  <c r="P158" i="16"/>
  <c r="Q158" i="16" s="1"/>
  <c r="P146" i="16"/>
  <c r="Q146" i="16" s="1"/>
  <c r="P175" i="16"/>
  <c r="Q175" i="16" s="1"/>
  <c r="K104" i="16"/>
  <c r="K10" i="16"/>
  <c r="K143" i="16"/>
  <c r="K77" i="16"/>
  <c r="K37" i="16"/>
  <c r="K90" i="16"/>
  <c r="K60" i="16"/>
  <c r="K102" i="16"/>
  <c r="P104" i="16"/>
  <c r="Q104" i="16" s="1"/>
  <c r="P10" i="16"/>
  <c r="Q10" i="16" s="1"/>
  <c r="P37" i="16"/>
  <c r="Q37" i="16" s="1"/>
  <c r="K31" i="16"/>
  <c r="K23" i="16"/>
  <c r="K148" i="16"/>
  <c r="K43" i="16"/>
  <c r="Q107" i="16"/>
  <c r="K95" i="16"/>
  <c r="K74" i="16"/>
  <c r="P31" i="16"/>
  <c r="Q31" i="16" s="1"/>
  <c r="K45" i="16"/>
  <c r="P90" i="16"/>
  <c r="Q90" i="16" s="1"/>
  <c r="K132" i="16"/>
  <c r="K33" i="16"/>
  <c r="P23" i="16"/>
  <c r="Q23" i="16" s="1"/>
  <c r="K164" i="16"/>
  <c r="P148" i="16"/>
  <c r="Q148" i="16" s="1"/>
  <c r="K24" i="16"/>
  <c r="P43" i="16"/>
  <c r="Q43" i="16" s="1"/>
  <c r="K174" i="16"/>
  <c r="K98" i="16"/>
  <c r="Q106" i="16"/>
  <c r="K106" i="16"/>
  <c r="P60" i="16"/>
  <c r="Q60" i="16" s="1"/>
  <c r="P143" i="16"/>
  <c r="Q143" i="16" s="1"/>
  <c r="P77" i="16"/>
  <c r="Q77" i="16" s="1"/>
  <c r="K82" i="16"/>
  <c r="K81" i="16"/>
  <c r="Q185" i="16"/>
  <c r="Q65" i="16"/>
  <c r="Q157" i="16"/>
  <c r="Q14" i="16"/>
  <c r="K167" i="16"/>
  <c r="K48" i="16"/>
  <c r="K112" i="16"/>
  <c r="K185" i="16"/>
  <c r="K63" i="16"/>
  <c r="K85" i="16"/>
  <c r="K57" i="16"/>
  <c r="K65" i="16"/>
  <c r="K6" i="16"/>
  <c r="K4" i="16"/>
  <c r="K44" i="16"/>
  <c r="K49" i="16"/>
  <c r="K145" i="16"/>
  <c r="K157" i="16"/>
  <c r="K94" i="16"/>
  <c r="K14" i="16"/>
  <c r="K25" i="16"/>
  <c r="K107" i="16"/>
  <c r="P95" i="16"/>
  <c r="Q95" i="16" s="1"/>
  <c r="P80" i="16"/>
  <c r="Q80" i="16" s="1"/>
  <c r="P74" i="16"/>
  <c r="Q74" i="16" s="1"/>
  <c r="P83" i="16"/>
  <c r="Q83" i="16" s="1"/>
  <c r="P45" i="16"/>
  <c r="Q45" i="16" s="1"/>
  <c r="P51" i="16"/>
  <c r="Q51" i="16" s="1"/>
  <c r="P132" i="16"/>
  <c r="Q132" i="16" s="1"/>
  <c r="P125" i="16"/>
  <c r="Q125" i="16" s="1"/>
  <c r="P33" i="16"/>
  <c r="Q33" i="16" s="1"/>
  <c r="P168" i="16"/>
  <c r="Q168" i="16" s="1"/>
  <c r="P164" i="16"/>
  <c r="Q164" i="16" s="1"/>
  <c r="P159" i="16"/>
  <c r="Q159" i="16" s="1"/>
  <c r="P24" i="16"/>
  <c r="Q24" i="16" s="1"/>
  <c r="P142" i="16"/>
  <c r="Q142" i="16" s="1"/>
  <c r="P174" i="16"/>
  <c r="Q174" i="16" s="1"/>
  <c r="P152" i="16"/>
  <c r="Q152" i="16" s="1"/>
  <c r="K111" i="16"/>
  <c r="K26" i="16"/>
  <c r="K136" i="16"/>
  <c r="K35" i="16"/>
  <c r="K165" i="16"/>
  <c r="K113" i="16"/>
  <c r="K172" i="16"/>
  <c r="J186" i="16"/>
  <c r="J188" i="16" s="1"/>
  <c r="K54" i="16"/>
  <c r="K88" i="16"/>
  <c r="K66" i="16"/>
  <c r="K140" i="16"/>
  <c r="K120" i="16"/>
  <c r="K133" i="16"/>
  <c r="K156" i="16"/>
  <c r="K153" i="16"/>
  <c r="Q166" i="16"/>
  <c r="K166" i="16"/>
  <c r="K135" i="16"/>
  <c r="K15" i="16"/>
  <c r="K28" i="16"/>
  <c r="K115" i="16"/>
  <c r="K50" i="16"/>
  <c r="P111" i="16"/>
  <c r="Q111" i="16" s="1"/>
  <c r="K78" i="16"/>
  <c r="K22" i="16"/>
  <c r="P26" i="16"/>
  <c r="Q26" i="16" s="1"/>
  <c r="K129" i="16"/>
  <c r="P136" i="16"/>
  <c r="Q136" i="16" s="1"/>
  <c r="K89" i="16"/>
  <c r="P35" i="16"/>
  <c r="Q35" i="16" s="1"/>
  <c r="K155" i="16"/>
  <c r="P165" i="16"/>
  <c r="Q165" i="16" s="1"/>
  <c r="K151" i="16"/>
  <c r="P113" i="16"/>
  <c r="Q113" i="16" s="1"/>
  <c r="K178" i="16"/>
  <c r="P172" i="16"/>
  <c r="Q172" i="16" s="1"/>
  <c r="K173" i="16"/>
  <c r="Q97" i="16"/>
  <c r="K73" i="16"/>
  <c r="K46" i="16"/>
  <c r="K30" i="16"/>
  <c r="P54" i="16"/>
  <c r="Q54" i="16" s="1"/>
  <c r="P30" i="16"/>
  <c r="Q30" i="16" s="1"/>
  <c r="P110" i="16"/>
  <c r="Q110" i="16" s="1"/>
  <c r="P78" i="16"/>
  <c r="Q78" i="16" s="1"/>
  <c r="P36" i="16"/>
  <c r="Q36" i="16" s="1"/>
  <c r="P89" i="16"/>
  <c r="Q89" i="16" s="1"/>
  <c r="P155" i="16"/>
  <c r="Q155" i="16" s="1"/>
  <c r="K118" i="16"/>
  <c r="K181" i="16"/>
  <c r="K8" i="16"/>
  <c r="P118" i="16"/>
  <c r="Q118" i="16" s="1"/>
  <c r="P46" i="16"/>
  <c r="Q46" i="16" s="1"/>
  <c r="P131" i="16"/>
  <c r="Q131" i="16" s="1"/>
  <c r="P181" i="16"/>
  <c r="Q181" i="16" s="1"/>
  <c r="P99" i="16"/>
  <c r="Q99" i="16" s="1"/>
  <c r="P101" i="16"/>
  <c r="Q101" i="16" s="1"/>
  <c r="P8" i="16"/>
  <c r="Q8" i="16" s="1"/>
  <c r="P140" i="16"/>
  <c r="Q140" i="16" s="1"/>
  <c r="P156" i="16"/>
  <c r="Q156" i="16" s="1"/>
  <c r="P153" i="16"/>
  <c r="Q153" i="16" s="1"/>
  <c r="P135" i="16"/>
  <c r="Q135" i="16" s="1"/>
  <c r="P15" i="16"/>
  <c r="Q15" i="16" s="1"/>
  <c r="P28" i="16"/>
  <c r="Q28" i="16" s="1"/>
  <c r="P50" i="16"/>
  <c r="Q50" i="16" s="1"/>
  <c r="P69" i="16"/>
  <c r="Q69" i="16" s="1"/>
  <c r="P22" i="16"/>
  <c r="Q22" i="16" s="1"/>
  <c r="P129" i="16"/>
  <c r="Q129" i="16" s="1"/>
  <c r="P160" i="16"/>
  <c r="Q160" i="16" s="1"/>
  <c r="P151" i="16"/>
  <c r="Q151" i="16" s="1"/>
  <c r="P176" i="16"/>
  <c r="Q176" i="16" s="1"/>
  <c r="K110" i="16"/>
  <c r="K69" i="16"/>
  <c r="K70" i="16"/>
  <c r="K36" i="16"/>
  <c r="K20" i="16"/>
  <c r="K160" i="16"/>
  <c r="K130" i="16"/>
  <c r="K176" i="16"/>
  <c r="K182" i="16"/>
  <c r="H77" i="12"/>
  <c r="E77" i="12"/>
  <c r="F61" i="12"/>
  <c r="F77" i="12" s="1"/>
  <c r="I60" i="12"/>
  <c r="I77" i="12" s="1"/>
  <c r="E91" i="12"/>
  <c r="F91" i="12"/>
  <c r="I91" i="12"/>
  <c r="F56" i="12"/>
  <c r="I56" i="12"/>
  <c r="E56" i="12"/>
  <c r="H56" i="12"/>
  <c r="R16" i="10"/>
  <c r="S16" i="10"/>
  <c r="T16" i="10"/>
  <c r="U16" i="10"/>
  <c r="R17" i="10"/>
  <c r="S17" i="10"/>
  <c r="T17" i="10"/>
  <c r="U17" i="10"/>
  <c r="R18" i="10"/>
  <c r="S18" i="10"/>
  <c r="T18" i="10"/>
  <c r="U18" i="10"/>
  <c r="R19" i="10"/>
  <c r="S19" i="10"/>
  <c r="T19" i="10"/>
  <c r="U19" i="10"/>
  <c r="R20" i="10"/>
  <c r="S20" i="10"/>
  <c r="T20" i="10"/>
  <c r="U20" i="10"/>
  <c r="U15" i="10"/>
  <c r="T15" i="10"/>
  <c r="S15" i="10"/>
  <c r="R15" i="10"/>
  <c r="Q5" i="10"/>
  <c r="R5" i="10"/>
  <c r="Q6" i="10"/>
  <c r="R6" i="10"/>
  <c r="Q7" i="10"/>
  <c r="R7" i="10"/>
  <c r="Q8" i="10"/>
  <c r="R8" i="10"/>
  <c r="Q9" i="10"/>
  <c r="R9" i="10"/>
  <c r="Q4" i="10"/>
  <c r="R4" i="10"/>
  <c r="K20" i="10"/>
  <c r="O15" i="10" s="1"/>
  <c r="P5" i="10"/>
  <c r="P6" i="10"/>
  <c r="P7" i="10"/>
  <c r="P8" i="10"/>
  <c r="P4" i="10"/>
  <c r="L14" i="10"/>
  <c r="L15" i="10"/>
  <c r="K14" i="10"/>
  <c r="L16" i="10"/>
  <c r="L17" i="10"/>
  <c r="L18" i="10"/>
  <c r="L19" i="10"/>
  <c r="L20" i="10"/>
  <c r="K16" i="10"/>
  <c r="K17" i="10"/>
  <c r="K18" i="10"/>
  <c r="K19" i="10"/>
  <c r="K15" i="10"/>
  <c r="Q186" i="16" l="1"/>
  <c r="P186" i="16"/>
  <c r="K186" i="16"/>
  <c r="N17" i="10"/>
  <c r="O17" i="10"/>
  <c r="O16" i="10"/>
  <c r="T4" i="10"/>
  <c r="O18" i="10"/>
  <c r="O20" i="10"/>
  <c r="O19" i="10"/>
  <c r="N15" i="10"/>
  <c r="N19" i="10"/>
  <c r="N16" i="10"/>
  <c r="P9" i="10"/>
  <c r="N20" i="10"/>
  <c r="N18" i="10"/>
  <c r="C186" i="2"/>
  <c r="D186" i="2"/>
  <c r="E186" i="2"/>
  <c r="F186" i="2"/>
  <c r="G186" i="2"/>
  <c r="H186" i="2"/>
  <c r="I186" i="2"/>
  <c r="J186" i="2"/>
  <c r="K186" i="2"/>
  <c r="L186" i="2"/>
  <c r="M186" i="2"/>
  <c r="N186" i="2"/>
  <c r="B186" i="2"/>
  <c r="R4" i="2"/>
  <c r="R3" i="2"/>
  <c r="Q3" i="2"/>
  <c r="K33" i="2"/>
  <c r="N22" i="10" l="1"/>
  <c r="P54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39" i="9"/>
  <c r="N54" i="9"/>
  <c r="N55" i="9"/>
  <c r="Q18" i="10" l="1"/>
  <c r="Q16" i="10"/>
  <c r="Q17" i="10"/>
  <c r="Q20" i="10"/>
  <c r="Q19" i="10"/>
  <c r="Q15" i="10"/>
  <c r="G136" i="9"/>
  <c r="G137" i="9"/>
  <c r="G138" i="9"/>
  <c r="G139" i="9"/>
  <c r="G140" i="9"/>
  <c r="G141" i="9"/>
  <c r="G142" i="9"/>
  <c r="G143" i="9"/>
  <c r="G144" i="9"/>
  <c r="G145" i="9"/>
  <c r="G146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58" i="9"/>
  <c r="H55" i="9"/>
  <c r="G55" i="9" s="1"/>
  <c r="H4" i="9"/>
  <c r="G4" i="9" s="1"/>
  <c r="H8" i="9"/>
  <c r="G8" i="9" s="1"/>
  <c r="H12" i="9"/>
  <c r="G12" i="9" s="1"/>
  <c r="H16" i="9"/>
  <c r="G16" i="9" s="1"/>
  <c r="H20" i="9"/>
  <c r="G20" i="9" s="1"/>
  <c r="H24" i="9"/>
  <c r="G24" i="9" s="1"/>
  <c r="H28" i="9"/>
  <c r="G28" i="9" s="1"/>
  <c r="H32" i="9"/>
  <c r="G32" i="9" s="1"/>
  <c r="H36" i="9"/>
  <c r="G36" i="9" s="1"/>
  <c r="H40" i="9"/>
  <c r="G40" i="9" s="1"/>
  <c r="H44" i="9"/>
  <c r="G44" i="9" s="1"/>
  <c r="H48" i="9"/>
  <c r="G48" i="9" s="1"/>
  <c r="H52" i="9"/>
  <c r="G52" i="9" s="1"/>
  <c r="R51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39" i="9"/>
  <c r="M54" i="9"/>
  <c r="H2" i="9" s="1"/>
  <c r="G2" i="9" s="1"/>
  <c r="K55" i="9"/>
  <c r="K91" i="9"/>
  <c r="K98" i="9"/>
  <c r="K182" i="9"/>
  <c r="K183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44" i="9"/>
  <c r="K138" i="9"/>
  <c r="K122" i="9"/>
  <c r="K106" i="9"/>
  <c r="K107" i="9"/>
  <c r="K115" i="9"/>
  <c r="K76" i="9"/>
  <c r="K145" i="9"/>
  <c r="K146" i="9"/>
  <c r="K133" i="9"/>
  <c r="K134" i="9"/>
  <c r="K135" i="9"/>
  <c r="K137" i="9"/>
  <c r="K140" i="9"/>
  <c r="K142" i="9"/>
  <c r="K113" i="9"/>
  <c r="K92" i="9"/>
  <c r="K130" i="9"/>
  <c r="K128" i="9"/>
  <c r="K124" i="9"/>
  <c r="K99" i="9"/>
  <c r="K116" i="9"/>
  <c r="K117" i="9"/>
  <c r="K125" i="9"/>
  <c r="K123" i="9"/>
  <c r="K119" i="9"/>
  <c r="K126" i="9"/>
  <c r="K114" i="9"/>
  <c r="K112" i="9"/>
  <c r="K101" i="9"/>
  <c r="K102" i="9"/>
  <c r="K109" i="9"/>
  <c r="K110" i="9"/>
  <c r="K93" i="9"/>
  <c r="K153" i="9"/>
  <c r="K24" i="9"/>
  <c r="K19" i="9"/>
  <c r="K8" i="9"/>
  <c r="K13" i="9"/>
  <c r="K17" i="9"/>
  <c r="K20" i="9"/>
  <c r="K61" i="9"/>
  <c r="K63" i="9"/>
  <c r="K64" i="9"/>
  <c r="K67" i="9"/>
  <c r="K68" i="9"/>
  <c r="K69" i="9"/>
  <c r="K70" i="9"/>
  <c r="K71" i="9"/>
  <c r="K72" i="9"/>
  <c r="K73" i="9"/>
  <c r="K74" i="9"/>
  <c r="K75" i="9"/>
  <c r="K77" i="9"/>
  <c r="K80" i="9"/>
  <c r="K81" i="9"/>
  <c r="K83" i="9"/>
  <c r="K84" i="9"/>
  <c r="K85" i="9"/>
  <c r="K86" i="9"/>
  <c r="K87" i="9"/>
  <c r="K88" i="9"/>
  <c r="K90" i="9"/>
  <c r="K96" i="9"/>
  <c r="K97" i="9"/>
  <c r="K100" i="9"/>
  <c r="K103" i="9"/>
  <c r="K104" i="9"/>
  <c r="K111" i="9"/>
  <c r="K127" i="9"/>
  <c r="K129" i="9"/>
  <c r="K131" i="9"/>
  <c r="K132" i="9"/>
  <c r="K2" i="9"/>
  <c r="K3" i="9"/>
  <c r="K4" i="9"/>
  <c r="K5" i="9"/>
  <c r="K6" i="9"/>
  <c r="K7" i="9"/>
  <c r="K9" i="9"/>
  <c r="K10" i="9"/>
  <c r="K11" i="9"/>
  <c r="K12" i="9"/>
  <c r="K14" i="9"/>
  <c r="K15" i="9"/>
  <c r="K16" i="9"/>
  <c r="K18" i="9"/>
  <c r="K21" i="9"/>
  <c r="K22" i="9"/>
  <c r="K23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6" i="9"/>
  <c r="K57" i="9"/>
  <c r="K58" i="9"/>
  <c r="K59" i="9"/>
  <c r="K60" i="9"/>
  <c r="K62" i="9"/>
  <c r="K65" i="9"/>
  <c r="K66" i="9"/>
  <c r="K78" i="9"/>
  <c r="K79" i="9"/>
  <c r="K82" i="9"/>
  <c r="K89" i="9"/>
  <c r="K94" i="9"/>
  <c r="K95" i="9"/>
  <c r="K105" i="9"/>
  <c r="K108" i="9"/>
  <c r="K118" i="9"/>
  <c r="K120" i="9"/>
  <c r="K121" i="9"/>
  <c r="K141" i="9"/>
  <c r="K157" i="9"/>
  <c r="K158" i="9"/>
  <c r="K159" i="9"/>
  <c r="K160" i="9"/>
  <c r="K161" i="9"/>
  <c r="K16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D155" i="9"/>
  <c r="E155" i="9"/>
  <c r="D156" i="9"/>
  <c r="E156" i="9"/>
  <c r="D157" i="9"/>
  <c r="E157" i="9"/>
  <c r="D158" i="9"/>
  <c r="E158" i="9"/>
  <c r="D159" i="9"/>
  <c r="E159" i="9"/>
  <c r="D160" i="9"/>
  <c r="E160" i="9"/>
  <c r="D161" i="9"/>
  <c r="E161" i="9"/>
  <c r="D162" i="9"/>
  <c r="E162" i="9"/>
  <c r="D163" i="9"/>
  <c r="E163" i="9"/>
  <c r="D164" i="9"/>
  <c r="E164" i="9"/>
  <c r="D165" i="9"/>
  <c r="E165" i="9"/>
  <c r="D166" i="9"/>
  <c r="E166" i="9"/>
  <c r="D167" i="9"/>
  <c r="E167" i="9"/>
  <c r="D168" i="9"/>
  <c r="E168" i="9"/>
  <c r="D169" i="9"/>
  <c r="E169" i="9"/>
  <c r="D170" i="9"/>
  <c r="E170" i="9"/>
  <c r="D171" i="9"/>
  <c r="E171" i="9"/>
  <c r="D172" i="9"/>
  <c r="E172" i="9"/>
  <c r="D173" i="9"/>
  <c r="E173" i="9"/>
  <c r="D174" i="9"/>
  <c r="E174" i="9"/>
  <c r="D175" i="9"/>
  <c r="E175" i="9"/>
  <c r="D176" i="9"/>
  <c r="E176" i="9"/>
  <c r="D177" i="9"/>
  <c r="E177" i="9"/>
  <c r="D178" i="9"/>
  <c r="E178" i="9"/>
  <c r="D179" i="9"/>
  <c r="E179" i="9"/>
  <c r="D180" i="9"/>
  <c r="E180" i="9"/>
  <c r="D181" i="9"/>
  <c r="E181" i="9"/>
  <c r="D182" i="9"/>
  <c r="E182" i="9"/>
  <c r="D183" i="9"/>
  <c r="E183" i="9"/>
  <c r="E2" i="9"/>
  <c r="D2" i="9"/>
  <c r="K6" i="2"/>
  <c r="K10" i="2"/>
  <c r="K14" i="2"/>
  <c r="K18" i="2"/>
  <c r="K22" i="2"/>
  <c r="J5" i="2"/>
  <c r="K5" i="2" s="1"/>
  <c r="J6" i="2"/>
  <c r="J7" i="2"/>
  <c r="J8" i="2"/>
  <c r="K8" i="2" s="1"/>
  <c r="J9" i="2"/>
  <c r="K9" i="2" s="1"/>
  <c r="J10" i="2"/>
  <c r="J11" i="2"/>
  <c r="J12" i="2"/>
  <c r="K12" i="2" s="1"/>
  <c r="J13" i="2"/>
  <c r="K13" i="2" s="1"/>
  <c r="J14" i="2"/>
  <c r="J15" i="2"/>
  <c r="J16" i="2"/>
  <c r="K16" i="2" s="1"/>
  <c r="J17" i="2"/>
  <c r="K17" i="2" s="1"/>
  <c r="J18" i="2"/>
  <c r="J19" i="2"/>
  <c r="J20" i="2"/>
  <c r="K20" i="2" s="1"/>
  <c r="J21" i="2"/>
  <c r="K21" i="2" s="1"/>
  <c r="J22" i="2"/>
  <c r="J23" i="2"/>
  <c r="J24" i="2"/>
  <c r="K24" i="2" s="1"/>
  <c r="J25" i="2"/>
  <c r="K25" i="2" s="1"/>
  <c r="J26" i="2"/>
  <c r="J27" i="2"/>
  <c r="J28" i="2"/>
  <c r="K28" i="2" s="1"/>
  <c r="J29" i="2"/>
  <c r="K29" i="2" s="1"/>
  <c r="J30" i="2"/>
  <c r="J31" i="2"/>
  <c r="J32" i="2"/>
  <c r="K32" i="2" s="1"/>
  <c r="J33" i="2"/>
  <c r="J34" i="2"/>
  <c r="J35" i="2"/>
  <c r="J36" i="2"/>
  <c r="K36" i="2" s="1"/>
  <c r="J37" i="2"/>
  <c r="K37" i="2" s="1"/>
  <c r="J38" i="2"/>
  <c r="J39" i="2"/>
  <c r="J40" i="2"/>
  <c r="K40" i="2" s="1"/>
  <c r="J41" i="2"/>
  <c r="K41" i="2" s="1"/>
  <c r="J42" i="2"/>
  <c r="J43" i="2"/>
  <c r="J44" i="2"/>
  <c r="K44" i="2" s="1"/>
  <c r="J45" i="2"/>
  <c r="K45" i="2" s="1"/>
  <c r="J46" i="2"/>
  <c r="J47" i="2"/>
  <c r="J48" i="2"/>
  <c r="K48" i="2" s="1"/>
  <c r="J49" i="2"/>
  <c r="K49" i="2" s="1"/>
  <c r="J50" i="2"/>
  <c r="J51" i="2"/>
  <c r="J52" i="2"/>
  <c r="K52" i="2" s="1"/>
  <c r="J53" i="2"/>
  <c r="K53" i="2" s="1"/>
  <c r="J54" i="2"/>
  <c r="J55" i="2"/>
  <c r="J56" i="2"/>
  <c r="K56" i="2" s="1"/>
  <c r="J57" i="2"/>
  <c r="K57" i="2" s="1"/>
  <c r="J58" i="2"/>
  <c r="J59" i="2"/>
  <c r="J60" i="2"/>
  <c r="K60" i="2" s="1"/>
  <c r="J61" i="2"/>
  <c r="K61" i="2" s="1"/>
  <c r="J62" i="2"/>
  <c r="J63" i="2"/>
  <c r="J64" i="2"/>
  <c r="K64" i="2" s="1"/>
  <c r="J65" i="2"/>
  <c r="K65" i="2" s="1"/>
  <c r="J66" i="2"/>
  <c r="J67" i="2"/>
  <c r="J68" i="2"/>
  <c r="K68" i="2" s="1"/>
  <c r="J69" i="2"/>
  <c r="K69" i="2" s="1"/>
  <c r="J70" i="2"/>
  <c r="J71" i="2"/>
  <c r="J72" i="2"/>
  <c r="K72" i="2" s="1"/>
  <c r="J73" i="2"/>
  <c r="K73" i="2" s="1"/>
  <c r="J74" i="2"/>
  <c r="J75" i="2"/>
  <c r="J76" i="2"/>
  <c r="K76" i="2" s="1"/>
  <c r="J77" i="2"/>
  <c r="K77" i="2" s="1"/>
  <c r="J78" i="2"/>
  <c r="J79" i="2"/>
  <c r="J80" i="2"/>
  <c r="K80" i="2" s="1"/>
  <c r="J81" i="2"/>
  <c r="K81" i="2" s="1"/>
  <c r="J82" i="2"/>
  <c r="J83" i="2"/>
  <c r="J84" i="2"/>
  <c r="K84" i="2" s="1"/>
  <c r="J85" i="2"/>
  <c r="K85" i="2" s="1"/>
  <c r="J86" i="2"/>
  <c r="J87" i="2"/>
  <c r="J88" i="2"/>
  <c r="K88" i="2" s="1"/>
  <c r="J89" i="2"/>
  <c r="K89" i="2" s="1"/>
  <c r="J90" i="2"/>
  <c r="J91" i="2"/>
  <c r="J92" i="2"/>
  <c r="K92" i="2" s="1"/>
  <c r="J93" i="2"/>
  <c r="K93" i="2" s="1"/>
  <c r="J94" i="2"/>
  <c r="J95" i="2"/>
  <c r="J96" i="2"/>
  <c r="K96" i="2" s="1"/>
  <c r="J97" i="2"/>
  <c r="K97" i="2" s="1"/>
  <c r="J98" i="2"/>
  <c r="J99" i="2"/>
  <c r="J100" i="2"/>
  <c r="K100" i="2" s="1"/>
  <c r="J101" i="2"/>
  <c r="K101" i="2" s="1"/>
  <c r="J102" i="2"/>
  <c r="J103" i="2"/>
  <c r="J104" i="2"/>
  <c r="K104" i="2" s="1"/>
  <c r="J105" i="2"/>
  <c r="K105" i="2" s="1"/>
  <c r="J106" i="2"/>
  <c r="J107" i="2"/>
  <c r="J108" i="2"/>
  <c r="K108" i="2" s="1"/>
  <c r="J109" i="2"/>
  <c r="K109" i="2" s="1"/>
  <c r="J110" i="2"/>
  <c r="J111" i="2"/>
  <c r="J112" i="2"/>
  <c r="K112" i="2" s="1"/>
  <c r="J113" i="2"/>
  <c r="K113" i="2" s="1"/>
  <c r="J114" i="2"/>
  <c r="J115" i="2"/>
  <c r="J116" i="2"/>
  <c r="K116" i="2" s="1"/>
  <c r="J117" i="2"/>
  <c r="K117" i="2" s="1"/>
  <c r="J118" i="2"/>
  <c r="J119" i="2"/>
  <c r="J120" i="2"/>
  <c r="K120" i="2" s="1"/>
  <c r="J121" i="2"/>
  <c r="K121" i="2" s="1"/>
  <c r="J122" i="2"/>
  <c r="J123" i="2"/>
  <c r="J124" i="2"/>
  <c r="K124" i="2" s="1"/>
  <c r="J125" i="2"/>
  <c r="K125" i="2" s="1"/>
  <c r="J126" i="2"/>
  <c r="J127" i="2"/>
  <c r="J128" i="2"/>
  <c r="K128" i="2" s="1"/>
  <c r="J129" i="2"/>
  <c r="K129" i="2" s="1"/>
  <c r="J130" i="2"/>
  <c r="J131" i="2"/>
  <c r="J132" i="2"/>
  <c r="K132" i="2" s="1"/>
  <c r="J133" i="2"/>
  <c r="K133" i="2" s="1"/>
  <c r="J134" i="2"/>
  <c r="J135" i="2"/>
  <c r="J136" i="2"/>
  <c r="K136" i="2" s="1"/>
  <c r="J137" i="2"/>
  <c r="K137" i="2" s="1"/>
  <c r="J138" i="2"/>
  <c r="J139" i="2"/>
  <c r="J140" i="2"/>
  <c r="K140" i="2" s="1"/>
  <c r="J141" i="2"/>
  <c r="K141" i="2" s="1"/>
  <c r="J142" i="2"/>
  <c r="J143" i="2"/>
  <c r="J144" i="2"/>
  <c r="K144" i="2" s="1"/>
  <c r="J145" i="2"/>
  <c r="K145" i="2" s="1"/>
  <c r="J146" i="2"/>
  <c r="J147" i="2"/>
  <c r="J148" i="2"/>
  <c r="K148" i="2" s="1"/>
  <c r="J149" i="2"/>
  <c r="K149" i="2" s="1"/>
  <c r="J150" i="2"/>
  <c r="J151" i="2"/>
  <c r="J152" i="2"/>
  <c r="K152" i="2" s="1"/>
  <c r="J153" i="2"/>
  <c r="K153" i="2" s="1"/>
  <c r="J154" i="2"/>
  <c r="J155" i="2"/>
  <c r="J156" i="2"/>
  <c r="J157" i="2"/>
  <c r="K157" i="2" s="1"/>
  <c r="J158" i="2"/>
  <c r="J159" i="2"/>
  <c r="J160" i="2"/>
  <c r="J161" i="2"/>
  <c r="K161" i="2" s="1"/>
  <c r="J162" i="2"/>
  <c r="J163" i="2"/>
  <c r="J164" i="2"/>
  <c r="J165" i="2"/>
  <c r="K165" i="2" s="1"/>
  <c r="J166" i="2"/>
  <c r="J167" i="2"/>
  <c r="J168" i="2"/>
  <c r="J169" i="2"/>
  <c r="K169" i="2" s="1"/>
  <c r="J170" i="2"/>
  <c r="J171" i="2"/>
  <c r="J172" i="2"/>
  <c r="J173" i="2"/>
  <c r="K173" i="2" s="1"/>
  <c r="J174" i="2"/>
  <c r="J175" i="2"/>
  <c r="J176" i="2"/>
  <c r="J177" i="2"/>
  <c r="K177" i="2" s="1"/>
  <c r="J178" i="2"/>
  <c r="J179" i="2"/>
  <c r="J180" i="2"/>
  <c r="J181" i="2"/>
  <c r="K181" i="2" s="1"/>
  <c r="J182" i="2"/>
  <c r="J183" i="2"/>
  <c r="J184" i="2"/>
  <c r="J185" i="2"/>
  <c r="J4" i="2"/>
  <c r="F2" i="3"/>
  <c r="E3" i="3"/>
  <c r="E4" i="3"/>
  <c r="E5" i="3"/>
  <c r="E6" i="3"/>
  <c r="E7" i="3"/>
  <c r="E2" i="3"/>
  <c r="F3" i="3"/>
  <c r="F4" i="3"/>
  <c r="F5" i="3"/>
  <c r="F6" i="3"/>
  <c r="F7" i="3"/>
  <c r="M184" i="2" l="1"/>
  <c r="N184" i="2" s="1"/>
  <c r="K184" i="2"/>
  <c r="N172" i="2"/>
  <c r="M172" i="2"/>
  <c r="K172" i="2"/>
  <c r="M160" i="2"/>
  <c r="N160" i="2" s="1"/>
  <c r="K160" i="2"/>
  <c r="M179" i="2"/>
  <c r="N179" i="2" s="1"/>
  <c r="K179" i="2"/>
  <c r="M167" i="2"/>
  <c r="N167" i="2" s="1"/>
  <c r="K167" i="2"/>
  <c r="M159" i="2"/>
  <c r="N159" i="2" s="1"/>
  <c r="K159" i="2"/>
  <c r="M151" i="2"/>
  <c r="N151" i="2"/>
  <c r="K151" i="2"/>
  <c r="M143" i="2"/>
  <c r="N143" i="2"/>
  <c r="K143" i="2"/>
  <c r="M135" i="2"/>
  <c r="N135" i="2" s="1"/>
  <c r="K135" i="2"/>
  <c r="M127" i="2"/>
  <c r="N127" i="2" s="1"/>
  <c r="K127" i="2"/>
  <c r="M119" i="2"/>
  <c r="N119" i="2"/>
  <c r="K119" i="2"/>
  <c r="M111" i="2"/>
  <c r="N111" i="2"/>
  <c r="K111" i="2"/>
  <c r="M103" i="2"/>
  <c r="N103" i="2" s="1"/>
  <c r="K103" i="2"/>
  <c r="M95" i="2"/>
  <c r="N95" i="2" s="1"/>
  <c r="K95" i="2"/>
  <c r="M87" i="2"/>
  <c r="N87" i="2"/>
  <c r="K87" i="2"/>
  <c r="M79" i="2"/>
  <c r="N79" i="2"/>
  <c r="K79" i="2"/>
  <c r="M71" i="2"/>
  <c r="N71" i="2" s="1"/>
  <c r="K71" i="2"/>
  <c r="M63" i="2"/>
  <c r="N63" i="2" s="1"/>
  <c r="K63" i="2"/>
  <c r="M55" i="2"/>
  <c r="N55" i="2"/>
  <c r="K55" i="2"/>
  <c r="M47" i="2"/>
  <c r="N47" i="2"/>
  <c r="K47" i="2"/>
  <c r="M39" i="2"/>
  <c r="N39" i="2" s="1"/>
  <c r="K39" i="2"/>
  <c r="M31" i="2"/>
  <c r="N31" i="2" s="1"/>
  <c r="K31" i="2"/>
  <c r="M23" i="2"/>
  <c r="N23" i="2"/>
  <c r="K23" i="2"/>
  <c r="M19" i="2"/>
  <c r="N19" i="2" s="1"/>
  <c r="K19" i="2"/>
  <c r="N15" i="2"/>
  <c r="M15" i="2"/>
  <c r="K15" i="2"/>
  <c r="N11" i="2"/>
  <c r="M11" i="2"/>
  <c r="K11" i="2"/>
  <c r="M180" i="2"/>
  <c r="N180" i="2"/>
  <c r="K180" i="2"/>
  <c r="M168" i="2"/>
  <c r="N168" i="2" s="1"/>
  <c r="K168" i="2"/>
  <c r="N156" i="2"/>
  <c r="M156" i="2"/>
  <c r="K156" i="2"/>
  <c r="G11" i="3"/>
  <c r="M175" i="2"/>
  <c r="N175" i="2" s="1"/>
  <c r="K175" i="2"/>
  <c r="M163" i="2"/>
  <c r="N163" i="2" s="1"/>
  <c r="K163" i="2"/>
  <c r="M155" i="2"/>
  <c r="N155" i="2"/>
  <c r="K155" i="2"/>
  <c r="M147" i="2"/>
  <c r="N147" i="2"/>
  <c r="K147" i="2"/>
  <c r="M139" i="2"/>
  <c r="N139" i="2" s="1"/>
  <c r="K139" i="2"/>
  <c r="M131" i="2"/>
  <c r="N131" i="2" s="1"/>
  <c r="K131" i="2"/>
  <c r="M123" i="2"/>
  <c r="N123" i="2"/>
  <c r="K123" i="2"/>
  <c r="M115" i="2"/>
  <c r="N115" i="2"/>
  <c r="K115" i="2"/>
  <c r="M107" i="2"/>
  <c r="N107" i="2" s="1"/>
  <c r="K107" i="2"/>
  <c r="M99" i="2"/>
  <c r="N99" i="2" s="1"/>
  <c r="K99" i="2"/>
  <c r="M91" i="2"/>
  <c r="N91" i="2"/>
  <c r="K91" i="2"/>
  <c r="M83" i="2"/>
  <c r="N83" i="2"/>
  <c r="K83" i="2"/>
  <c r="M75" i="2"/>
  <c r="N75" i="2" s="1"/>
  <c r="K75" i="2"/>
  <c r="M67" i="2"/>
  <c r="N67" i="2" s="1"/>
  <c r="K67" i="2"/>
  <c r="M59" i="2"/>
  <c r="N59" i="2"/>
  <c r="K59" i="2"/>
  <c r="M51" i="2"/>
  <c r="N51" i="2"/>
  <c r="K51" i="2"/>
  <c r="M43" i="2"/>
  <c r="N43" i="2" s="1"/>
  <c r="K43" i="2"/>
  <c r="M35" i="2"/>
  <c r="N35" i="2" s="1"/>
  <c r="K35" i="2"/>
  <c r="M27" i="2"/>
  <c r="N27" i="2"/>
  <c r="K27" i="2"/>
  <c r="I7" i="3"/>
  <c r="F10" i="3"/>
  <c r="G10" i="3" s="1"/>
  <c r="M4" i="2"/>
  <c r="N4" i="2" s="1"/>
  <c r="K4" i="2"/>
  <c r="M182" i="2"/>
  <c r="N182" i="2" s="1"/>
  <c r="K182" i="2"/>
  <c r="M176" i="2"/>
  <c r="N176" i="2" s="1"/>
  <c r="K176" i="2"/>
  <c r="N164" i="2"/>
  <c r="M164" i="2"/>
  <c r="K164" i="2"/>
  <c r="N183" i="2"/>
  <c r="M183" i="2"/>
  <c r="K183" i="2"/>
  <c r="M171" i="2"/>
  <c r="N171" i="2"/>
  <c r="K171" i="2"/>
  <c r="E8" i="3"/>
  <c r="M185" i="2"/>
  <c r="N185" i="2" s="1"/>
  <c r="K185" i="2"/>
  <c r="M7" i="2"/>
  <c r="N7" i="2" s="1"/>
  <c r="M178" i="2"/>
  <c r="N178" i="2" s="1"/>
  <c r="M174" i="2"/>
  <c r="N174" i="2" s="1"/>
  <c r="M170" i="2"/>
  <c r="N170" i="2"/>
  <c r="M166" i="2"/>
  <c r="N166" i="2" s="1"/>
  <c r="M162" i="2"/>
  <c r="N162" i="2" s="1"/>
  <c r="M158" i="2"/>
  <c r="N158" i="2" s="1"/>
  <c r="M154" i="2"/>
  <c r="N154" i="2"/>
  <c r="M150" i="2"/>
  <c r="N150" i="2" s="1"/>
  <c r="M146" i="2"/>
  <c r="N146" i="2" s="1"/>
  <c r="M142" i="2"/>
  <c r="N142" i="2" s="1"/>
  <c r="M138" i="2"/>
  <c r="N138" i="2"/>
  <c r="M134" i="2"/>
  <c r="N134" i="2" s="1"/>
  <c r="M130" i="2"/>
  <c r="N130" i="2" s="1"/>
  <c r="M126" i="2"/>
  <c r="N126" i="2" s="1"/>
  <c r="M122" i="2"/>
  <c r="N122" i="2"/>
  <c r="M118" i="2"/>
  <c r="N118" i="2" s="1"/>
  <c r="M114" i="2"/>
  <c r="N114" i="2" s="1"/>
  <c r="M110" i="2"/>
  <c r="N110" i="2" s="1"/>
  <c r="M106" i="2"/>
  <c r="N106" i="2"/>
  <c r="M102" i="2"/>
  <c r="N102" i="2" s="1"/>
  <c r="M98" i="2"/>
  <c r="N98" i="2" s="1"/>
  <c r="M94" i="2"/>
  <c r="N94" i="2" s="1"/>
  <c r="M90" i="2"/>
  <c r="N90" i="2"/>
  <c r="M86" i="2"/>
  <c r="N86" i="2" s="1"/>
  <c r="M82" i="2"/>
  <c r="N82" i="2" s="1"/>
  <c r="M78" i="2"/>
  <c r="N78" i="2" s="1"/>
  <c r="M74" i="2"/>
  <c r="N74" i="2"/>
  <c r="M70" i="2"/>
  <c r="N70" i="2" s="1"/>
  <c r="M66" i="2"/>
  <c r="N66" i="2" s="1"/>
  <c r="M62" i="2"/>
  <c r="N62" i="2" s="1"/>
  <c r="M58" i="2"/>
  <c r="N58" i="2"/>
  <c r="M54" i="2"/>
  <c r="N54" i="2" s="1"/>
  <c r="M50" i="2"/>
  <c r="N50" i="2" s="1"/>
  <c r="M46" i="2"/>
  <c r="N46" i="2" s="1"/>
  <c r="M42" i="2"/>
  <c r="N42" i="2"/>
  <c r="M38" i="2"/>
  <c r="N38" i="2" s="1"/>
  <c r="M34" i="2"/>
  <c r="N34" i="2" s="1"/>
  <c r="M30" i="2"/>
  <c r="N30" i="2" s="1"/>
  <c r="M26" i="2"/>
  <c r="N26" i="2"/>
  <c r="M22" i="2"/>
  <c r="N22" i="2" s="1"/>
  <c r="M18" i="2"/>
  <c r="N18" i="2" s="1"/>
  <c r="M14" i="2"/>
  <c r="N14" i="2" s="1"/>
  <c r="M10" i="2"/>
  <c r="N10" i="2"/>
  <c r="M6" i="2"/>
  <c r="N6" i="2" s="1"/>
  <c r="H51" i="9"/>
  <c r="G51" i="9" s="1"/>
  <c r="H47" i="9"/>
  <c r="G47" i="9" s="1"/>
  <c r="H43" i="9"/>
  <c r="G43" i="9" s="1"/>
  <c r="H39" i="9"/>
  <c r="G39" i="9" s="1"/>
  <c r="H35" i="9"/>
  <c r="G35" i="9" s="1"/>
  <c r="H31" i="9"/>
  <c r="G31" i="9" s="1"/>
  <c r="H27" i="9"/>
  <c r="G27" i="9" s="1"/>
  <c r="H23" i="9"/>
  <c r="G23" i="9" s="1"/>
  <c r="H19" i="9"/>
  <c r="G19" i="9" s="1"/>
  <c r="H15" i="9"/>
  <c r="G15" i="9" s="1"/>
  <c r="H11" i="9"/>
  <c r="G11" i="9" s="1"/>
  <c r="H7" i="9"/>
  <c r="G7" i="9" s="1"/>
  <c r="H3" i="9"/>
  <c r="G3" i="9" s="1"/>
  <c r="H54" i="9"/>
  <c r="G54" i="9" s="1"/>
  <c r="M181" i="2"/>
  <c r="N181" i="2" s="1"/>
  <c r="M177" i="2"/>
  <c r="N177" i="2" s="1"/>
  <c r="M173" i="2"/>
  <c r="N173" i="2" s="1"/>
  <c r="M169" i="2"/>
  <c r="N169" i="2" s="1"/>
  <c r="M165" i="2"/>
  <c r="N165" i="2" s="1"/>
  <c r="M161" i="2"/>
  <c r="N161" i="2" s="1"/>
  <c r="M157" i="2"/>
  <c r="N157" i="2" s="1"/>
  <c r="M153" i="2"/>
  <c r="N153" i="2" s="1"/>
  <c r="M149" i="2"/>
  <c r="N149" i="2" s="1"/>
  <c r="M145" i="2"/>
  <c r="N145" i="2" s="1"/>
  <c r="M141" i="2"/>
  <c r="N141" i="2" s="1"/>
  <c r="M137" i="2"/>
  <c r="N137" i="2" s="1"/>
  <c r="M133" i="2"/>
  <c r="N133" i="2" s="1"/>
  <c r="M129" i="2"/>
  <c r="N129" i="2" s="1"/>
  <c r="M125" i="2"/>
  <c r="N125" i="2" s="1"/>
  <c r="M121" i="2"/>
  <c r="N121" i="2" s="1"/>
  <c r="M117" i="2"/>
  <c r="N117" i="2" s="1"/>
  <c r="M113" i="2"/>
  <c r="N113" i="2" s="1"/>
  <c r="M109" i="2"/>
  <c r="N109" i="2" s="1"/>
  <c r="M105" i="2"/>
  <c r="N105" i="2" s="1"/>
  <c r="M101" i="2"/>
  <c r="N101" i="2" s="1"/>
  <c r="M97" i="2"/>
  <c r="N97" i="2" s="1"/>
  <c r="M93" i="2"/>
  <c r="N93" i="2" s="1"/>
  <c r="M89" i="2"/>
  <c r="N89" i="2" s="1"/>
  <c r="M85" i="2"/>
  <c r="N85" i="2" s="1"/>
  <c r="M81" i="2"/>
  <c r="N81" i="2" s="1"/>
  <c r="M77" i="2"/>
  <c r="N77" i="2" s="1"/>
  <c r="M73" i="2"/>
  <c r="N73" i="2" s="1"/>
  <c r="M69" i="2"/>
  <c r="N69" i="2" s="1"/>
  <c r="M65" i="2"/>
  <c r="N65" i="2" s="1"/>
  <c r="M61" i="2"/>
  <c r="N61" i="2" s="1"/>
  <c r="M57" i="2"/>
  <c r="N57" i="2" s="1"/>
  <c r="M53" i="2"/>
  <c r="N53" i="2" s="1"/>
  <c r="M49" i="2"/>
  <c r="N49" i="2" s="1"/>
  <c r="M45" i="2"/>
  <c r="N45" i="2" s="1"/>
  <c r="M41" i="2"/>
  <c r="N41" i="2" s="1"/>
  <c r="M37" i="2"/>
  <c r="N37" i="2" s="1"/>
  <c r="M33" i="2"/>
  <c r="N33" i="2" s="1"/>
  <c r="M29" i="2"/>
  <c r="N29" i="2" s="1"/>
  <c r="M25" i="2"/>
  <c r="N25" i="2" s="1"/>
  <c r="M21" i="2"/>
  <c r="N21" i="2" s="1"/>
  <c r="M17" i="2"/>
  <c r="N17" i="2" s="1"/>
  <c r="M13" i="2"/>
  <c r="N13" i="2" s="1"/>
  <c r="M9" i="2"/>
  <c r="N9" i="2" s="1"/>
  <c r="M5" i="2"/>
  <c r="N5" i="2" s="1"/>
  <c r="K7" i="2"/>
  <c r="H50" i="9"/>
  <c r="G50" i="9" s="1"/>
  <c r="H46" i="9"/>
  <c r="G46" i="9" s="1"/>
  <c r="H42" i="9"/>
  <c r="G42" i="9" s="1"/>
  <c r="H38" i="9"/>
  <c r="G38" i="9" s="1"/>
  <c r="H34" i="9"/>
  <c r="G34" i="9" s="1"/>
  <c r="H30" i="9"/>
  <c r="G30" i="9" s="1"/>
  <c r="H26" i="9"/>
  <c r="G26" i="9" s="1"/>
  <c r="H22" i="9"/>
  <c r="G22" i="9" s="1"/>
  <c r="H18" i="9"/>
  <c r="G18" i="9" s="1"/>
  <c r="H14" i="9"/>
  <c r="G14" i="9" s="1"/>
  <c r="H10" i="9"/>
  <c r="G10" i="9" s="1"/>
  <c r="H6" i="9"/>
  <c r="G6" i="9" s="1"/>
  <c r="N152" i="2"/>
  <c r="M152" i="2"/>
  <c r="N148" i="2"/>
  <c r="M148" i="2"/>
  <c r="N144" i="2"/>
  <c r="M144" i="2"/>
  <c r="N140" i="2"/>
  <c r="M140" i="2"/>
  <c r="N136" i="2"/>
  <c r="M136" i="2"/>
  <c r="N132" i="2"/>
  <c r="M132" i="2"/>
  <c r="N128" i="2"/>
  <c r="M128" i="2"/>
  <c r="N124" i="2"/>
  <c r="M124" i="2"/>
  <c r="N120" i="2"/>
  <c r="M120" i="2"/>
  <c r="N116" i="2"/>
  <c r="M116" i="2"/>
  <c r="N112" i="2"/>
  <c r="M112" i="2"/>
  <c r="N108" i="2"/>
  <c r="M108" i="2"/>
  <c r="N104" i="2"/>
  <c r="M104" i="2"/>
  <c r="N100" i="2"/>
  <c r="M100" i="2"/>
  <c r="N96" i="2"/>
  <c r="M96" i="2"/>
  <c r="N92" i="2"/>
  <c r="M92" i="2"/>
  <c r="N88" i="2"/>
  <c r="M88" i="2"/>
  <c r="N84" i="2"/>
  <c r="M84" i="2"/>
  <c r="N80" i="2"/>
  <c r="M80" i="2"/>
  <c r="N76" i="2"/>
  <c r="M76" i="2"/>
  <c r="N72" i="2"/>
  <c r="M72" i="2"/>
  <c r="N68" i="2"/>
  <c r="M68" i="2"/>
  <c r="N64" i="2"/>
  <c r="M64" i="2"/>
  <c r="N60" i="2"/>
  <c r="M60" i="2"/>
  <c r="N56" i="2"/>
  <c r="M56" i="2"/>
  <c r="N52" i="2"/>
  <c r="M52" i="2"/>
  <c r="N48" i="2"/>
  <c r="M48" i="2"/>
  <c r="N44" i="2"/>
  <c r="M44" i="2"/>
  <c r="N40" i="2"/>
  <c r="M40" i="2"/>
  <c r="N36" i="2"/>
  <c r="M36" i="2"/>
  <c r="N32" i="2"/>
  <c r="M32" i="2"/>
  <c r="N28" i="2"/>
  <c r="M28" i="2"/>
  <c r="N24" i="2"/>
  <c r="M24" i="2"/>
  <c r="M20" i="2"/>
  <c r="N20" i="2" s="1"/>
  <c r="N16" i="2"/>
  <c r="M16" i="2"/>
  <c r="M12" i="2"/>
  <c r="N12" i="2" s="1"/>
  <c r="M8" i="2"/>
  <c r="N8" i="2" s="1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H56" i="9"/>
  <c r="G56" i="9" s="1"/>
  <c r="H57" i="9"/>
  <c r="G57" i="9" s="1"/>
  <c r="H53" i="9"/>
  <c r="G53" i="9" s="1"/>
  <c r="H49" i="9"/>
  <c r="G49" i="9" s="1"/>
  <c r="H45" i="9"/>
  <c r="G45" i="9" s="1"/>
  <c r="H41" i="9"/>
  <c r="G41" i="9" s="1"/>
  <c r="H37" i="9"/>
  <c r="G37" i="9" s="1"/>
  <c r="H33" i="9"/>
  <c r="G33" i="9" s="1"/>
  <c r="H29" i="9"/>
  <c r="G29" i="9" s="1"/>
  <c r="H25" i="9"/>
  <c r="G25" i="9" s="1"/>
  <c r="H21" i="9"/>
  <c r="G21" i="9" s="1"/>
  <c r="H17" i="9"/>
  <c r="G17" i="9" s="1"/>
  <c r="H13" i="9"/>
  <c r="G13" i="9" s="1"/>
  <c r="H9" i="9"/>
  <c r="G9" i="9" s="1"/>
  <c r="H5" i="9"/>
  <c r="I6" i="3"/>
  <c r="I5" i="3"/>
  <c r="I4" i="3"/>
  <c r="I3" i="3"/>
  <c r="H2" i="3"/>
  <c r="I2" i="3"/>
  <c r="H6" i="3"/>
  <c r="H5" i="3"/>
  <c r="H3" i="3"/>
  <c r="H4" i="3"/>
  <c r="O13" i="8"/>
  <c r="O6" i="8"/>
  <c r="O13" i="7"/>
  <c r="O6" i="7"/>
  <c r="O13" i="6"/>
  <c r="O6" i="6"/>
  <c r="O13" i="5"/>
  <c r="O6" i="5"/>
  <c r="O13" i="4"/>
  <c r="P6" i="4"/>
  <c r="O6" i="4"/>
  <c r="M58" i="9" l="1"/>
  <c r="G5" i="9"/>
  <c r="P6" i="8"/>
  <c r="P6" i="7"/>
  <c r="P6" i="6"/>
  <c r="P6" i="5"/>
  <c r="E15" i="8" l="1"/>
  <c r="H15" i="8"/>
  <c r="I15" i="8"/>
  <c r="J15" i="8"/>
  <c r="K15" i="8"/>
  <c r="B15" i="8"/>
  <c r="E21" i="7"/>
  <c r="H21" i="7"/>
  <c r="I21" i="7"/>
  <c r="J21" i="7"/>
  <c r="K21" i="7"/>
  <c r="B21" i="7"/>
  <c r="E21" i="6"/>
  <c r="H21" i="6"/>
  <c r="I21" i="6"/>
  <c r="J21" i="6"/>
  <c r="K21" i="6"/>
  <c r="B21" i="6"/>
  <c r="E20" i="6"/>
  <c r="H20" i="6"/>
  <c r="I20" i="6"/>
  <c r="J20" i="6"/>
  <c r="K20" i="6"/>
  <c r="B20" i="6"/>
  <c r="E20" i="5"/>
  <c r="H20" i="5"/>
  <c r="I20" i="5"/>
  <c r="J20" i="5"/>
  <c r="K20" i="5"/>
  <c r="B20" i="5"/>
  <c r="H14" i="4"/>
  <c r="I14" i="4"/>
  <c r="J14" i="4"/>
  <c r="K14" i="4"/>
  <c r="E14" i="4"/>
  <c r="B14" i="4"/>
  <c r="G11" i="8" l="1"/>
  <c r="G8" i="8"/>
  <c r="G7" i="8"/>
  <c r="G4" i="8"/>
  <c r="D14" i="8"/>
  <c r="D8" i="8"/>
  <c r="D12" i="8"/>
  <c r="F14" i="8"/>
  <c r="G14" i="8" s="1"/>
  <c r="F13" i="8"/>
  <c r="G13" i="8" s="1"/>
  <c r="F12" i="8"/>
  <c r="G12" i="8" s="1"/>
  <c r="F11" i="8"/>
  <c r="F10" i="8"/>
  <c r="G10" i="8" s="1"/>
  <c r="F9" i="8"/>
  <c r="G9" i="8" s="1"/>
  <c r="F8" i="8"/>
  <c r="F7" i="8"/>
  <c r="F6" i="8"/>
  <c r="G6" i="8" s="1"/>
  <c r="F5" i="8"/>
  <c r="G5" i="8" s="1"/>
  <c r="F4" i="8"/>
  <c r="C5" i="8"/>
  <c r="C6" i="8"/>
  <c r="L6" i="8" s="1"/>
  <c r="C7" i="8"/>
  <c r="L7" i="8" s="1"/>
  <c r="C8" i="8"/>
  <c r="L8" i="8" s="1"/>
  <c r="C9" i="8"/>
  <c r="C10" i="8"/>
  <c r="L10" i="8" s="1"/>
  <c r="C11" i="8"/>
  <c r="L11" i="8" s="1"/>
  <c r="C12" i="8"/>
  <c r="L12" i="8" s="1"/>
  <c r="C13" i="8"/>
  <c r="C14" i="8"/>
  <c r="L14" i="8" s="1"/>
  <c r="C4" i="8"/>
  <c r="G18" i="7"/>
  <c r="G17" i="7"/>
  <c r="G14" i="7"/>
  <c r="G13" i="7"/>
  <c r="G10" i="7"/>
  <c r="G9" i="7"/>
  <c r="G6" i="7"/>
  <c r="G5" i="7"/>
  <c r="D6" i="7"/>
  <c r="D7" i="7"/>
  <c r="D10" i="7"/>
  <c r="D11" i="7"/>
  <c r="D15" i="7"/>
  <c r="D19" i="7"/>
  <c r="F20" i="7"/>
  <c r="G20" i="7" s="1"/>
  <c r="F19" i="7"/>
  <c r="G19" i="7" s="1"/>
  <c r="F18" i="7"/>
  <c r="F17" i="7"/>
  <c r="F16" i="7"/>
  <c r="G16" i="7" s="1"/>
  <c r="F15" i="7"/>
  <c r="G15" i="7" s="1"/>
  <c r="F14" i="7"/>
  <c r="F13" i="7"/>
  <c r="F12" i="7"/>
  <c r="G12" i="7" s="1"/>
  <c r="F11" i="7"/>
  <c r="G11" i="7" s="1"/>
  <c r="F10" i="7"/>
  <c r="F9" i="7"/>
  <c r="F8" i="7"/>
  <c r="G8" i="7" s="1"/>
  <c r="F7" i="7"/>
  <c r="G7" i="7" s="1"/>
  <c r="F6" i="7"/>
  <c r="F5" i="7"/>
  <c r="F4" i="7"/>
  <c r="C5" i="7"/>
  <c r="L5" i="7" s="1"/>
  <c r="C6" i="7"/>
  <c r="L6" i="7" s="1"/>
  <c r="C7" i="7"/>
  <c r="C8" i="7"/>
  <c r="L8" i="7" s="1"/>
  <c r="C9" i="7"/>
  <c r="L9" i="7" s="1"/>
  <c r="C10" i="7"/>
  <c r="L10" i="7" s="1"/>
  <c r="M10" i="7" s="1"/>
  <c r="C11" i="7"/>
  <c r="C12" i="7"/>
  <c r="L12" i="7" s="1"/>
  <c r="C13" i="7"/>
  <c r="L13" i="7" s="1"/>
  <c r="C14" i="7"/>
  <c r="L14" i="7" s="1"/>
  <c r="C15" i="7"/>
  <c r="C16" i="7"/>
  <c r="L16" i="7" s="1"/>
  <c r="C17" i="7"/>
  <c r="L17" i="7" s="1"/>
  <c r="C18" i="7"/>
  <c r="L18" i="7" s="1"/>
  <c r="C19" i="7"/>
  <c r="C20" i="7"/>
  <c r="L20" i="7" s="1"/>
  <c r="C4" i="7"/>
  <c r="F5" i="6" a="1"/>
  <c r="F5" i="6" s="1"/>
  <c r="G5" i="6" s="1"/>
  <c r="F6" i="6" a="1"/>
  <c r="F6" i="6" s="1"/>
  <c r="G6" i="6" s="1"/>
  <c r="F7" i="6" a="1"/>
  <c r="F7" i="6" s="1"/>
  <c r="G7" i="6" s="1"/>
  <c r="F8" i="6" a="1"/>
  <c r="F8" i="6" s="1"/>
  <c r="G8" i="6" s="1"/>
  <c r="F9" i="6" a="1"/>
  <c r="F9" i="6" s="1"/>
  <c r="G9" i="6" s="1"/>
  <c r="F10" i="6" a="1"/>
  <c r="F10" i="6"/>
  <c r="G10" i="6" s="1"/>
  <c r="F11" i="6" a="1"/>
  <c r="F11" i="6" s="1"/>
  <c r="G11" i="6" s="1"/>
  <c r="F12" i="6" a="1"/>
  <c r="F12" i="6"/>
  <c r="G12" i="6" s="1"/>
  <c r="F13" i="6" a="1"/>
  <c r="F13" i="6" s="1"/>
  <c r="G13" i="6" s="1"/>
  <c r="F14" i="6" a="1"/>
  <c r="F14" i="6" s="1"/>
  <c r="G14" i="6" s="1"/>
  <c r="F15" i="6" a="1"/>
  <c r="F15" i="6" s="1"/>
  <c r="G15" i="6" s="1"/>
  <c r="F16" i="6" a="1"/>
  <c r="F16" i="6" s="1"/>
  <c r="F17" i="6" a="1"/>
  <c r="F17" i="6" s="1"/>
  <c r="G17" i="6" s="1"/>
  <c r="F18" i="6" a="1"/>
  <c r="F18" i="6"/>
  <c r="G18" i="6" s="1"/>
  <c r="F19" i="6" a="1"/>
  <c r="F19" i="6" s="1"/>
  <c r="G19" i="6" s="1"/>
  <c r="F4" i="6" a="1"/>
  <c r="F4" i="6" s="1"/>
  <c r="G4" i="6" s="1"/>
  <c r="G20" i="6" s="1"/>
  <c r="C5" i="6"/>
  <c r="C6" i="6"/>
  <c r="C7" i="6"/>
  <c r="L7" i="6" s="1"/>
  <c r="C8" i="6"/>
  <c r="D8" i="6" s="1"/>
  <c r="C9" i="6"/>
  <c r="L9" i="6" s="1"/>
  <c r="C10" i="6"/>
  <c r="L10" i="6" s="1"/>
  <c r="C11" i="6"/>
  <c r="L11" i="6" s="1"/>
  <c r="C12" i="6"/>
  <c r="L12" i="6" s="1"/>
  <c r="C13" i="6"/>
  <c r="C14" i="6"/>
  <c r="C15" i="6"/>
  <c r="L15" i="6" s="1"/>
  <c r="C16" i="6"/>
  <c r="D16" i="6" s="1"/>
  <c r="C17" i="6"/>
  <c r="L17" i="6" s="1"/>
  <c r="C18" i="6"/>
  <c r="L18" i="6" s="1"/>
  <c r="C19" i="6"/>
  <c r="L19" i="6" s="1"/>
  <c r="C4" i="6"/>
  <c r="D4" i="6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4" i="5"/>
  <c r="C5" i="5"/>
  <c r="L5" i="5" s="1"/>
  <c r="C6" i="5"/>
  <c r="L6" i="5" s="1"/>
  <c r="C7" i="5"/>
  <c r="L7" i="5" s="1"/>
  <c r="C8" i="5"/>
  <c r="L8" i="5" s="1"/>
  <c r="C9" i="5"/>
  <c r="L9" i="5" s="1"/>
  <c r="C10" i="5"/>
  <c r="L10" i="5" s="1"/>
  <c r="C11" i="5"/>
  <c r="L11" i="5" s="1"/>
  <c r="C12" i="5"/>
  <c r="L12" i="5" s="1"/>
  <c r="C13" i="5"/>
  <c r="L13" i="5" s="1"/>
  <c r="C14" i="5"/>
  <c r="L14" i="5" s="1"/>
  <c r="C15" i="5"/>
  <c r="L15" i="5" s="1"/>
  <c r="C16" i="5"/>
  <c r="L16" i="5" s="1"/>
  <c r="C17" i="5"/>
  <c r="L17" i="5" s="1"/>
  <c r="C18" i="5"/>
  <c r="L18" i="5" s="1"/>
  <c r="C19" i="5"/>
  <c r="L19" i="5" s="1"/>
  <c r="C4" i="5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4" i="4"/>
  <c r="C5" i="4"/>
  <c r="C6" i="4"/>
  <c r="C7" i="4"/>
  <c r="C8" i="4"/>
  <c r="C9" i="4"/>
  <c r="C10" i="4"/>
  <c r="C11" i="4"/>
  <c r="C12" i="4"/>
  <c r="C13" i="4"/>
  <c r="C4" i="4"/>
  <c r="F21" i="6" l="1"/>
  <c r="G16" i="6"/>
  <c r="G21" i="6" s="1"/>
  <c r="D21" i="6"/>
  <c r="D8" i="4"/>
  <c r="L8" i="4"/>
  <c r="M8" i="4" s="1"/>
  <c r="M18" i="6"/>
  <c r="L6" i="6"/>
  <c r="D17" i="5"/>
  <c r="M17" i="5" s="1"/>
  <c r="D13" i="5"/>
  <c r="M13" i="5" s="1"/>
  <c r="D9" i="5"/>
  <c r="M9" i="5" s="1"/>
  <c r="D5" i="5"/>
  <c r="M5" i="5" s="1"/>
  <c r="L13" i="6"/>
  <c r="M9" i="6"/>
  <c r="L5" i="6"/>
  <c r="D12" i="6"/>
  <c r="L4" i="7"/>
  <c r="C21" i="7"/>
  <c r="L21" i="7" s="1"/>
  <c r="M5" i="7"/>
  <c r="L4" i="8"/>
  <c r="C15" i="8"/>
  <c r="D12" i="4"/>
  <c r="L12" i="4"/>
  <c r="M12" i="4" s="1"/>
  <c r="D10" i="5"/>
  <c r="M10" i="5" s="1"/>
  <c r="D11" i="4"/>
  <c r="L11" i="4"/>
  <c r="D7" i="4"/>
  <c r="L7" i="4"/>
  <c r="L4" i="4"/>
  <c r="D10" i="4"/>
  <c r="L10" i="4"/>
  <c r="M10" i="4" s="1"/>
  <c r="D6" i="4"/>
  <c r="L6" i="4"/>
  <c r="M6" i="4" s="1"/>
  <c r="L4" i="5"/>
  <c r="C20" i="5"/>
  <c r="M12" i="5"/>
  <c r="F20" i="5"/>
  <c r="D4" i="5"/>
  <c r="D16" i="5"/>
  <c r="M16" i="5" s="1"/>
  <c r="D12" i="5"/>
  <c r="D8" i="5"/>
  <c r="M8" i="5" s="1"/>
  <c r="G4" i="5"/>
  <c r="G20" i="5" s="1"/>
  <c r="L4" i="6"/>
  <c r="M4" i="6" s="1"/>
  <c r="C20" i="6"/>
  <c r="L16" i="6"/>
  <c r="M16" i="6" s="1"/>
  <c r="C21" i="6"/>
  <c r="L21" i="6" s="1"/>
  <c r="M12" i="6"/>
  <c r="L8" i="6"/>
  <c r="M8" i="6" s="1"/>
  <c r="F20" i="6"/>
  <c r="D19" i="6"/>
  <c r="D15" i="6"/>
  <c r="D11" i="6"/>
  <c r="D7" i="6"/>
  <c r="M7" i="6" s="1"/>
  <c r="M8" i="7"/>
  <c r="F21" i="7"/>
  <c r="D18" i="7"/>
  <c r="D14" i="7"/>
  <c r="M14" i="8"/>
  <c r="D11" i="8"/>
  <c r="M11" i="8" s="1"/>
  <c r="D7" i="8"/>
  <c r="M7" i="8" s="1"/>
  <c r="G15" i="8"/>
  <c r="D18" i="5"/>
  <c r="M18" i="5" s="1"/>
  <c r="D14" i="5"/>
  <c r="M14" i="5" s="1"/>
  <c r="D6" i="5"/>
  <c r="M6" i="5" s="1"/>
  <c r="L14" i="6"/>
  <c r="D13" i="4"/>
  <c r="L13" i="4"/>
  <c r="D9" i="4"/>
  <c r="L9" i="4"/>
  <c r="D5" i="4"/>
  <c r="L5" i="4"/>
  <c r="D19" i="5"/>
  <c r="M19" i="5" s="1"/>
  <c r="D15" i="5"/>
  <c r="M15" i="5" s="1"/>
  <c r="D11" i="5"/>
  <c r="M11" i="5" s="1"/>
  <c r="D7" i="5"/>
  <c r="M7" i="5" s="1"/>
  <c r="M19" i="6"/>
  <c r="M15" i="6"/>
  <c r="M11" i="6"/>
  <c r="D18" i="6"/>
  <c r="D14" i="6"/>
  <c r="D10" i="6"/>
  <c r="M10" i="6" s="1"/>
  <c r="D6" i="6"/>
  <c r="L19" i="7"/>
  <c r="M19" i="7" s="1"/>
  <c r="L15" i="7"/>
  <c r="M15" i="7" s="1"/>
  <c r="L11" i="7"/>
  <c r="M11" i="7" s="1"/>
  <c r="L7" i="7"/>
  <c r="M7" i="7" s="1"/>
  <c r="D4" i="7"/>
  <c r="D17" i="7"/>
  <c r="M17" i="7" s="1"/>
  <c r="D13" i="7"/>
  <c r="M13" i="7" s="1"/>
  <c r="D9" i="7"/>
  <c r="M9" i="7" s="1"/>
  <c r="D5" i="7"/>
  <c r="L13" i="8"/>
  <c r="L9" i="8"/>
  <c r="M9" i="8" s="1"/>
  <c r="L5" i="8"/>
  <c r="D4" i="8"/>
  <c r="D10" i="8"/>
  <c r="M10" i="8" s="1"/>
  <c r="D6" i="8"/>
  <c r="M6" i="8" s="1"/>
  <c r="D17" i="6"/>
  <c r="M17" i="6" s="1"/>
  <c r="D13" i="6"/>
  <c r="D9" i="6"/>
  <c r="D5" i="6"/>
  <c r="D20" i="6" s="1"/>
  <c r="M18" i="7"/>
  <c r="M14" i="7"/>
  <c r="M6" i="7"/>
  <c r="D20" i="7"/>
  <c r="M20" i="7" s="1"/>
  <c r="D16" i="7"/>
  <c r="M16" i="7" s="1"/>
  <c r="D12" i="7"/>
  <c r="M12" i="7" s="1"/>
  <c r="D8" i="7"/>
  <c r="G4" i="7"/>
  <c r="G21" i="7" s="1"/>
  <c r="M12" i="8"/>
  <c r="M8" i="8"/>
  <c r="F15" i="8"/>
  <c r="D13" i="8"/>
  <c r="D9" i="8"/>
  <c r="D5" i="8"/>
  <c r="C14" i="4"/>
  <c r="D4" i="4"/>
  <c r="D14" i="4" s="1"/>
  <c r="F14" i="4"/>
  <c r="G4" i="4"/>
  <c r="G14" i="4" s="1"/>
  <c r="M22" i="4" l="1"/>
  <c r="L14" i="4"/>
  <c r="M14" i="4" s="1"/>
  <c r="M13" i="8"/>
  <c r="M9" i="4"/>
  <c r="M14" i="6"/>
  <c r="L20" i="6"/>
  <c r="M20" i="6" s="1"/>
  <c r="M4" i="5"/>
  <c r="M11" i="4"/>
  <c r="M4" i="7"/>
  <c r="M13" i="6"/>
  <c r="L20" i="5"/>
  <c r="D15" i="8"/>
  <c r="D21" i="7"/>
  <c r="M21" i="7" s="1"/>
  <c r="L15" i="4"/>
  <c r="M4" i="4"/>
  <c r="L15" i="8"/>
  <c r="M15" i="8" s="1"/>
  <c r="M5" i="8"/>
  <c r="M5" i="4"/>
  <c r="M13" i="4"/>
  <c r="M21" i="6"/>
  <c r="D20" i="5"/>
  <c r="M7" i="4"/>
  <c r="M4" i="8"/>
  <c r="M5" i="6"/>
  <c r="M6" i="6"/>
  <c r="M20" i="5" l="1"/>
</calcChain>
</file>

<file path=xl/sharedStrings.xml><?xml version="1.0" encoding="utf-8"?>
<sst xmlns="http://schemas.openxmlformats.org/spreadsheetml/2006/main" count="314" uniqueCount="75">
  <si>
    <t>vf (mm/sec)</t>
  </si>
  <si>
    <t>vr (mm/sec)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</si>
  <si>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vf (mm/sec)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</si>
  <si>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vr (mm/sec)</t>
    </r>
  </si>
  <si>
    <t>p [Pa]</t>
  </si>
  <si>
    <t>V (Volt)</t>
  </si>
  <si>
    <t xml:space="preserve">Group n. </t>
  </si>
  <si>
    <t>d(mm)</t>
  </si>
  <si>
    <t>T (˚C)</t>
  </si>
  <si>
    <t>For each droplet report the average velocity of fall and rise over multiple measurements, distance of plates, temperature, pressure and Voltage across the plates</t>
  </si>
  <si>
    <t>Separation</t>
  </si>
  <si>
    <t>7.86mm</t>
  </si>
  <si>
    <t>0.02mm</t>
  </si>
  <si>
    <t>Time Uncertainty</t>
  </si>
  <si>
    <t>Distance Taveled</t>
  </si>
  <si>
    <t>0.2mm</t>
  </si>
  <si>
    <t>0.025mm</t>
  </si>
  <si>
    <t>0.5s</t>
  </si>
  <si>
    <t>AVERAGE</t>
  </si>
  <si>
    <t>AVG 1</t>
  </si>
  <si>
    <t>AVG 2</t>
  </si>
  <si>
    <t>AVG</t>
  </si>
  <si>
    <t>Q</t>
  </si>
  <si>
    <t>dQ</t>
  </si>
  <si>
    <t>Constants</t>
  </si>
  <si>
    <t>Value</t>
  </si>
  <si>
    <t>g</t>
  </si>
  <si>
    <t>rho</t>
  </si>
  <si>
    <t>b</t>
  </si>
  <si>
    <t>eta</t>
  </si>
  <si>
    <t>p</t>
  </si>
  <si>
    <t>E</t>
  </si>
  <si>
    <t>V</t>
  </si>
  <si>
    <t>Q1 - Q2</t>
  </si>
  <si>
    <t>Delta</t>
  </si>
  <si>
    <t>e</t>
  </si>
  <si>
    <t>Group 6.</t>
  </si>
  <si>
    <t>dq</t>
  </si>
  <si>
    <t>Time Fall (s)</t>
  </si>
  <si>
    <t>Time Rise (s)</t>
  </si>
  <si>
    <t>Droplet</t>
  </si>
  <si>
    <t>Δfall (s)</t>
  </si>
  <si>
    <t>Δrise (s)</t>
  </si>
  <si>
    <t>Q (C)</t>
  </si>
  <si>
    <t>ΔQ (C)</t>
  </si>
  <si>
    <t>Multiple</t>
  </si>
  <si>
    <t>Q2 - Q1 (C)</t>
  </si>
  <si>
    <t>Guess 2</t>
  </si>
  <si>
    <t>Estimate</t>
  </si>
  <si>
    <t>Trial N</t>
  </si>
  <si>
    <t>Time Rise (S)</t>
  </si>
  <si>
    <t>Constant</t>
  </si>
  <si>
    <t>Uncertainty</t>
  </si>
  <si>
    <t>d (mm)</t>
  </si>
  <si>
    <t>T (s)</t>
  </si>
  <si>
    <t>NA</t>
  </si>
  <si>
    <t>rounded-N</t>
  </si>
  <si>
    <t>Multiple of charge</t>
  </si>
  <si>
    <t>error</t>
  </si>
  <si>
    <t>Dvf (mm/sec)</t>
  </si>
  <si>
    <t>Dvr (mm/sec)</t>
  </si>
  <si>
    <t>Droplet 1</t>
  </si>
  <si>
    <t>Droplet 2</t>
  </si>
  <si>
    <t>Droplet 3</t>
  </si>
  <si>
    <t>Droplet 4</t>
  </si>
  <si>
    <t>Droplet 5</t>
  </si>
  <si>
    <t>Droplet 6</t>
  </si>
  <si>
    <t>Charge C)</t>
  </si>
  <si>
    <r>
      <rPr>
        <sz val="11"/>
        <color theme="1"/>
        <rFont val="Calibri"/>
        <family val="2"/>
        <charset val="2"/>
      </rPr>
      <t>Δ</t>
    </r>
    <r>
      <rPr>
        <sz val="11"/>
        <color theme="1"/>
        <rFont val="Calibri"/>
        <family val="2"/>
        <charset val="2"/>
        <scheme val="minor"/>
      </rPr>
      <t>q</t>
    </r>
  </si>
  <si>
    <t>ΔQ</t>
  </si>
  <si>
    <t>mean</t>
  </si>
  <si>
    <t>S.D</t>
  </si>
  <si>
    <t>Multiple of half-charge</t>
  </si>
  <si>
    <t>From int</t>
  </si>
  <si>
    <t>Step-delta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</si>
</sst>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E+00"/>
    <numFmt numFmtId="166" formatCode="0.00000"/>
    <numFmt numFmtId="167" formatCode="0.0"/>
    <numFmt numFmtId="173" formatCode="0.00000E+00"/>
  </numFmts>
  <fonts count="7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1" fontId="0" fillId="0" borderId="0" xfId="0" applyNumberFormat="1"/>
    <xf numFmtId="0" fontId="2" fillId="0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0" xfId="0" applyNumberFormat="1"/>
    <xf numFmtId="167" fontId="0" fillId="0" borderId="0" xfId="0" applyNumberForma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7" xfId="0" applyNumberFormat="1" applyBorder="1"/>
    <xf numFmtId="11" fontId="0" fillId="0" borderId="2" xfId="0" applyNumberFormat="1" applyBorder="1"/>
    <xf numFmtId="165" fontId="0" fillId="0" borderId="6" xfId="0" applyNumberFormat="1" applyBorder="1"/>
    <xf numFmtId="0" fontId="0" fillId="0" borderId="6" xfId="0" applyBorder="1"/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6" xfId="0" applyNumberFormat="1" applyBorder="1"/>
    <xf numFmtId="11" fontId="0" fillId="0" borderId="6" xfId="0" applyNumberFormat="1" applyFill="1" applyBorder="1" applyAlignment="1">
      <alignment horizontal="center"/>
    </xf>
    <xf numFmtId="11" fontId="0" fillId="0" borderId="6" xfId="0" applyNumberFormat="1" applyFill="1" applyBorder="1"/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/>
    <xf numFmtId="0" fontId="0" fillId="0" borderId="12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0" xfId="1" applyNumberFormat="1" applyFont="1"/>
    <xf numFmtId="0" fontId="0" fillId="0" borderId="0" xfId="0" applyNumberFormat="1"/>
    <xf numFmtId="0" fontId="0" fillId="0" borderId="14" xfId="0" applyBorder="1"/>
    <xf numFmtId="0" fontId="0" fillId="3" borderId="16" xfId="0" applyFont="1" applyFill="1" applyBorder="1"/>
    <xf numFmtId="0" fontId="0" fillId="0" borderId="16" xfId="0" applyFont="1" applyBorder="1"/>
    <xf numFmtId="0" fontId="0" fillId="5" borderId="7" xfId="0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0" fillId="4" borderId="7" xfId="0" applyFill="1" applyBorder="1"/>
    <xf numFmtId="0" fontId="0" fillId="5" borderId="7" xfId="0" applyFill="1" applyBorder="1"/>
    <xf numFmtId="0" fontId="0" fillId="5" borderId="0" xfId="0" applyFill="1" applyBorder="1"/>
    <xf numFmtId="2" fontId="0" fillId="5" borderId="0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2" fontId="0" fillId="4" borderId="15" xfId="0" applyNumberForma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/>
    </xf>
    <xf numFmtId="0" fontId="0" fillId="6" borderId="0" xfId="0" applyFill="1"/>
    <xf numFmtId="173" fontId="0" fillId="0" borderId="11" xfId="0" applyNumberFormat="1" applyBorder="1" applyAlignment="1">
      <alignment horizontal="center"/>
    </xf>
    <xf numFmtId="173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14" xfId="0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5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Charge</a:t>
            </a:r>
            <a:r>
              <a:rPr lang="en-AU" baseline="0"/>
              <a:t> of each droplet as a multiple of the lowest-charged (#5)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Transpose!$O$15:$O$20</c:f>
                <c:numCache>
                  <c:formatCode>General</c:formatCode>
                  <c:ptCount val="6"/>
                  <c:pt idx="0">
                    <c:v>3.3215519251505756</c:v>
                  </c:pt>
                  <c:pt idx="1">
                    <c:v>2.7075426077506286</c:v>
                  </c:pt>
                  <c:pt idx="2">
                    <c:v>2.2950960205950515</c:v>
                  </c:pt>
                  <c:pt idx="3">
                    <c:v>2.2541248640611737</c:v>
                  </c:pt>
                  <c:pt idx="4">
                    <c:v>0.82943933276482162</c:v>
                  </c:pt>
                  <c:pt idx="5">
                    <c:v>0.4040832322898224</c:v>
                  </c:pt>
                </c:numCache>
              </c:numRef>
            </c:plus>
            <c:minus>
              <c:numRef>
                <c:f>Transpose!$O$15:$O$20</c:f>
                <c:numCache>
                  <c:formatCode>General</c:formatCode>
                  <c:ptCount val="6"/>
                  <c:pt idx="0">
                    <c:v>3.3215519251505756</c:v>
                  </c:pt>
                  <c:pt idx="1">
                    <c:v>2.7075426077506286</c:v>
                  </c:pt>
                  <c:pt idx="2">
                    <c:v>2.2950960205950515</c:v>
                  </c:pt>
                  <c:pt idx="3">
                    <c:v>2.2541248640611737</c:v>
                  </c:pt>
                  <c:pt idx="4">
                    <c:v>0.82943933276482162</c:v>
                  </c:pt>
                  <c:pt idx="5">
                    <c:v>0.4040832322898224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Transpose!$N$15:$N$20</c:f>
              <c:numCache>
                <c:formatCode>0.000</c:formatCode>
                <c:ptCount val="6"/>
                <c:pt idx="0">
                  <c:v>4.4698602189764118</c:v>
                </c:pt>
                <c:pt idx="1">
                  <c:v>3.7643915350546417</c:v>
                </c:pt>
                <c:pt idx="2">
                  <c:v>3.4442847950846147</c:v>
                </c:pt>
                <c:pt idx="3">
                  <c:v>2.1380171665770367</c:v>
                </c:pt>
                <c:pt idx="4">
                  <c:v>1.6544487478533465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D3-4693-A2AC-AF68C38FF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678424"/>
        <c:axId val="370675144"/>
      </c:scatterChart>
      <c:valAx>
        <c:axId val="370678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Droplet number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75144"/>
        <c:crosses val="autoZero"/>
        <c:crossBetween val="midCat"/>
      </c:valAx>
      <c:valAx>
        <c:axId val="37067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Multiple</a:t>
                </a:r>
                <a:r>
                  <a:rPr lang="en-AU" baseline="0"/>
                  <a:t> of charge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78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Charge</a:t>
            </a:r>
            <a:r>
              <a:rPr lang="en-AU" baseline="0"/>
              <a:t> of each droplet as a multiple of the half of the lowest-charged (#6)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8098295405382021"/>
          <c:y val="0.3149792197406307"/>
          <c:w val="0.5050243719535058"/>
          <c:h val="0.35154638440336711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Transpose!$O$25:$O$30</c:f>
                <c:numCache>
                  <c:formatCode>General</c:formatCode>
                  <c:ptCount val="6"/>
                  <c:pt idx="0">
                    <c:v>6.6431038503011512</c:v>
                  </c:pt>
                  <c:pt idx="1">
                    <c:v>5.4150852155012572</c:v>
                  </c:pt>
                  <c:pt idx="2">
                    <c:v>4.5901920411901029</c:v>
                  </c:pt>
                  <c:pt idx="3">
                    <c:v>4.5082497281223475</c:v>
                  </c:pt>
                  <c:pt idx="4">
                    <c:v>1.6588786655296432</c:v>
                  </c:pt>
                  <c:pt idx="5">
                    <c:v>0.4040832322898224</c:v>
                  </c:pt>
                </c:numCache>
              </c:numRef>
            </c:plus>
            <c:minus>
              <c:numRef>
                <c:f>Transpose!$O$25:$O$30</c:f>
                <c:numCache>
                  <c:formatCode>General</c:formatCode>
                  <c:ptCount val="6"/>
                  <c:pt idx="0">
                    <c:v>6.6431038503011512</c:v>
                  </c:pt>
                  <c:pt idx="1">
                    <c:v>5.4150852155012572</c:v>
                  </c:pt>
                  <c:pt idx="2">
                    <c:v>4.5901920411901029</c:v>
                  </c:pt>
                  <c:pt idx="3">
                    <c:v>4.5082497281223475</c:v>
                  </c:pt>
                  <c:pt idx="4">
                    <c:v>1.6588786655296432</c:v>
                  </c:pt>
                  <c:pt idx="5">
                    <c:v>0.4040832322898224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Transpose!$N$25:$N$30</c:f>
              <c:numCache>
                <c:formatCode>0.000</c:formatCode>
                <c:ptCount val="6"/>
                <c:pt idx="0">
                  <c:v>8.9397204379528237</c:v>
                </c:pt>
                <c:pt idx="1">
                  <c:v>7.5287830701092835</c:v>
                </c:pt>
                <c:pt idx="2">
                  <c:v>6.8885695901692294</c:v>
                </c:pt>
                <c:pt idx="3">
                  <c:v>4.2760343331540733</c:v>
                </c:pt>
                <c:pt idx="4">
                  <c:v>3.308897495706693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1-4AC0-BD5B-4DEA6DAAF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678424"/>
        <c:axId val="370675144"/>
      </c:scatterChart>
      <c:valAx>
        <c:axId val="370678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Droplet number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75144"/>
        <c:crosses val="autoZero"/>
        <c:crossBetween val="midCat"/>
      </c:valAx>
      <c:valAx>
        <c:axId val="37067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Multiple</a:t>
                </a:r>
                <a:r>
                  <a:rPr lang="en-AU" baseline="0"/>
                  <a:t> of charge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7842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Distance of each multiple of smallest charge to nearest integer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Transpose!$D$21:$D$25</c:f>
              <c:numCache>
                <c:formatCode>General</c:formatCode>
                <c:ptCount val="5"/>
                <c:pt idx="0">
                  <c:v>-6.0279562047176327E-2</c:v>
                </c:pt>
                <c:pt idx="1">
                  <c:v>-0.47121692989071651</c:v>
                </c:pt>
                <c:pt idx="2">
                  <c:v>-0.11143040983077057</c:v>
                </c:pt>
                <c:pt idx="3">
                  <c:v>0.27603433315407333</c:v>
                </c:pt>
                <c:pt idx="4">
                  <c:v>0.308897495706693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A2-4F8B-BB60-B52E9982C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999744"/>
        <c:axId val="486000072"/>
      </c:scatterChart>
      <c:valAx>
        <c:axId val="48599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Droplet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00072"/>
        <c:crosses val="autoZero"/>
        <c:crossBetween val="midCat"/>
      </c:valAx>
      <c:valAx>
        <c:axId val="486000072"/>
        <c:scaling>
          <c:orientation val="minMax"/>
          <c:max val="0.5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Distance to nearest interger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99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1'!$B$3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1'!$B$4:$B$13</c:f>
              <c:numCache>
                <c:formatCode>0.000</c:formatCode>
                <c:ptCount val="10"/>
                <c:pt idx="0">
                  <c:v>3.57</c:v>
                </c:pt>
                <c:pt idx="1">
                  <c:v>5.49</c:v>
                </c:pt>
                <c:pt idx="2">
                  <c:v>5.99</c:v>
                </c:pt>
                <c:pt idx="3">
                  <c:v>6.92</c:v>
                </c:pt>
                <c:pt idx="4">
                  <c:v>5.14</c:v>
                </c:pt>
                <c:pt idx="5">
                  <c:v>4.18</c:v>
                </c:pt>
                <c:pt idx="6">
                  <c:v>4.42</c:v>
                </c:pt>
                <c:pt idx="7">
                  <c:v>6.4</c:v>
                </c:pt>
                <c:pt idx="8">
                  <c:v>3.69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E-4966-BBAD-466FF871D7EE}"/>
            </c:ext>
          </c:extLst>
        </c:ser>
        <c:ser>
          <c:idx val="1"/>
          <c:order val="1"/>
          <c:tx>
            <c:strRef>
              <c:f>'Droplet 1'!$E$3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1'!$E$4:$E$13</c:f>
              <c:numCache>
                <c:formatCode>0.000</c:formatCode>
                <c:ptCount val="10"/>
                <c:pt idx="0">
                  <c:v>1.41</c:v>
                </c:pt>
                <c:pt idx="1">
                  <c:v>1.26</c:v>
                </c:pt>
                <c:pt idx="2">
                  <c:v>1.02</c:v>
                </c:pt>
                <c:pt idx="3">
                  <c:v>0.92</c:v>
                </c:pt>
                <c:pt idx="4">
                  <c:v>1.32</c:v>
                </c:pt>
                <c:pt idx="5">
                  <c:v>0.92</c:v>
                </c:pt>
                <c:pt idx="6">
                  <c:v>0.79</c:v>
                </c:pt>
                <c:pt idx="7">
                  <c:v>0.79</c:v>
                </c:pt>
                <c:pt idx="8">
                  <c:v>0.9</c:v>
                </c:pt>
                <c:pt idx="9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4E-4966-BBAD-466FF871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28456"/>
        <c:axId val="424530096"/>
      </c:scatterChart>
      <c:valAx>
        <c:axId val="42452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30096"/>
        <c:crosses val="autoZero"/>
        <c:crossBetween val="midCat"/>
      </c:valAx>
      <c:valAx>
        <c:axId val="424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2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(2)'!$B$3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(2)'!$B$4:$B$19</c:f>
              <c:numCache>
                <c:formatCode>General</c:formatCode>
                <c:ptCount val="16"/>
                <c:pt idx="0">
                  <c:v>2.83</c:v>
                </c:pt>
                <c:pt idx="1">
                  <c:v>3.14</c:v>
                </c:pt>
                <c:pt idx="2">
                  <c:v>3.05</c:v>
                </c:pt>
                <c:pt idx="3">
                  <c:v>2.39</c:v>
                </c:pt>
                <c:pt idx="4">
                  <c:v>3.31</c:v>
                </c:pt>
                <c:pt idx="5">
                  <c:v>3.15</c:v>
                </c:pt>
                <c:pt idx="6">
                  <c:v>3.62</c:v>
                </c:pt>
                <c:pt idx="7">
                  <c:v>3.54</c:v>
                </c:pt>
                <c:pt idx="8">
                  <c:v>3.02</c:v>
                </c:pt>
                <c:pt idx="9">
                  <c:v>3.49</c:v>
                </c:pt>
                <c:pt idx="10">
                  <c:v>3.43</c:v>
                </c:pt>
                <c:pt idx="11">
                  <c:v>3.22</c:v>
                </c:pt>
                <c:pt idx="12">
                  <c:v>3.51</c:v>
                </c:pt>
                <c:pt idx="13">
                  <c:v>3.23</c:v>
                </c:pt>
                <c:pt idx="14">
                  <c:v>3.05</c:v>
                </c:pt>
                <c:pt idx="15">
                  <c:v>2.5299999999999998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2-46AB-9BC9-0A46DA15EFC1}"/>
            </c:ext>
          </c:extLst>
        </c:ser>
        <c:ser>
          <c:idx val="1"/>
          <c:order val="1"/>
          <c:tx>
            <c:strRef>
              <c:f>'Droplet (2)'!$E$3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(2)'!$E$4:$E$19</c:f>
              <c:numCache>
                <c:formatCode>0.000</c:formatCode>
                <c:ptCount val="16"/>
                <c:pt idx="0">
                  <c:v>2</c:v>
                </c:pt>
                <c:pt idx="1">
                  <c:v>1.88</c:v>
                </c:pt>
                <c:pt idx="2">
                  <c:v>1.17</c:v>
                </c:pt>
                <c:pt idx="3">
                  <c:v>2.38</c:v>
                </c:pt>
                <c:pt idx="4">
                  <c:v>1.36</c:v>
                </c:pt>
                <c:pt idx="5">
                  <c:v>1.71</c:v>
                </c:pt>
                <c:pt idx="6">
                  <c:v>1.5</c:v>
                </c:pt>
                <c:pt idx="7">
                  <c:v>1.71</c:v>
                </c:pt>
                <c:pt idx="8">
                  <c:v>2.1800000000000002</c:v>
                </c:pt>
                <c:pt idx="9">
                  <c:v>1.71</c:v>
                </c:pt>
                <c:pt idx="10">
                  <c:v>1.63</c:v>
                </c:pt>
                <c:pt idx="11">
                  <c:v>1.55</c:v>
                </c:pt>
                <c:pt idx="12">
                  <c:v>1.86</c:v>
                </c:pt>
                <c:pt idx="13">
                  <c:v>1.56</c:v>
                </c:pt>
                <c:pt idx="14">
                  <c:v>1.65</c:v>
                </c:pt>
                <c:pt idx="15">
                  <c:v>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2-46AB-9BC9-0A46DA15E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541640"/>
        <c:axId val="314540328"/>
      </c:scatterChart>
      <c:valAx>
        <c:axId val="31454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0328"/>
        <c:crosses val="autoZero"/>
        <c:crossBetween val="midCat"/>
      </c:valAx>
      <c:valAx>
        <c:axId val="31454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(3)'!$B$4:$B$19</c:f>
              <c:numCache>
                <c:formatCode>0.00</c:formatCode>
                <c:ptCount val="16"/>
                <c:pt idx="0">
                  <c:v>5.18</c:v>
                </c:pt>
                <c:pt idx="1">
                  <c:v>5.37</c:v>
                </c:pt>
                <c:pt idx="2">
                  <c:v>5.09</c:v>
                </c:pt>
                <c:pt idx="3">
                  <c:v>4.8600000000000003</c:v>
                </c:pt>
                <c:pt idx="4">
                  <c:v>6.45</c:v>
                </c:pt>
                <c:pt idx="5">
                  <c:v>4.78</c:v>
                </c:pt>
                <c:pt idx="6">
                  <c:v>6.13</c:v>
                </c:pt>
                <c:pt idx="7">
                  <c:v>6.48</c:v>
                </c:pt>
                <c:pt idx="8">
                  <c:v>5.93</c:v>
                </c:pt>
                <c:pt idx="9">
                  <c:v>4.76</c:v>
                </c:pt>
                <c:pt idx="10">
                  <c:v>4.2</c:v>
                </c:pt>
                <c:pt idx="11">
                  <c:v>5.94</c:v>
                </c:pt>
                <c:pt idx="12">
                  <c:v>4</c:v>
                </c:pt>
                <c:pt idx="13">
                  <c:v>5</c:v>
                </c:pt>
                <c:pt idx="14">
                  <c:v>4.03</c:v>
                </c:pt>
                <c:pt idx="15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6-4CB4-8747-A285596C9FBC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(3)'!$E$4:$E$19</c:f>
              <c:numCache>
                <c:formatCode>0.000</c:formatCode>
                <c:ptCount val="16"/>
                <c:pt idx="0">
                  <c:v>1.01</c:v>
                </c:pt>
                <c:pt idx="1">
                  <c:v>1.21</c:v>
                </c:pt>
                <c:pt idx="2">
                  <c:v>0.62</c:v>
                </c:pt>
                <c:pt idx="3">
                  <c:v>0.97</c:v>
                </c:pt>
                <c:pt idx="4">
                  <c:v>0.99</c:v>
                </c:pt>
                <c:pt idx="5">
                  <c:v>0.92</c:v>
                </c:pt>
                <c:pt idx="6">
                  <c:v>1.1000000000000001</c:v>
                </c:pt>
                <c:pt idx="7">
                  <c:v>0.99</c:v>
                </c:pt>
                <c:pt idx="8">
                  <c:v>1.1499999999999999</c:v>
                </c:pt>
                <c:pt idx="9">
                  <c:v>0.97</c:v>
                </c:pt>
                <c:pt idx="10">
                  <c:v>0.83</c:v>
                </c:pt>
                <c:pt idx="11">
                  <c:v>0.91</c:v>
                </c:pt>
                <c:pt idx="12">
                  <c:v>1.62</c:v>
                </c:pt>
                <c:pt idx="13">
                  <c:v>1.78</c:v>
                </c:pt>
                <c:pt idx="14">
                  <c:v>2.46</c:v>
                </c:pt>
                <c:pt idx="15">
                  <c:v>2.77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6-4CB4-8747-A285596C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82992"/>
        <c:axId val="417983648"/>
      </c:scatterChart>
      <c:valAx>
        <c:axId val="41798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3648"/>
        <c:crosses val="autoZero"/>
        <c:crossBetween val="midCat"/>
      </c:valAx>
      <c:valAx>
        <c:axId val="4179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Exemplar</a:t>
            </a:r>
            <a:r>
              <a:rPr lang="en-AU" baseline="0"/>
              <a:t> Data from data set sweeps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263010227169886E-2"/>
          <c:y val="0.12599573686467233"/>
          <c:w val="0.87892856065405622"/>
          <c:h val="0.8155582773381110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plus>
            <c:min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'Class Calc.'!$P$39:$P$54</c:f>
              <c:numCache>
                <c:formatCode>General</c:formatCode>
                <c:ptCount val="16"/>
                <c:pt idx="0">
                  <c:v>-1.4173480711534645E-19</c:v>
                </c:pt>
                <c:pt idx="1">
                  <c:v>-1.3204435683180196E-19</c:v>
                </c:pt>
                <c:pt idx="2">
                  <c:v>-1.204406582045721E-19</c:v>
                </c:pt>
                <c:pt idx="3">
                  <c:v>-1.6456840065362462E-19</c:v>
                </c:pt>
                <c:pt idx="4">
                  <c:v>-1.5340881754697128E-19</c:v>
                </c:pt>
                <c:pt idx="5">
                  <c:v>-1.824365440404694E-19</c:v>
                </c:pt>
                <c:pt idx="6">
                  <c:v>-2.1576018699484391E-19</c:v>
                </c:pt>
                <c:pt idx="7">
                  <c:v>-1.925811635599307E-19</c:v>
                </c:pt>
                <c:pt idx="8">
                  <c:v>-2.5321163626651784E-19</c:v>
                </c:pt>
                <c:pt idx="9">
                  <c:v>-2.2439367534611521E-19</c:v>
                </c:pt>
                <c:pt idx="10">
                  <c:v>-1.9611602893537038E-19</c:v>
                </c:pt>
                <c:pt idx="11">
                  <c:v>-1.5918087042348372E-19</c:v>
                </c:pt>
                <c:pt idx="12">
                  <c:v>-1.5638444259631279E-19</c:v>
                </c:pt>
                <c:pt idx="13">
                  <c:v>-1.1576870785123E-19</c:v>
                </c:pt>
                <c:pt idx="14">
                  <c:v>-1.0799566673110102E-19</c:v>
                </c:pt>
                <c:pt idx="15">
                  <c:v>-1.5447738883430817E-19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A-4808-A8EE-2EC12C3B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80040"/>
        <c:axId val="725381024"/>
      </c:scatterChart>
      <c:valAx>
        <c:axId val="7253800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8402706127251327"/>
              <c:y val="0.94834806849583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1024"/>
        <c:crosses val="autoZero"/>
        <c:crossBetween val="midCat"/>
      </c:valAx>
      <c:valAx>
        <c:axId val="7253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Q 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Cohort</a:t>
            </a:r>
            <a:r>
              <a:rPr lang="en-AU" baseline="0"/>
              <a:t> Charge data</a:t>
            </a:r>
            <a:endParaRPr lang="en-AU"/>
          </a:p>
        </c:rich>
      </c:tx>
      <c:layout>
        <c:manualLayout>
          <c:xMode val="edge"/>
          <c:yMode val="edge"/>
          <c:x val="0.3950833750652617"/>
          <c:y val="9.467456797584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'Class data q'!$J$4:$J$185</c:f>
              <c:numCache>
                <c:formatCode>General</c:formatCode>
                <c:ptCount val="182"/>
                <c:pt idx="0">
                  <c:v>-2.8447954102542753E-19</c:v>
                </c:pt>
                <c:pt idx="1">
                  <c:v>-1.0858219261429304E-18</c:v>
                </c:pt>
                <c:pt idx="2">
                  <c:v>-1.2466376784684031E-18</c:v>
                </c:pt>
                <c:pt idx="3">
                  <c:v>-2.6026385932158794E-18</c:v>
                </c:pt>
                <c:pt idx="4">
                  <c:v>-9.1266766327066659E-19</c:v>
                </c:pt>
                <c:pt idx="5">
                  <c:v>-2.262578130026178E-16</c:v>
                </c:pt>
                <c:pt idx="6">
                  <c:v>-6.3390620347441299E-16</c:v>
                </c:pt>
                <c:pt idx="7">
                  <c:v>-4.3532060870520451E-16</c:v>
                </c:pt>
                <c:pt idx="8">
                  <c:v>8.3677430744390738E-17</c:v>
                </c:pt>
                <c:pt idx="9">
                  <c:v>-3.3260166661337345E-19</c:v>
                </c:pt>
                <c:pt idx="10">
                  <c:v>-1.225914911854331E-18</c:v>
                </c:pt>
                <c:pt idx="11">
                  <c:v>-7.6938609442212743E-19</c:v>
                </c:pt>
                <c:pt idx="12">
                  <c:v>3.418597740880948E-19</c:v>
                </c:pt>
                <c:pt idx="13">
                  <c:v>-4.324527694370833E-19</c:v>
                </c:pt>
                <c:pt idx="14">
                  <c:v>-7.1163032976912478E-20</c:v>
                </c:pt>
                <c:pt idx="15">
                  <c:v>1.3369242214153249E-18</c:v>
                </c:pt>
                <c:pt idx="16">
                  <c:v>-2.2782489848631849E-19</c:v>
                </c:pt>
                <c:pt idx="17">
                  <c:v>-5.3467743316630053E-19</c:v>
                </c:pt>
                <c:pt idx="18">
                  <c:v>-4.6149098546628723E-19</c:v>
                </c:pt>
                <c:pt idx="19">
                  <c:v>-4.2513598590220186E-19</c:v>
                </c:pt>
                <c:pt idx="20">
                  <c:v>-9.582699001667452E-19</c:v>
                </c:pt>
                <c:pt idx="21">
                  <c:v>1.5330402503506953E-18</c:v>
                </c:pt>
                <c:pt idx="22">
                  <c:v>4.8989150464642525E-20</c:v>
                </c:pt>
                <c:pt idx="23">
                  <c:v>-4.6306696336572297E-19</c:v>
                </c:pt>
                <c:pt idx="24">
                  <c:v>8.7814262189075969E-16</c:v>
                </c:pt>
                <c:pt idx="25">
                  <c:v>7.8674272934325953E-16</c:v>
                </c:pt>
                <c:pt idx="26">
                  <c:v>3.0672952521062567E-17</c:v>
                </c:pt>
                <c:pt idx="27">
                  <c:v>1.4309481213375633E-16</c:v>
                </c:pt>
                <c:pt idx="28">
                  <c:v>4.4720088884195109E-16</c:v>
                </c:pt>
                <c:pt idx="29">
                  <c:v>5.2145334221726152E-16</c:v>
                </c:pt>
                <c:pt idx="30">
                  <c:v>-7.3568236814913804E-19</c:v>
                </c:pt>
                <c:pt idx="31">
                  <c:v>-6.6880215286285286E-19</c:v>
                </c:pt>
                <c:pt idx="32">
                  <c:v>-5.0072264301402462E-19</c:v>
                </c:pt>
                <c:pt idx="33">
                  <c:v>-7.3568236814913804E-19</c:v>
                </c:pt>
                <c:pt idx="34">
                  <c:v>-7.6912247579228068E-19</c:v>
                </c:pt>
                <c:pt idx="35">
                  <c:v>-7.3568236814913804E-19</c:v>
                </c:pt>
                <c:pt idx="36">
                  <c:v>-6.6880215286285286E-19</c:v>
                </c:pt>
                <c:pt idx="37">
                  <c:v>-7.3568236814913804E-19</c:v>
                </c:pt>
                <c:pt idx="38">
                  <c:v>-6.6880215286285286E-19</c:v>
                </c:pt>
                <c:pt idx="39">
                  <c:v>-6.6880215286285286E-19</c:v>
                </c:pt>
                <c:pt idx="40">
                  <c:v>-7.3568236814913804E-19</c:v>
                </c:pt>
                <c:pt idx="41">
                  <c:v>-6.6880215286285286E-19</c:v>
                </c:pt>
                <c:pt idx="42">
                  <c:v>-5.0072264301402462E-19</c:v>
                </c:pt>
                <c:pt idx="43">
                  <c:v>-7.022422605059955E-19</c:v>
                </c:pt>
                <c:pt idx="44">
                  <c:v>-4.5718154362150063E-19</c:v>
                </c:pt>
                <c:pt idx="45">
                  <c:v>-7.3568236814913804E-19</c:v>
                </c:pt>
                <c:pt idx="46">
                  <c:v>-7.022422605059955E-19</c:v>
                </c:pt>
                <c:pt idx="47">
                  <c:v>-7.3568236814913804E-19</c:v>
                </c:pt>
                <c:pt idx="48">
                  <c:v>-5.0072264301402462E-19</c:v>
                </c:pt>
                <c:pt idx="49">
                  <c:v>-5.0072264301402462E-19</c:v>
                </c:pt>
                <c:pt idx="50">
                  <c:v>-4.5718154362150063E-19</c:v>
                </c:pt>
                <c:pt idx="51">
                  <c:v>-7.9101398758840232E-19</c:v>
                </c:pt>
                <c:pt idx="52">
                  <c:v>-1.8485060021646185E-18</c:v>
                </c:pt>
                <c:pt idx="53">
                  <c:v>-2.2801897607082058E-19</c:v>
                </c:pt>
                <c:pt idx="54">
                  <c:v>-5.42181259977646E-19</c:v>
                </c:pt>
                <c:pt idx="55">
                  <c:v>1.0327450961614248E-29</c:v>
                </c:pt>
                <c:pt idx="56">
                  <c:v>4.1891710170498957E-30</c:v>
                </c:pt>
                <c:pt idx="57">
                  <c:v>9.8963456164512234E-29</c:v>
                </c:pt>
                <c:pt idx="58">
                  <c:v>6.0509767731663938E-28</c:v>
                </c:pt>
                <c:pt idx="59">
                  <c:v>2.8087884968179736E-27</c:v>
                </c:pt>
                <c:pt idx="60">
                  <c:v>-3.0277431030538229E-30</c:v>
                </c:pt>
                <c:pt idx="61">
                  <c:v>3.7287062543686825E-30</c:v>
                </c:pt>
                <c:pt idx="62">
                  <c:v>-2.8447954102542753E-19</c:v>
                </c:pt>
                <c:pt idx="63">
                  <c:v>-1.0858219261429304E-18</c:v>
                </c:pt>
                <c:pt idx="64">
                  <c:v>-1.2466376784684031E-18</c:v>
                </c:pt>
                <c:pt idx="65">
                  <c:v>-2.6026385932158794E-18</c:v>
                </c:pt>
                <c:pt idx="66">
                  <c:v>-9.1266766327066659E-19</c:v>
                </c:pt>
                <c:pt idx="67">
                  <c:v>-2.4898474964304368E-19</c:v>
                </c:pt>
                <c:pt idx="68">
                  <c:v>-3.1791838641621085E-19</c:v>
                </c:pt>
                <c:pt idx="69">
                  <c:v>-4.4352241029172228E-19</c:v>
                </c:pt>
                <c:pt idx="70">
                  <c:v>-5.82977447613692E-19</c:v>
                </c:pt>
                <c:pt idx="71">
                  <c:v>-8.0966851778139192E-19</c:v>
                </c:pt>
                <c:pt idx="72">
                  <c:v>-3.6755547214546394E-19</c:v>
                </c:pt>
                <c:pt idx="73">
                  <c:v>-1.1167966597481344E-18</c:v>
                </c:pt>
                <c:pt idx="74">
                  <c:v>-4.5120209919123862E-19</c:v>
                </c:pt>
                <c:pt idx="75">
                  <c:v>-5.1363178024791337E-19</c:v>
                </c:pt>
                <c:pt idx="76">
                  <c:v>-1.3131598353502638E-18</c:v>
                </c:pt>
                <c:pt idx="77">
                  <c:v>-1.7405103354335175E-18</c:v>
                </c:pt>
                <c:pt idx="78">
                  <c:v>-2.9717711464688427E-19</c:v>
                </c:pt>
                <c:pt idx="79">
                  <c:v>-1.1281565805839724E-18</c:v>
                </c:pt>
                <c:pt idx="80">
                  <c:v>-5.2356714599434365E-18</c:v>
                </c:pt>
                <c:pt idx="81">
                  <c:v>-2.4390503822695692E-17</c:v>
                </c:pt>
                <c:pt idx="82">
                  <c:v>-6.5451442848859117E-18</c:v>
                </c:pt>
                <c:pt idx="83">
                  <c:v>-4.3241862210624202E-18</c:v>
                </c:pt>
                <c:pt idx="84">
                  <c:v>-2.49378134548171E-17</c:v>
                </c:pt>
                <c:pt idx="85">
                  <c:v>-1.9942109637111974E-17</c:v>
                </c:pt>
                <c:pt idx="86">
                  <c:v>-3.2162738634037646E-18</c:v>
                </c:pt>
                <c:pt idx="87">
                  <c:v>-3.4021875391532613E-17</c:v>
                </c:pt>
                <c:pt idx="88">
                  <c:v>-2.2351927260019854E-17</c:v>
                </c:pt>
                <c:pt idx="89">
                  <c:v>-3.9692738523347718E-17</c:v>
                </c:pt>
                <c:pt idx="90">
                  <c:v>-1.396555375135549E-18</c:v>
                </c:pt>
                <c:pt idx="91">
                  <c:v>-7.0289775439137177E-19</c:v>
                </c:pt>
                <c:pt idx="92">
                  <c:v>-7.0732580995485729E-19</c:v>
                </c:pt>
                <c:pt idx="93">
                  <c:v>-1.854456108373626E-18</c:v>
                </c:pt>
                <c:pt idx="94">
                  <c:v>-9.7252139152974094E-19</c:v>
                </c:pt>
                <c:pt idx="95">
                  <c:v>-5.7540111527202777E-19</c:v>
                </c:pt>
                <c:pt idx="96">
                  <c:v>-2.5442086022056105E-20</c:v>
                </c:pt>
                <c:pt idx="97">
                  <c:v>-3.160885051476154E-20</c:v>
                </c:pt>
                <c:pt idx="98">
                  <c:v>-1.0984131219523785E-19</c:v>
                </c:pt>
                <c:pt idx="99">
                  <c:v>-3.0602230101619071E-21</c:v>
                </c:pt>
                <c:pt idx="100">
                  <c:v>-1.6708239311322472E-21</c:v>
                </c:pt>
                <c:pt idx="101">
                  <c:v>-2.1867665152213124E-19</c:v>
                </c:pt>
                <c:pt idx="102">
                  <c:v>2.4614632380738494E-20</c:v>
                </c:pt>
                <c:pt idx="103">
                  <c:v>-1.2480453545243678E-19</c:v>
                </c:pt>
                <c:pt idx="104">
                  <c:v>-1.8984411103635405E-19</c:v>
                </c:pt>
                <c:pt idx="105">
                  <c:v>-9.9373753288164244E-19</c:v>
                </c:pt>
                <c:pt idx="106">
                  <c:v>-3.0842735807579312E-19</c:v>
                </c:pt>
                <c:pt idx="107">
                  <c:v>-2.8238007465334306E-19</c:v>
                </c:pt>
                <c:pt idx="108">
                  <c:v>-8.2725092359932974E-19</c:v>
                </c:pt>
                <c:pt idx="109">
                  <c:v>-3.854793018687805E-19</c:v>
                </c:pt>
                <c:pt idx="110">
                  <c:v>-2.9943558064236036E-19</c:v>
                </c:pt>
                <c:pt idx="111">
                  <c:v>-5.4226727836088383E-19</c:v>
                </c:pt>
                <c:pt idx="112">
                  <c:v>-7.309374813892249E-19</c:v>
                </c:pt>
                <c:pt idx="113">
                  <c:v>-9.503461535295137E-19</c:v>
                </c:pt>
                <c:pt idx="114">
                  <c:v>-9.5020475944525536E-19</c:v>
                </c:pt>
                <c:pt idx="115">
                  <c:v>-5.0760609370472761E-19</c:v>
                </c:pt>
                <c:pt idx="116">
                  <c:v>-6.5739453450215928E-19</c:v>
                </c:pt>
                <c:pt idx="117">
                  <c:v>-5.8782055207736522E-19</c:v>
                </c:pt>
                <c:pt idx="118">
                  <c:v>-5.7574741085432242E-19</c:v>
                </c:pt>
                <c:pt idx="119">
                  <c:v>-1.0589742198795931E-18</c:v>
                </c:pt>
                <c:pt idx="120">
                  <c:v>-2.1711182192261916E-18</c:v>
                </c:pt>
                <c:pt idx="121">
                  <c:v>-5.3620880339037921E-19</c:v>
                </c:pt>
                <c:pt idx="122">
                  <c:v>-5.3468365556390938E-19</c:v>
                </c:pt>
                <c:pt idx="123">
                  <c:v>-5.2166822854669126E-19</c:v>
                </c:pt>
                <c:pt idx="124">
                  <c:v>-2.099693455123716E-19</c:v>
                </c:pt>
                <c:pt idx="125">
                  <c:v>-2.337271139828702E-19</c:v>
                </c:pt>
                <c:pt idx="126">
                  <c:v>-6.5805381684490325E-19</c:v>
                </c:pt>
                <c:pt idx="127">
                  <c:v>-1.4784448329736284E-19</c:v>
                </c:pt>
                <c:pt idx="128">
                  <c:v>-4.6446418975319992E-19</c:v>
                </c:pt>
                <c:pt idx="129">
                  <c:v>-4.6662432748690443E-19</c:v>
                </c:pt>
                <c:pt idx="130">
                  <c:v>-3.2438387164169751E-19</c:v>
                </c:pt>
                <c:pt idx="131">
                  <c:v>-2.0522852793449144E-19</c:v>
                </c:pt>
                <c:pt idx="132">
                  <c:v>-5.3013331625535596E-19</c:v>
                </c:pt>
                <c:pt idx="133">
                  <c:v>-3.3467117034500512E-19</c:v>
                </c:pt>
                <c:pt idx="134">
                  <c:v>-6.8083266106696829E-19</c:v>
                </c:pt>
                <c:pt idx="135">
                  <c:v>-4.1024726292119158E-19</c:v>
                </c:pt>
                <c:pt idx="136">
                  <c:v>-1.4212734032502942E-18</c:v>
                </c:pt>
                <c:pt idx="137">
                  <c:v>-5.3432808017588024E-19</c:v>
                </c:pt>
                <c:pt idx="138">
                  <c:v>-4.2276411202318429E-19</c:v>
                </c:pt>
                <c:pt idx="139">
                  <c:v>-1.5841258928372047E-18</c:v>
                </c:pt>
                <c:pt idx="140">
                  <c:v>-2.0788497837197412E-18</c:v>
                </c:pt>
                <c:pt idx="141">
                  <c:v>-2.7039367197275616E-19</c:v>
                </c:pt>
                <c:pt idx="142">
                  <c:v>-2.385481580802355E-19</c:v>
                </c:pt>
                <c:pt idx="143">
                  <c:v>-6.2251483809064733E-19</c:v>
                </c:pt>
                <c:pt idx="144">
                  <c:v>-1.2688178295575648E-18</c:v>
                </c:pt>
                <c:pt idx="145">
                  <c:v>-6.7027384365933812E-19</c:v>
                </c:pt>
                <c:pt idx="146">
                  <c:v>-2.1094322277219226E-18</c:v>
                </c:pt>
                <c:pt idx="147">
                  <c:v>-1.0698671484607109E-18</c:v>
                </c:pt>
                <c:pt idx="148">
                  <c:v>2.3956503203466424E-19</c:v>
                </c:pt>
                <c:pt idx="149">
                  <c:v>2.5916662751656052E-19</c:v>
                </c:pt>
                <c:pt idx="150">
                  <c:v>1.1772100199862741E-19</c:v>
                </c:pt>
                <c:pt idx="151">
                  <c:v>1.1121628772742515E-19</c:v>
                </c:pt>
                <c:pt idx="152">
                  <c:v>1.6359540116728507E-19</c:v>
                </c:pt>
                <c:pt idx="153">
                  <c:v>-9.9241168790173824E-17</c:v>
                </c:pt>
                <c:pt idx="154">
                  <c:v>2.4068688301934575E-17</c:v>
                </c:pt>
                <c:pt idx="155">
                  <c:v>1.1077547566905457E-17</c:v>
                </c:pt>
                <c:pt idx="156">
                  <c:v>2.6101646472277572E-17</c:v>
                </c:pt>
                <c:pt idx="157">
                  <c:v>-3.626211345504175E-17</c:v>
                </c:pt>
                <c:pt idx="158">
                  <c:v>-3.7761087988378952E-17</c:v>
                </c:pt>
                <c:pt idx="159">
                  <c:v>2.9950308571835134E-17</c:v>
                </c:pt>
                <c:pt idx="160">
                  <c:v>3.5074531752482912E-17</c:v>
                </c:pt>
                <c:pt idx="161">
                  <c:v>8.9845039987723551E-18</c:v>
                </c:pt>
                <c:pt idx="162">
                  <c:v>2.8794727275204219E-17</c:v>
                </c:pt>
                <c:pt idx="163">
                  <c:v>1.5797918367233522E-17</c:v>
                </c:pt>
                <c:pt idx="164">
                  <c:v>1.2639813098308047E-17</c:v>
                </c:pt>
                <c:pt idx="165">
                  <c:v>-6.1599819577660503E-18</c:v>
                </c:pt>
                <c:pt idx="166">
                  <c:v>1.6994053808078978E-19</c:v>
                </c:pt>
                <c:pt idx="167">
                  <c:v>-9.6442447486604206E-19</c:v>
                </c:pt>
                <c:pt idx="168">
                  <c:v>-1.424945022413721E-18</c:v>
                </c:pt>
                <c:pt idx="169">
                  <c:v>-4.9824598236769187E-18</c:v>
                </c:pt>
                <c:pt idx="170">
                  <c:v>-3.1755405879411331E-19</c:v>
                </c:pt>
                <c:pt idx="171">
                  <c:v>-4.2084175132111898E-18</c:v>
                </c:pt>
                <c:pt idx="172">
                  <c:v>-3.92242722376123E-16</c:v>
                </c:pt>
                <c:pt idx="173">
                  <c:v>-1.8470051402030502E-16</c:v>
                </c:pt>
                <c:pt idx="174">
                  <c:v>-3.0220459147669833E-16</c:v>
                </c:pt>
                <c:pt idx="175">
                  <c:v>-2.9065954962139612E-16</c:v>
                </c:pt>
                <c:pt idx="176">
                  <c:v>-2.3933122505611573E-16</c:v>
                </c:pt>
                <c:pt idx="177">
                  <c:v>-3.3482641855702965E-16</c:v>
                </c:pt>
                <c:pt idx="178">
                  <c:v>-3.725635700257134E-16</c:v>
                </c:pt>
                <c:pt idx="179">
                  <c:v>-5.7106208557200371E-16</c:v>
                </c:pt>
                <c:pt idx="180">
                  <c:v>1.7277405127368775E-17</c:v>
                </c:pt>
                <c:pt idx="181">
                  <c:v>-2.4399629830134852E-16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4-48A0-8C0D-3B9C6778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Trial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Class data </a:t>
            </a:r>
            <a:r>
              <a:rPr lang="en-AU" baseline="0"/>
              <a:t>in order of charge strength, Log</a:t>
            </a:r>
            <a:r>
              <a:rPr lang="en-AU" baseline="30000"/>
              <a:t>10</a:t>
            </a:r>
            <a:r>
              <a:rPr lang="en-AU" baseline="0"/>
              <a:t> Y-axis</a:t>
            </a:r>
            <a:endParaRPr lang="en-AU"/>
          </a:p>
        </c:rich>
      </c:tx>
      <c:layout>
        <c:manualLayout>
          <c:xMode val="edge"/>
          <c:yMode val="edge"/>
          <c:x val="0.25899380794454957"/>
          <c:y val="6.31163786505618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tx>
            <c:strRef>
              <c:f>'Manipulating class data'!$J$3</c:f>
              <c:strCache>
                <c:ptCount val="1"/>
                <c:pt idx="0">
                  <c:v>Q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'Manipulating class data'!$K$4:$K$185</c:f>
                <c:numCache>
                  <c:formatCode>General</c:formatCode>
                  <c:ptCount val="182"/>
                  <c:pt idx="0">
                    <c:v>2.5149345139998924E-30</c:v>
                  </c:pt>
                  <c:pt idx="1">
                    <c:v>2.9245311523438192E-30</c:v>
                  </c:pt>
                  <c:pt idx="2">
                    <c:v>3.2951232445240613E-30</c:v>
                  </c:pt>
                  <c:pt idx="3">
                    <c:v>8.311409916959088E-30</c:v>
                  </c:pt>
                  <c:pt idx="4">
                    <c:v>9.2580523671088475E-29</c:v>
                  </c:pt>
                  <c:pt idx="5">
                    <c:v>6.8228461213493068E-28</c:v>
                  </c:pt>
                  <c:pt idx="6">
                    <c:v>4.2033936976222775E-27</c:v>
                  </c:pt>
                  <c:pt idx="7">
                    <c:v>4.9369729676828207E-21</c:v>
                  </c:pt>
                  <c:pt idx="8">
                    <c:v>1.0710780535566676E-20</c:v>
                  </c:pt>
                  <c:pt idx="9">
                    <c:v>1.8291535791794827E-20</c:v>
                  </c:pt>
                  <c:pt idx="10">
                    <c:v>8.9524258682849023E-21</c:v>
                  </c:pt>
                  <c:pt idx="11">
                    <c:v>1.1164080409590659E-20</c:v>
                  </c:pt>
                  <c:pt idx="12">
                    <c:v>3.6738363656618228E-20</c:v>
                  </c:pt>
                  <c:pt idx="13">
                    <c:v>2.7429955534525744E-20</c:v>
                  </c:pt>
                  <c:pt idx="14">
                    <c:v>3.8992388516474114E-20</c:v>
                  </c:pt>
                  <c:pt idx="15">
                    <c:v>1.8185694497895278E-20</c:v>
                  </c:pt>
                  <c:pt idx="16">
                    <c:v>2.0471949450549288E-20</c:v>
                  </c:pt>
                  <c:pt idx="17">
                    <c:v>1.0543603647934526E-19</c:v>
                  </c:pt>
                  <c:pt idx="18">
                    <c:v>1.2699279871304073E-18</c:v>
                  </c:pt>
                  <c:pt idx="19">
                    <c:v>2.1426361245998672E-20</c:v>
                  </c:pt>
                  <c:pt idx="20">
                    <c:v>1.0319095456906414E-19</c:v>
                  </c:pt>
                  <c:pt idx="21">
                    <c:v>1.5737058611173985E-19</c:v>
                  </c:pt>
                  <c:pt idx="22">
                    <c:v>3.7188299462596288E-20</c:v>
                  </c:pt>
                  <c:pt idx="23">
                    <c:v>1.9838490108875178E-19</c:v>
                  </c:pt>
                  <c:pt idx="24">
                    <c:v>1.5365408774468708E-19</c:v>
                  </c:pt>
                  <c:pt idx="25">
                    <c:v>7.1150815023717152E-20</c:v>
                  </c:pt>
                  <c:pt idx="26">
                    <c:v>2.3125785726061814E-20</c:v>
                  </c:pt>
                  <c:pt idx="27">
                    <c:v>2.2234256518856164E-19</c:v>
                  </c:pt>
                  <c:pt idx="28">
                    <c:v>1.6427678638976734E-19</c:v>
                  </c:pt>
                  <c:pt idx="29">
                    <c:v>2.4238599708579706E-20</c:v>
                  </c:pt>
                  <c:pt idx="30">
                    <c:v>3.702632718222258E-19</c:v>
                  </c:pt>
                  <c:pt idx="31">
                    <c:v>4.2889586294962861E-20</c:v>
                  </c:pt>
                  <c:pt idx="32">
                    <c:v>1.7951748735560816E-19</c:v>
                  </c:pt>
                  <c:pt idx="33">
                    <c:v>8.9616766984035688E-18</c:v>
                  </c:pt>
                  <c:pt idx="34">
                    <c:v>3.0299166374793077E-19</c:v>
                  </c:pt>
                  <c:pt idx="35">
                    <c:v>3.0299166374793077E-19</c:v>
                  </c:pt>
                  <c:pt idx="36">
                    <c:v>4.3918066656437299E-19</c:v>
                  </c:pt>
                  <c:pt idx="37">
                    <c:v>1.2258961003192572E-19</c:v>
                  </c:pt>
                  <c:pt idx="38">
                    <c:v>7.1486825269220012E-18</c:v>
                  </c:pt>
                  <c:pt idx="39">
                    <c:v>1.1802338372593278E-19</c:v>
                  </c:pt>
                  <c:pt idx="40">
                    <c:v>4.7104532461042638E-19</c:v>
                  </c:pt>
                  <c:pt idx="41">
                    <c:v>5.305019712112035E-19</c:v>
                  </c:pt>
                  <c:pt idx="42">
                    <c:v>3.1132225719146493E-19</c:v>
                  </c:pt>
                  <c:pt idx="43">
                    <c:v>6.1489512228563596E-20</c:v>
                  </c:pt>
                  <c:pt idx="44">
                    <c:v>1.0427588711999597E-19</c:v>
                  </c:pt>
                  <c:pt idx="45">
                    <c:v>5.4205775081055728E-19</c:v>
                  </c:pt>
                  <c:pt idx="46">
                    <c:v>1.2102526679676613E-17</c:v>
                  </c:pt>
                  <c:pt idx="47">
                    <c:v>1.5405596033679465E-19</c:v>
                  </c:pt>
                  <c:pt idx="48">
                    <c:v>2.6059747004711947E-19</c:v>
                  </c:pt>
                  <c:pt idx="49">
                    <c:v>5.3406815871725199E-18</c:v>
                  </c:pt>
                  <c:pt idx="50">
                    <c:v>1.7776940403664908E-19</c:v>
                  </c:pt>
                  <c:pt idx="51">
                    <c:v>6.5367513115509458E-19</c:v>
                  </c:pt>
                  <c:pt idx="52">
                    <c:v>6.6451440775268937E-19</c:v>
                  </c:pt>
                  <c:pt idx="53">
                    <c:v>1.1827087758904038E-18</c:v>
                  </c:pt>
                  <c:pt idx="54">
                    <c:v>1.1827087758904038E-18</c:v>
                  </c:pt>
                  <c:pt idx="55">
                    <c:v>1.2859489350908654E-19</c:v>
                  </c:pt>
                  <c:pt idx="56">
                    <c:v>3.4006711857289193E-19</c:v>
                  </c:pt>
                  <c:pt idx="57">
                    <c:v>5.1887916417017129E-19</c:v>
                  </c:pt>
                  <c:pt idx="58">
                    <c:v>8.4309584419444235E-19</c:v>
                  </c:pt>
                  <c:pt idx="59">
                    <c:v>1.2918644189761835E-18</c:v>
                  </c:pt>
                  <c:pt idx="60">
                    <c:v>1.2918644189761835E-18</c:v>
                  </c:pt>
                  <c:pt idx="61">
                    <c:v>1.2918644189761835E-18</c:v>
                  </c:pt>
                  <c:pt idx="62">
                    <c:v>1.2918644189761835E-18</c:v>
                  </c:pt>
                  <c:pt idx="63">
                    <c:v>3.2089076957219792E-19</c:v>
                  </c:pt>
                  <c:pt idx="64">
                    <c:v>7.6022373744698253E-19</c:v>
                  </c:pt>
                  <c:pt idx="65">
                    <c:v>5.1265593490471552E-19</c:v>
                  </c:pt>
                  <c:pt idx="66">
                    <c:v>1.0139278991771024E-19</c:v>
                  </c:pt>
                  <c:pt idx="67">
                    <c:v>1.9896471120207748E-19</c:v>
                  </c:pt>
                  <c:pt idx="68">
                    <c:v>1.7522242354634389E-19</c:v>
                  </c:pt>
                  <c:pt idx="69">
                    <c:v>5.6834728174765382E-19</c:v>
                  </c:pt>
                  <c:pt idx="70">
                    <c:v>1.1830156275945012E-18</c:v>
                  </c:pt>
                  <c:pt idx="71">
                    <c:v>5.1189827213542047E-20</c:v>
                  </c:pt>
                  <c:pt idx="72">
                    <c:v>3.5248181874891084E-19</c:v>
                  </c:pt>
                  <c:pt idx="73">
                    <c:v>1.5309800284372769E-19</c:v>
                  </c:pt>
                  <c:pt idx="74">
                    <c:v>4.3583496802276919E-19</c:v>
                  </c:pt>
                  <c:pt idx="75">
                    <c:v>8.6198442322080623E-19</c:v>
                  </c:pt>
                  <c:pt idx="76">
                    <c:v>4.0130239570486513E-19</c:v>
                  </c:pt>
                  <c:pt idx="77">
                    <c:v>3.199784088026803E-19</c:v>
                  </c:pt>
                  <c:pt idx="78">
                    <c:v>4.5812542879656032E-19</c:v>
                  </c:pt>
                  <c:pt idx="79">
                    <c:v>5.5214999628275961E-19</c:v>
                  </c:pt>
                  <c:pt idx="80">
                    <c:v>8.9173620381713734E-19</c:v>
                  </c:pt>
                  <c:pt idx="81">
                    <c:v>8.9173620381713734E-19</c:v>
                  </c:pt>
                  <c:pt idx="82">
                    <c:v>8.9173620381713734E-19</c:v>
                  </c:pt>
                  <c:pt idx="83">
                    <c:v>8.9173620381713734E-19</c:v>
                  </c:pt>
                  <c:pt idx="84">
                    <c:v>8.9173620381713734E-19</c:v>
                  </c:pt>
                  <c:pt idx="85">
                    <c:v>3.8241799632035576E-19</c:v>
                  </c:pt>
                  <c:pt idx="86">
                    <c:v>1.290411049615564E-19</c:v>
                  </c:pt>
                  <c:pt idx="87">
                    <c:v>9.3398220647297407E-19</c:v>
                  </c:pt>
                  <c:pt idx="88">
                    <c:v>9.3398220647297407E-19</c:v>
                  </c:pt>
                  <c:pt idx="89">
                    <c:v>1.8050898852562826E-19</c:v>
                  </c:pt>
                  <c:pt idx="90">
                    <c:v>1.8065970066834239E-19</c:v>
                  </c:pt>
                  <c:pt idx="91">
                    <c:v>5.3448679659846178E-19</c:v>
                  </c:pt>
                  <c:pt idx="92">
                    <c:v>9.7619391158251001E-19</c:v>
                  </c:pt>
                  <c:pt idx="93">
                    <c:v>9.7619391158251001E-19</c:v>
                  </c:pt>
                  <c:pt idx="94">
                    <c:v>9.7619391158251001E-19</c:v>
                  </c:pt>
                  <c:pt idx="95">
                    <c:v>9.7619391158251001E-19</c:v>
                  </c:pt>
                  <c:pt idx="96">
                    <c:v>9.7619391158251001E-19</c:v>
                  </c:pt>
                  <c:pt idx="97">
                    <c:v>9.7619391158251001E-19</c:v>
                  </c:pt>
                  <c:pt idx="98">
                    <c:v>9.7619391158251001E-19</c:v>
                  </c:pt>
                  <c:pt idx="99">
                    <c:v>1.0183751299842234E-18</c:v>
                  </c:pt>
                  <c:pt idx="100">
                    <c:v>3.8736339289955099E-19</c:v>
                  </c:pt>
                  <c:pt idx="101">
                    <c:v>1.3845639092940161E-19</c:v>
                  </c:pt>
                  <c:pt idx="102">
                    <c:v>1.1891422339195874E-18</c:v>
                  </c:pt>
                  <c:pt idx="103">
                    <c:v>7.1497185427737154E-18</c:v>
                  </c:pt>
                  <c:pt idx="104">
                    <c:v>9.720582814023819E-19</c:v>
                  </c:pt>
                  <c:pt idx="105">
                    <c:v>9.720582814023819E-19</c:v>
                  </c:pt>
                  <c:pt idx="106">
                    <c:v>9.013153966151576E-19</c:v>
                  </c:pt>
                  <c:pt idx="107">
                    <c:v>9.8606213384217269E-19</c:v>
                  </c:pt>
                  <c:pt idx="108">
                    <c:v>2.5567166590137896E-18</c:v>
                  </c:pt>
                  <c:pt idx="109">
                    <c:v>3.5049154246118326E-19</c:v>
                  </c:pt>
                  <c:pt idx="110">
                    <c:v>2.8868123655810605E-19</c:v>
                  </c:pt>
                  <c:pt idx="111">
                    <c:v>9.191123287068858E-19</c:v>
                  </c:pt>
                  <c:pt idx="112">
                    <c:v>1.2114971616356E-18</c:v>
                  </c:pt>
                  <c:pt idx="113">
                    <c:v>7.5865397552093032E-19</c:v>
                  </c:pt>
                  <c:pt idx="114">
                    <c:v>1.1564803245609245E-18</c:v>
                  </c:pt>
                  <c:pt idx="115">
                    <c:v>1.1564803245609245E-18</c:v>
                  </c:pt>
                  <c:pt idx="116">
                    <c:v>1.6478078163636976E-18</c:v>
                  </c:pt>
                  <c:pt idx="117">
                    <c:v>1.6586124845516393E-18</c:v>
                  </c:pt>
                  <c:pt idx="118">
                    <c:v>7.5001410702858599E-19</c:v>
                  </c:pt>
                  <c:pt idx="119">
                    <c:v>1.3277609452281763E-18</c:v>
                  </c:pt>
                  <c:pt idx="120">
                    <c:v>1.3277609452281763E-18</c:v>
                  </c:pt>
                  <c:pt idx="121">
                    <c:v>4.637569115301613E-19</c:v>
                  </c:pt>
                  <c:pt idx="122">
                    <c:v>1.921724407056598E-18</c:v>
                  </c:pt>
                  <c:pt idx="123">
                    <c:v>2.9279300311613038E-19</c:v>
                  </c:pt>
                  <c:pt idx="124">
                    <c:v>4.4913346174675266E-19</c:v>
                  </c:pt>
                  <c:pt idx="125">
                    <c:v>5.5733006259789981E-19</c:v>
                  </c:pt>
                  <c:pt idx="126">
                    <c:v>5.4393993024084158E-19</c:v>
                  </c:pt>
                  <c:pt idx="127">
                    <c:v>1.1723863522545535E-18</c:v>
                  </c:pt>
                  <c:pt idx="128">
                    <c:v>6.2664171760596487E-19</c:v>
                  </c:pt>
                  <c:pt idx="129">
                    <c:v>2.6325470622635496E-18</c:v>
                  </c:pt>
                  <c:pt idx="130">
                    <c:v>1.7077212446085972E-19</c:v>
                  </c:pt>
                  <c:pt idx="131">
                    <c:v>7.2354538816817125E-19</c:v>
                  </c:pt>
                  <c:pt idx="132">
                    <c:v>8.4114556791141257E-19</c:v>
                  </c:pt>
                  <c:pt idx="133">
                    <c:v>1.0067197172405556E-18</c:v>
                  </c:pt>
                  <c:pt idx="134">
                    <c:v>3.1257872652565118E-18</c:v>
                  </c:pt>
                  <c:pt idx="135">
                    <c:v>2.7720017919410525E-18</c:v>
                  </c:pt>
                  <c:pt idx="136">
                    <c:v>2.7720017919410525E-18</c:v>
                  </c:pt>
                  <c:pt idx="137">
                    <c:v>0</c:v>
                  </c:pt>
                  <c:pt idx="138">
                    <c:v>1.5293444809300532E-18</c:v>
                  </c:pt>
                  <c:pt idx="139">
                    <c:v>0</c:v>
                  </c:pt>
                  <c:pt idx="140">
                    <c:v>1.8220097900396173E-18</c:v>
                  </c:pt>
                  <c:pt idx="141">
                    <c:v>0</c:v>
                  </c:pt>
                  <c:pt idx="142">
                    <c:v>2.2019129065306301E-18</c:v>
                  </c:pt>
                  <c:pt idx="143">
                    <c:v>0</c:v>
                  </c:pt>
                  <c:pt idx="144">
                    <c:v>2.689476880739625E-18</c:v>
                  </c:pt>
                  <c:pt idx="145">
                    <c:v>4.1725061534272855E-18</c:v>
                  </c:pt>
                  <c:pt idx="146">
                    <c:v>3.4597253118072948E-18</c:v>
                  </c:pt>
                  <c:pt idx="147">
                    <c:v>4.4263657748535697E-18</c:v>
                  </c:pt>
                  <c:pt idx="148">
                    <c:v>1.1208201914047704E-17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6.6548227354753246E-18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5.8571221867461926E-18</c:v>
                  </c:pt>
                  <c:pt idx="155">
                    <c:v>6.8578383850399862E-18</c:v>
                  </c:pt>
                  <c:pt idx="156">
                    <c:v>7.2379439421369208E-18</c:v>
                  </c:pt>
                  <c:pt idx="157">
                    <c:v>6.4957703830292924E-20</c:v>
                  </c:pt>
                  <c:pt idx="158">
                    <c:v>0</c:v>
                  </c:pt>
                  <c:pt idx="159">
                    <c:v>7.6522171181731564E-18</c:v>
                  </c:pt>
                  <c:pt idx="160">
                    <c:v>1.495637681194012E-17</c:v>
                  </c:pt>
                  <c:pt idx="161">
                    <c:v>1.5450306674745718E-17</c:v>
                  </c:pt>
                  <c:pt idx="162">
                    <c:v>0</c:v>
                  </c:pt>
                  <c:pt idx="163">
                    <c:v>4.3038711214228299E-16</c:v>
                  </c:pt>
                  <c:pt idx="164">
                    <c:v>3.5767471111178137E-17</c:v>
                  </c:pt>
                  <c:pt idx="165">
                    <c:v>3.0742083688677712E-19</c:v>
                  </c:pt>
                  <c:pt idx="166">
                    <c:v>1.3975570634559528E-16</c:v>
                  </c:pt>
                  <c:pt idx="167">
                    <c:v>9.8680848642239651E-16</c:v>
                  </c:pt>
                  <c:pt idx="168">
                    <c:v>2.7146680929508897E-16</c:v>
                  </c:pt>
                  <c:pt idx="169">
                    <c:v>2.3092482820051803E-16</c:v>
                  </c:pt>
                  <c:pt idx="170">
                    <c:v>1.6212939517149441E-16</c:v>
                  </c:pt>
                  <c:pt idx="171">
                    <c:v>4.4803595395406453E-16</c:v>
                  </c:pt>
                  <c:pt idx="172">
                    <c:v>3.2368248616100551E-16</c:v>
                  </c:pt>
                  <c:pt idx="173">
                    <c:v>5.4176817370289767E-16</c:v>
                  </c:pt>
                  <c:pt idx="174">
                    <c:v>5.7535673502732046E-16</c:v>
                  </c:pt>
                  <c:pt idx="175">
                    <c:v>1.8761360130639776E-15</c:v>
                  </c:pt>
                  <c:pt idx="176">
                    <c:v>5.8989708531958522E-19</c:v>
                  </c:pt>
                  <c:pt idx="177">
                    <c:v>6.8302390628073127E-19</c:v>
                  </c:pt>
                  <c:pt idx="178">
                    <c:v>6.8213304132204553E-16</c:v>
                  </c:pt>
                  <c:pt idx="179">
                    <c:v>2.7728492320763993E-15</c:v>
                  </c:pt>
                  <c:pt idx="180">
                    <c:v>1.0235736194274797E-19</c:v>
                  </c:pt>
                  <c:pt idx="181">
                    <c:v>7.0462014161716417E-20</c:v>
                  </c:pt>
                </c:numCache>
              </c:numRef>
            </c:plus>
            <c:minus>
              <c:numRef>
                <c:f>'Manipulating class data'!$K$4:$K$185</c:f>
                <c:numCache>
                  <c:formatCode>General</c:formatCode>
                  <c:ptCount val="182"/>
                  <c:pt idx="0">
                    <c:v>2.5149345139998924E-30</c:v>
                  </c:pt>
                  <c:pt idx="1">
                    <c:v>2.9245311523438192E-30</c:v>
                  </c:pt>
                  <c:pt idx="2">
                    <c:v>3.2951232445240613E-30</c:v>
                  </c:pt>
                  <c:pt idx="3">
                    <c:v>8.311409916959088E-30</c:v>
                  </c:pt>
                  <c:pt idx="4">
                    <c:v>9.2580523671088475E-29</c:v>
                  </c:pt>
                  <c:pt idx="5">
                    <c:v>6.8228461213493068E-28</c:v>
                  </c:pt>
                  <c:pt idx="6">
                    <c:v>4.2033936976222775E-27</c:v>
                  </c:pt>
                  <c:pt idx="7">
                    <c:v>4.9369729676828207E-21</c:v>
                  </c:pt>
                  <c:pt idx="8">
                    <c:v>1.0710780535566676E-20</c:v>
                  </c:pt>
                  <c:pt idx="9">
                    <c:v>1.8291535791794827E-20</c:v>
                  </c:pt>
                  <c:pt idx="10">
                    <c:v>8.9524258682849023E-21</c:v>
                  </c:pt>
                  <c:pt idx="11">
                    <c:v>1.1164080409590659E-20</c:v>
                  </c:pt>
                  <c:pt idx="12">
                    <c:v>3.6738363656618228E-20</c:v>
                  </c:pt>
                  <c:pt idx="13">
                    <c:v>2.7429955534525744E-20</c:v>
                  </c:pt>
                  <c:pt idx="14">
                    <c:v>3.8992388516474114E-20</c:v>
                  </c:pt>
                  <c:pt idx="15">
                    <c:v>1.8185694497895278E-20</c:v>
                  </c:pt>
                  <c:pt idx="16">
                    <c:v>2.0471949450549288E-20</c:v>
                  </c:pt>
                  <c:pt idx="17">
                    <c:v>1.0543603647934526E-19</c:v>
                  </c:pt>
                  <c:pt idx="18">
                    <c:v>1.2699279871304073E-18</c:v>
                  </c:pt>
                  <c:pt idx="19">
                    <c:v>2.1426361245998672E-20</c:v>
                  </c:pt>
                  <c:pt idx="20">
                    <c:v>1.0319095456906414E-19</c:v>
                  </c:pt>
                  <c:pt idx="21">
                    <c:v>1.5737058611173985E-19</c:v>
                  </c:pt>
                  <c:pt idx="22">
                    <c:v>3.7188299462596288E-20</c:v>
                  </c:pt>
                  <c:pt idx="23">
                    <c:v>1.9838490108875178E-19</c:v>
                  </c:pt>
                  <c:pt idx="24">
                    <c:v>1.5365408774468708E-19</c:v>
                  </c:pt>
                  <c:pt idx="25">
                    <c:v>7.1150815023717152E-20</c:v>
                  </c:pt>
                  <c:pt idx="26">
                    <c:v>2.3125785726061814E-20</c:v>
                  </c:pt>
                  <c:pt idx="27">
                    <c:v>2.2234256518856164E-19</c:v>
                  </c:pt>
                  <c:pt idx="28">
                    <c:v>1.6427678638976734E-19</c:v>
                  </c:pt>
                  <c:pt idx="29">
                    <c:v>2.4238599708579706E-20</c:v>
                  </c:pt>
                  <c:pt idx="30">
                    <c:v>3.702632718222258E-19</c:v>
                  </c:pt>
                  <c:pt idx="31">
                    <c:v>4.2889586294962861E-20</c:v>
                  </c:pt>
                  <c:pt idx="32">
                    <c:v>1.7951748735560816E-19</c:v>
                  </c:pt>
                  <c:pt idx="33">
                    <c:v>8.9616766984035688E-18</c:v>
                  </c:pt>
                  <c:pt idx="34">
                    <c:v>3.0299166374793077E-19</c:v>
                  </c:pt>
                  <c:pt idx="35">
                    <c:v>3.0299166374793077E-19</c:v>
                  </c:pt>
                  <c:pt idx="36">
                    <c:v>4.3918066656437299E-19</c:v>
                  </c:pt>
                  <c:pt idx="37">
                    <c:v>1.2258961003192572E-19</c:v>
                  </c:pt>
                  <c:pt idx="38">
                    <c:v>7.1486825269220012E-18</c:v>
                  </c:pt>
                  <c:pt idx="39">
                    <c:v>1.1802338372593278E-19</c:v>
                  </c:pt>
                  <c:pt idx="40">
                    <c:v>4.7104532461042638E-19</c:v>
                  </c:pt>
                  <c:pt idx="41">
                    <c:v>5.305019712112035E-19</c:v>
                  </c:pt>
                  <c:pt idx="42">
                    <c:v>3.1132225719146493E-19</c:v>
                  </c:pt>
                  <c:pt idx="43">
                    <c:v>6.1489512228563596E-20</c:v>
                  </c:pt>
                  <c:pt idx="44">
                    <c:v>1.0427588711999597E-19</c:v>
                  </c:pt>
                  <c:pt idx="45">
                    <c:v>5.4205775081055728E-19</c:v>
                  </c:pt>
                  <c:pt idx="46">
                    <c:v>1.2102526679676613E-17</c:v>
                  </c:pt>
                  <c:pt idx="47">
                    <c:v>1.5405596033679465E-19</c:v>
                  </c:pt>
                  <c:pt idx="48">
                    <c:v>2.6059747004711947E-19</c:v>
                  </c:pt>
                  <c:pt idx="49">
                    <c:v>5.3406815871725199E-18</c:v>
                  </c:pt>
                  <c:pt idx="50">
                    <c:v>1.7776940403664908E-19</c:v>
                  </c:pt>
                  <c:pt idx="51">
                    <c:v>6.5367513115509458E-19</c:v>
                  </c:pt>
                  <c:pt idx="52">
                    <c:v>6.6451440775268937E-19</c:v>
                  </c:pt>
                  <c:pt idx="53">
                    <c:v>1.1827087758904038E-18</c:v>
                  </c:pt>
                  <c:pt idx="54">
                    <c:v>1.1827087758904038E-18</c:v>
                  </c:pt>
                  <c:pt idx="55">
                    <c:v>1.2859489350908654E-19</c:v>
                  </c:pt>
                  <c:pt idx="56">
                    <c:v>3.4006711857289193E-19</c:v>
                  </c:pt>
                  <c:pt idx="57">
                    <c:v>5.1887916417017129E-19</c:v>
                  </c:pt>
                  <c:pt idx="58">
                    <c:v>8.4309584419444235E-19</c:v>
                  </c:pt>
                  <c:pt idx="59">
                    <c:v>1.2918644189761835E-18</c:v>
                  </c:pt>
                  <c:pt idx="60">
                    <c:v>1.2918644189761835E-18</c:v>
                  </c:pt>
                  <c:pt idx="61">
                    <c:v>1.2918644189761835E-18</c:v>
                  </c:pt>
                  <c:pt idx="62">
                    <c:v>1.2918644189761835E-18</c:v>
                  </c:pt>
                  <c:pt idx="63">
                    <c:v>3.2089076957219792E-19</c:v>
                  </c:pt>
                  <c:pt idx="64">
                    <c:v>7.6022373744698253E-19</c:v>
                  </c:pt>
                  <c:pt idx="65">
                    <c:v>5.1265593490471552E-19</c:v>
                  </c:pt>
                  <c:pt idx="66">
                    <c:v>1.0139278991771024E-19</c:v>
                  </c:pt>
                  <c:pt idx="67">
                    <c:v>1.9896471120207748E-19</c:v>
                  </c:pt>
                  <c:pt idx="68">
                    <c:v>1.7522242354634389E-19</c:v>
                  </c:pt>
                  <c:pt idx="69">
                    <c:v>5.6834728174765382E-19</c:v>
                  </c:pt>
                  <c:pt idx="70">
                    <c:v>1.1830156275945012E-18</c:v>
                  </c:pt>
                  <c:pt idx="71">
                    <c:v>5.1189827213542047E-20</c:v>
                  </c:pt>
                  <c:pt idx="72">
                    <c:v>3.5248181874891084E-19</c:v>
                  </c:pt>
                  <c:pt idx="73">
                    <c:v>1.5309800284372769E-19</c:v>
                  </c:pt>
                  <c:pt idx="74">
                    <c:v>4.3583496802276919E-19</c:v>
                  </c:pt>
                  <c:pt idx="75">
                    <c:v>8.6198442322080623E-19</c:v>
                  </c:pt>
                  <c:pt idx="76">
                    <c:v>4.0130239570486513E-19</c:v>
                  </c:pt>
                  <c:pt idx="77">
                    <c:v>3.199784088026803E-19</c:v>
                  </c:pt>
                  <c:pt idx="78">
                    <c:v>4.5812542879656032E-19</c:v>
                  </c:pt>
                  <c:pt idx="79">
                    <c:v>5.5214999628275961E-19</c:v>
                  </c:pt>
                  <c:pt idx="80">
                    <c:v>8.9173620381713734E-19</c:v>
                  </c:pt>
                  <c:pt idx="81">
                    <c:v>8.9173620381713734E-19</c:v>
                  </c:pt>
                  <c:pt idx="82">
                    <c:v>8.9173620381713734E-19</c:v>
                  </c:pt>
                  <c:pt idx="83">
                    <c:v>8.9173620381713734E-19</c:v>
                  </c:pt>
                  <c:pt idx="84">
                    <c:v>8.9173620381713734E-19</c:v>
                  </c:pt>
                  <c:pt idx="85">
                    <c:v>3.8241799632035576E-19</c:v>
                  </c:pt>
                  <c:pt idx="86">
                    <c:v>1.290411049615564E-19</c:v>
                  </c:pt>
                  <c:pt idx="87">
                    <c:v>9.3398220647297407E-19</c:v>
                  </c:pt>
                  <c:pt idx="88">
                    <c:v>9.3398220647297407E-19</c:v>
                  </c:pt>
                  <c:pt idx="89">
                    <c:v>1.8050898852562826E-19</c:v>
                  </c:pt>
                  <c:pt idx="90">
                    <c:v>1.8065970066834239E-19</c:v>
                  </c:pt>
                  <c:pt idx="91">
                    <c:v>5.3448679659846178E-19</c:v>
                  </c:pt>
                  <c:pt idx="92">
                    <c:v>9.7619391158251001E-19</c:v>
                  </c:pt>
                  <c:pt idx="93">
                    <c:v>9.7619391158251001E-19</c:v>
                  </c:pt>
                  <c:pt idx="94">
                    <c:v>9.7619391158251001E-19</c:v>
                  </c:pt>
                  <c:pt idx="95">
                    <c:v>9.7619391158251001E-19</c:v>
                  </c:pt>
                  <c:pt idx="96">
                    <c:v>9.7619391158251001E-19</c:v>
                  </c:pt>
                  <c:pt idx="97">
                    <c:v>9.7619391158251001E-19</c:v>
                  </c:pt>
                  <c:pt idx="98">
                    <c:v>9.7619391158251001E-19</c:v>
                  </c:pt>
                  <c:pt idx="99">
                    <c:v>1.0183751299842234E-18</c:v>
                  </c:pt>
                  <c:pt idx="100">
                    <c:v>3.8736339289955099E-19</c:v>
                  </c:pt>
                  <c:pt idx="101">
                    <c:v>1.3845639092940161E-19</c:v>
                  </c:pt>
                  <c:pt idx="102">
                    <c:v>1.1891422339195874E-18</c:v>
                  </c:pt>
                  <c:pt idx="103">
                    <c:v>7.1497185427737154E-18</c:v>
                  </c:pt>
                  <c:pt idx="104">
                    <c:v>9.720582814023819E-19</c:v>
                  </c:pt>
                  <c:pt idx="105">
                    <c:v>9.720582814023819E-19</c:v>
                  </c:pt>
                  <c:pt idx="106">
                    <c:v>9.013153966151576E-19</c:v>
                  </c:pt>
                  <c:pt idx="107">
                    <c:v>9.8606213384217269E-19</c:v>
                  </c:pt>
                  <c:pt idx="108">
                    <c:v>2.5567166590137896E-18</c:v>
                  </c:pt>
                  <c:pt idx="109">
                    <c:v>3.5049154246118326E-19</c:v>
                  </c:pt>
                  <c:pt idx="110">
                    <c:v>2.8868123655810605E-19</c:v>
                  </c:pt>
                  <c:pt idx="111">
                    <c:v>9.191123287068858E-19</c:v>
                  </c:pt>
                  <c:pt idx="112">
                    <c:v>1.2114971616356E-18</c:v>
                  </c:pt>
                  <c:pt idx="113">
                    <c:v>7.5865397552093032E-19</c:v>
                  </c:pt>
                  <c:pt idx="114">
                    <c:v>1.1564803245609245E-18</c:v>
                  </c:pt>
                  <c:pt idx="115">
                    <c:v>1.1564803245609245E-18</c:v>
                  </c:pt>
                  <c:pt idx="116">
                    <c:v>1.6478078163636976E-18</c:v>
                  </c:pt>
                  <c:pt idx="117">
                    <c:v>1.6586124845516393E-18</c:v>
                  </c:pt>
                  <c:pt idx="118">
                    <c:v>7.5001410702858599E-19</c:v>
                  </c:pt>
                  <c:pt idx="119">
                    <c:v>1.3277609452281763E-18</c:v>
                  </c:pt>
                  <c:pt idx="120">
                    <c:v>1.3277609452281763E-18</c:v>
                  </c:pt>
                  <c:pt idx="121">
                    <c:v>4.637569115301613E-19</c:v>
                  </c:pt>
                  <c:pt idx="122">
                    <c:v>1.921724407056598E-18</c:v>
                  </c:pt>
                  <c:pt idx="123">
                    <c:v>2.9279300311613038E-19</c:v>
                  </c:pt>
                  <c:pt idx="124">
                    <c:v>4.4913346174675266E-19</c:v>
                  </c:pt>
                  <c:pt idx="125">
                    <c:v>5.5733006259789981E-19</c:v>
                  </c:pt>
                  <c:pt idx="126">
                    <c:v>5.4393993024084158E-19</c:v>
                  </c:pt>
                  <c:pt idx="127">
                    <c:v>1.1723863522545535E-18</c:v>
                  </c:pt>
                  <c:pt idx="128">
                    <c:v>6.2664171760596487E-19</c:v>
                  </c:pt>
                  <c:pt idx="129">
                    <c:v>2.6325470622635496E-18</c:v>
                  </c:pt>
                  <c:pt idx="130">
                    <c:v>1.7077212446085972E-19</c:v>
                  </c:pt>
                  <c:pt idx="131">
                    <c:v>7.2354538816817125E-19</c:v>
                  </c:pt>
                  <c:pt idx="132">
                    <c:v>8.4114556791141257E-19</c:v>
                  </c:pt>
                  <c:pt idx="133">
                    <c:v>1.0067197172405556E-18</c:v>
                  </c:pt>
                  <c:pt idx="134">
                    <c:v>3.1257872652565118E-18</c:v>
                  </c:pt>
                  <c:pt idx="135">
                    <c:v>2.7720017919410525E-18</c:v>
                  </c:pt>
                  <c:pt idx="136">
                    <c:v>2.7720017919410525E-18</c:v>
                  </c:pt>
                  <c:pt idx="137">
                    <c:v>0</c:v>
                  </c:pt>
                  <c:pt idx="138">
                    <c:v>1.5293444809300532E-18</c:v>
                  </c:pt>
                  <c:pt idx="139">
                    <c:v>0</c:v>
                  </c:pt>
                  <c:pt idx="140">
                    <c:v>1.8220097900396173E-18</c:v>
                  </c:pt>
                  <c:pt idx="141">
                    <c:v>0</c:v>
                  </c:pt>
                  <c:pt idx="142">
                    <c:v>2.2019129065306301E-18</c:v>
                  </c:pt>
                  <c:pt idx="143">
                    <c:v>0</c:v>
                  </c:pt>
                  <c:pt idx="144">
                    <c:v>2.689476880739625E-18</c:v>
                  </c:pt>
                  <c:pt idx="145">
                    <c:v>4.1725061534272855E-18</c:v>
                  </c:pt>
                  <c:pt idx="146">
                    <c:v>3.4597253118072948E-18</c:v>
                  </c:pt>
                  <c:pt idx="147">
                    <c:v>4.4263657748535697E-18</c:v>
                  </c:pt>
                  <c:pt idx="148">
                    <c:v>1.1208201914047704E-17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6.6548227354753246E-18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5.8571221867461926E-18</c:v>
                  </c:pt>
                  <c:pt idx="155">
                    <c:v>6.8578383850399862E-18</c:v>
                  </c:pt>
                  <c:pt idx="156">
                    <c:v>7.2379439421369208E-18</c:v>
                  </c:pt>
                  <c:pt idx="157">
                    <c:v>6.4957703830292924E-20</c:v>
                  </c:pt>
                  <c:pt idx="158">
                    <c:v>0</c:v>
                  </c:pt>
                  <c:pt idx="159">
                    <c:v>7.6522171181731564E-18</c:v>
                  </c:pt>
                  <c:pt idx="160">
                    <c:v>1.495637681194012E-17</c:v>
                  </c:pt>
                  <c:pt idx="161">
                    <c:v>1.5450306674745718E-17</c:v>
                  </c:pt>
                  <c:pt idx="162">
                    <c:v>0</c:v>
                  </c:pt>
                  <c:pt idx="163">
                    <c:v>4.3038711214228299E-16</c:v>
                  </c:pt>
                  <c:pt idx="164">
                    <c:v>3.5767471111178137E-17</c:v>
                  </c:pt>
                  <c:pt idx="165">
                    <c:v>3.0742083688677712E-19</c:v>
                  </c:pt>
                  <c:pt idx="166">
                    <c:v>1.3975570634559528E-16</c:v>
                  </c:pt>
                  <c:pt idx="167">
                    <c:v>9.8680848642239651E-16</c:v>
                  </c:pt>
                  <c:pt idx="168">
                    <c:v>2.7146680929508897E-16</c:v>
                  </c:pt>
                  <c:pt idx="169">
                    <c:v>2.3092482820051803E-16</c:v>
                  </c:pt>
                  <c:pt idx="170">
                    <c:v>1.6212939517149441E-16</c:v>
                  </c:pt>
                  <c:pt idx="171">
                    <c:v>4.4803595395406453E-16</c:v>
                  </c:pt>
                  <c:pt idx="172">
                    <c:v>3.2368248616100551E-16</c:v>
                  </c:pt>
                  <c:pt idx="173">
                    <c:v>5.4176817370289767E-16</c:v>
                  </c:pt>
                  <c:pt idx="174">
                    <c:v>5.7535673502732046E-16</c:v>
                  </c:pt>
                  <c:pt idx="175">
                    <c:v>1.8761360130639776E-15</c:v>
                  </c:pt>
                  <c:pt idx="176">
                    <c:v>5.8989708531958522E-19</c:v>
                  </c:pt>
                  <c:pt idx="177">
                    <c:v>6.8302390628073127E-19</c:v>
                  </c:pt>
                  <c:pt idx="178">
                    <c:v>6.8213304132204553E-16</c:v>
                  </c:pt>
                  <c:pt idx="179">
                    <c:v>2.7728492320763993E-15</c:v>
                  </c:pt>
                  <c:pt idx="180">
                    <c:v>1.0235736194274797E-19</c:v>
                  </c:pt>
                  <c:pt idx="181">
                    <c:v>7.0462014161716417E-20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'Manipulating class data'!$J$11:$J$185</c:f>
              <c:numCache>
                <c:formatCode>General</c:formatCode>
                <c:ptCount val="175"/>
                <c:pt idx="0">
                  <c:v>1.6708239311322472E-21</c:v>
                </c:pt>
                <c:pt idx="1">
                  <c:v>3.0602230101619071E-21</c:v>
                </c:pt>
                <c:pt idx="2">
                  <c:v>2.4614632380738494E-20</c:v>
                </c:pt>
                <c:pt idx="3">
                  <c:v>2.5442086022056105E-20</c:v>
                </c:pt>
                <c:pt idx="4">
                  <c:v>3.160885051476154E-20</c:v>
                </c:pt>
                <c:pt idx="5">
                  <c:v>4.8989150464642525E-20</c:v>
                </c:pt>
                <c:pt idx="6">
                  <c:v>7.1163032976912478E-20</c:v>
                </c:pt>
                <c:pt idx="7">
                  <c:v>1.0984131219523785E-19</c:v>
                </c:pt>
                <c:pt idx="8">
                  <c:v>1.1121628772742515E-19</c:v>
                </c:pt>
                <c:pt idx="9">
                  <c:v>1.1772100199862741E-19</c:v>
                </c:pt>
                <c:pt idx="10">
                  <c:v>1.2480453545243678E-19</c:v>
                </c:pt>
                <c:pt idx="11">
                  <c:v>1.4784448329736284E-19</c:v>
                </c:pt>
                <c:pt idx="12">
                  <c:v>1.6359540116728507E-19</c:v>
                </c:pt>
                <c:pt idx="13">
                  <c:v>1.6994053808078978E-19</c:v>
                </c:pt>
                <c:pt idx="14">
                  <c:v>1.8984411103635405E-19</c:v>
                </c:pt>
                <c:pt idx="15">
                  <c:v>2.0522852793449144E-19</c:v>
                </c:pt>
                <c:pt idx="16">
                  <c:v>2.099693455123716E-19</c:v>
                </c:pt>
                <c:pt idx="17">
                  <c:v>2.1867665152213124E-19</c:v>
                </c:pt>
                <c:pt idx="18">
                  <c:v>2.2782489848631849E-19</c:v>
                </c:pt>
                <c:pt idx="19">
                  <c:v>2.2801897607082058E-19</c:v>
                </c:pt>
                <c:pt idx="20">
                  <c:v>2.337271139828702E-19</c:v>
                </c:pt>
                <c:pt idx="21">
                  <c:v>2.385481580802355E-19</c:v>
                </c:pt>
                <c:pt idx="22">
                  <c:v>2.3956503203466424E-19</c:v>
                </c:pt>
                <c:pt idx="23">
                  <c:v>2.4898474964304368E-19</c:v>
                </c:pt>
                <c:pt idx="24">
                  <c:v>2.5916662751656052E-19</c:v>
                </c:pt>
                <c:pt idx="25">
                  <c:v>2.7039367197275616E-19</c:v>
                </c:pt>
                <c:pt idx="26">
                  <c:v>2.8238007465334306E-19</c:v>
                </c:pt>
                <c:pt idx="27">
                  <c:v>2.8447954102542753E-19</c:v>
                </c:pt>
                <c:pt idx="28">
                  <c:v>2.8447954102542753E-19</c:v>
                </c:pt>
                <c:pt idx="29">
                  <c:v>2.9717711464688427E-19</c:v>
                </c:pt>
                <c:pt idx="30">
                  <c:v>2.9943558064236036E-19</c:v>
                </c:pt>
                <c:pt idx="31">
                  <c:v>3.0842735807579312E-19</c:v>
                </c:pt>
                <c:pt idx="32">
                  <c:v>3.1755405879411331E-19</c:v>
                </c:pt>
                <c:pt idx="33">
                  <c:v>3.1791838641621085E-19</c:v>
                </c:pt>
                <c:pt idx="34">
                  <c:v>3.2438387164169751E-19</c:v>
                </c:pt>
                <c:pt idx="35">
                  <c:v>3.3260166661337345E-19</c:v>
                </c:pt>
                <c:pt idx="36">
                  <c:v>3.3467117034500512E-19</c:v>
                </c:pt>
                <c:pt idx="37">
                  <c:v>3.418597740880948E-19</c:v>
                </c:pt>
                <c:pt idx="38">
                  <c:v>3.6755547214546394E-19</c:v>
                </c:pt>
                <c:pt idx="39">
                  <c:v>3.854793018687805E-19</c:v>
                </c:pt>
                <c:pt idx="40">
                  <c:v>4.1024726292119158E-19</c:v>
                </c:pt>
                <c:pt idx="41">
                  <c:v>4.2276411202318429E-19</c:v>
                </c:pt>
                <c:pt idx="42">
                  <c:v>4.2513598590220186E-19</c:v>
                </c:pt>
                <c:pt idx="43">
                  <c:v>4.324527694370833E-19</c:v>
                </c:pt>
                <c:pt idx="44">
                  <c:v>4.4352241029172228E-19</c:v>
                </c:pt>
                <c:pt idx="45">
                  <c:v>4.5120209919123862E-19</c:v>
                </c:pt>
                <c:pt idx="46">
                  <c:v>4.5718154362150063E-19</c:v>
                </c:pt>
                <c:pt idx="47">
                  <c:v>4.5718154362150063E-19</c:v>
                </c:pt>
                <c:pt idx="48">
                  <c:v>4.6149098546628723E-19</c:v>
                </c:pt>
                <c:pt idx="49">
                  <c:v>4.6306696336572297E-19</c:v>
                </c:pt>
                <c:pt idx="50">
                  <c:v>4.6446418975319992E-19</c:v>
                </c:pt>
                <c:pt idx="51">
                  <c:v>4.6662432748690443E-19</c:v>
                </c:pt>
                <c:pt idx="52">
                  <c:v>5.0072264301402462E-19</c:v>
                </c:pt>
                <c:pt idx="53">
                  <c:v>5.0072264301402462E-19</c:v>
                </c:pt>
                <c:pt idx="54">
                  <c:v>5.0072264301402462E-19</c:v>
                </c:pt>
                <c:pt idx="55">
                  <c:v>5.0072264301402462E-19</c:v>
                </c:pt>
                <c:pt idx="56">
                  <c:v>5.0760609370472761E-19</c:v>
                </c:pt>
                <c:pt idx="57">
                  <c:v>5.1363178024791337E-19</c:v>
                </c:pt>
                <c:pt idx="58">
                  <c:v>5.2166822854669126E-19</c:v>
                </c:pt>
                <c:pt idx="59">
                  <c:v>5.3013331625535596E-19</c:v>
                </c:pt>
                <c:pt idx="60">
                  <c:v>5.3432808017588024E-19</c:v>
                </c:pt>
                <c:pt idx="61">
                  <c:v>5.3467743316630053E-19</c:v>
                </c:pt>
                <c:pt idx="62">
                  <c:v>5.3468365556390938E-19</c:v>
                </c:pt>
                <c:pt idx="63">
                  <c:v>5.3620880339037921E-19</c:v>
                </c:pt>
                <c:pt idx="64">
                  <c:v>5.42181259977646E-19</c:v>
                </c:pt>
                <c:pt idx="65">
                  <c:v>5.4226727836088383E-19</c:v>
                </c:pt>
                <c:pt idx="66">
                  <c:v>5.7540111527202777E-19</c:v>
                </c:pt>
                <c:pt idx="67">
                  <c:v>5.7574741085432242E-19</c:v>
                </c:pt>
                <c:pt idx="68">
                  <c:v>5.82977447613692E-19</c:v>
                </c:pt>
                <c:pt idx="69">
                  <c:v>5.8782055207736522E-19</c:v>
                </c:pt>
                <c:pt idx="70">
                  <c:v>6.2251483809064733E-19</c:v>
                </c:pt>
                <c:pt idx="71">
                  <c:v>6.5739453450215928E-19</c:v>
                </c:pt>
                <c:pt idx="72">
                  <c:v>6.5805381684490325E-19</c:v>
                </c:pt>
                <c:pt idx="73">
                  <c:v>6.6880215286285286E-19</c:v>
                </c:pt>
                <c:pt idx="74">
                  <c:v>6.6880215286285286E-19</c:v>
                </c:pt>
                <c:pt idx="75">
                  <c:v>6.6880215286285286E-19</c:v>
                </c:pt>
                <c:pt idx="76">
                  <c:v>6.6880215286285286E-19</c:v>
                </c:pt>
                <c:pt idx="77">
                  <c:v>6.6880215286285286E-19</c:v>
                </c:pt>
                <c:pt idx="78">
                  <c:v>6.7027384365933812E-19</c:v>
                </c:pt>
                <c:pt idx="79">
                  <c:v>6.8083266106696829E-19</c:v>
                </c:pt>
                <c:pt idx="80">
                  <c:v>7.022422605059955E-19</c:v>
                </c:pt>
                <c:pt idx="81">
                  <c:v>7.022422605059955E-19</c:v>
                </c:pt>
                <c:pt idx="82">
                  <c:v>7.0289775439137177E-19</c:v>
                </c:pt>
                <c:pt idx="83">
                  <c:v>7.0732580995485729E-19</c:v>
                </c:pt>
                <c:pt idx="84">
                  <c:v>7.309374813892249E-19</c:v>
                </c:pt>
                <c:pt idx="85">
                  <c:v>7.3568236814913804E-19</c:v>
                </c:pt>
                <c:pt idx="86">
                  <c:v>7.3568236814913804E-19</c:v>
                </c:pt>
                <c:pt idx="87">
                  <c:v>7.3568236814913804E-19</c:v>
                </c:pt>
                <c:pt idx="88">
                  <c:v>7.3568236814913804E-19</c:v>
                </c:pt>
                <c:pt idx="89">
                  <c:v>7.3568236814913804E-19</c:v>
                </c:pt>
                <c:pt idx="90">
                  <c:v>7.3568236814913804E-19</c:v>
                </c:pt>
                <c:pt idx="91">
                  <c:v>7.3568236814913804E-19</c:v>
                </c:pt>
                <c:pt idx="92">
                  <c:v>7.6912247579228068E-19</c:v>
                </c:pt>
                <c:pt idx="93">
                  <c:v>7.6938609442212743E-19</c:v>
                </c:pt>
                <c:pt idx="94">
                  <c:v>7.9101398758840232E-19</c:v>
                </c:pt>
                <c:pt idx="95">
                  <c:v>8.0966851778139192E-19</c:v>
                </c:pt>
                <c:pt idx="96">
                  <c:v>8.2725092359932974E-19</c:v>
                </c:pt>
                <c:pt idx="97">
                  <c:v>9.1266766327066659E-19</c:v>
                </c:pt>
                <c:pt idx="98">
                  <c:v>9.1266766327066659E-19</c:v>
                </c:pt>
                <c:pt idx="99">
                  <c:v>9.5020475944525536E-19</c:v>
                </c:pt>
                <c:pt idx="100">
                  <c:v>9.503461535295137E-19</c:v>
                </c:pt>
                <c:pt idx="101">
                  <c:v>9.582699001667452E-19</c:v>
                </c:pt>
                <c:pt idx="102">
                  <c:v>9.6442447486604206E-19</c:v>
                </c:pt>
                <c:pt idx="103">
                  <c:v>9.7252139152974094E-19</c:v>
                </c:pt>
                <c:pt idx="104">
                  <c:v>9.9373753288164244E-19</c:v>
                </c:pt>
                <c:pt idx="105">
                  <c:v>1.0589742198795931E-18</c:v>
                </c:pt>
                <c:pt idx="106">
                  <c:v>1.0698671484607109E-18</c:v>
                </c:pt>
                <c:pt idx="107">
                  <c:v>1.0858219261429304E-18</c:v>
                </c:pt>
                <c:pt idx="108">
                  <c:v>1.0858219261429304E-18</c:v>
                </c:pt>
                <c:pt idx="109">
                  <c:v>1.1167966597481344E-18</c:v>
                </c:pt>
                <c:pt idx="110">
                  <c:v>1.1281565805839724E-18</c:v>
                </c:pt>
                <c:pt idx="111">
                  <c:v>1.225914911854331E-18</c:v>
                </c:pt>
                <c:pt idx="112">
                  <c:v>1.2466376784684031E-18</c:v>
                </c:pt>
                <c:pt idx="113">
                  <c:v>1.2466376784684031E-18</c:v>
                </c:pt>
                <c:pt idx="114">
                  <c:v>1.2688178295575648E-18</c:v>
                </c:pt>
                <c:pt idx="115">
                  <c:v>1.3131598353502638E-18</c:v>
                </c:pt>
                <c:pt idx="116">
                  <c:v>1.3369242214153249E-18</c:v>
                </c:pt>
                <c:pt idx="117">
                  <c:v>1.396555375135549E-18</c:v>
                </c:pt>
                <c:pt idx="118">
                  <c:v>1.4212734032502942E-18</c:v>
                </c:pt>
                <c:pt idx="119">
                  <c:v>1.424945022413721E-18</c:v>
                </c:pt>
                <c:pt idx="120">
                  <c:v>1.5330402503506953E-18</c:v>
                </c:pt>
                <c:pt idx="121">
                  <c:v>1.5841258928372047E-18</c:v>
                </c:pt>
                <c:pt idx="122">
                  <c:v>1.7405103354335175E-18</c:v>
                </c:pt>
                <c:pt idx="123">
                  <c:v>1.8485060021646185E-18</c:v>
                </c:pt>
                <c:pt idx="124">
                  <c:v>1.854456108373626E-18</c:v>
                </c:pt>
                <c:pt idx="125">
                  <c:v>2.0788497837197412E-18</c:v>
                </c:pt>
                <c:pt idx="126">
                  <c:v>2.1094322277219226E-18</c:v>
                </c:pt>
                <c:pt idx="127">
                  <c:v>2.1711182192261916E-18</c:v>
                </c:pt>
                <c:pt idx="128">
                  <c:v>2.6026385932158794E-18</c:v>
                </c:pt>
                <c:pt idx="129">
                  <c:v>2.6026385932158794E-18</c:v>
                </c:pt>
                <c:pt idx="130">
                  <c:v>3.2162738634037646E-18</c:v>
                </c:pt>
                <c:pt idx="131">
                  <c:v>4.2084175132111898E-18</c:v>
                </c:pt>
                <c:pt idx="132">
                  <c:v>4.3241862210624202E-18</c:v>
                </c:pt>
                <c:pt idx="133">
                  <c:v>4.9824598236769187E-18</c:v>
                </c:pt>
                <c:pt idx="134">
                  <c:v>5.2356714599434365E-18</c:v>
                </c:pt>
                <c:pt idx="135">
                  <c:v>6.1599819577660503E-18</c:v>
                </c:pt>
                <c:pt idx="136">
                  <c:v>6.5451442848859117E-18</c:v>
                </c:pt>
                <c:pt idx="137">
                  <c:v>8.9845039987723551E-18</c:v>
                </c:pt>
                <c:pt idx="138">
                  <c:v>1.1077547566905457E-17</c:v>
                </c:pt>
                <c:pt idx="139">
                  <c:v>1.2639813098308047E-17</c:v>
                </c:pt>
                <c:pt idx="140">
                  <c:v>1.5797918367233522E-17</c:v>
                </c:pt>
                <c:pt idx="141">
                  <c:v>1.7277405127368775E-17</c:v>
                </c:pt>
                <c:pt idx="142">
                  <c:v>1.9942109637111974E-17</c:v>
                </c:pt>
                <c:pt idx="143">
                  <c:v>2.2351927260019854E-17</c:v>
                </c:pt>
                <c:pt idx="144">
                  <c:v>2.4068688301934575E-17</c:v>
                </c:pt>
                <c:pt idx="145">
                  <c:v>2.4390503822695692E-17</c:v>
                </c:pt>
                <c:pt idx="146">
                  <c:v>2.49378134548171E-17</c:v>
                </c:pt>
                <c:pt idx="147">
                  <c:v>2.6101646472277572E-17</c:v>
                </c:pt>
                <c:pt idx="148">
                  <c:v>2.8794727275204219E-17</c:v>
                </c:pt>
                <c:pt idx="149">
                  <c:v>2.9950308571835134E-17</c:v>
                </c:pt>
                <c:pt idx="150">
                  <c:v>3.0672952521062567E-17</c:v>
                </c:pt>
                <c:pt idx="151">
                  <c:v>3.4021875391532613E-17</c:v>
                </c:pt>
                <c:pt idx="152">
                  <c:v>3.5074531752482912E-17</c:v>
                </c:pt>
                <c:pt idx="153">
                  <c:v>3.626211345504175E-17</c:v>
                </c:pt>
                <c:pt idx="154">
                  <c:v>3.7761087988378952E-17</c:v>
                </c:pt>
                <c:pt idx="155">
                  <c:v>3.9692738523347718E-17</c:v>
                </c:pt>
                <c:pt idx="156">
                  <c:v>8.3677430744390738E-17</c:v>
                </c:pt>
                <c:pt idx="157">
                  <c:v>9.9241168790173824E-17</c:v>
                </c:pt>
                <c:pt idx="158">
                  <c:v>1.4309481213375633E-16</c:v>
                </c:pt>
                <c:pt idx="159">
                  <c:v>1.8470051402030502E-16</c:v>
                </c:pt>
                <c:pt idx="160">
                  <c:v>2.262578130026178E-16</c:v>
                </c:pt>
                <c:pt idx="161">
                  <c:v>2.3933122505611573E-16</c:v>
                </c:pt>
                <c:pt idx="162">
                  <c:v>2.4399629830134852E-16</c:v>
                </c:pt>
                <c:pt idx="163">
                  <c:v>2.9065954962139612E-16</c:v>
                </c:pt>
                <c:pt idx="164">
                  <c:v>3.0220459147669833E-16</c:v>
                </c:pt>
                <c:pt idx="165">
                  <c:v>3.3482641855702965E-16</c:v>
                </c:pt>
                <c:pt idx="166">
                  <c:v>3.725635700257134E-16</c:v>
                </c:pt>
                <c:pt idx="167">
                  <c:v>3.92242722376123E-16</c:v>
                </c:pt>
                <c:pt idx="168">
                  <c:v>4.3532060870520451E-16</c:v>
                </c:pt>
                <c:pt idx="169">
                  <c:v>4.4720088884195109E-16</c:v>
                </c:pt>
                <c:pt idx="170">
                  <c:v>5.2145334221726152E-16</c:v>
                </c:pt>
                <c:pt idx="171">
                  <c:v>5.7106208557200371E-16</c:v>
                </c:pt>
                <c:pt idx="172">
                  <c:v>6.3390620347441299E-16</c:v>
                </c:pt>
                <c:pt idx="173">
                  <c:v>7.8674272934325953E-16</c:v>
                </c:pt>
                <c:pt idx="174">
                  <c:v>8.7814262189075969E-16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7C-4A3E-94AA-54584673F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Ordinal</a:t>
                </a:r>
                <a:r>
                  <a:rPr lang="en-AU" baseline="0"/>
                  <a:t> ranking of charge</a:t>
                </a:r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logBase val="10"/>
          <c:orientation val="minMax"/>
          <c:max val="1.0000000000000008E-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'Manipulating class data'!$O$4:$O$185</c:f>
                <c:numCache>
                  <c:formatCode>General</c:formatCode>
                  <c:ptCount val="182"/>
                </c:numCache>
              </c:numRef>
            </c:plus>
            <c:minus>
              <c:numRef>
                <c:f>'Manipulating class data'!$O$4:$O$185</c:f>
                <c:numCache>
                  <c:formatCode>General</c:formatCode>
                  <c:ptCount val="182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'Manipulating class data'!$N$23:$N$90</c:f>
              <c:numCache>
                <c:formatCode>General</c:formatCode>
                <c:ptCount val="6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B-4572-B881-45534F5DF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178232"/>
        <c:axId val="624169376"/>
      </c:scatterChart>
      <c:valAx>
        <c:axId val="624178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69376"/>
        <c:crosses val="autoZero"/>
        <c:crossBetween val="midCat"/>
      </c:valAx>
      <c:valAx>
        <c:axId val="624169376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78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66675</xdr:colOff>
      <xdr:row>17</xdr:row>
      <xdr:rowOff>114300</xdr:rowOff>
    </xdr:from>
    <xdr:to>
      <xdr:col>22</xdr:col>
      <xdr:colOff>561975</xdr:colOff>
      <xdr:row>23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47625</xdr:colOff>
      <xdr:row>24</xdr:row>
      <xdr:rowOff>95249</xdr:rowOff>
    </xdr:from>
    <xdr:to>
      <xdr:col>18</xdr:col>
      <xdr:colOff>238125</xdr:colOff>
      <xdr:row>32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204787</xdr:colOff>
      <xdr:row>27</xdr:row>
      <xdr:rowOff>57150</xdr:rowOff>
    </xdr:from>
    <xdr:to>
      <xdr:col>22</xdr:col>
      <xdr:colOff>95250</xdr:colOff>
      <xdr:row>36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14</xdr:row>
      <xdr:rowOff>71437</xdr:rowOff>
    </xdr:from>
    <xdr:to>
      <xdr:col>17</xdr:col>
      <xdr:colOff>133350</xdr:colOff>
      <xdr:row>28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5E51F-08BC-4F64-AC78-8177C545A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20</xdr:row>
      <xdr:rowOff>109537</xdr:rowOff>
    </xdr:from>
    <xdr:to>
      <xdr:col>8</xdr:col>
      <xdr:colOff>371474</xdr:colOff>
      <xdr:row>34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0E002-F34A-48EA-8957-D39EE021C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23</xdr:row>
      <xdr:rowOff>47625</xdr:rowOff>
    </xdr:from>
    <xdr:to>
      <xdr:col>8</xdr:col>
      <xdr:colOff>47624</xdr:colOff>
      <xdr:row>36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6B769-7DD4-4FD1-9D62-286949B63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1</xdr:row>
      <xdr:rowOff>14286</xdr:rowOff>
    </xdr:from>
    <xdr:to>
      <xdr:col>21</xdr:col>
      <xdr:colOff>9525</xdr:colOff>
      <xdr:row>20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AE089E-2A29-451E-A3A3-E832172FE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104775</xdr:colOff>
      <xdr:row>17</xdr:row>
      <xdr:rowOff>123825</xdr:rowOff>
    </xdr:from>
    <xdr:to>
      <xdr:col>25</xdr:col>
      <xdr:colOff>438150</xdr:colOff>
      <xdr:row>38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381000</xdr:colOff>
      <xdr:row>4</xdr:row>
      <xdr:rowOff>161925</xdr:rowOff>
    </xdr:from>
    <xdr:to>
      <xdr:col>33</xdr:col>
      <xdr:colOff>409575</xdr:colOff>
      <xdr:row>25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223837</xdr:colOff>
      <xdr:row>29</xdr:row>
      <xdr:rowOff>47624</xdr:rowOff>
    </xdr:from>
    <xdr:to>
      <xdr:col>23</xdr:col>
      <xdr:colOff>257175</xdr:colOff>
      <xdr:row>46</xdr:row>
      <xdr:rowOff>190499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C4:J15" totalsRowShown="0" headerRowBorderDxfId="52" tableBorderDxfId="53">
  <autoFilter ref="C4:J15"/>
  <tableColumns count="8">
    <tableColumn id="1" name="Trial N">
      <calculatedColumnFormula>'Droplet 1'!A4</calculatedColumnFormula>
    </tableColumn>
    <tableColumn id="2" name="Time Fall (s)">
      <calculatedColumnFormula>'Droplet 1'!B4</calculatedColumnFormula>
    </tableColumn>
    <tableColumn id="3" name="vf (mm/sec)">
      <calculatedColumnFormula>'Droplet 1'!C4</calculatedColumnFormula>
    </tableColumn>
    <tableColumn id="4" name="Dvf (mm/sec)">
      <calculatedColumnFormula>'Droplet 1'!D4</calculatedColumnFormula>
    </tableColumn>
    <tableColumn id="5" name="Time Rise (s)">
      <calculatedColumnFormula>'Droplet 1'!E4</calculatedColumnFormula>
    </tableColumn>
    <tableColumn id="6" name="vr (mm/sec)">
      <calculatedColumnFormula>'Droplet 1'!F4</calculatedColumnFormula>
    </tableColumn>
    <tableColumn id="7" name="Dvr (mm/sec)">
      <calculatedColumnFormula>'Droplet 1'!G4</calculatedColumnFormula>
    </tableColumn>
    <tableColumn id="8" name="d(mm)">
      <calculatedColumnFormula>'Droplet 1'!H4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7:J34" totalsRowShown="0" headerRowBorderDxfId="50" tableBorderDxfId="51">
  <autoFilter ref="C17:J34"/>
  <tableColumns count="8">
    <tableColumn id="1" name="Trial N">
      <calculatedColumnFormula>'Droplet (2)'!A4</calculatedColumnFormula>
    </tableColumn>
    <tableColumn id="2" name="Time Fall (s)">
      <calculatedColumnFormula>'Droplet (2)'!B4</calculatedColumnFormula>
    </tableColumn>
    <tableColumn id="3" name="vf (mm/sec)">
      <calculatedColumnFormula>'Droplet (2)'!C4</calculatedColumnFormula>
    </tableColumn>
    <tableColumn id="4" name="Dvf (mm/sec)">
      <calculatedColumnFormula>'Droplet (2)'!D4</calculatedColumnFormula>
    </tableColumn>
    <tableColumn id="5" name="Time Rise (S)">
      <calculatedColumnFormula>'Droplet (2)'!E4</calculatedColumnFormula>
    </tableColumn>
    <tableColumn id="6" name="vr (mm/sec)">
      <calculatedColumnFormula>'Droplet (2)'!F4</calculatedColumnFormula>
    </tableColumn>
    <tableColumn id="7" name="Dvr (mm/sec)">
      <calculatedColumnFormula>'Droplet (2)'!G4</calculatedColumnFormula>
    </tableColumn>
    <tableColumn id="8" name="d(mm)">
      <calculatedColumnFormula>'Droplet (2)'!H4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C36:J49" totalsRowShown="0" headerRowDxfId="38" dataDxfId="39" headerRowBorderDxfId="48" tableBorderDxfId="49">
  <autoFilter ref="C36:J49"/>
  <tableColumns count="8">
    <tableColumn id="1" name="Trial N" dataDxfId="47"/>
    <tableColumn id="2" name="Time Fall (s)" dataDxfId="46"/>
    <tableColumn id="3" name="vf (mm/sec)" dataDxfId="45"/>
    <tableColumn id="4" name="Dvf (mm/sec)" dataDxfId="44"/>
    <tableColumn id="5" name="Time Rise (s)" dataDxfId="43"/>
    <tableColumn id="6" name="vr (mm/sec)" dataDxfId="42"/>
    <tableColumn id="7" name="Dvr (mm/sec)" dataDxfId="41"/>
    <tableColumn id="8" name="d(mm)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51:J56" totalsRowShown="0" headerRowDxfId="26" dataDxfId="27" headerRowBorderDxfId="36" tableBorderDxfId="37">
  <autoFilter ref="C51:J56"/>
  <tableColumns count="8">
    <tableColumn id="1" name="Trial N" dataDxfId="35"/>
    <tableColumn id="2" name="Time Fall (s)" dataDxfId="34"/>
    <tableColumn id="3" name="vf (mm/sec)" dataDxfId="33"/>
    <tableColumn id="4" name="Dvf (mm/sec)" dataDxfId="32"/>
    <tableColumn id="5" name="Time Rise (s)" dataDxfId="31"/>
    <tableColumn id="6" name="vr (mm/sec)" dataDxfId="30"/>
    <tableColumn id="7" name="Dvr (mm/sec)" dataDxfId="29"/>
    <tableColumn id="8" name="d(mm)" dataDxfId="2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C79:J91" totalsRowShown="0" headerRowDxfId="14" dataDxfId="15" headerRowBorderDxfId="24" tableBorderDxfId="25">
  <autoFilter ref="C79:J91"/>
  <tableColumns count="8">
    <tableColumn id="1" name="Trial N" dataDxfId="23"/>
    <tableColumn id="2" name="Time Fall (s)" dataDxfId="22"/>
    <tableColumn id="3" name="vf (mm/sec)" dataDxfId="21"/>
    <tableColumn id="4" name="Dvf (mm/sec)" dataDxfId="20"/>
    <tableColumn id="5" name="Time Rise (s)" dataDxfId="19"/>
    <tableColumn id="6" name="vr (mm/sec)" dataDxfId="18"/>
    <tableColumn id="7" name="Dvr (mm/sec)" dataDxfId="17"/>
    <tableColumn id="8" name="d(mm)" dataDxfId="16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C59:J77" totalsRowShown="0" headerRowDxfId="2" dataDxfId="3" headerRowBorderDxfId="12" tableBorderDxfId="13">
  <autoFilter ref="C59:J77"/>
  <tableColumns count="8">
    <tableColumn id="1" name="Trial N" dataDxfId="11"/>
    <tableColumn id="2" name="Time Fall (s)" dataDxfId="10"/>
    <tableColumn id="3" name="vf (mm/sec)" dataDxfId="9"/>
    <tableColumn id="4" name="Dvf (mm/sec)" dataDxfId="8"/>
    <tableColumn id="5" name="Time Rise (s)" dataDxfId="7"/>
    <tableColumn id="6" name="vr (mm/sec)" dataDxfId="6"/>
    <tableColumn id="7" name="Dvr (mm/sec)" dataDxfId="5"/>
    <tableColumn id="8" name="d(mm)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F4:H187" totalsRowShown="0">
  <autoFilter ref="F4:H187"/>
  <tableColumns count="3">
    <tableColumn id="1" name="Trial N" dataDxfId="1"/>
    <tableColumn id="2" name="Charge C)">
      <calculatedColumnFormula>'Class data q'!J4</calculatedColumnFormula>
    </tableColumn>
    <tableColumn id="3" name="Δq" dataDxfId="0">
      <calculatedColumnFormula>'Class data q'!K4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F1" workbookViewId="0">
      <selection activeCell="I14" sqref="I14"/>
    </sheetView>
  </sheetViews>
  <sheetFormatPr defaultRowHeight="15"/>
  <cols>
    <col min="1" max="1" width="20" customWidth="1"/>
    <col min="10" max="10" width="10.7109375" customWidth="1"/>
    <col min="11" max="11" width="12.140625" customWidth="1"/>
    <col min="12" max="12" width="11.42578125" customWidth="1"/>
    <col min="14" max="14" width="17" customWidth="1"/>
    <col min="15" max="16" width="9.5703125" bestFit="1" customWidth="1"/>
    <col min="20" max="20" width="10" bestFit="1" customWidth="1"/>
  </cols>
  <sheetData>
    <row r="1" spans="1:21" ht="15.75" thickBot="1">
      <c r="A1" s="31" t="s">
        <v>40</v>
      </c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J1" s="30" t="s">
        <v>51</v>
      </c>
      <c r="K1" s="30" t="s">
        <v>25</v>
      </c>
      <c r="L1" s="30" t="s">
        <v>52</v>
      </c>
    </row>
    <row r="2" spans="1:21">
      <c r="A2" s="32" t="s">
        <v>38</v>
      </c>
      <c r="B2" s="28">
        <v>4.9800000000000004</v>
      </c>
      <c r="C2" s="28">
        <v>3.16</v>
      </c>
      <c r="D2" s="28">
        <v>5.43</v>
      </c>
      <c r="E2" s="28">
        <v>4.4000000000000004</v>
      </c>
      <c r="F2" s="28">
        <v>6.42</v>
      </c>
      <c r="G2" s="28">
        <v>12.8</v>
      </c>
      <c r="J2" s="74" t="s">
        <v>53</v>
      </c>
      <c r="K2" s="14">
        <v>7.86</v>
      </c>
      <c r="L2" s="14">
        <v>0.02</v>
      </c>
    </row>
    <row r="3" spans="1:21">
      <c r="A3" s="33" t="s">
        <v>41</v>
      </c>
      <c r="B3" s="28">
        <v>0.5</v>
      </c>
      <c r="C3" s="28">
        <v>0.5</v>
      </c>
      <c r="D3" s="28">
        <v>0.5</v>
      </c>
      <c r="E3" s="28">
        <v>0.5</v>
      </c>
      <c r="F3" s="28">
        <v>0.5</v>
      </c>
      <c r="G3" s="28">
        <v>0.5</v>
      </c>
      <c r="J3" s="32" t="s">
        <v>54</v>
      </c>
      <c r="K3" s="14" t="s">
        <v>55</v>
      </c>
      <c r="L3" s="14">
        <v>0.5</v>
      </c>
    </row>
    <row r="4" spans="1:21">
      <c r="A4" s="32" t="s">
        <v>0</v>
      </c>
      <c r="B4" s="9">
        <v>4.2219980377156761E-2</v>
      </c>
      <c r="C4" s="9">
        <v>6.4172472068103115E-2</v>
      </c>
      <c r="D4" s="9">
        <v>3.7472588547908192E-2</v>
      </c>
      <c r="E4" s="9">
        <v>4.5776513108210161E-2</v>
      </c>
      <c r="F4" s="9">
        <v>3.1413239305719397E-2</v>
      </c>
      <c r="G4" s="9">
        <v>2.2604742112205874E-2</v>
      </c>
      <c r="J4" s="32" t="s">
        <v>26</v>
      </c>
      <c r="K4" s="14">
        <v>9.81</v>
      </c>
      <c r="L4" s="14"/>
      <c r="P4" s="86">
        <f>L15/K15</f>
        <v>0.74309973073636815</v>
      </c>
      <c r="Q4">
        <f>4.5*P4</f>
        <v>3.3439487883136567</v>
      </c>
      <c r="R4" s="9">
        <f>N15-Q4</f>
        <v>1.1259114306627551</v>
      </c>
      <c r="T4" s="10">
        <f>K20/2</f>
        <v>-1.2340468010517972E-19</v>
      </c>
    </row>
    <row r="5" spans="1:21">
      <c r="A5" s="34" t="s">
        <v>2</v>
      </c>
      <c r="B5" s="9">
        <v>4.6702134917447121E-3</v>
      </c>
      <c r="C5" s="9">
        <v>1.0443429440717189E-2</v>
      </c>
      <c r="D5" s="9">
        <v>3.5726378731107933E-3</v>
      </c>
      <c r="E5" s="9">
        <v>5.2832980398061736E-3</v>
      </c>
      <c r="F5" s="9">
        <v>2.48763712845848E-3</v>
      </c>
      <c r="G5" s="9">
        <v>2.790965803329114E-3</v>
      </c>
      <c r="J5" s="32" t="s">
        <v>27</v>
      </c>
      <c r="K5" s="14">
        <v>886</v>
      </c>
      <c r="L5" s="14"/>
      <c r="P5" s="86">
        <f>L16/K16</f>
        <v>0.71925106156932406</v>
      </c>
      <c r="Q5" s="13">
        <f t="shared" ref="Q5:Q9" si="0">4.5*P5</f>
        <v>3.2366297770619581</v>
      </c>
      <c r="R5" s="9">
        <f t="shared" ref="R5:R9" si="1">N16-Q5</f>
        <v>0.52776175799268366</v>
      </c>
    </row>
    <row r="6" spans="1:21">
      <c r="A6" s="34" t="s">
        <v>39</v>
      </c>
      <c r="B6" s="29">
        <v>1.012</v>
      </c>
      <c r="C6" s="29">
        <v>1.7193749999999999</v>
      </c>
      <c r="D6" s="29">
        <v>0.97250000000000014</v>
      </c>
      <c r="E6" s="29">
        <v>2.1575000000000002</v>
      </c>
      <c r="F6" s="29">
        <v>2.0811764705882361</v>
      </c>
      <c r="G6" s="29">
        <v>0.74818181818181817</v>
      </c>
      <c r="J6" s="32" t="s">
        <v>28</v>
      </c>
      <c r="K6" s="14">
        <v>8.3000000000000001E-3</v>
      </c>
      <c r="L6" s="14"/>
      <c r="P6" s="86">
        <f>L17/K17</f>
        <v>0.66634908468382581</v>
      </c>
      <c r="Q6" s="13">
        <f t="shared" si="0"/>
        <v>2.998570881077216</v>
      </c>
      <c r="R6" s="9">
        <f t="shared" si="1"/>
        <v>0.44571391400739868</v>
      </c>
    </row>
    <row r="7" spans="1:21">
      <c r="A7" s="34" t="s">
        <v>42</v>
      </c>
      <c r="B7" s="29">
        <v>0.5</v>
      </c>
      <c r="C7" s="29">
        <v>0.5</v>
      </c>
      <c r="D7" s="29">
        <v>0.5</v>
      </c>
      <c r="E7" s="29">
        <v>0.5</v>
      </c>
      <c r="F7" s="29">
        <v>0.5</v>
      </c>
      <c r="G7" s="29">
        <v>0.5</v>
      </c>
      <c r="J7" s="32" t="s">
        <v>29</v>
      </c>
      <c r="K7" s="14">
        <v>1.8320000000000001E-5</v>
      </c>
      <c r="L7" s="14"/>
      <c r="P7" s="86">
        <f>L18/K18</f>
        <v>1.0543062512776851</v>
      </c>
      <c r="Q7" s="13">
        <f t="shared" si="0"/>
        <v>4.7443781307495829</v>
      </c>
      <c r="R7" s="9">
        <f t="shared" si="1"/>
        <v>-2.6063609641725463</v>
      </c>
    </row>
    <row r="8" spans="1:21">
      <c r="A8" s="32" t="s">
        <v>1</v>
      </c>
      <c r="B8" s="28">
        <v>0.20646662150530154</v>
      </c>
      <c r="C8" s="28">
        <v>0.11959543347726975</v>
      </c>
      <c r="D8" s="28">
        <v>0.21134732052058613</v>
      </c>
      <c r="E8" s="28">
        <v>9.7329829939591633E-2</v>
      </c>
      <c r="F8" s="28">
        <v>9.6816712162026738E-2</v>
      </c>
      <c r="G8" s="28">
        <v>0.29285428318003648</v>
      </c>
      <c r="P8" s="86">
        <f>L19/K19</f>
        <v>0.50133878963674294</v>
      </c>
      <c r="Q8" s="13">
        <f t="shared" si="0"/>
        <v>2.2560245533653434</v>
      </c>
      <c r="R8" s="9">
        <f t="shared" si="1"/>
        <v>-0.60157580551199685</v>
      </c>
    </row>
    <row r="9" spans="1:21">
      <c r="A9" s="34" t="s">
        <v>3</v>
      </c>
      <c r="B9" s="28">
        <v>0.11072403028340276</v>
      </c>
      <c r="C9" s="28">
        <v>3.6776561462331193E-2</v>
      </c>
      <c r="D9" s="28">
        <v>0.1154519697339086</v>
      </c>
      <c r="E9" s="28">
        <v>2.4805764131434132E-2</v>
      </c>
      <c r="F9" s="28">
        <v>2.3615094895886778E-2</v>
      </c>
      <c r="G9" s="28">
        <v>0.23162390226917839</v>
      </c>
      <c r="P9" s="86">
        <f>L20/K20</f>
        <v>0.4040832322898224</v>
      </c>
      <c r="Q9" s="13">
        <f t="shared" si="0"/>
        <v>1.8183745453042008</v>
      </c>
      <c r="R9" s="9">
        <f t="shared" si="1"/>
        <v>-0.81837454530420084</v>
      </c>
    </row>
    <row r="10" spans="1:21">
      <c r="A10" s="34" t="s">
        <v>7</v>
      </c>
      <c r="B10" s="13">
        <v>7.8600000000000012</v>
      </c>
      <c r="C10" s="13">
        <v>7.8600000000000012</v>
      </c>
      <c r="D10" s="13">
        <v>7.8600000000000012</v>
      </c>
      <c r="E10" s="13">
        <v>7.8600000000000012</v>
      </c>
      <c r="F10" s="13">
        <v>7.8600000000000012</v>
      </c>
      <c r="G10" s="13">
        <v>7.8600000000000012</v>
      </c>
      <c r="P10" s="86"/>
    </row>
    <row r="11" spans="1:21">
      <c r="A11" s="34" t="s">
        <v>8</v>
      </c>
      <c r="B11" s="13">
        <v>22</v>
      </c>
      <c r="C11" s="13">
        <v>22</v>
      </c>
      <c r="D11" s="13">
        <v>22</v>
      </c>
      <c r="E11" s="13">
        <v>22</v>
      </c>
      <c r="F11" s="13">
        <v>22</v>
      </c>
      <c r="G11" s="13">
        <v>22</v>
      </c>
    </row>
    <row r="12" spans="1:21">
      <c r="A12" s="32" t="s">
        <v>4</v>
      </c>
      <c r="B12" s="13">
        <v>1007</v>
      </c>
      <c r="C12" s="13">
        <v>1007</v>
      </c>
      <c r="D12" s="13">
        <v>1007</v>
      </c>
      <c r="E12" s="13">
        <v>1007</v>
      </c>
      <c r="F12" s="13">
        <v>1007</v>
      </c>
      <c r="G12" s="13">
        <v>1007</v>
      </c>
    </row>
    <row r="13" spans="1:21">
      <c r="A13" s="32" t="s">
        <v>5</v>
      </c>
      <c r="B13">
        <v>503</v>
      </c>
      <c r="C13">
        <v>500</v>
      </c>
      <c r="D13" s="13">
        <v>500</v>
      </c>
      <c r="E13" s="13">
        <v>500</v>
      </c>
      <c r="F13" s="13">
        <v>500</v>
      </c>
      <c r="G13" s="13">
        <v>504</v>
      </c>
    </row>
    <row r="14" spans="1:21">
      <c r="A14" s="35" t="s">
        <v>43</v>
      </c>
      <c r="B14" s="37">
        <v>-1.1032033408753054E-18</v>
      </c>
      <c r="C14" s="37">
        <v>-8.5008172665710272E-19</v>
      </c>
      <c r="D14" s="37">
        <v>-9.2908706634812897E-19</v>
      </c>
      <c r="E14" s="37">
        <v>-4.0833343695851471E-19</v>
      </c>
      <c r="F14" s="37">
        <v>-2.4680936021035944E-19</v>
      </c>
      <c r="G14" s="37">
        <v>-5.2768264900164395E-19</v>
      </c>
      <c r="J14" s="10"/>
      <c r="K14" s="84" t="str">
        <f>'Group Data'!B1</f>
        <v>Q</v>
      </c>
      <c r="L14" s="84" t="str">
        <f>'Group Data'!C1</f>
        <v>dQ</v>
      </c>
      <c r="N14" t="s">
        <v>57</v>
      </c>
      <c r="O14" t="s">
        <v>58</v>
      </c>
    </row>
    <row r="15" spans="1:21">
      <c r="A15" s="36" t="s">
        <v>44</v>
      </c>
      <c r="B15" s="38">
        <v>-8.1979010555190123E-19</v>
      </c>
      <c r="C15" s="38">
        <v>-5.6645118046440658E-19</v>
      </c>
      <c r="D15" s="38">
        <v>-6.6824685876122082E-19</v>
      </c>
      <c r="E15" s="38">
        <v>-2.0471339105299305E-19</v>
      </c>
      <c r="F15" s="38">
        <v>-9.9731524033185118E-20</v>
      </c>
      <c r="G15" s="38">
        <v>-5.5633911553320176E-19</v>
      </c>
      <c r="J15" s="10"/>
      <c r="K15" s="48">
        <f>'Group Data'!B2</f>
        <v>-1.1032033408753054E-18</v>
      </c>
      <c r="L15" s="48">
        <f>'Group Data'!C2</f>
        <v>-8.1979010555190123E-19</v>
      </c>
      <c r="N15" s="85">
        <f>K15/$K$20</f>
        <v>4.4698602189764118</v>
      </c>
      <c r="O15" s="9">
        <f>L15/$K$20</f>
        <v>3.3215519251505756</v>
      </c>
      <c r="P15" s="9"/>
      <c r="Q15" s="9">
        <f>$N$22</f>
        <v>0.6544487478533465</v>
      </c>
      <c r="R15" s="9">
        <f>1*$Q15</f>
        <v>0.6544487478533465</v>
      </c>
      <c r="S15" s="9">
        <f>2*$Q15</f>
        <v>1.308897495706693</v>
      </c>
      <c r="T15" s="9">
        <f>3*$Q15</f>
        <v>1.9633462435600395</v>
      </c>
      <c r="U15" s="9">
        <f>4*$Q15</f>
        <v>2.617794991413386</v>
      </c>
    </row>
    <row r="16" spans="1:21">
      <c r="J16" s="10"/>
      <c r="K16" s="48">
        <f>'Group Data'!B3</f>
        <v>-9.2908706634812897E-19</v>
      </c>
      <c r="L16" s="48">
        <f>'Group Data'!C3</f>
        <v>-6.6824685876122082E-19</v>
      </c>
      <c r="M16" s="10"/>
      <c r="N16" s="85">
        <f t="shared" ref="N16:N20" si="2">K16/$K$20</f>
        <v>3.7643915350546417</v>
      </c>
      <c r="O16" s="9">
        <f t="shared" ref="O16:O20" si="3">L16/$K$20</f>
        <v>2.7075426077506286</v>
      </c>
      <c r="P16" s="9"/>
      <c r="Q16" s="9">
        <f>2*$N$22</f>
        <v>1.308897495706693</v>
      </c>
      <c r="R16" s="9">
        <f t="shared" ref="R16:R20" si="4">1*$Q16</f>
        <v>1.308897495706693</v>
      </c>
      <c r="S16" s="9">
        <f t="shared" ref="S16:S20" si="5">2*$Q16</f>
        <v>2.617794991413386</v>
      </c>
      <c r="T16" s="9">
        <f t="shared" ref="T16:T20" si="6">3*$Q16</f>
        <v>3.926692487120079</v>
      </c>
      <c r="U16" s="9">
        <f t="shared" ref="U16:U20" si="7">4*$Q16</f>
        <v>5.235589982826772</v>
      </c>
    </row>
    <row r="17" spans="2:21">
      <c r="J17" s="10"/>
      <c r="K17" s="48">
        <f>'Group Data'!B4</f>
        <v>-8.5008172665710272E-19</v>
      </c>
      <c r="L17" s="48">
        <f>'Group Data'!C4</f>
        <v>-5.6645118046440658E-19</v>
      </c>
      <c r="M17" s="10"/>
      <c r="N17" s="85">
        <f t="shared" si="2"/>
        <v>3.4442847950846147</v>
      </c>
      <c r="O17" s="9">
        <f t="shared" si="3"/>
        <v>2.2950960205950515</v>
      </c>
      <c r="P17" s="9"/>
      <c r="Q17" s="9">
        <f>3*$N$22</f>
        <v>1.9633462435600395</v>
      </c>
      <c r="R17" s="9">
        <f t="shared" si="4"/>
        <v>1.9633462435600395</v>
      </c>
      <c r="S17" s="9">
        <f t="shared" si="5"/>
        <v>3.926692487120079</v>
      </c>
      <c r="T17" s="9">
        <f t="shared" si="6"/>
        <v>5.8900387306801187</v>
      </c>
      <c r="U17" s="9">
        <f t="shared" si="7"/>
        <v>7.853384974240158</v>
      </c>
    </row>
    <row r="18" spans="2:21">
      <c r="J18" s="10"/>
      <c r="K18" s="48">
        <f>'Group Data'!B5</f>
        <v>-5.2768264900164395E-19</v>
      </c>
      <c r="L18" s="48">
        <f>'Group Data'!C5</f>
        <v>-5.5633911553320176E-19</v>
      </c>
      <c r="M18" s="10"/>
      <c r="N18" s="85">
        <f t="shared" si="2"/>
        <v>2.1380171665770367</v>
      </c>
      <c r="O18" s="9">
        <f t="shared" si="3"/>
        <v>2.2541248640611737</v>
      </c>
      <c r="P18" s="9"/>
      <c r="Q18" s="9">
        <f>4*$N$22</f>
        <v>2.617794991413386</v>
      </c>
      <c r="R18" s="9">
        <f t="shared" si="4"/>
        <v>2.617794991413386</v>
      </c>
      <c r="S18" s="9">
        <f t="shared" si="5"/>
        <v>5.235589982826772</v>
      </c>
      <c r="T18" s="9">
        <f t="shared" si="6"/>
        <v>7.853384974240158</v>
      </c>
      <c r="U18" s="9">
        <f t="shared" si="7"/>
        <v>10.471179965653544</v>
      </c>
    </row>
    <row r="19" spans="2:21">
      <c r="J19" s="10"/>
      <c r="K19" s="48">
        <f>'Group Data'!B6</f>
        <v>-4.0833343695851471E-19</v>
      </c>
      <c r="L19" s="48">
        <f>'Group Data'!C6</f>
        <v>-2.0471339105299305E-19</v>
      </c>
      <c r="M19" s="10"/>
      <c r="N19" s="85">
        <f t="shared" si="2"/>
        <v>1.6544487478533465</v>
      </c>
      <c r="O19" s="9">
        <f t="shared" si="3"/>
        <v>0.82943933276482162</v>
      </c>
      <c r="P19" s="9"/>
      <c r="Q19" s="9">
        <f>5*$N$22</f>
        <v>3.2722437392667327</v>
      </c>
      <c r="R19" s="9">
        <f t="shared" si="4"/>
        <v>3.2722437392667327</v>
      </c>
      <c r="S19" s="9">
        <f t="shared" si="5"/>
        <v>6.5444874785334655</v>
      </c>
      <c r="T19" s="9">
        <f t="shared" si="6"/>
        <v>9.8167312178001982</v>
      </c>
      <c r="U19" s="9">
        <f t="shared" si="7"/>
        <v>13.088974957066931</v>
      </c>
    </row>
    <row r="20" spans="2:21">
      <c r="D20" t="s">
        <v>73</v>
      </c>
      <c r="K20" s="48">
        <f>('Group Data'!B7)</f>
        <v>-2.4680936021035944E-19</v>
      </c>
      <c r="L20" s="48">
        <f>'Group Data'!C7</f>
        <v>-9.9731524033185118E-20</v>
      </c>
      <c r="M20" s="10"/>
      <c r="N20" s="85">
        <f t="shared" si="2"/>
        <v>1</v>
      </c>
      <c r="O20" s="9">
        <f t="shared" si="3"/>
        <v>0.4040832322898224</v>
      </c>
      <c r="P20" s="9"/>
      <c r="Q20" s="9">
        <f>6*$N$22</f>
        <v>3.926692487120079</v>
      </c>
      <c r="R20" s="9">
        <f t="shared" si="4"/>
        <v>3.926692487120079</v>
      </c>
      <c r="S20" s="9">
        <f t="shared" si="5"/>
        <v>7.853384974240158</v>
      </c>
      <c r="T20" s="9">
        <f t="shared" si="6"/>
        <v>11.780077461360237</v>
      </c>
      <c r="U20" s="9">
        <f t="shared" si="7"/>
        <v>15.706769948480316</v>
      </c>
    </row>
    <row r="21" spans="2:21">
      <c r="B21" s="13"/>
      <c r="C21" s="13">
        <v>8.9397204379528237</v>
      </c>
      <c r="D21" s="13">
        <f>(C21-9)</f>
        <v>-6.0279562047176327E-2</v>
      </c>
      <c r="E21" s="13">
        <f>IF(MOD(C21,1)&gt;0.5,-(1-MOD(C21,1)),MOD(C21,1))</f>
        <v>-6.0279562047176327E-2</v>
      </c>
      <c r="F21" s="13"/>
      <c r="G21" s="13" t="e">
        <f>round</f>
        <v>#NAME?</v>
      </c>
      <c r="H21" s="13"/>
      <c r="I21" s="13"/>
      <c r="J21" s="13"/>
      <c r="M21" s="10"/>
      <c r="N21" s="10"/>
    </row>
    <row r="22" spans="2:21">
      <c r="B22" s="13"/>
      <c r="C22">
        <v>7.5287830701092835</v>
      </c>
      <c r="D22" s="13">
        <f>(C22-8)</f>
        <v>-0.47121692989071651</v>
      </c>
      <c r="E22" s="13">
        <f t="shared" ref="E22:E27" si="8">IF(MOD(C22,1)&gt;0.5,-(1-MOD(C22,1)),MOD(C22,1))</f>
        <v>-0.47121692989071651</v>
      </c>
      <c r="F22" s="13"/>
      <c r="G22" s="13"/>
      <c r="H22" s="13"/>
      <c r="I22" s="13"/>
      <c r="J22" s="13"/>
      <c r="N22" s="9">
        <f>N19-N20</f>
        <v>0.6544487478533465</v>
      </c>
    </row>
    <row r="23" spans="2:21">
      <c r="C23">
        <v>6.8885695901692294</v>
      </c>
      <c r="D23" s="13">
        <f>(C23-7)</f>
        <v>-0.11143040983077057</v>
      </c>
      <c r="E23" s="13">
        <f t="shared" si="8"/>
        <v>-0.11143040983077057</v>
      </c>
      <c r="F23" s="13"/>
    </row>
    <row r="24" spans="2:21">
      <c r="C24">
        <v>4.2760343331540733</v>
      </c>
      <c r="D24" s="13">
        <f>(C24-4)</f>
        <v>0.27603433315407333</v>
      </c>
      <c r="E24" s="13">
        <f t="shared" si="8"/>
        <v>0.27603433315407333</v>
      </c>
      <c r="F24" s="13"/>
      <c r="K24" s="84" t="str">
        <f>'Group Data'!B1</f>
        <v>Q</v>
      </c>
      <c r="L24" s="84" t="str">
        <f>'Group Data'!C1</f>
        <v>dQ</v>
      </c>
      <c r="N24" t="s">
        <v>72</v>
      </c>
    </row>
    <row r="25" spans="2:21">
      <c r="C25">
        <v>3.308897495706693</v>
      </c>
      <c r="D25" s="13">
        <f>(C25-3)</f>
        <v>0.308897495706693</v>
      </c>
      <c r="E25" s="13">
        <f t="shared" si="8"/>
        <v>0.308897495706693</v>
      </c>
      <c r="F25" s="13"/>
      <c r="K25" s="48">
        <f>'Group Data'!B2</f>
        <v>-1.1032033408753054E-18</v>
      </c>
      <c r="L25" s="48">
        <f>'Group Data'!C2</f>
        <v>-8.1979010555190123E-19</v>
      </c>
      <c r="N25" s="85">
        <f>K25/$K$30</f>
        <v>8.9397204379528237</v>
      </c>
      <c r="O25" s="9">
        <f>L25/$K$30</f>
        <v>6.6431038503011512</v>
      </c>
    </row>
    <row r="26" spans="2:21">
      <c r="C26">
        <v>1</v>
      </c>
      <c r="D26" s="13">
        <f t="shared" ref="D22:D26" si="9">1-(C26-8)</f>
        <v>8</v>
      </c>
      <c r="E26" s="13">
        <f t="shared" si="8"/>
        <v>0</v>
      </c>
      <c r="F26" s="13"/>
      <c r="K26" s="48">
        <f>'Group Data'!B3</f>
        <v>-9.2908706634812897E-19</v>
      </c>
      <c r="L26" s="48">
        <f>'Group Data'!C3</f>
        <v>-6.6824685876122082E-19</v>
      </c>
      <c r="N26" s="85">
        <f t="shared" ref="N26:N30" si="10">K26/$K$30</f>
        <v>7.5287830701092835</v>
      </c>
      <c r="O26" s="9">
        <f t="shared" ref="O26:O30" si="11">L26/$K$30</f>
        <v>5.4150852155012572</v>
      </c>
    </row>
    <row r="27" spans="2:21">
      <c r="C27">
        <v>0.5</v>
      </c>
      <c r="E27" s="13">
        <f t="shared" si="8"/>
        <v>0.5</v>
      </c>
      <c r="F27" s="13"/>
      <c r="K27" s="48">
        <f>'Group Data'!B4</f>
        <v>-8.5008172665710272E-19</v>
      </c>
      <c r="L27" s="48">
        <f>'Group Data'!C4</f>
        <v>-5.6645118046440658E-19</v>
      </c>
      <c r="N27" s="85">
        <f t="shared" si="10"/>
        <v>6.8885695901692294</v>
      </c>
      <c r="O27" s="9">
        <f t="shared" si="11"/>
        <v>4.5901920411901029</v>
      </c>
    </row>
    <row r="28" spans="2:21">
      <c r="K28" s="48">
        <f>'Group Data'!B5</f>
        <v>-5.2768264900164395E-19</v>
      </c>
      <c r="L28" s="48">
        <f>'Group Data'!C5</f>
        <v>-5.5633911553320176E-19</v>
      </c>
      <c r="N28" s="85">
        <f t="shared" si="10"/>
        <v>4.2760343331540733</v>
      </c>
      <c r="O28" s="9">
        <f t="shared" si="11"/>
        <v>4.5082497281223475</v>
      </c>
    </row>
    <row r="29" spans="2:21">
      <c r="K29" s="48">
        <f>'Group Data'!B6</f>
        <v>-4.0833343695851471E-19</v>
      </c>
      <c r="L29" s="48">
        <f>'Group Data'!C6</f>
        <v>-2.0471339105299305E-19</v>
      </c>
      <c r="N29" s="85">
        <f t="shared" si="10"/>
        <v>3.308897495706693</v>
      </c>
      <c r="O29" s="9">
        <f t="shared" si="11"/>
        <v>1.6588786655296432</v>
      </c>
    </row>
    <row r="30" spans="2:21">
      <c r="K30" s="48">
        <f>('Group Data'!B7)/2</f>
        <v>-1.2340468010517972E-19</v>
      </c>
      <c r="L30" s="48">
        <f>'Group Data'!C7/2</f>
        <v>-4.9865762016592559E-20</v>
      </c>
      <c r="N30" s="85">
        <f t="shared" si="10"/>
        <v>1</v>
      </c>
      <c r="O30" s="9">
        <f t="shared" si="11"/>
        <v>0.4040832322898224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>
      <selection activeCell="O3" sqref="O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1" width="8.85546875" style="1"/>
    <col min="12" max="13" width="12.7109375" style="1" bestFit="1" customWidth="1"/>
    <col min="14" max="14" width="17.85546875" style="1" customWidth="1"/>
    <col min="15" max="15" width="11" bestFit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t="s">
        <v>10</v>
      </c>
      <c r="O3" t="s">
        <v>11</v>
      </c>
      <c r="P3" t="s">
        <v>12</v>
      </c>
    </row>
    <row r="4" spans="1:16">
      <c r="A4" s="20">
        <v>1</v>
      </c>
      <c r="B4" s="24">
        <v>3.57</v>
      </c>
      <c r="C4" s="24">
        <f>(0.2/B4)</f>
        <v>5.6022408963585436E-2</v>
      </c>
      <c r="D4" s="24">
        <f>(0.5/B4)*C4</f>
        <v>7.8462757652080443E-3</v>
      </c>
      <c r="E4" s="24">
        <v>1.41</v>
      </c>
      <c r="F4" s="24">
        <f>0.2/E4</f>
        <v>0.14184397163120568</v>
      </c>
      <c r="G4" s="24">
        <f>(0.5/E4)*F4</f>
        <v>5.0299280720285708E-2</v>
      </c>
      <c r="H4" s="24">
        <v>7.86</v>
      </c>
      <c r="I4" s="51">
        <v>22</v>
      </c>
      <c r="J4" s="51">
        <v>1007</v>
      </c>
      <c r="K4" s="51">
        <v>503</v>
      </c>
      <c r="L4" s="48">
        <f>0.75*PI()*$O$9*$O$8*(SQRT(($O$10/(2*$O$12))^2 +((9*$O$11*C4)/(1000*$O$8*$O$9))) - ($O$10/(2*$O$12)))^3 * ((C4-F4)/($O$6*C4))</f>
        <v>-1.0037350808490661E-18</v>
      </c>
      <c r="M4" s="48">
        <f>L4* ((1.5*(D4/C4)) + ((D4+G4)/(C4+F4)) + ($P$6/$O$6) + (D4/C4))</f>
        <v>-6.4896223044765636E-19</v>
      </c>
      <c r="N4" t="s">
        <v>13</v>
      </c>
      <c r="O4" t="s">
        <v>17</v>
      </c>
    </row>
    <row r="5" spans="1:16">
      <c r="A5" s="20">
        <v>2</v>
      </c>
      <c r="B5" s="24">
        <v>5.49</v>
      </c>
      <c r="C5" s="24">
        <f t="shared" ref="C5:C13" si="0">(0.2/B5)</f>
        <v>3.6429872495446269E-2</v>
      </c>
      <c r="D5" s="24">
        <f t="shared" ref="D5:D13" si="1">(0.5/B5)*C5</f>
        <v>3.3178390250861809E-3</v>
      </c>
      <c r="E5" s="24">
        <v>1.26</v>
      </c>
      <c r="F5" s="24">
        <f t="shared" ref="F5:F13" si="2">0.2/E5</f>
        <v>0.15873015873015875</v>
      </c>
      <c r="G5" s="24">
        <f t="shared" ref="G5:G13" si="3">(0.5/E5)*F5</f>
        <v>6.2988158226253463E-2</v>
      </c>
      <c r="H5" s="24">
        <v>7.86</v>
      </c>
      <c r="I5" s="51">
        <v>22</v>
      </c>
      <c r="J5" s="51">
        <v>1007</v>
      </c>
      <c r="K5" s="51">
        <v>503</v>
      </c>
      <c r="L5" s="48">
        <f t="shared" ref="L5:L14" si="4">0.75*PI()*$O$9*$O$8*(SQRT(($O$10/(2*$O$12))^2 +((9*$O$11*C5)/(1000*$O$8*$O$9))) - ($O$10/(2*$O$12)))^3 * ((C5-F5)/($O$6*C5))</f>
        <v>-6.1447659279753192E-19</v>
      </c>
      <c r="M5" s="48">
        <f t="shared" ref="M5:M13" si="5">L5* ((1.5*(D5/C5)) + ((D5+G5)/(C5+F5)) + ($P$6/$O$6) + (D5/C5))</f>
        <v>-3.5024131150639134E-19</v>
      </c>
      <c r="N5" s="1" t="s">
        <v>14</v>
      </c>
      <c r="O5" t="s">
        <v>15</v>
      </c>
      <c r="P5" t="s">
        <v>16</v>
      </c>
    </row>
    <row r="6" spans="1:16">
      <c r="A6" s="20">
        <v>3</v>
      </c>
      <c r="B6" s="24">
        <v>5.99</v>
      </c>
      <c r="C6" s="24">
        <f t="shared" si="0"/>
        <v>3.3388981636060099E-2</v>
      </c>
      <c r="D6" s="24">
        <f t="shared" si="1"/>
        <v>2.7870602367328964E-3</v>
      </c>
      <c r="E6" s="24">
        <v>1.02</v>
      </c>
      <c r="F6" s="24">
        <f t="shared" si="2"/>
        <v>0.19607843137254902</v>
      </c>
      <c r="G6" s="24">
        <f t="shared" si="3"/>
        <v>9.611687812379853E-2</v>
      </c>
      <c r="H6" s="24">
        <v>7.86</v>
      </c>
      <c r="I6" s="51">
        <v>22</v>
      </c>
      <c r="J6" s="51">
        <v>1007</v>
      </c>
      <c r="K6" s="51">
        <v>503</v>
      </c>
      <c r="L6" s="48">
        <f t="shared" si="4"/>
        <v>-6.8834042157719423E-19</v>
      </c>
      <c r="M6" s="48">
        <f t="shared" si="5"/>
        <v>-4.4208033376405676E-19</v>
      </c>
      <c r="N6" s="1" t="s">
        <v>31</v>
      </c>
      <c r="O6">
        <f>K4/7.86</f>
        <v>63.994910941475823</v>
      </c>
      <c r="P6">
        <f>O6*(0.02/7.86)</f>
        <v>0.16283692351520565</v>
      </c>
    </row>
    <row r="7" spans="1:16">
      <c r="A7" s="20">
        <v>4</v>
      </c>
      <c r="B7" s="24">
        <v>6.92</v>
      </c>
      <c r="C7" s="24">
        <f t="shared" si="0"/>
        <v>2.8901734104046246E-2</v>
      </c>
      <c r="D7" s="24">
        <f t="shared" si="1"/>
        <v>2.0882755855524747E-3</v>
      </c>
      <c r="E7" s="24">
        <v>0.92</v>
      </c>
      <c r="F7" s="24">
        <f t="shared" si="2"/>
        <v>0.21739130434782608</v>
      </c>
      <c r="G7" s="24">
        <f t="shared" si="3"/>
        <v>0.11814744801512286</v>
      </c>
      <c r="H7" s="24">
        <v>7.86</v>
      </c>
      <c r="I7" s="51">
        <v>22</v>
      </c>
      <c r="J7" s="51">
        <v>1007</v>
      </c>
      <c r="K7" s="51">
        <v>503</v>
      </c>
      <c r="L7" s="48">
        <f t="shared" si="4"/>
        <v>-5.9974104540010122E-19</v>
      </c>
      <c r="M7" s="48">
        <f t="shared" si="5"/>
        <v>-4.0264331361696428E-19</v>
      </c>
      <c r="N7" s="1" t="s">
        <v>24</v>
      </c>
      <c r="O7" t="s">
        <v>25</v>
      </c>
    </row>
    <row r="8" spans="1:16">
      <c r="A8" s="20">
        <v>5</v>
      </c>
      <c r="B8" s="24">
        <v>5.14</v>
      </c>
      <c r="C8" s="24">
        <f t="shared" si="0"/>
        <v>3.8910505836575883E-2</v>
      </c>
      <c r="D8" s="24">
        <f t="shared" si="1"/>
        <v>3.7850686611455141E-3</v>
      </c>
      <c r="E8" s="24">
        <v>1.32</v>
      </c>
      <c r="F8" s="24">
        <f t="shared" si="2"/>
        <v>0.15151515151515152</v>
      </c>
      <c r="G8" s="24">
        <f t="shared" si="3"/>
        <v>5.73921028466483E-2</v>
      </c>
      <c r="H8" s="24">
        <v>7.86</v>
      </c>
      <c r="I8" s="51">
        <v>22</v>
      </c>
      <c r="J8" s="51">
        <v>1007</v>
      </c>
      <c r="K8" s="51">
        <v>503</v>
      </c>
      <c r="L8" s="48">
        <f t="shared" si="4"/>
        <v>-6.4413614269629462E-19</v>
      </c>
      <c r="M8" s="48">
        <f t="shared" si="5"/>
        <v>-3.6522556168324468E-19</v>
      </c>
      <c r="N8" s="1" t="s">
        <v>26</v>
      </c>
      <c r="O8">
        <v>9.81</v>
      </c>
    </row>
    <row r="9" spans="1:16">
      <c r="A9" s="20">
        <v>6</v>
      </c>
      <c r="B9" s="24">
        <v>4.18</v>
      </c>
      <c r="C9" s="24">
        <f t="shared" si="0"/>
        <v>4.7846889952153117E-2</v>
      </c>
      <c r="D9" s="24">
        <f t="shared" si="1"/>
        <v>5.7233121952336274E-3</v>
      </c>
      <c r="E9" s="24">
        <v>0.92</v>
      </c>
      <c r="F9" s="24">
        <f t="shared" si="2"/>
        <v>0.21739130434782608</v>
      </c>
      <c r="G9" s="24">
        <f t="shared" si="3"/>
        <v>0.11814744801512286</v>
      </c>
      <c r="H9" s="24">
        <v>7.86</v>
      </c>
      <c r="I9" s="51">
        <v>22</v>
      </c>
      <c r="J9" s="51">
        <v>1007</v>
      </c>
      <c r="K9" s="51">
        <v>503</v>
      </c>
      <c r="L9" s="48">
        <f t="shared" si="4"/>
        <v>-1.4559314683148164E-18</v>
      </c>
      <c r="M9" s="48">
        <f t="shared" si="5"/>
        <v>-1.1190356905720645E-18</v>
      </c>
      <c r="N9" s="1" t="s">
        <v>27</v>
      </c>
      <c r="O9">
        <v>886</v>
      </c>
    </row>
    <row r="10" spans="1:16">
      <c r="A10" s="20">
        <v>7</v>
      </c>
      <c r="B10" s="24">
        <v>4.42</v>
      </c>
      <c r="C10" s="24">
        <f t="shared" si="0"/>
        <v>4.5248868778280549E-2</v>
      </c>
      <c r="D10" s="24">
        <f t="shared" si="1"/>
        <v>5.1186503142851298E-3</v>
      </c>
      <c r="E10" s="24">
        <v>0.79</v>
      </c>
      <c r="F10" s="24">
        <f t="shared" si="2"/>
        <v>0.25316455696202533</v>
      </c>
      <c r="G10" s="24">
        <f t="shared" si="3"/>
        <v>0.1602307322544464</v>
      </c>
      <c r="H10" s="24">
        <v>7.86</v>
      </c>
      <c r="I10" s="51">
        <v>22</v>
      </c>
      <c r="J10" s="51">
        <v>1007</v>
      </c>
      <c r="K10" s="51">
        <v>503</v>
      </c>
      <c r="L10" s="48">
        <f t="shared" si="4"/>
        <v>-1.6001569679208894E-18</v>
      </c>
      <c r="M10" s="48">
        <f t="shared" si="5"/>
        <v>-1.3432436760436832E-18</v>
      </c>
      <c r="N10" s="1" t="s">
        <v>28</v>
      </c>
      <c r="O10">
        <v>8.3000000000000001E-3</v>
      </c>
    </row>
    <row r="11" spans="1:16">
      <c r="A11" s="20">
        <v>8</v>
      </c>
      <c r="B11" s="24">
        <v>6.4</v>
      </c>
      <c r="C11" s="24">
        <f t="shared" si="0"/>
        <v>3.125E-2</v>
      </c>
      <c r="D11" s="24">
        <f t="shared" si="1"/>
        <v>2.44140625E-3</v>
      </c>
      <c r="E11" s="24">
        <v>0.79</v>
      </c>
      <c r="F11" s="24">
        <f t="shared" si="2"/>
        <v>0.25316455696202533</v>
      </c>
      <c r="G11" s="24">
        <f t="shared" si="3"/>
        <v>0.1602307322544464</v>
      </c>
      <c r="H11" s="24">
        <v>7.86</v>
      </c>
      <c r="I11" s="51">
        <v>22</v>
      </c>
      <c r="J11" s="51">
        <v>1007</v>
      </c>
      <c r="K11" s="51">
        <v>503</v>
      </c>
      <c r="L11" s="48">
        <f t="shared" si="4"/>
        <v>-8.2391251320541568E-19</v>
      </c>
      <c r="M11" s="48">
        <f t="shared" si="5"/>
        <v>-6.3425721499160704E-19</v>
      </c>
      <c r="N11" s="1" t="s">
        <v>29</v>
      </c>
      <c r="O11">
        <v>1.8320000000000001E-5</v>
      </c>
    </row>
    <row r="12" spans="1:16">
      <c r="A12" s="20">
        <v>9</v>
      </c>
      <c r="B12" s="24">
        <v>3.69</v>
      </c>
      <c r="C12" s="24">
        <f t="shared" si="0"/>
        <v>5.4200542005420058E-2</v>
      </c>
      <c r="D12" s="24">
        <f t="shared" si="1"/>
        <v>7.3442468842032605E-3</v>
      </c>
      <c r="E12" s="24">
        <v>0.9</v>
      </c>
      <c r="F12" s="24">
        <f t="shared" si="2"/>
        <v>0.22222222222222224</v>
      </c>
      <c r="G12" s="24">
        <f t="shared" si="3"/>
        <v>0.12345679012345681</v>
      </c>
      <c r="H12" s="24">
        <v>7.86</v>
      </c>
      <c r="I12" s="51">
        <v>22</v>
      </c>
      <c r="J12" s="51">
        <v>1007</v>
      </c>
      <c r="K12" s="51">
        <v>503</v>
      </c>
      <c r="L12" s="48">
        <f t="shared" si="4"/>
        <v>-1.842066946692606E-18</v>
      </c>
      <c r="M12" s="48">
        <f t="shared" si="5"/>
        <v>-1.5003449298691793E-18</v>
      </c>
      <c r="N12" s="1" t="s">
        <v>30</v>
      </c>
      <c r="O12">
        <v>1007</v>
      </c>
    </row>
    <row r="13" spans="1:16" ht="15.75" thickBot="1">
      <c r="A13" s="30">
        <v>10</v>
      </c>
      <c r="B13" s="45">
        <v>4</v>
      </c>
      <c r="C13" s="45">
        <f t="shared" si="0"/>
        <v>0.05</v>
      </c>
      <c r="D13" s="45">
        <f t="shared" si="1"/>
        <v>6.2500000000000003E-3</v>
      </c>
      <c r="E13" s="45">
        <v>0.79</v>
      </c>
      <c r="F13" s="45">
        <f t="shared" si="2"/>
        <v>0.25316455696202533</v>
      </c>
      <c r="G13" s="45">
        <f t="shared" si="3"/>
        <v>0.1602307322544464</v>
      </c>
      <c r="H13" s="45">
        <v>7.86</v>
      </c>
      <c r="I13" s="52">
        <v>22</v>
      </c>
      <c r="J13" s="52">
        <v>1007</v>
      </c>
      <c r="K13" s="52">
        <v>503</v>
      </c>
      <c r="L13" s="49">
        <f t="shared" si="4"/>
        <v>-1.9018898433599951E-18</v>
      </c>
      <c r="M13" s="49">
        <f t="shared" si="5"/>
        <v>-1.6435897227436989E-18</v>
      </c>
      <c r="N13" s="1" t="s">
        <v>32</v>
      </c>
      <c r="O13" s="9">
        <f>K4</f>
        <v>503</v>
      </c>
    </row>
    <row r="14" spans="1:16" ht="15.75" thickBot="1">
      <c r="A14" s="46" t="s">
        <v>18</v>
      </c>
      <c r="B14" s="47">
        <f>AVERAGE(B4:B13)</f>
        <v>4.9799999999999995</v>
      </c>
      <c r="C14" s="47">
        <f t="shared" ref="C14:G14" si="6">AVERAGE(C4:C13)</f>
        <v>4.2219980377156761E-2</v>
      </c>
      <c r="D14" s="47">
        <f t="shared" si="6"/>
        <v>4.6702134917447121E-3</v>
      </c>
      <c r="E14" s="47">
        <f t="shared" si="6"/>
        <v>1.012</v>
      </c>
      <c r="F14" s="47">
        <f t="shared" si="6"/>
        <v>0.20646662150530154</v>
      </c>
      <c r="G14" s="47">
        <f t="shared" si="6"/>
        <v>0.11072403028340276</v>
      </c>
      <c r="H14" s="47">
        <f>AVERAGE(H4:H13)</f>
        <v>7.8600000000000012</v>
      </c>
      <c r="I14" s="53">
        <f t="shared" ref="I14" si="7">AVERAGE(I4:I13)</f>
        <v>22</v>
      </c>
      <c r="J14" s="53">
        <f t="shared" ref="J14" si="8">AVERAGE(J4:J13)</f>
        <v>1007</v>
      </c>
      <c r="K14" s="53">
        <f t="shared" ref="K14" si="9">AVERAGE(K4:K13)</f>
        <v>503</v>
      </c>
      <c r="L14" s="50">
        <f t="shared" si="4"/>
        <v>-1.1032033408753054E-18</v>
      </c>
      <c r="M14" s="50">
        <f>L14* ((1.5*(D14/C14)) + ((D14+G14)/(C14+F14)) + ($P$6/$O$6) + (D14/C14))</f>
        <v>-8.1979010555190123E-19</v>
      </c>
    </row>
    <row r="15" spans="1:16">
      <c r="A15" s="26">
        <v>12</v>
      </c>
      <c r="B15" s="26"/>
      <c r="C15" s="27"/>
      <c r="D15" s="27"/>
      <c r="E15" s="27"/>
      <c r="F15" s="27"/>
      <c r="G15" s="27"/>
      <c r="H15">
        <v>7.86</v>
      </c>
      <c r="I15" s="27"/>
      <c r="J15" s="27"/>
      <c r="K15" s="27"/>
      <c r="L15" s="1">
        <f>_xlfn.STDEV.S(L4:L13)</f>
        <v>5.2875666469213851E-19</v>
      </c>
    </row>
    <row r="16" spans="1:16">
      <c r="A16" s="2">
        <v>13</v>
      </c>
      <c r="B16" s="2"/>
      <c r="C16" s="3"/>
      <c r="D16" s="3"/>
      <c r="E16" s="3"/>
      <c r="F16" s="3"/>
      <c r="G16" s="3"/>
      <c r="H16">
        <v>7.86</v>
      </c>
      <c r="I16" s="3"/>
      <c r="J16" s="3"/>
      <c r="K16" s="3"/>
    </row>
    <row r="17" spans="1:13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3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3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3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3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  <c r="M22" s="1" t="e">
        <f xml:space="preserve"> 0.75*PI*886*9.81*(((SQRT((8.2*10^(-3))/(2*1007))^2 + ((9*(1.83*10^(-5))*AVERAGE(C4:C13))/(2*9.81*886)))-((8.2*10^(-3))/(2*1007)))^(3))*((AVERAGE(C4:C13)-AVERAGE(F4:F13))/(500*AVERAGE(C4:C14)))</f>
        <v>#NAME?</v>
      </c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2" workbookViewId="0">
      <selection activeCell="A3" sqref="A3:H20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0" width="10.5703125" style="1" bestFit="1" customWidth="1"/>
    <col min="11" max="11" width="9.5703125" style="1" bestFit="1" customWidth="1"/>
    <col min="12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50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2.83</v>
      </c>
      <c r="C4" s="24">
        <f>0.2/B4</f>
        <v>7.0671378091872794E-2</v>
      </c>
      <c r="D4" s="24">
        <f>(0.5/B4)*C4</f>
        <v>1.2486109203511096E-2</v>
      </c>
      <c r="E4" s="24">
        <v>2</v>
      </c>
      <c r="F4" s="24">
        <f>0.2/E4</f>
        <v>0.1</v>
      </c>
      <c r="G4" s="24">
        <f>(0.5/E4)*F4</f>
        <v>2.5000000000000001E-2</v>
      </c>
      <c r="H4" s="20">
        <v>7.86</v>
      </c>
      <c r="I4" s="51">
        <v>23</v>
      </c>
      <c r="J4" s="51">
        <v>1007</v>
      </c>
      <c r="K4" s="51">
        <v>500</v>
      </c>
      <c r="L4" s="7">
        <f>0.75*PI()*$O$9*$O$8*(SQRT(($O$10/(2*$O$12))^2 +((9*$O$11*C4)/(1000*$O$8*$O$9))) - ($O$10/(2*$O$12)))^3 * ((C4-F4)/($O$6*C4))</f>
        <v>-5.4276708034055815E-19</v>
      </c>
      <c r="M4" s="7">
        <f>L4* ((1.5*(D4/C4)) + ((D4+G4)/(C4+F4)) + ($P$6/$O$6) + (D4/C4))</f>
        <v>-3.6033207365457468E-19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3.14</v>
      </c>
      <c r="C5" s="24">
        <f t="shared" ref="C5:C19" si="0">0.2/B5</f>
        <v>6.3694267515923567E-2</v>
      </c>
      <c r="D5" s="24">
        <f t="shared" ref="D5:D19" si="1">(0.5/B5)*C5</f>
        <v>1.0142399285975089E-2</v>
      </c>
      <c r="E5" s="24">
        <v>1.88</v>
      </c>
      <c r="F5" s="24">
        <f t="shared" ref="F5:F19" si="2">0.2/E5</f>
        <v>0.10638297872340427</v>
      </c>
      <c r="G5" s="24">
        <f t="shared" ref="G5:G19" si="3">(0.5/E5)*F5</f>
        <v>2.8293345405160708E-2</v>
      </c>
      <c r="H5" s="20">
        <v>7.86</v>
      </c>
      <c r="I5" s="51">
        <v>23</v>
      </c>
      <c r="J5" s="51">
        <v>1007</v>
      </c>
      <c r="K5" s="51">
        <v>500</v>
      </c>
      <c r="L5" s="7">
        <f t="shared" ref="L5:L14" si="4">0.75*PI()*$O$9*$O$8*(SQRT(($O$10/(2*$O$12))^2 +((9*$O$11*C5)/(1000*$O$8*$O$9))) - ($O$10/(2*$O$12)))^3 * ((C5-F5)/($O$6*C5))</f>
        <v>-6.4528613232718495E-19</v>
      </c>
      <c r="M5" s="7">
        <f t="shared" ref="M5:M13" si="5">L5* ((1.5*(D5/C5)) + ((D5+G5)/(C5+F5)) + ($P$6/$O$6) + (D5/C5))</f>
        <v>-4.0435153835903832E-19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3.05</v>
      </c>
      <c r="C6" s="24">
        <f t="shared" si="0"/>
        <v>6.5573770491803282E-2</v>
      </c>
      <c r="D6" s="24">
        <f t="shared" si="1"/>
        <v>1.0749798441279228E-2</v>
      </c>
      <c r="E6" s="24">
        <v>1.17</v>
      </c>
      <c r="F6" s="24">
        <f t="shared" si="2"/>
        <v>0.17094017094017097</v>
      </c>
      <c r="G6" s="24">
        <f t="shared" si="3"/>
        <v>7.3051355102637175E-2</v>
      </c>
      <c r="H6" s="20">
        <v>7.86</v>
      </c>
      <c r="I6" s="51">
        <v>23</v>
      </c>
      <c r="J6" s="51">
        <v>1007</v>
      </c>
      <c r="K6" s="51">
        <v>500</v>
      </c>
      <c r="L6" s="7">
        <f t="shared" si="4"/>
        <v>-1.6855909728501843E-18</v>
      </c>
      <c r="M6" s="7">
        <f t="shared" si="5"/>
        <v>-1.2923402791254665E-18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2.39</v>
      </c>
      <c r="C7" s="24">
        <f t="shared" si="0"/>
        <v>8.3682008368200833E-2</v>
      </c>
      <c r="D7" s="24">
        <f t="shared" si="1"/>
        <v>1.7506696311339085E-2</v>
      </c>
      <c r="E7" s="24">
        <v>2.38</v>
      </c>
      <c r="F7" s="24">
        <f t="shared" si="2"/>
        <v>8.4033613445378158E-2</v>
      </c>
      <c r="G7" s="24">
        <f t="shared" si="3"/>
        <v>1.7654120471718101E-2</v>
      </c>
      <c r="H7" s="20">
        <v>7.86</v>
      </c>
      <c r="I7" s="51">
        <v>23</v>
      </c>
      <c r="J7" s="51">
        <v>1007</v>
      </c>
      <c r="K7" s="51">
        <v>500</v>
      </c>
      <c r="L7" s="7">
        <f t="shared" si="4"/>
        <v>-9.0303835334053483E-21</v>
      </c>
      <c r="M7" s="7">
        <f t="shared" si="5"/>
        <v>-6.6391608226822708E-21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3.31</v>
      </c>
      <c r="C8" s="24">
        <f t="shared" si="0"/>
        <v>6.0422960725075532E-2</v>
      </c>
      <c r="D8" s="24">
        <f t="shared" si="1"/>
        <v>9.12733545696005E-3</v>
      </c>
      <c r="E8" s="24">
        <v>1.36</v>
      </c>
      <c r="F8" s="24">
        <f t="shared" si="2"/>
        <v>0.14705882352941177</v>
      </c>
      <c r="G8" s="24">
        <f t="shared" si="3"/>
        <v>5.4065743944636674E-2</v>
      </c>
      <c r="H8" s="20">
        <v>7.86</v>
      </c>
      <c r="I8" s="51">
        <v>23</v>
      </c>
      <c r="J8" s="51">
        <v>1007</v>
      </c>
      <c r="K8" s="51">
        <v>500</v>
      </c>
      <c r="L8" s="7">
        <f t="shared" si="4"/>
        <v>-1.181603946355362E-18</v>
      </c>
      <c r="M8" s="7">
        <f t="shared" si="5"/>
        <v>-8.09114801775152E-19</v>
      </c>
      <c r="N8" s="1" t="s">
        <v>26</v>
      </c>
      <c r="O8" s="6">
        <v>9.81</v>
      </c>
      <c r="P8" s="6"/>
    </row>
    <row r="9" spans="1:16">
      <c r="A9" s="20">
        <v>6</v>
      </c>
      <c r="B9" s="20">
        <v>3.15</v>
      </c>
      <c r="C9" s="24">
        <f t="shared" si="0"/>
        <v>6.3492063492063502E-2</v>
      </c>
      <c r="D9" s="24">
        <f t="shared" si="1"/>
        <v>1.0078105316200556E-2</v>
      </c>
      <c r="E9" s="24">
        <v>1.71</v>
      </c>
      <c r="F9" s="24">
        <f t="shared" si="2"/>
        <v>0.11695906432748539</v>
      </c>
      <c r="G9" s="24">
        <f t="shared" si="3"/>
        <v>3.4198556820902157E-2</v>
      </c>
      <c r="H9" s="20">
        <v>7.86</v>
      </c>
      <c r="I9" s="51">
        <v>23</v>
      </c>
      <c r="J9" s="51">
        <v>1007</v>
      </c>
      <c r="K9" s="51">
        <v>500</v>
      </c>
      <c r="L9" s="7">
        <f t="shared" si="4"/>
        <v>-8.0321750323430373E-19</v>
      </c>
      <c r="M9" s="7">
        <f t="shared" si="5"/>
        <v>-5.1786358455596333E-19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3.62</v>
      </c>
      <c r="C10" s="24">
        <f t="shared" si="0"/>
        <v>5.5248618784530391E-2</v>
      </c>
      <c r="D10" s="24">
        <f t="shared" si="1"/>
        <v>7.6310246939959112E-3</v>
      </c>
      <c r="E10" s="24">
        <v>1.5</v>
      </c>
      <c r="F10" s="24">
        <f t="shared" si="2"/>
        <v>0.13333333333333333</v>
      </c>
      <c r="G10" s="24">
        <f t="shared" si="3"/>
        <v>4.4444444444444439E-2</v>
      </c>
      <c r="H10" s="20">
        <v>7.86</v>
      </c>
      <c r="I10" s="51">
        <v>23</v>
      </c>
      <c r="J10" s="51">
        <v>1007</v>
      </c>
      <c r="K10" s="51">
        <v>500</v>
      </c>
      <c r="L10" s="7">
        <f t="shared" si="4"/>
        <v>-8.9407720039274607E-19</v>
      </c>
      <c r="M10" s="7">
        <f t="shared" si="5"/>
        <v>-5.5789592693534556E-19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3.54</v>
      </c>
      <c r="C11" s="24">
        <f t="shared" si="0"/>
        <v>5.6497175141242938E-2</v>
      </c>
      <c r="D11" s="24">
        <f t="shared" si="1"/>
        <v>7.9798269973506974E-3</v>
      </c>
      <c r="E11" s="24">
        <v>1.71</v>
      </c>
      <c r="F11" s="24">
        <f t="shared" si="2"/>
        <v>0.11695906432748539</v>
      </c>
      <c r="G11" s="24">
        <f t="shared" si="3"/>
        <v>3.4198556820902157E-2</v>
      </c>
      <c r="H11" s="20">
        <v>7.86</v>
      </c>
      <c r="I11" s="51">
        <v>23</v>
      </c>
      <c r="J11" s="51">
        <v>1007</v>
      </c>
      <c r="K11" s="51">
        <v>500</v>
      </c>
      <c r="L11" s="7">
        <f t="shared" si="4"/>
        <v>-7.2321478980609813E-19</v>
      </c>
      <c r="M11" s="7">
        <f t="shared" si="5"/>
        <v>-4.3307279158453944E-19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3.02</v>
      </c>
      <c r="C12" s="24">
        <f t="shared" si="0"/>
        <v>6.6225165562913912E-2</v>
      </c>
      <c r="D12" s="24">
        <f t="shared" si="1"/>
        <v>1.0964431384588398E-2</v>
      </c>
      <c r="E12" s="24">
        <v>2.1800000000000002</v>
      </c>
      <c r="F12" s="24">
        <f t="shared" si="2"/>
        <v>9.1743119266055051E-2</v>
      </c>
      <c r="G12" s="24">
        <f t="shared" si="3"/>
        <v>2.1041999831664E-2</v>
      </c>
      <c r="H12" s="20">
        <v>7.86</v>
      </c>
      <c r="I12" s="51">
        <v>23</v>
      </c>
      <c r="J12" s="51">
        <v>1007</v>
      </c>
      <c r="K12" s="51">
        <v>500</v>
      </c>
      <c r="L12" s="7">
        <f t="shared" si="4"/>
        <v>-4.1615683878293064E-19</v>
      </c>
      <c r="M12" s="7">
        <f t="shared" si="5"/>
        <v>-2.576280642338195E-19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3.49</v>
      </c>
      <c r="C13" s="24">
        <f t="shared" si="0"/>
        <v>5.7306590257879653E-2</v>
      </c>
      <c r="D13" s="24">
        <f t="shared" si="1"/>
        <v>8.2101132174612675E-3</v>
      </c>
      <c r="E13" s="24">
        <v>1.71</v>
      </c>
      <c r="F13" s="24">
        <f t="shared" si="2"/>
        <v>0.11695906432748539</v>
      </c>
      <c r="G13" s="24">
        <f t="shared" si="3"/>
        <v>3.4198556820902157E-2</v>
      </c>
      <c r="H13" s="20">
        <v>7.86</v>
      </c>
      <c r="I13" s="51">
        <v>23</v>
      </c>
      <c r="J13" s="51">
        <v>1007</v>
      </c>
      <c r="K13" s="51">
        <v>500</v>
      </c>
      <c r="L13" s="7">
        <f t="shared" si="4"/>
        <v>-7.3364941629176916E-19</v>
      </c>
      <c r="M13" s="7">
        <f t="shared" si="5"/>
        <v>-4.4317352119083299E-19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3.43</v>
      </c>
      <c r="C14" s="24">
        <f t="shared" si="0"/>
        <v>5.8309037900874633E-2</v>
      </c>
      <c r="D14" s="24">
        <f t="shared" si="1"/>
        <v>8.4998597523140845E-3</v>
      </c>
      <c r="E14" s="24">
        <v>1.63</v>
      </c>
      <c r="F14" s="24">
        <f t="shared" si="2"/>
        <v>0.1226993865030675</v>
      </c>
      <c r="G14" s="24">
        <f t="shared" si="3"/>
        <v>3.7637848620572852E-2</v>
      </c>
      <c r="H14" s="20">
        <v>7.86</v>
      </c>
      <c r="I14" s="51">
        <v>23</v>
      </c>
      <c r="J14" s="51">
        <v>1007</v>
      </c>
      <c r="K14" s="51">
        <v>500</v>
      </c>
      <c r="L14" s="7">
        <f t="shared" si="4"/>
        <v>-8.1921060838423272E-19</v>
      </c>
      <c r="M14" s="7">
        <f>L14* ((1.5*(D14/C14)) + ((D14+G14)/(C14+F14)) + ($P$6/$O$6) + (D14/C14))</f>
        <v>-5.0944136942292085E-19</v>
      </c>
      <c r="O14" s="6"/>
      <c r="P14" s="6"/>
    </row>
    <row r="15" spans="1:16">
      <c r="A15" s="20">
        <v>12</v>
      </c>
      <c r="B15" s="20">
        <v>3.22</v>
      </c>
      <c r="C15" s="24">
        <f t="shared" si="0"/>
        <v>6.2111801242236024E-2</v>
      </c>
      <c r="D15" s="24">
        <f t="shared" si="1"/>
        <v>9.644689633887581E-3</v>
      </c>
      <c r="E15" s="24">
        <v>1.55</v>
      </c>
      <c r="F15" s="24">
        <f t="shared" si="2"/>
        <v>0.12903225806451613</v>
      </c>
      <c r="G15" s="24">
        <f t="shared" si="3"/>
        <v>4.1623309053069719E-2</v>
      </c>
      <c r="H15" s="20">
        <v>7.86</v>
      </c>
      <c r="I15" s="51">
        <v>23</v>
      </c>
      <c r="J15" s="51">
        <v>1007</v>
      </c>
      <c r="K15" s="51">
        <v>500</v>
      </c>
      <c r="L15" s="59">
        <f t="shared" ref="L15:L20" si="6">0.75*PI()*$O$9*$O$8*(SQRT(($O$10/(2*$O$12))^2 +((9*$O$11*C15)/(1000*$O$8*$O$9))) - ($O$10/(2*$O$12)))^3 * ((C15-F15)/($O$6*C15))</f>
        <v>-9.631474754395499E-19</v>
      </c>
      <c r="M15" s="7">
        <f t="shared" ref="M15:M20" si="7">L15* ((1.5*(D15/C15)) + ((D15+G15)/(C15+F15)) + ($P$6/$O$6) + (D15/C15))</f>
        <v>-6.3467549612476279E-19</v>
      </c>
    </row>
    <row r="16" spans="1:16">
      <c r="A16" s="20">
        <v>13</v>
      </c>
      <c r="B16" s="20">
        <v>3.51</v>
      </c>
      <c r="C16" s="24">
        <f t="shared" si="0"/>
        <v>5.6980056980056988E-2</v>
      </c>
      <c r="D16" s="24">
        <f t="shared" si="1"/>
        <v>8.116817233626351E-3</v>
      </c>
      <c r="E16" s="24">
        <v>1.86</v>
      </c>
      <c r="F16" s="24">
        <f t="shared" si="2"/>
        <v>0.10752688172043011</v>
      </c>
      <c r="G16" s="24">
        <f t="shared" si="3"/>
        <v>2.8905075731298413E-2</v>
      </c>
      <c r="H16" s="20">
        <v>7.86</v>
      </c>
      <c r="I16" s="51">
        <v>23</v>
      </c>
      <c r="J16" s="51">
        <v>1007</v>
      </c>
      <c r="K16" s="51">
        <v>500</v>
      </c>
      <c r="L16" s="59">
        <f t="shared" si="6"/>
        <v>-6.1475774874075142E-19</v>
      </c>
      <c r="M16" s="7">
        <f t="shared" si="7"/>
        <v>-3.5884485180278421E-19</v>
      </c>
    </row>
    <row r="17" spans="1:13">
      <c r="A17" s="20">
        <v>14</v>
      </c>
      <c r="B17" s="20">
        <v>3.23</v>
      </c>
      <c r="C17" s="24">
        <f t="shared" si="0"/>
        <v>6.1919504643962855E-2</v>
      </c>
      <c r="D17" s="24">
        <f t="shared" si="1"/>
        <v>9.5850626383843437E-3</v>
      </c>
      <c r="E17" s="24">
        <v>1.56</v>
      </c>
      <c r="F17" s="24">
        <f t="shared" si="2"/>
        <v>0.12820512820512822</v>
      </c>
      <c r="G17" s="24">
        <f t="shared" si="3"/>
        <v>4.1091387245233403E-2</v>
      </c>
      <c r="H17" s="20">
        <v>7.86</v>
      </c>
      <c r="I17" s="51">
        <v>23</v>
      </c>
      <c r="J17" s="51">
        <v>1007</v>
      </c>
      <c r="K17" s="51">
        <v>500</v>
      </c>
      <c r="L17" s="59">
        <f t="shared" si="6"/>
        <v>-9.4825788177405794E-19</v>
      </c>
      <c r="M17" s="7">
        <f t="shared" si="7"/>
        <v>-6.2213753357931209E-19</v>
      </c>
    </row>
    <row r="18" spans="1:13">
      <c r="A18" s="20">
        <v>15</v>
      </c>
      <c r="B18" s="20">
        <v>3.05</v>
      </c>
      <c r="C18" s="24">
        <f t="shared" si="0"/>
        <v>6.5573770491803282E-2</v>
      </c>
      <c r="D18" s="24">
        <f t="shared" si="1"/>
        <v>1.0749798441279228E-2</v>
      </c>
      <c r="E18" s="24">
        <v>1.65</v>
      </c>
      <c r="F18" s="24">
        <f t="shared" si="2"/>
        <v>0.12121212121212123</v>
      </c>
      <c r="G18" s="24">
        <f t="shared" si="3"/>
        <v>3.6730945821854918E-2</v>
      </c>
      <c r="H18" s="20">
        <v>7.86</v>
      </c>
      <c r="I18" s="51">
        <v>23</v>
      </c>
      <c r="J18" s="51">
        <v>1007</v>
      </c>
      <c r="K18" s="51">
        <v>500</v>
      </c>
      <c r="L18" s="59">
        <f t="shared" si="6"/>
        <v>-8.9007028160174154E-19</v>
      </c>
      <c r="M18" s="7">
        <f t="shared" si="7"/>
        <v>-5.9330248458306117E-19</v>
      </c>
    </row>
    <row r="19" spans="1:13" ht="15.75" thickBot="1">
      <c r="A19" s="30">
        <v>16</v>
      </c>
      <c r="B19" s="30">
        <v>2.5299999999999998</v>
      </c>
      <c r="C19" s="45">
        <f t="shared" si="0"/>
        <v>7.9051383399209502E-2</v>
      </c>
      <c r="D19" s="45">
        <f t="shared" si="1"/>
        <v>1.5622803043322038E-2</v>
      </c>
      <c r="E19" s="45">
        <v>1.66</v>
      </c>
      <c r="F19" s="45">
        <f t="shared" si="2"/>
        <v>0.12048192771084339</v>
      </c>
      <c r="G19" s="45">
        <f t="shared" si="3"/>
        <v>3.6289737262302231E-2</v>
      </c>
      <c r="H19" s="30">
        <v>7.86</v>
      </c>
      <c r="I19" s="52">
        <v>23</v>
      </c>
      <c r="J19" s="52">
        <v>1007</v>
      </c>
      <c r="K19" s="52">
        <v>500</v>
      </c>
      <c r="L19" s="60">
        <f t="shared" si="6"/>
        <v>-9.53025126525145E-19</v>
      </c>
      <c r="M19" s="61">
        <f t="shared" si="7"/>
        <v>-7.2123556715113154E-19</v>
      </c>
    </row>
    <row r="20" spans="1:13" ht="15.75" thickBot="1">
      <c r="A20" s="56" t="s">
        <v>18</v>
      </c>
      <c r="B20" s="57">
        <f>AVERAGE(B4:B19)</f>
        <v>3.1568749999999994</v>
      </c>
      <c r="C20" s="58">
        <f t="shared" ref="C20:K20" si="8">AVERAGE(C4:C19)</f>
        <v>6.4172472068103115E-2</v>
      </c>
      <c r="D20" s="58">
        <f t="shared" si="8"/>
        <v>1.0443429440717189E-2</v>
      </c>
      <c r="E20" s="58">
        <f t="shared" si="8"/>
        <v>1.7193749999999999</v>
      </c>
      <c r="F20" s="58">
        <f t="shared" si="8"/>
        <v>0.11959543347726975</v>
      </c>
      <c r="G20" s="58">
        <f t="shared" si="8"/>
        <v>3.6776561462331193E-2</v>
      </c>
      <c r="H20" s="56">
        <f t="shared" si="8"/>
        <v>7.86</v>
      </c>
      <c r="I20" s="56">
        <f t="shared" si="8"/>
        <v>23</v>
      </c>
      <c r="J20" s="56">
        <f t="shared" si="8"/>
        <v>1007</v>
      </c>
      <c r="K20" s="56">
        <f t="shared" si="8"/>
        <v>500</v>
      </c>
      <c r="L20" s="62">
        <f t="shared" si="6"/>
        <v>-8.5008172665710272E-19</v>
      </c>
      <c r="M20" s="63">
        <f t="shared" si="7"/>
        <v>-5.6645118046440658E-19</v>
      </c>
    </row>
    <row r="21" spans="1:13">
      <c r="A21" s="26">
        <v>18</v>
      </c>
      <c r="B21" s="26"/>
      <c r="C21" s="27"/>
      <c r="D21" s="27"/>
      <c r="E21" s="27"/>
      <c r="F21" s="27"/>
      <c r="G21" s="27"/>
      <c r="H21">
        <v>7.86</v>
      </c>
      <c r="I21" s="27"/>
      <c r="J21" s="27"/>
      <c r="K21" s="27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21" sqref="B21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56" t="s">
        <v>49</v>
      </c>
      <c r="B3" s="56" t="s">
        <v>38</v>
      </c>
      <c r="C3" s="56" t="s">
        <v>0</v>
      </c>
      <c r="D3" s="44" t="s">
        <v>2</v>
      </c>
      <c r="E3" s="44" t="s">
        <v>39</v>
      </c>
      <c r="F3" s="56" t="s">
        <v>1</v>
      </c>
      <c r="G3" s="44" t="s">
        <v>3</v>
      </c>
      <c r="H3" s="44" t="s">
        <v>7</v>
      </c>
      <c r="I3" s="44" t="s">
        <v>8</v>
      </c>
      <c r="J3" s="56" t="s">
        <v>4</v>
      </c>
      <c r="K3" s="56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19">
        <v>1</v>
      </c>
      <c r="B4" s="64">
        <v>5.18</v>
      </c>
      <c r="C4" s="41">
        <f>(0.2/B4)</f>
        <v>3.8610038610038616E-2</v>
      </c>
      <c r="D4" s="41">
        <f>(0.5/B4)*C4</f>
        <v>3.726837703671681E-3</v>
      </c>
      <c r="E4" s="41">
        <v>1.01</v>
      </c>
      <c r="F4" s="41">
        <f t="array" ref="F4">(0.2/E4)</f>
        <v>0.19801980198019803</v>
      </c>
      <c r="G4" s="41">
        <f>(0.5/E4)*F4</f>
        <v>9.8029604940692086E-2</v>
      </c>
      <c r="H4" s="19">
        <v>7.86</v>
      </c>
      <c r="I4" s="65">
        <v>22</v>
      </c>
      <c r="J4" s="65">
        <v>1007</v>
      </c>
      <c r="K4" s="65">
        <v>500</v>
      </c>
      <c r="L4" s="66">
        <f>0.75*PI()*$O$9*$O$8*(SQRT(($O$10/(2*$O$12))^2 +((9*$O$11*C4)/(1000*$O$8*$O$9))) - ($O$10/(2*$O$12)))^3 * ((C4-F4)/($O$6*C4))</f>
        <v>-9.0345570150293436E-19</v>
      </c>
      <c r="M4" s="66">
        <f>L4* ((1.5*(D4/C4)) + ((D4+G4)/(C4+F4)) + ($P$6/$O$6) + (D4/C4))</f>
        <v>-6.088216166960299E-19</v>
      </c>
      <c r="N4" s="6" t="s">
        <v>13</v>
      </c>
      <c r="O4" s="6" t="s">
        <v>17</v>
      </c>
      <c r="P4" s="6"/>
    </row>
    <row r="5" spans="1:16">
      <c r="A5" s="19">
        <v>2</v>
      </c>
      <c r="B5" s="64">
        <v>5.37</v>
      </c>
      <c r="C5" s="41">
        <f t="shared" ref="C5:C19" si="0">(0.2/B5)</f>
        <v>3.7243947858473E-2</v>
      </c>
      <c r="D5" s="41">
        <f t="shared" ref="D5:D19" si="1">(0.5/B5)*C5</f>
        <v>3.4677791302116386E-3</v>
      </c>
      <c r="E5" s="41">
        <v>1.21</v>
      </c>
      <c r="F5" s="41">
        <f t="array" ref="F5">(0.2/E5)</f>
        <v>0.16528925619834711</v>
      </c>
      <c r="G5" s="41">
        <f t="shared" ref="G5:G19" si="2">(0.5/E5)*F5</f>
        <v>6.8301345536507074E-2</v>
      </c>
      <c r="H5" s="19">
        <v>7.86</v>
      </c>
      <c r="I5" s="65">
        <v>22</v>
      </c>
      <c r="J5" s="65">
        <v>1007</v>
      </c>
      <c r="K5" s="65">
        <v>500</v>
      </c>
      <c r="L5" s="66">
        <f t="shared" ref="L5:L14" si="3">0.75*PI()*$O$9*$O$8*(SQRT(($O$10/(2*$O$12))^2 +((9*$O$11*C5)/(1000*$O$8*$O$9))) - ($O$10/(2*$O$12)))^3 * ((C5-F5)/($O$6*C5))</f>
        <v>-6.760025088564275E-19</v>
      </c>
      <c r="M5" s="66">
        <f t="shared" ref="M5:M13" si="4">L5* ((1.5*(D5/C5)) + ((D5+G5)/(C5+F5)) + ($P$6/$O$6) + (D5/C5))</f>
        <v>-3.98622813442966E-19</v>
      </c>
      <c r="N5" s="1" t="s">
        <v>14</v>
      </c>
      <c r="O5" s="6" t="s">
        <v>15</v>
      </c>
      <c r="P5" s="6" t="s">
        <v>16</v>
      </c>
    </row>
    <row r="6" spans="1:16">
      <c r="A6" s="19">
        <v>3</v>
      </c>
      <c r="B6" s="64">
        <v>5.09</v>
      </c>
      <c r="C6" s="41">
        <f t="shared" si="0"/>
        <v>3.9292730844793719E-2</v>
      </c>
      <c r="D6" s="41">
        <f t="shared" si="1"/>
        <v>3.8597967431035093E-3</v>
      </c>
      <c r="E6" s="41">
        <v>0.62</v>
      </c>
      <c r="F6" s="41">
        <f t="array" ref="F6">(0.2/E6)</f>
        <v>0.32258064516129037</v>
      </c>
      <c r="G6" s="41">
        <f t="shared" si="2"/>
        <v>0.26014568158168583</v>
      </c>
      <c r="H6" s="19">
        <v>7.86</v>
      </c>
      <c r="I6" s="65">
        <v>22</v>
      </c>
      <c r="J6" s="65">
        <v>1007</v>
      </c>
      <c r="K6" s="65">
        <v>500</v>
      </c>
      <c r="L6" s="66">
        <f t="shared" si="3"/>
        <v>-1.661894303260519E-18</v>
      </c>
      <c r="M6" s="66">
        <f t="shared" si="4"/>
        <v>-1.6247944881778447E-18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19">
        <v>4</v>
      </c>
      <c r="B7" s="64">
        <v>4.8600000000000003</v>
      </c>
      <c r="C7" s="41">
        <f t="shared" si="0"/>
        <v>4.1152263374485597E-2</v>
      </c>
      <c r="D7" s="41">
        <f t="shared" si="1"/>
        <v>4.2337719521075715E-3</v>
      </c>
      <c r="E7" s="41">
        <v>0.97</v>
      </c>
      <c r="F7" s="41">
        <f t="array" ref="F7">(0.2/E7)</f>
        <v>0.2061855670103093</v>
      </c>
      <c r="G7" s="41">
        <f t="shared" si="2"/>
        <v>0.10628122010840686</v>
      </c>
      <c r="H7" s="19">
        <v>7.86</v>
      </c>
      <c r="I7" s="65">
        <v>22</v>
      </c>
      <c r="J7" s="65">
        <v>1007</v>
      </c>
      <c r="K7" s="65">
        <v>500</v>
      </c>
      <c r="L7" s="66">
        <f t="shared" si="3"/>
        <v>-1.0603651125142397E-18</v>
      </c>
      <c r="M7" s="66">
        <f t="shared" si="4"/>
        <v>-7.4921598999394635E-19</v>
      </c>
      <c r="N7" s="1" t="s">
        <v>24</v>
      </c>
      <c r="O7" s="6" t="s">
        <v>25</v>
      </c>
      <c r="P7" s="6"/>
    </row>
    <row r="8" spans="1:16">
      <c r="A8" s="19">
        <v>5</v>
      </c>
      <c r="B8" s="64">
        <v>6.45</v>
      </c>
      <c r="C8" s="41">
        <f t="shared" si="0"/>
        <v>3.1007751937984496E-2</v>
      </c>
      <c r="D8" s="41">
        <f t="shared" si="1"/>
        <v>2.4037017006189533E-3</v>
      </c>
      <c r="E8" s="41">
        <v>0.99</v>
      </c>
      <c r="F8" s="41">
        <f t="array" ref="F8">(0.2/E8)</f>
        <v>0.20202020202020204</v>
      </c>
      <c r="G8" s="41">
        <f t="shared" si="2"/>
        <v>0.10203040506070811</v>
      </c>
      <c r="H8" s="19">
        <v>7.86</v>
      </c>
      <c r="I8" s="65">
        <v>22</v>
      </c>
      <c r="J8" s="65">
        <v>1007</v>
      </c>
      <c r="K8" s="65">
        <v>500</v>
      </c>
      <c r="L8" s="66">
        <f t="shared" si="3"/>
        <v>-6.2899534903395529E-19</v>
      </c>
      <c r="M8" s="66">
        <f t="shared" si="4"/>
        <v>-4.0539018299117767E-19</v>
      </c>
      <c r="N8" s="1" t="s">
        <v>26</v>
      </c>
      <c r="O8" s="6">
        <v>9.81</v>
      </c>
      <c r="P8" s="6"/>
    </row>
    <row r="9" spans="1:16">
      <c r="A9" s="19">
        <v>6</v>
      </c>
      <c r="B9" s="64">
        <v>4.78</v>
      </c>
      <c r="C9" s="41">
        <f t="shared" si="0"/>
        <v>4.1841004184100417E-2</v>
      </c>
      <c r="D9" s="41">
        <f t="shared" si="1"/>
        <v>4.3766740778347713E-3</v>
      </c>
      <c r="E9" s="41">
        <v>0.92</v>
      </c>
      <c r="F9" s="41">
        <f t="array" ref="F9">(0.2/E9)</f>
        <v>0.21739130434782608</v>
      </c>
      <c r="G9" s="41">
        <f t="shared" si="2"/>
        <v>0.11814744801512286</v>
      </c>
      <c r="H9" s="19">
        <v>7.86</v>
      </c>
      <c r="I9" s="65">
        <v>22</v>
      </c>
      <c r="J9" s="65">
        <v>1007</v>
      </c>
      <c r="K9" s="65">
        <v>500</v>
      </c>
      <c r="L9" s="66">
        <f t="shared" si="3"/>
        <v>-1.1653596462105296E-18</v>
      </c>
      <c r="M9" s="66">
        <f t="shared" si="4"/>
        <v>-8.5851227083143826E-19</v>
      </c>
      <c r="N9" s="1" t="s">
        <v>27</v>
      </c>
      <c r="O9" s="6">
        <v>886</v>
      </c>
      <c r="P9" s="6"/>
    </row>
    <row r="10" spans="1:16">
      <c r="A10" s="19">
        <v>7</v>
      </c>
      <c r="B10" s="64">
        <v>6.13</v>
      </c>
      <c r="C10" s="41">
        <f t="shared" si="0"/>
        <v>3.2626427406199025E-2</v>
      </c>
      <c r="D10" s="41">
        <f t="shared" si="1"/>
        <v>2.6612094132299367E-3</v>
      </c>
      <c r="E10" s="41">
        <v>1.1000000000000001</v>
      </c>
      <c r="F10" s="41">
        <f t="array" ref="F10">(0.2/E10)</f>
        <v>0.18181818181818182</v>
      </c>
      <c r="G10" s="41">
        <f t="shared" si="2"/>
        <v>8.2644628099173556E-2</v>
      </c>
      <c r="H10" s="19">
        <v>7.86</v>
      </c>
      <c r="I10" s="65">
        <v>22</v>
      </c>
      <c r="J10" s="65">
        <v>1007</v>
      </c>
      <c r="K10" s="65">
        <v>500</v>
      </c>
      <c r="L10" s="66">
        <f t="shared" si="3"/>
        <v>-6.0672146823693042E-19</v>
      </c>
      <c r="M10" s="66">
        <f t="shared" si="4"/>
        <v>-3.6661668753645441E-19</v>
      </c>
      <c r="N10" s="1" t="s">
        <v>28</v>
      </c>
      <c r="O10" s="6">
        <v>8.3000000000000001E-3</v>
      </c>
      <c r="P10" s="6"/>
    </row>
    <row r="11" spans="1:16">
      <c r="A11" s="19">
        <v>8</v>
      </c>
      <c r="B11" s="64">
        <v>6.48</v>
      </c>
      <c r="C11" s="41">
        <f t="shared" si="0"/>
        <v>3.0864197530864196E-2</v>
      </c>
      <c r="D11" s="41">
        <f t="shared" si="1"/>
        <v>2.3814967230605089E-3</v>
      </c>
      <c r="E11" s="41">
        <v>0.99</v>
      </c>
      <c r="F11" s="41">
        <f t="array" ref="F11">(0.2/E11)</f>
        <v>0.20202020202020204</v>
      </c>
      <c r="G11" s="41">
        <f t="shared" si="2"/>
        <v>0.10203040506070811</v>
      </c>
      <c r="H11" s="19">
        <v>7.86</v>
      </c>
      <c r="I11" s="65">
        <v>22</v>
      </c>
      <c r="J11" s="65">
        <v>1007</v>
      </c>
      <c r="K11" s="65">
        <v>500</v>
      </c>
      <c r="L11" s="66">
        <f t="shared" si="3"/>
        <v>-6.2378104411001854E-19</v>
      </c>
      <c r="M11" s="66">
        <f t="shared" si="4"/>
        <v>-4.0158272221893283E-19</v>
      </c>
      <c r="N11" s="1" t="s">
        <v>29</v>
      </c>
      <c r="O11" s="6">
        <v>1.8320000000000001E-5</v>
      </c>
      <c r="P11" s="6"/>
    </row>
    <row r="12" spans="1:16">
      <c r="A12" s="19">
        <v>9</v>
      </c>
      <c r="B12" s="64">
        <v>5.93</v>
      </c>
      <c r="C12" s="41">
        <f t="shared" si="0"/>
        <v>3.3726812816188875E-2</v>
      </c>
      <c r="D12" s="41">
        <f t="shared" si="1"/>
        <v>2.8437447568456053E-3</v>
      </c>
      <c r="E12" s="41">
        <v>1.1499999999999999</v>
      </c>
      <c r="F12" s="41">
        <f t="array" ref="F12">(0.2/E12)</f>
        <v>0.17391304347826089</v>
      </c>
      <c r="G12" s="41">
        <f t="shared" si="2"/>
        <v>7.5614366729678653E-2</v>
      </c>
      <c r="H12" s="19">
        <v>7.86</v>
      </c>
      <c r="I12" s="65">
        <v>22</v>
      </c>
      <c r="J12" s="65">
        <v>1007</v>
      </c>
      <c r="K12" s="65">
        <v>500</v>
      </c>
      <c r="L12" s="66">
        <f t="shared" si="3"/>
        <v>-6.0865602455738124E-19</v>
      </c>
      <c r="M12" s="66">
        <f t="shared" si="4"/>
        <v>-3.5983367550474606E-19</v>
      </c>
      <c r="N12" s="1" t="s">
        <v>30</v>
      </c>
      <c r="O12" s="6">
        <v>1007</v>
      </c>
      <c r="P12" s="6"/>
    </row>
    <row r="13" spans="1:16">
      <c r="A13" s="19">
        <v>10</v>
      </c>
      <c r="B13" s="64">
        <v>4.76</v>
      </c>
      <c r="C13" s="41">
        <f t="shared" si="0"/>
        <v>4.2016806722689079E-2</v>
      </c>
      <c r="D13" s="41">
        <f t="shared" si="1"/>
        <v>4.4135301179295252E-3</v>
      </c>
      <c r="E13" s="41">
        <v>0.97</v>
      </c>
      <c r="F13" s="41">
        <f t="array" ref="F13">(0.2/E13)</f>
        <v>0.2061855670103093</v>
      </c>
      <c r="G13" s="41">
        <f t="shared" si="2"/>
        <v>0.10628122010840686</v>
      </c>
      <c r="H13" s="19">
        <v>7.86</v>
      </c>
      <c r="I13" s="65">
        <v>22</v>
      </c>
      <c r="J13" s="65">
        <v>1007</v>
      </c>
      <c r="K13" s="65">
        <v>500</v>
      </c>
      <c r="L13" s="66">
        <f t="shared" si="3"/>
        <v>-1.09882620779063E-18</v>
      </c>
      <c r="M13" s="66">
        <f t="shared" si="4"/>
        <v>-7.8141425414934434E-19</v>
      </c>
      <c r="N13" s="1" t="s">
        <v>32</v>
      </c>
      <c r="O13" s="9">
        <f>K4</f>
        <v>500</v>
      </c>
      <c r="P13" s="6"/>
    </row>
    <row r="14" spans="1:16">
      <c r="A14" s="19">
        <v>11</v>
      </c>
      <c r="B14" s="64">
        <v>4.2</v>
      </c>
      <c r="C14" s="41">
        <f t="shared" si="0"/>
        <v>4.7619047619047616E-2</v>
      </c>
      <c r="D14" s="41">
        <f t="shared" si="1"/>
        <v>5.6689342403628109E-3</v>
      </c>
      <c r="E14" s="41">
        <v>0.83</v>
      </c>
      <c r="F14" s="41">
        <f t="array" ref="F14">(0.2/E14)</f>
        <v>0.24096385542168677</v>
      </c>
      <c r="G14" s="41">
        <f t="shared" si="2"/>
        <v>0.14515894904920892</v>
      </c>
      <c r="H14" s="19">
        <v>7.86</v>
      </c>
      <c r="I14" s="65">
        <v>22</v>
      </c>
      <c r="J14" s="65">
        <v>1007</v>
      </c>
      <c r="K14" s="65">
        <v>500</v>
      </c>
      <c r="L14" s="66">
        <f t="shared" si="3"/>
        <v>-1.6547090451080513E-18</v>
      </c>
      <c r="M14" s="66">
        <f>L14* ((1.5*(D14/C14)) + ((D14+G14)/(C14+F14)) + ($P$6/$O$6) + (D14/C14))</f>
        <v>-1.3615172344742886E-18</v>
      </c>
      <c r="O14" s="6"/>
      <c r="P14" s="6"/>
    </row>
    <row r="15" spans="1:16">
      <c r="A15" s="19">
        <v>12</v>
      </c>
      <c r="B15" s="64">
        <v>5.94</v>
      </c>
      <c r="C15" s="41">
        <f t="shared" si="0"/>
        <v>3.3670033670033669E-2</v>
      </c>
      <c r="D15" s="41">
        <f t="shared" si="1"/>
        <v>2.8341779183530024E-3</v>
      </c>
      <c r="E15" s="41">
        <v>0.91</v>
      </c>
      <c r="F15" s="41">
        <f t="array" ref="F15">(0.2/E15)</f>
        <v>0.21978021978021978</v>
      </c>
      <c r="G15" s="41">
        <f t="shared" si="2"/>
        <v>0.12075836251660425</v>
      </c>
      <c r="H15" s="19">
        <v>7.86</v>
      </c>
      <c r="I15" s="65">
        <v>22</v>
      </c>
      <c r="J15" s="65">
        <v>1007</v>
      </c>
      <c r="K15" s="65">
        <v>500</v>
      </c>
      <c r="L15" s="66">
        <f t="shared" ref="L15:L21" si="5">0.75*PI()*$O$9*$O$8*(SQRT(($O$10/(2*$O$12))^2 +((9*$O$11*C15)/(1000*$O$8*$O$9))) - ($O$10/(2*$O$12)))^3 * ((C15-F15)/($O$6*C15))</f>
        <v>-8.053660128615986E-19</v>
      </c>
      <c r="M15" s="66">
        <f t="shared" ref="M15:M21" si="6">L15* ((1.5*(D15/C15)) + ((D15+G15)/(C15+F15)) + ($P$6/$O$6) + (D15/C15))</f>
        <v>-5.6425752668761673E-19</v>
      </c>
    </row>
    <row r="16" spans="1:16">
      <c r="A16" s="19">
        <v>13</v>
      </c>
      <c r="B16" s="64">
        <v>4</v>
      </c>
      <c r="C16" s="41">
        <f t="shared" si="0"/>
        <v>0.05</v>
      </c>
      <c r="D16" s="41">
        <f t="shared" si="1"/>
        <v>6.2500000000000003E-3</v>
      </c>
      <c r="E16" s="41">
        <v>1.62</v>
      </c>
      <c r="F16" s="41">
        <f t="array" ref="F16">(0.2/E16)</f>
        <v>0.12345679012345678</v>
      </c>
      <c r="G16" s="41">
        <f t="shared" si="2"/>
        <v>3.8103947568968143E-2</v>
      </c>
      <c r="H16" s="19">
        <v>7.86</v>
      </c>
      <c r="I16" s="65">
        <v>22</v>
      </c>
      <c r="J16" s="65">
        <v>1007</v>
      </c>
      <c r="K16" s="65">
        <v>500</v>
      </c>
      <c r="L16" s="66">
        <f t="shared" si="5"/>
        <v>-6.9177894757631903E-19</v>
      </c>
      <c r="M16" s="66">
        <f t="shared" si="6"/>
        <v>-3.9483322277014025E-19</v>
      </c>
    </row>
    <row r="17" spans="1:13">
      <c r="A17" s="19">
        <v>14</v>
      </c>
      <c r="B17" s="64">
        <v>5</v>
      </c>
      <c r="C17" s="41">
        <f t="shared" si="0"/>
        <v>0.04</v>
      </c>
      <c r="D17" s="41">
        <f t="shared" si="1"/>
        <v>4.0000000000000001E-3</v>
      </c>
      <c r="E17" s="41">
        <v>1.78</v>
      </c>
      <c r="F17" s="41">
        <f t="array" ref="F17">(0.2/E17)</f>
        <v>0.11235955056179776</v>
      </c>
      <c r="G17" s="41">
        <f t="shared" si="2"/>
        <v>3.1561671506122969E-2</v>
      </c>
      <c r="H17" s="19">
        <v>7.86</v>
      </c>
      <c r="I17" s="65">
        <v>22</v>
      </c>
      <c r="J17" s="65">
        <v>1007</v>
      </c>
      <c r="K17" s="65">
        <v>500</v>
      </c>
      <c r="L17" s="66">
        <f t="shared" si="5"/>
        <v>-4.3966075370386041E-19</v>
      </c>
      <c r="M17" s="66">
        <f t="shared" si="6"/>
        <v>-2.1365348632873156E-19</v>
      </c>
    </row>
    <row r="18" spans="1:13">
      <c r="A18" s="19">
        <v>15</v>
      </c>
      <c r="B18" s="64">
        <v>4.03</v>
      </c>
      <c r="C18" s="41">
        <f t="shared" si="0"/>
        <v>4.9627791563275431E-2</v>
      </c>
      <c r="D18" s="41">
        <f t="shared" si="1"/>
        <v>6.15729423861978E-3</v>
      </c>
      <c r="E18" s="41">
        <v>2.46</v>
      </c>
      <c r="F18" s="41">
        <f t="array" ref="F18">(0.2/E18)</f>
        <v>8.1300813008130093E-2</v>
      </c>
      <c r="G18" s="41">
        <f t="shared" si="2"/>
        <v>1.6524555489457336E-2</v>
      </c>
      <c r="H18" s="19">
        <v>7.86</v>
      </c>
      <c r="I18" s="65">
        <v>22</v>
      </c>
      <c r="J18" s="65">
        <v>1007</v>
      </c>
      <c r="K18" s="65">
        <v>500</v>
      </c>
      <c r="L18" s="66">
        <f t="shared" si="5"/>
        <v>-2.9394412987375741E-19</v>
      </c>
      <c r="M18" s="66">
        <f t="shared" si="6"/>
        <v>-1.4284407025809149E-19</v>
      </c>
    </row>
    <row r="19" spans="1:13" ht="15.75" thickBot="1">
      <c r="A19" s="56">
        <v>16</v>
      </c>
      <c r="B19" s="57">
        <v>4.5999999999999996</v>
      </c>
      <c r="C19" s="58">
        <f t="shared" si="0"/>
        <v>4.3478260869565223E-2</v>
      </c>
      <c r="D19" s="58">
        <f t="shared" si="1"/>
        <v>4.7258979206049158E-3</v>
      </c>
      <c r="E19" s="58">
        <v>2.77</v>
      </c>
      <c r="F19" s="58">
        <f t="array" ref="F19">(0.2/E19)</f>
        <v>7.2202166064981949E-2</v>
      </c>
      <c r="G19" s="58">
        <f t="shared" si="2"/>
        <v>1.3032881961188078E-2</v>
      </c>
      <c r="H19" s="56">
        <v>7.86</v>
      </c>
      <c r="I19" s="67">
        <v>22</v>
      </c>
      <c r="J19" s="67">
        <v>1007</v>
      </c>
      <c r="K19" s="67">
        <v>500</v>
      </c>
      <c r="L19" s="62">
        <f t="shared" si="5"/>
        <v>-2.0562070280882944E-19</v>
      </c>
      <c r="M19" s="62">
        <f t="shared" si="6"/>
        <v>-8.7964437289482737E-20</v>
      </c>
    </row>
    <row r="20" spans="1:13">
      <c r="A20" s="19" t="s">
        <v>19</v>
      </c>
      <c r="B20" s="64">
        <f>AVERAGE(B4:B15)</f>
        <v>5.4308333333333332</v>
      </c>
      <c r="C20" s="41">
        <f t="shared" ref="C20:K20" si="7">AVERAGE(C4:C15)</f>
        <v>3.7472588547908192E-2</v>
      </c>
      <c r="D20" s="41">
        <f t="shared" si="7"/>
        <v>3.5726378731107933E-3</v>
      </c>
      <c r="E20" s="41">
        <f t="shared" si="7"/>
        <v>0.97250000000000014</v>
      </c>
      <c r="F20" s="41">
        <f t="shared" si="7"/>
        <v>0.21134732052058613</v>
      </c>
      <c r="G20" s="41">
        <f t="shared" si="7"/>
        <v>0.1154519697339086</v>
      </c>
      <c r="H20" s="19">
        <f t="shared" si="7"/>
        <v>7.86</v>
      </c>
      <c r="I20" s="19">
        <f t="shared" si="7"/>
        <v>22</v>
      </c>
      <c r="J20" s="19">
        <f t="shared" si="7"/>
        <v>1007</v>
      </c>
      <c r="K20" s="19">
        <f t="shared" si="7"/>
        <v>500</v>
      </c>
      <c r="L20" s="66">
        <f t="shared" si="5"/>
        <v>-9.2908706634812897E-19</v>
      </c>
      <c r="M20" s="66">
        <f t="shared" si="6"/>
        <v>-6.6824685876122082E-19</v>
      </c>
    </row>
    <row r="21" spans="1:13" ht="15.75" thickBot="1">
      <c r="A21" s="56" t="s">
        <v>20</v>
      </c>
      <c r="B21" s="57">
        <f>AVERAGE(B16:B19)</f>
        <v>4.4075000000000006</v>
      </c>
      <c r="C21" s="58">
        <f t="shared" ref="C21:K21" si="8">AVERAGE(C16:C19)</f>
        <v>4.5776513108210161E-2</v>
      </c>
      <c r="D21" s="58">
        <f t="shared" si="8"/>
        <v>5.2832980398061736E-3</v>
      </c>
      <c r="E21" s="58">
        <f t="shared" si="8"/>
        <v>2.1575000000000002</v>
      </c>
      <c r="F21" s="58">
        <f t="shared" si="8"/>
        <v>9.7329829939591633E-2</v>
      </c>
      <c r="G21" s="58">
        <f t="shared" si="8"/>
        <v>2.4805764131434132E-2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5"/>
        <v>-4.0833343695851471E-19</v>
      </c>
      <c r="M21" s="62">
        <f t="shared" si="6"/>
        <v>-2.0471339105299305E-19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3" workbookViewId="0">
      <selection activeCell="A3" sqref="A3:H21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5.77</v>
      </c>
      <c r="C4" s="24">
        <f>0.2/B4</f>
        <v>3.4662045060658585E-2</v>
      </c>
      <c r="D4" s="24">
        <f>(0.5/B4)*C4</f>
        <v>3.0036434194678149E-3</v>
      </c>
      <c r="E4" s="24">
        <v>1.74</v>
      </c>
      <c r="F4" s="24">
        <f>0.2/E4</f>
        <v>0.1149425287356322</v>
      </c>
      <c r="G4" s="24">
        <f>(0.5/E4)*F4</f>
        <v>3.3029462280354076E-2</v>
      </c>
      <c r="H4" s="20">
        <v>7.86</v>
      </c>
      <c r="I4" s="51">
        <v>22</v>
      </c>
      <c r="J4" s="51">
        <v>1007</v>
      </c>
      <c r="K4" s="51">
        <v>500</v>
      </c>
      <c r="L4" s="68">
        <f>0.75*PI()*$O$9*$O$8*(SQRT(($O$10/(2*$O$12))^2 +((9*$O$11*C4)/(1000*$O$8*$O$9))) - ($O$10/(2*$O$12)))^3 * ((C4-F4)/($O$6*C4))</f>
        <v>-3.6787773792491687E-19</v>
      </c>
      <c r="M4" s="68">
        <f>L4* ((1.5*(D4/C4)) + ((D4+G4)/(C4+F4)) + ($P$6/$O$6) + (D4/C4))</f>
        <v>-1.6923772154786371E-19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6.27</v>
      </c>
      <c r="C5" s="24">
        <f t="shared" ref="C5:C20" si="0">0.2/B5</f>
        <v>3.1897926634768745E-2</v>
      </c>
      <c r="D5" s="24">
        <f t="shared" ref="D5:D20" si="1">(0.5/B5)*C5</f>
        <v>2.5436943089927229E-3</v>
      </c>
      <c r="E5" s="24">
        <v>1.94</v>
      </c>
      <c r="F5" s="24">
        <f t="shared" ref="F5:F20" si="2">0.2/E5</f>
        <v>0.10309278350515465</v>
      </c>
      <c r="G5" s="24">
        <f t="shared" ref="G5:G20" si="3">(0.5/E5)*F5</f>
        <v>2.6570305027101716E-2</v>
      </c>
      <c r="H5" s="20">
        <v>7.86</v>
      </c>
      <c r="I5" s="51">
        <v>22</v>
      </c>
      <c r="J5" s="51">
        <v>1007</v>
      </c>
      <c r="K5" s="51">
        <v>500</v>
      </c>
      <c r="L5" s="68">
        <f t="shared" ref="L5:L14" si="4">0.75*PI()*$O$9*$O$8*(SQRT(($O$10/(2*$O$12))^2 +((9*$O$11*C5)/(1000*$O$8*$O$9))) - ($O$10/(2*$O$12)))^3 * ((C5-F5)/($O$6*C5))</f>
        <v>-2.7690902519227087E-19</v>
      </c>
      <c r="M5" s="68">
        <f t="shared" ref="M5:M13" si="5">L5* ((1.5*(D5/C5)) + ((D5+G5)/(C5+F5)) + ($P$6/$O$6) + (D5/C5))</f>
        <v>-1.1563185527756949E-19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7.09</v>
      </c>
      <c r="C6" s="24">
        <f t="shared" si="0"/>
        <v>2.8208744710860368E-2</v>
      </c>
      <c r="D6" s="24">
        <f t="shared" si="1"/>
        <v>1.9893331954062318E-3</v>
      </c>
      <c r="E6" s="24">
        <v>2.15</v>
      </c>
      <c r="F6" s="24">
        <f t="shared" si="2"/>
        <v>9.3023255813953501E-2</v>
      </c>
      <c r="G6" s="24">
        <f t="shared" si="3"/>
        <v>2.1633315305570583E-2</v>
      </c>
      <c r="H6" s="20">
        <v>7.86</v>
      </c>
      <c r="I6" s="51">
        <v>22</v>
      </c>
      <c r="J6" s="51">
        <v>1007</v>
      </c>
      <c r="K6" s="51">
        <v>500</v>
      </c>
      <c r="L6" s="68">
        <f t="shared" si="4"/>
        <v>-1.977482449945187E-19</v>
      </c>
      <c r="M6" s="68">
        <f t="shared" si="5"/>
        <v>-7.3899325332893151E-20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6.31</v>
      </c>
      <c r="C7" s="24">
        <f t="shared" si="0"/>
        <v>3.1695721077654518E-2</v>
      </c>
      <c r="D7" s="24">
        <f t="shared" si="1"/>
        <v>2.5115468365811823E-3</v>
      </c>
      <c r="E7" s="24">
        <v>2.2400000000000002</v>
      </c>
      <c r="F7" s="24">
        <f t="shared" si="2"/>
        <v>8.9285714285714288E-2</v>
      </c>
      <c r="G7" s="24">
        <f t="shared" si="3"/>
        <v>1.992984693877551E-2</v>
      </c>
      <c r="H7" s="20">
        <v>7.86</v>
      </c>
      <c r="I7" s="51">
        <v>22</v>
      </c>
      <c r="J7" s="51">
        <v>1007</v>
      </c>
      <c r="K7" s="51">
        <v>500</v>
      </c>
      <c r="L7" s="68">
        <f t="shared" si="4"/>
        <v>-2.2119919442409543E-19</v>
      </c>
      <c r="M7" s="68">
        <f t="shared" si="5"/>
        <v>-8.5413261926421246E-20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7.12</v>
      </c>
      <c r="C8" s="24">
        <f t="shared" si="0"/>
        <v>2.8089887640449441E-2</v>
      </c>
      <c r="D8" s="24">
        <f t="shared" si="1"/>
        <v>1.9726044691326856E-3</v>
      </c>
      <c r="E8" s="24">
        <v>2.17</v>
      </c>
      <c r="F8" s="24">
        <f t="shared" si="2"/>
        <v>9.2165898617511524E-2</v>
      </c>
      <c r="G8" s="24">
        <f t="shared" si="3"/>
        <v>2.1236382169933531E-2</v>
      </c>
      <c r="H8" s="20">
        <v>7.86</v>
      </c>
      <c r="I8" s="51">
        <v>22</v>
      </c>
      <c r="J8" s="51">
        <v>1007</v>
      </c>
      <c r="K8" s="51">
        <v>500</v>
      </c>
      <c r="L8" s="68">
        <f t="shared" si="4"/>
        <v>-1.9386998923420777E-19</v>
      </c>
      <c r="M8" s="68">
        <f t="shared" si="5"/>
        <v>-7.1945766832041158E-20</v>
      </c>
      <c r="N8" s="1" t="s">
        <v>26</v>
      </c>
      <c r="O8" s="6">
        <v>9.81</v>
      </c>
      <c r="P8" s="6"/>
    </row>
    <row r="9" spans="1:16">
      <c r="A9" s="20">
        <v>6</v>
      </c>
      <c r="B9" s="20">
        <v>6.59</v>
      </c>
      <c r="C9" s="24">
        <f t="shared" si="0"/>
        <v>3.0349013657056147E-2</v>
      </c>
      <c r="D9" s="24">
        <f t="shared" si="1"/>
        <v>2.3026565748904514E-3</v>
      </c>
      <c r="E9" s="24">
        <v>2.0099999999999998</v>
      </c>
      <c r="F9" s="24">
        <f t="shared" si="2"/>
        <v>9.9502487562189074E-2</v>
      </c>
      <c r="G9" s="24">
        <f t="shared" si="3"/>
        <v>2.4751862577658976E-2</v>
      </c>
      <c r="H9" s="20">
        <v>7.86</v>
      </c>
      <c r="I9" s="51">
        <v>22</v>
      </c>
      <c r="J9" s="51">
        <v>1007</v>
      </c>
      <c r="K9" s="51">
        <v>500</v>
      </c>
      <c r="L9" s="68">
        <f t="shared" si="4"/>
        <v>-2.4379004837583317E-19</v>
      </c>
      <c r="M9" s="68">
        <f t="shared" si="5"/>
        <v>-9.76563322005605E-20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6.13</v>
      </c>
      <c r="C10" s="24">
        <f t="shared" si="0"/>
        <v>3.2626427406199025E-2</v>
      </c>
      <c r="D10" s="24">
        <f t="shared" si="1"/>
        <v>2.6612094132299367E-3</v>
      </c>
      <c r="E10" s="24">
        <v>2.34</v>
      </c>
      <c r="F10" s="24">
        <f t="shared" si="2"/>
        <v>8.5470085470085486E-2</v>
      </c>
      <c r="G10" s="24">
        <f t="shared" si="3"/>
        <v>1.8262838775659294E-2</v>
      </c>
      <c r="H10" s="20">
        <v>7.86</v>
      </c>
      <c r="I10" s="51">
        <v>22</v>
      </c>
      <c r="J10" s="51">
        <v>1007</v>
      </c>
      <c r="K10" s="51">
        <v>500</v>
      </c>
      <c r="L10" s="68">
        <f t="shared" si="4"/>
        <v>-2.1490049456082E-19</v>
      </c>
      <c r="M10" s="68">
        <f t="shared" si="5"/>
        <v>-8.2443830096653251E-20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5.65</v>
      </c>
      <c r="C11" s="24">
        <f t="shared" si="0"/>
        <v>3.5398230088495575E-2</v>
      </c>
      <c r="D11" s="24">
        <f t="shared" si="1"/>
        <v>3.1325867334951836E-3</v>
      </c>
      <c r="E11" s="24">
        <v>1.87</v>
      </c>
      <c r="F11" s="24">
        <f t="shared" si="2"/>
        <v>0.10695187165775401</v>
      </c>
      <c r="G11" s="24">
        <f t="shared" si="3"/>
        <v>2.859675712774171E-2</v>
      </c>
      <c r="H11" s="20">
        <v>7.86</v>
      </c>
      <c r="I11" s="51">
        <v>22</v>
      </c>
      <c r="J11" s="51">
        <v>1007</v>
      </c>
      <c r="K11" s="51">
        <v>500</v>
      </c>
      <c r="L11" s="68">
        <f t="shared" si="4"/>
        <v>-3.4175885786189161E-19</v>
      </c>
      <c r="M11" s="68">
        <f t="shared" si="5"/>
        <v>-1.5265684604074628E-19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7.43</v>
      </c>
      <c r="C12" s="24">
        <f t="shared" si="0"/>
        <v>2.691790040376851E-2</v>
      </c>
      <c r="D12" s="24">
        <f t="shared" si="1"/>
        <v>1.8114334053680021E-3</v>
      </c>
      <c r="E12" s="24">
        <v>1.86</v>
      </c>
      <c r="F12" s="24">
        <f t="shared" si="2"/>
        <v>0.10752688172043011</v>
      </c>
      <c r="G12" s="24">
        <f t="shared" si="3"/>
        <v>2.8905075731298413E-2</v>
      </c>
      <c r="H12" s="20">
        <v>7.86</v>
      </c>
      <c r="I12" s="51">
        <v>22</v>
      </c>
      <c r="J12" s="51">
        <v>1007</v>
      </c>
      <c r="K12" s="51">
        <v>500</v>
      </c>
      <c r="L12" s="68">
        <f t="shared" si="4"/>
        <v>-2.2418043754235437E-19</v>
      </c>
      <c r="M12" s="68">
        <f t="shared" si="5"/>
        <v>-8.9504204599512962E-20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7.51</v>
      </c>
      <c r="C13" s="24">
        <f t="shared" si="0"/>
        <v>2.6631158455392812E-2</v>
      </c>
      <c r="D13" s="24">
        <f t="shared" si="1"/>
        <v>1.7730465016906002E-3</v>
      </c>
      <c r="E13" s="24">
        <v>2.33</v>
      </c>
      <c r="F13" s="24">
        <f t="shared" si="2"/>
        <v>8.5836909871244635E-2</v>
      </c>
      <c r="G13" s="24">
        <f t="shared" si="3"/>
        <v>1.8419937740610438E-2</v>
      </c>
      <c r="H13" s="20">
        <v>7.86</v>
      </c>
      <c r="I13" s="51">
        <v>22</v>
      </c>
      <c r="J13" s="51">
        <v>1007</v>
      </c>
      <c r="K13" s="51">
        <v>500</v>
      </c>
      <c r="L13" s="68">
        <f t="shared" si="4"/>
        <v>-1.6120479916270756E-19</v>
      </c>
      <c r="M13" s="68">
        <f t="shared" si="5"/>
        <v>-5.6185260643964876E-20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5.95</v>
      </c>
      <c r="C14" s="24">
        <f t="shared" si="0"/>
        <v>3.3613445378151259E-2</v>
      </c>
      <c r="D14" s="24">
        <f t="shared" si="1"/>
        <v>2.8246592754748953E-3</v>
      </c>
      <c r="E14" s="24">
        <v>2.19</v>
      </c>
      <c r="F14" s="24">
        <f t="shared" si="2"/>
        <v>9.1324200913242018E-2</v>
      </c>
      <c r="G14" s="24">
        <f t="shared" si="3"/>
        <v>2.0850274181105483E-2</v>
      </c>
      <c r="H14" s="20">
        <v>7.86</v>
      </c>
      <c r="I14" s="51">
        <v>22</v>
      </c>
      <c r="J14" s="51">
        <v>1007</v>
      </c>
      <c r="K14" s="51">
        <v>500</v>
      </c>
      <c r="L14" s="68">
        <f t="shared" si="4"/>
        <v>-2.4890802446156236E-19</v>
      </c>
      <c r="M14" s="68">
        <f>L14* ((1.5*(D14/C14)) + ((D14+G14)/(C14+F14)) + ($P$6/$O$6) + (D14/C14))</f>
        <v>-1.0009153094413578E-19</v>
      </c>
      <c r="O14" s="6"/>
      <c r="P14" s="6"/>
    </row>
    <row r="15" spans="1:16">
      <c r="A15" s="20">
        <v>12</v>
      </c>
      <c r="B15" s="20">
        <v>5.99</v>
      </c>
      <c r="C15" s="24">
        <f t="shared" si="0"/>
        <v>3.3388981636060099E-2</v>
      </c>
      <c r="D15" s="24">
        <f t="shared" si="1"/>
        <v>2.7870602367328964E-3</v>
      </c>
      <c r="E15" s="24">
        <v>2.0299999999999998</v>
      </c>
      <c r="F15" s="24">
        <f t="shared" si="2"/>
        <v>9.8522167487684748E-2</v>
      </c>
      <c r="G15" s="24">
        <f t="shared" si="3"/>
        <v>2.4266543716178514E-2</v>
      </c>
      <c r="H15" s="20">
        <v>7.86</v>
      </c>
      <c r="I15" s="51">
        <v>22</v>
      </c>
      <c r="J15" s="51">
        <v>1007</v>
      </c>
      <c r="K15" s="51">
        <v>500</v>
      </c>
      <c r="L15" s="68">
        <f t="shared" ref="L15:L21" si="6">0.75*PI()*$O$9*$O$8*(SQRT(($O$10/(2*$O$12))^2 +((9*$O$11*C15)/(1000*$O$8*$O$9))) - ($O$10/(2*$O$12)))^3 * ((C15-F15)/($O$6*C15))</f>
        <v>-2.772325280371501E-19</v>
      </c>
      <c r="M15" s="68">
        <f t="shared" ref="M15:M21" si="7">L15* ((1.5*(D15/C15)) + ((D15+G15)/(C15+F15)) + ($P$6/$O$6) + (D15/C15))</f>
        <v>-1.1541613143441403E-19</v>
      </c>
    </row>
    <row r="16" spans="1:16">
      <c r="A16" s="20">
        <v>13</v>
      </c>
      <c r="B16" s="20">
        <v>5.71</v>
      </c>
      <c r="C16" s="24">
        <f t="shared" si="0"/>
        <v>3.5026269702276708E-2</v>
      </c>
      <c r="D16" s="24">
        <f t="shared" si="1"/>
        <v>3.0670989231415683E-3</v>
      </c>
      <c r="E16" s="24">
        <v>1.83</v>
      </c>
      <c r="F16" s="24">
        <f t="shared" si="2"/>
        <v>0.10928961748633879</v>
      </c>
      <c r="G16" s="24">
        <f t="shared" si="3"/>
        <v>2.9860551225775623E-2</v>
      </c>
      <c r="H16" s="20">
        <v>7.86</v>
      </c>
      <c r="I16" s="51">
        <v>22</v>
      </c>
      <c r="J16" s="51">
        <v>1007</v>
      </c>
      <c r="K16" s="51">
        <v>500</v>
      </c>
      <c r="L16" s="68">
        <f t="shared" si="6"/>
        <v>-3.4739110838417477E-19</v>
      </c>
      <c r="M16" s="68">
        <f t="shared" si="7"/>
        <v>-1.5619483715301387E-19</v>
      </c>
    </row>
    <row r="17" spans="1:13">
      <c r="A17" s="20">
        <v>14</v>
      </c>
      <c r="B17" s="20">
        <v>6.47</v>
      </c>
      <c r="C17" s="24">
        <f t="shared" si="0"/>
        <v>3.0911901081916542E-2</v>
      </c>
      <c r="D17" s="24">
        <f t="shared" si="1"/>
        <v>2.3888640712454823E-3</v>
      </c>
      <c r="E17" s="24">
        <v>2.14</v>
      </c>
      <c r="F17" s="24">
        <f t="shared" si="2"/>
        <v>9.3457943925233641E-2</v>
      </c>
      <c r="G17" s="24">
        <f t="shared" si="3"/>
        <v>2.183596820683029E-2</v>
      </c>
      <c r="H17" s="20">
        <v>7.86</v>
      </c>
      <c r="I17" s="51">
        <v>22</v>
      </c>
      <c r="J17" s="51">
        <v>1007</v>
      </c>
      <c r="K17" s="51">
        <v>500</v>
      </c>
      <c r="L17" s="68">
        <f t="shared" si="6"/>
        <v>-2.2864641863896658E-19</v>
      </c>
      <c r="M17" s="68">
        <f t="shared" si="7"/>
        <v>-8.9292029449607219E-20</v>
      </c>
    </row>
    <row r="18" spans="1:13">
      <c r="A18" s="20">
        <v>15</v>
      </c>
      <c r="B18" s="20">
        <v>6.21</v>
      </c>
      <c r="C18" s="24">
        <f t="shared" si="0"/>
        <v>3.2206119162640906E-2</v>
      </c>
      <c r="D18" s="24">
        <f t="shared" si="1"/>
        <v>2.5930852787955641E-3</v>
      </c>
      <c r="E18" s="24">
        <v>2.2000000000000002</v>
      </c>
      <c r="F18" s="24">
        <f t="shared" si="2"/>
        <v>9.0909090909090912E-2</v>
      </c>
      <c r="G18" s="24">
        <f t="shared" si="3"/>
        <v>2.0661157024793389E-2</v>
      </c>
      <c r="H18" s="20">
        <v>7.86</v>
      </c>
      <c r="I18" s="51">
        <v>22</v>
      </c>
      <c r="J18" s="51">
        <v>1007</v>
      </c>
      <c r="K18" s="51">
        <v>500</v>
      </c>
      <c r="L18" s="68">
        <f t="shared" si="6"/>
        <v>-2.3269725398093043E-19</v>
      </c>
      <c r="M18" s="68">
        <f t="shared" si="7"/>
        <v>-9.138364043203396E-20</v>
      </c>
    </row>
    <row r="19" spans="1:13">
      <c r="A19" s="20">
        <v>16</v>
      </c>
      <c r="B19" s="20">
        <v>5.77</v>
      </c>
      <c r="C19" s="24">
        <f t="shared" si="0"/>
        <v>3.4662045060658585E-2</v>
      </c>
      <c r="D19" s="24">
        <f t="shared" si="1"/>
        <v>3.0036434194678149E-3</v>
      </c>
      <c r="E19" s="24">
        <v>2.25</v>
      </c>
      <c r="F19" s="24">
        <f t="shared" si="2"/>
        <v>8.8888888888888892E-2</v>
      </c>
      <c r="G19" s="24">
        <f t="shared" si="3"/>
        <v>1.9753086419753086E-2</v>
      </c>
      <c r="H19" s="20">
        <v>7.86</v>
      </c>
      <c r="I19" s="51">
        <v>22</v>
      </c>
      <c r="J19" s="51">
        <v>1007</v>
      </c>
      <c r="K19" s="51">
        <v>500</v>
      </c>
      <c r="L19" s="68">
        <f t="shared" si="6"/>
        <v>-2.4848939280314648E-19</v>
      </c>
      <c r="M19" s="68">
        <f t="shared" si="7"/>
        <v>-1.0023350592664729E-19</v>
      </c>
    </row>
    <row r="20" spans="1:13" ht="15.75" thickBot="1">
      <c r="A20" s="30">
        <v>17</v>
      </c>
      <c r="B20" s="30">
        <v>7.21</v>
      </c>
      <c r="C20" s="45">
        <f t="shared" si="0"/>
        <v>2.7739251040221916E-2</v>
      </c>
      <c r="D20" s="45">
        <f t="shared" si="1"/>
        <v>1.9236651206811313E-3</v>
      </c>
      <c r="E20" s="45">
        <v>2.09</v>
      </c>
      <c r="F20" s="45">
        <f t="shared" si="2"/>
        <v>9.5693779904306234E-2</v>
      </c>
      <c r="G20" s="45">
        <f t="shared" si="3"/>
        <v>2.2893248780934509E-2</v>
      </c>
      <c r="H20" s="30">
        <v>7.86</v>
      </c>
      <c r="I20" s="52">
        <v>22</v>
      </c>
      <c r="J20" s="52">
        <v>1007</v>
      </c>
      <c r="K20" s="52">
        <v>500</v>
      </c>
      <c r="L20" s="60">
        <f t="shared" si="6"/>
        <v>-2.0056153275226656E-19</v>
      </c>
      <c r="M20" s="60">
        <f t="shared" si="7"/>
        <v>-7.5605790087914776E-20</v>
      </c>
    </row>
    <row r="21" spans="1:13" ht="15.75" thickBot="1">
      <c r="A21" s="56" t="s">
        <v>21</v>
      </c>
      <c r="B21" s="57">
        <f>AVERAGE(B4:B20)</f>
        <v>6.4223529411764684</v>
      </c>
      <c r="C21" s="58">
        <f t="shared" ref="C21:K21" si="8">AVERAGE(C4:C20)</f>
        <v>3.1413239305719397E-2</v>
      </c>
      <c r="D21" s="58">
        <f t="shared" si="8"/>
        <v>2.48763712845848E-3</v>
      </c>
      <c r="E21" s="58">
        <f t="shared" si="8"/>
        <v>2.0811764705882361</v>
      </c>
      <c r="F21" s="58">
        <f t="shared" si="8"/>
        <v>9.6816712162026738E-2</v>
      </c>
      <c r="G21" s="58">
        <f t="shared" si="8"/>
        <v>2.3615094895886778E-2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6"/>
        <v>-2.4680936021035944E-19</v>
      </c>
      <c r="M21" s="62">
        <f t="shared" si="7"/>
        <v>-9.9731524033185118E-20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H3" sqref="A3:H1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69">
        <v>15.9</v>
      </c>
      <c r="C4" s="24">
        <f>0.2/B4</f>
        <v>1.2578616352201259E-2</v>
      </c>
      <c r="D4" s="24">
        <f>(0.5/B4)*C4</f>
        <v>3.9555397333966222E-4</v>
      </c>
      <c r="E4" s="24">
        <v>1.4</v>
      </c>
      <c r="F4" s="24">
        <f>0.2/E4</f>
        <v>0.14285714285714288</v>
      </c>
      <c r="G4" s="24">
        <f>(0.5/E4)*F4</f>
        <v>5.1020408163265314E-2</v>
      </c>
      <c r="H4" s="20">
        <v>7.86</v>
      </c>
      <c r="I4" s="51">
        <v>23</v>
      </c>
      <c r="J4" s="51">
        <v>1007</v>
      </c>
      <c r="K4" s="51">
        <v>504</v>
      </c>
      <c r="L4" s="7">
        <f>0.75*PI()*$O$9*$O$8*(SQRT(($O$10/(2*$O$12))^2 +((9*$O$11*C4)/(1000*$O$8*$O$9))) - ($O$10/(2*$O$12)))^3 * ((C4-F4)/($O$6*C4))</f>
        <v>-7.9422224517559123E-20</v>
      </c>
      <c r="M4" s="7">
        <f>L4* ((1.5*(D4/C4)) + ((D4+G4)/(C4+F4)) + ($P$6/$O$6) + (D4/C4))</f>
        <v>-3.2717732134662491E-20</v>
      </c>
      <c r="N4" s="6" t="s">
        <v>13</v>
      </c>
      <c r="O4" s="6" t="s">
        <v>17</v>
      </c>
      <c r="P4" s="6"/>
    </row>
    <row r="5" spans="1:16">
      <c r="A5" s="20">
        <v>2</v>
      </c>
      <c r="B5" s="69">
        <v>14.68</v>
      </c>
      <c r="C5" s="24">
        <f t="shared" ref="C5:C14" si="0">0.2/B5</f>
        <v>1.3623978201634879E-2</v>
      </c>
      <c r="D5" s="24">
        <f t="shared" ref="D5:D13" si="1">(0.5/B5)*C5</f>
        <v>4.6403195509655588E-4</v>
      </c>
      <c r="E5" s="24">
        <v>0.84</v>
      </c>
      <c r="F5" s="24">
        <f t="shared" ref="F5:F14" si="2">0.2/E5</f>
        <v>0.23809523809523811</v>
      </c>
      <c r="G5" s="24">
        <f t="shared" ref="G5:G13" si="3">(0.5/E5)*F5</f>
        <v>0.14172335600907029</v>
      </c>
      <c r="H5" s="20">
        <v>7.86</v>
      </c>
      <c r="I5" s="51">
        <v>23</v>
      </c>
      <c r="J5" s="51">
        <v>1007</v>
      </c>
      <c r="K5" s="51">
        <v>504</v>
      </c>
      <c r="L5" s="7">
        <f t="shared" ref="L5:L14" si="4">0.75*PI()*$O$9*$O$8*(SQRT(($O$10/(2*$O$12))^2 +((9*$O$11*C5)/(1000*$O$8*$O$9))) - ($O$10/(2*$O$12)))^3 * ((C5-F5)/($O$6*C5))</f>
        <v>-1.6039687479098329E-19</v>
      </c>
      <c r="M5" s="7">
        <f t="shared" ref="M5:M13" si="5">L5* ((1.5*(D5/C5)) + ((D5+G5)/(C5+F5)) + ($P$6/$O$6) + (D5/C5))</f>
        <v>-1.0466849544477339E-19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69">
        <v>10.029999999999999</v>
      </c>
      <c r="C6" s="24">
        <f t="shared" si="0"/>
        <v>1.9940179461615158E-2</v>
      </c>
      <c r="D6" s="24">
        <f t="shared" si="1"/>
        <v>9.9402689240354739E-4</v>
      </c>
      <c r="E6" s="24">
        <v>0.77</v>
      </c>
      <c r="F6" s="24">
        <f t="shared" si="2"/>
        <v>0.25974025974025977</v>
      </c>
      <c r="G6" s="24">
        <f t="shared" si="3"/>
        <v>0.168662506324844</v>
      </c>
      <c r="H6" s="20">
        <v>7.86</v>
      </c>
      <c r="I6" s="51">
        <v>23</v>
      </c>
      <c r="J6" s="51">
        <v>1007</v>
      </c>
      <c r="K6" s="51">
        <v>504</v>
      </c>
      <c r="L6" s="7">
        <f t="shared" si="4"/>
        <v>-3.6514775778166758E-19</v>
      </c>
      <c r="M6" s="7">
        <f t="shared" si="5"/>
        <v>-2.6793781363325586E-19</v>
      </c>
      <c r="N6" s="1" t="s">
        <v>31</v>
      </c>
      <c r="O6" s="6">
        <f>K4/7.86</f>
        <v>64.122137404580144</v>
      </c>
      <c r="P6" s="6">
        <f>O6*(0.02/7.86)</f>
        <v>0.16316065497348636</v>
      </c>
    </row>
    <row r="7" spans="1:16">
      <c r="A7" s="20">
        <v>4</v>
      </c>
      <c r="B7" s="69">
        <v>13.74</v>
      </c>
      <c r="C7" s="24">
        <f t="shared" si="0"/>
        <v>1.4556040756914119E-2</v>
      </c>
      <c r="D7" s="24">
        <f t="shared" si="1"/>
        <v>5.2969580629236236E-4</v>
      </c>
      <c r="E7" s="24">
        <v>0.51</v>
      </c>
      <c r="F7" s="24">
        <f t="shared" si="2"/>
        <v>0.39215686274509803</v>
      </c>
      <c r="G7" s="24">
        <f t="shared" si="3"/>
        <v>0.38446751249519412</v>
      </c>
      <c r="H7" s="20">
        <v>7.86</v>
      </c>
      <c r="I7" s="51">
        <v>23</v>
      </c>
      <c r="J7" s="51">
        <v>1007</v>
      </c>
      <c r="K7" s="51">
        <v>504</v>
      </c>
      <c r="L7" s="7">
        <f t="shared" si="4"/>
        <v>-3.0775958840730971E-19</v>
      </c>
      <c r="M7" s="7">
        <f t="shared" si="5"/>
        <v>-3.2010893558510872E-19</v>
      </c>
      <c r="N7" s="1" t="s">
        <v>24</v>
      </c>
      <c r="O7" s="6" t="s">
        <v>25</v>
      </c>
      <c r="P7" s="6"/>
    </row>
    <row r="8" spans="1:16">
      <c r="A8" s="20">
        <v>5</v>
      </c>
      <c r="B8" s="69">
        <v>11.19</v>
      </c>
      <c r="C8" s="24">
        <f t="shared" si="0"/>
        <v>1.7873100983020557E-2</v>
      </c>
      <c r="D8" s="24">
        <f t="shared" si="1"/>
        <v>7.986193468731259E-4</v>
      </c>
      <c r="E8" s="24">
        <v>0.56999999999999995</v>
      </c>
      <c r="F8" s="24">
        <f t="shared" si="2"/>
        <v>0.35087719298245618</v>
      </c>
      <c r="G8" s="24">
        <f t="shared" si="3"/>
        <v>0.30778701138811948</v>
      </c>
      <c r="H8" s="20">
        <v>7.86</v>
      </c>
      <c r="I8" s="51">
        <v>23</v>
      </c>
      <c r="J8" s="51">
        <v>1007</v>
      </c>
      <c r="K8" s="51">
        <v>504</v>
      </c>
      <c r="L8" s="7">
        <f t="shared" si="4"/>
        <v>-4.0808524702703458E-19</v>
      </c>
      <c r="M8" s="7">
        <f t="shared" si="5"/>
        <v>-3.8812707560131121E-19</v>
      </c>
      <c r="N8" s="1" t="s">
        <v>26</v>
      </c>
      <c r="O8" s="6">
        <v>9.81</v>
      </c>
      <c r="P8" s="6"/>
    </row>
    <row r="9" spans="1:16">
      <c r="A9" s="20">
        <v>6</v>
      </c>
      <c r="B9" s="69">
        <v>15.79</v>
      </c>
      <c r="C9" s="24">
        <f t="shared" si="0"/>
        <v>1.266624445851805E-2</v>
      </c>
      <c r="D9" s="24">
        <f t="shared" si="1"/>
        <v>4.0108437170734802E-4</v>
      </c>
      <c r="E9" s="24">
        <v>0.86</v>
      </c>
      <c r="F9" s="24">
        <f t="shared" si="2"/>
        <v>0.23255813953488375</v>
      </c>
      <c r="G9" s="24">
        <f t="shared" si="3"/>
        <v>0.13520822065981614</v>
      </c>
      <c r="H9" s="20">
        <v>7.86</v>
      </c>
      <c r="I9" s="51">
        <v>23</v>
      </c>
      <c r="J9" s="51">
        <v>1007</v>
      </c>
      <c r="K9" s="51">
        <v>504</v>
      </c>
      <c r="L9" s="7">
        <f t="shared" si="4"/>
        <v>-1.3591796798779009E-19</v>
      </c>
      <c r="M9" s="7">
        <f t="shared" si="5"/>
        <v>-8.6268419665041957E-20</v>
      </c>
      <c r="N9" s="1" t="s">
        <v>27</v>
      </c>
      <c r="O9" s="6">
        <v>886</v>
      </c>
      <c r="P9" s="6"/>
    </row>
    <row r="10" spans="1:16">
      <c r="A10" s="20">
        <v>7</v>
      </c>
      <c r="B10" s="69">
        <v>11.35</v>
      </c>
      <c r="C10" s="24">
        <f t="shared" si="0"/>
        <v>1.7621145374449341E-2</v>
      </c>
      <c r="D10" s="24">
        <f t="shared" si="1"/>
        <v>7.7626191076869352E-4</v>
      </c>
      <c r="E10" s="24">
        <v>0.8</v>
      </c>
      <c r="F10" s="24">
        <f t="shared" si="2"/>
        <v>0.25</v>
      </c>
      <c r="G10" s="24">
        <f t="shared" si="3"/>
        <v>0.15625</v>
      </c>
      <c r="H10" s="20">
        <v>7.86</v>
      </c>
      <c r="I10" s="51">
        <v>23</v>
      </c>
      <c r="J10" s="51">
        <v>1007</v>
      </c>
      <c r="K10" s="51">
        <v>504</v>
      </c>
      <c r="L10" s="7">
        <f t="shared" si="4"/>
        <v>-2.7685776222101611E-19</v>
      </c>
      <c r="M10" s="7">
        <f t="shared" si="5"/>
        <v>-1.9364124713539825E-19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69">
        <v>13.94</v>
      </c>
      <c r="C11" s="24">
        <f t="shared" si="0"/>
        <v>1.4347202295552369E-2</v>
      </c>
      <c r="D11" s="24">
        <f t="shared" si="1"/>
        <v>5.1460553427375784E-4</v>
      </c>
      <c r="E11" s="24">
        <v>0.8</v>
      </c>
      <c r="F11" s="24">
        <f t="shared" si="2"/>
        <v>0.25</v>
      </c>
      <c r="G11" s="24">
        <f t="shared" si="3"/>
        <v>0.15625</v>
      </c>
      <c r="H11" s="20">
        <v>7.86</v>
      </c>
      <c r="I11" s="51">
        <v>23</v>
      </c>
      <c r="J11" s="51">
        <v>1007</v>
      </c>
      <c r="K11" s="51">
        <v>504</v>
      </c>
      <c r="L11" s="7">
        <f t="shared" si="4"/>
        <v>-1.8662690303196959E-19</v>
      </c>
      <c r="M11" s="7">
        <f t="shared" si="5"/>
        <v>-1.2788420861837723E-19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69">
        <v>18.420000000000002</v>
      </c>
      <c r="C12" s="24">
        <f t="shared" si="0"/>
        <v>1.0857763300760043E-2</v>
      </c>
      <c r="D12" s="24">
        <f t="shared" si="1"/>
        <v>2.9472755973832904E-4</v>
      </c>
      <c r="E12" s="24">
        <v>0.7</v>
      </c>
      <c r="F12" s="24">
        <f t="shared" si="2"/>
        <v>0.28571428571428575</v>
      </c>
      <c r="G12" s="24">
        <f t="shared" si="3"/>
        <v>0.20408163265306126</v>
      </c>
      <c r="H12" s="20">
        <v>7.86</v>
      </c>
      <c r="I12" s="51">
        <v>23</v>
      </c>
      <c r="J12" s="51">
        <v>1007</v>
      </c>
      <c r="K12" s="51">
        <v>504</v>
      </c>
      <c r="L12" s="7">
        <f t="shared" si="4"/>
        <v>-1.2502884984552423E-19</v>
      </c>
      <c r="M12" s="7">
        <f t="shared" si="5"/>
        <v>-9.4963714600522251E-20</v>
      </c>
      <c r="N12" s="1" t="s">
        <v>30</v>
      </c>
      <c r="O12" s="6">
        <v>1007</v>
      </c>
      <c r="P12" s="6"/>
    </row>
    <row r="13" spans="1:16">
      <c r="A13" s="20">
        <v>10</v>
      </c>
      <c r="B13" s="69">
        <v>13.71</v>
      </c>
      <c r="C13" s="24">
        <f t="shared" si="0"/>
        <v>1.4587892049598834E-2</v>
      </c>
      <c r="D13" s="24">
        <f t="shared" si="1"/>
        <v>5.3201648612687211E-4</v>
      </c>
      <c r="E13" s="24">
        <v>0.46</v>
      </c>
      <c r="F13" s="24">
        <f t="shared" si="2"/>
        <v>0.43478260869565216</v>
      </c>
      <c r="G13" s="24">
        <f t="shared" si="3"/>
        <v>0.47258979206049145</v>
      </c>
      <c r="H13" s="20">
        <v>7.86</v>
      </c>
      <c r="I13" s="51">
        <v>23</v>
      </c>
      <c r="J13" s="51">
        <v>1007</v>
      </c>
      <c r="K13" s="51">
        <v>504</v>
      </c>
      <c r="L13" s="7">
        <f t="shared" si="4"/>
        <v>-3.4396666573224127E-19</v>
      </c>
      <c r="M13" s="7">
        <f t="shared" si="5"/>
        <v>-3.9438305563604715E-19</v>
      </c>
      <c r="N13" s="1" t="s">
        <v>32</v>
      </c>
      <c r="O13" s="9">
        <f>K4</f>
        <v>504</v>
      </c>
      <c r="P13" s="6"/>
    </row>
    <row r="14" spans="1:16" ht="15.75" thickBot="1">
      <c r="A14" s="30">
        <v>11</v>
      </c>
      <c r="B14" s="70">
        <v>2</v>
      </c>
      <c r="C14" s="45">
        <f t="shared" si="0"/>
        <v>0.1</v>
      </c>
      <c r="D14" s="45">
        <f>(0.5/B14)*C14</f>
        <v>2.5000000000000001E-2</v>
      </c>
      <c r="E14" s="45">
        <v>0.52</v>
      </c>
      <c r="F14" s="45">
        <f t="shared" si="2"/>
        <v>0.38461538461538464</v>
      </c>
      <c r="G14" s="45">
        <f>(0.5/E14)*F14</f>
        <v>0.36982248520710059</v>
      </c>
      <c r="H14" s="30">
        <v>7.86</v>
      </c>
      <c r="I14" s="52">
        <v>23</v>
      </c>
      <c r="J14" s="52">
        <v>1007</v>
      </c>
      <c r="K14" s="52">
        <v>504</v>
      </c>
      <c r="L14" s="61">
        <f t="shared" si="4"/>
        <v>-1.0225131382905756E-17</v>
      </c>
      <c r="M14" s="61">
        <f>L14* ((1.5*(D14/C14)) + ((D14+G14)/(C14+F14)) + ($P$6/$O$6) + (D14/C14))</f>
        <v>-1.4747273386389465E-17</v>
      </c>
      <c r="O14" s="6"/>
      <c r="P14" s="6"/>
    </row>
    <row r="15" spans="1:16" s="55" customFormat="1" ht="15.75" thickBot="1">
      <c r="A15" s="46" t="s">
        <v>21</v>
      </c>
      <c r="B15" s="71">
        <f>AVERAGE(B4:B14)</f>
        <v>12.795454545454545</v>
      </c>
      <c r="C15" s="47">
        <f t="shared" ref="C15:K15" si="6">AVERAGE(C4:C14)</f>
        <v>2.2604742112205874E-2</v>
      </c>
      <c r="D15" s="47">
        <f t="shared" si="6"/>
        <v>2.790965803329114E-3</v>
      </c>
      <c r="E15" s="47">
        <f t="shared" si="6"/>
        <v>0.74818181818181817</v>
      </c>
      <c r="F15" s="47">
        <f t="shared" si="6"/>
        <v>0.29285428318003648</v>
      </c>
      <c r="G15" s="47">
        <f t="shared" si="6"/>
        <v>0.23162390226917839</v>
      </c>
      <c r="H15" s="46">
        <f t="shared" si="6"/>
        <v>7.86</v>
      </c>
      <c r="I15" s="46">
        <f t="shared" si="6"/>
        <v>23</v>
      </c>
      <c r="J15" s="46">
        <f t="shared" si="6"/>
        <v>1007</v>
      </c>
      <c r="K15" s="46">
        <f t="shared" si="6"/>
        <v>504</v>
      </c>
      <c r="L15" s="72">
        <f t="shared" ref="L15" si="7">0.75*PI()*$O$9*$O$8*(SQRT(($O$10/(2*$O$12))^2 +((9*$O$11*C15)/(1000*$O$8*$O$9))) - ($O$10/(2*$O$12)))^3 * ((C15-F15)/($O$6*C15))</f>
        <v>-5.2768264900164395E-19</v>
      </c>
      <c r="M15" s="73">
        <f>L15* ((1.5*(D15/C15)) + ((D15+G15)/(C15+F15)) + ($P$6/$O$6) + (D15/C15))</f>
        <v>-5.5633911553320176E-19</v>
      </c>
      <c r="N15" s="54"/>
    </row>
    <row r="16" spans="1:16">
      <c r="A16" s="26">
        <v>13</v>
      </c>
      <c r="B16" s="26"/>
      <c r="C16" s="27"/>
      <c r="D16" s="27"/>
      <c r="E16" s="27"/>
      <c r="F16" s="27"/>
      <c r="G16" s="27"/>
      <c r="H16">
        <v>7.86</v>
      </c>
      <c r="I16" s="27"/>
      <c r="J16" s="27"/>
      <c r="K16" s="27"/>
    </row>
    <row r="17" spans="1:11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1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1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1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1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1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1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G20" sqref="G20"/>
    </sheetView>
  </sheetViews>
  <sheetFormatPr defaultColWidth="11.85546875" defaultRowHeight="15"/>
  <cols>
    <col min="1" max="16384" width="11.85546875" style="10"/>
  </cols>
  <sheetData>
    <row r="1" spans="2:9" ht="15.75" thickBot="1">
      <c r="B1" s="10" t="s">
        <v>22</v>
      </c>
      <c r="C1" s="10" t="s">
        <v>23</v>
      </c>
      <c r="E1" s="39" t="s">
        <v>33</v>
      </c>
      <c r="F1" s="39" t="s">
        <v>34</v>
      </c>
    </row>
    <row r="2" spans="2:9">
      <c r="B2" s="10">
        <v>-1.1032033408753054E-18</v>
      </c>
      <c r="C2" s="10">
        <v>-8.1979010555190123E-19</v>
      </c>
      <c r="E2" s="12">
        <f>B2-B3</f>
        <v>-1.7411627452717647E-19</v>
      </c>
      <c r="F2" s="10">
        <f>C2+C3</f>
        <v>-1.488036964313122E-18</v>
      </c>
      <c r="H2" s="10">
        <f>E2/E3</f>
        <v>2.2038545142405521</v>
      </c>
      <c r="I2" s="10">
        <f>F2/E2</f>
        <v>8.5462256090303939</v>
      </c>
    </row>
    <row r="3" spans="2:9">
      <c r="B3" s="10">
        <v>-9.2908706634812897E-19</v>
      </c>
      <c r="C3" s="10">
        <v>-6.6824685876122082E-19</v>
      </c>
      <c r="E3" s="12">
        <f t="shared" ref="E3:E7" si="0">B3-B4</f>
        <v>-7.9005339691026245E-20</v>
      </c>
      <c r="F3" s="10">
        <f t="shared" ref="F3:F7" si="1">C3+C4</f>
        <v>-1.2346980392256273E-18</v>
      </c>
      <c r="H3" s="10">
        <f t="shared" ref="H3:H6" si="2">E3/E4</f>
        <v>0.24505448422981413</v>
      </c>
      <c r="I3" s="10">
        <f t="shared" ref="I3:I7" si="3">F3/E3</f>
        <v>15.628032789356761</v>
      </c>
    </row>
    <row r="4" spans="2:9">
      <c r="B4" s="10">
        <v>-8.5008172665710272E-19</v>
      </c>
      <c r="C4" s="10">
        <v>-5.6645118046440658E-19</v>
      </c>
      <c r="E4" s="12">
        <f t="shared" si="0"/>
        <v>-3.2239907765545877E-19</v>
      </c>
      <c r="F4" s="10">
        <f t="shared" si="1"/>
        <v>-1.1227902959976083E-18</v>
      </c>
      <c r="H4" s="10">
        <f t="shared" si="2"/>
        <v>2.7013088074595193</v>
      </c>
      <c r="I4" s="10">
        <f t="shared" si="3"/>
        <v>3.48261013698529</v>
      </c>
    </row>
    <row r="5" spans="2:9">
      <c r="B5" s="10">
        <v>-5.2768264900164395E-19</v>
      </c>
      <c r="C5" s="10">
        <v>-5.5633911553320176E-19</v>
      </c>
      <c r="E5" s="12">
        <f t="shared" si="0"/>
        <v>-1.1934921204312925E-19</v>
      </c>
      <c r="F5" s="10">
        <f t="shared" si="1"/>
        <v>-7.6105250658619481E-19</v>
      </c>
      <c r="H5" s="10">
        <f t="shared" si="2"/>
        <v>0.7388942530791609</v>
      </c>
      <c r="I5" s="10">
        <f t="shared" si="3"/>
        <v>6.3766864779230641</v>
      </c>
    </row>
    <row r="6" spans="2:9">
      <c r="B6" s="10">
        <v>-4.0833343695851471E-19</v>
      </c>
      <c r="C6" s="10">
        <v>-2.0471339105299305E-19</v>
      </c>
      <c r="E6" s="12">
        <f t="shared" si="0"/>
        <v>-1.6152407674815527E-19</v>
      </c>
      <c r="F6" s="10">
        <f t="shared" si="1"/>
        <v>-3.0444491508617817E-19</v>
      </c>
      <c r="H6" s="10">
        <f t="shared" si="2"/>
        <v>0.65444874785334639</v>
      </c>
      <c r="I6" s="10">
        <f t="shared" si="3"/>
        <v>1.8848268395358909</v>
      </c>
    </row>
    <row r="7" spans="2:9">
      <c r="B7" s="10">
        <v>-2.4680936021035944E-19</v>
      </c>
      <c r="C7" s="10">
        <v>-9.9731524033185118E-20</v>
      </c>
      <c r="E7" s="12">
        <f t="shared" si="0"/>
        <v>-2.4680936021035944E-19</v>
      </c>
      <c r="F7" s="10">
        <f t="shared" si="1"/>
        <v>-9.9731524033185118E-20</v>
      </c>
      <c r="I7" s="10">
        <f t="shared" si="3"/>
        <v>0.4040832322898224</v>
      </c>
    </row>
    <row r="8" spans="2:9">
      <c r="E8" s="12">
        <f>_xlfn.STDEV.S(E2:E6)</f>
        <v>9.240078163743727E-20</v>
      </c>
      <c r="F8" s="12"/>
      <c r="G8" s="12"/>
      <c r="H8" s="12"/>
      <c r="I8" s="12"/>
    </row>
    <row r="9" spans="2:9">
      <c r="E9" s="12"/>
      <c r="F9" s="12"/>
      <c r="G9" s="12"/>
      <c r="H9" s="12"/>
      <c r="I9" s="12"/>
    </row>
    <row r="10" spans="2:9">
      <c r="E10" s="12" t="s">
        <v>35</v>
      </c>
      <c r="F10" s="12">
        <f>(E5+E6+E4+E2)/5</f>
        <v>-1.5547772819478395E-19</v>
      </c>
      <c r="G10" s="12">
        <f>F10*((F2/E2)+(F5/E5)+(F6/E6)+(F4/E4))</f>
        <v>-3.1546973766681991E-18</v>
      </c>
      <c r="H10" s="12"/>
      <c r="I10" s="12"/>
    </row>
    <row r="11" spans="2:9">
      <c r="E11" s="12"/>
      <c r="F11" s="12"/>
      <c r="G11" s="12">
        <f>AVERAGE(F2,F4,F5,F6)</f>
        <v>-9.190811704957758E-19</v>
      </c>
      <c r="H11" s="12"/>
      <c r="I11" s="12"/>
    </row>
    <row r="12" spans="2:9">
      <c r="E12" s="12"/>
      <c r="F12" s="12"/>
      <c r="G12" s="12"/>
      <c r="H12" s="12"/>
      <c r="I12" s="12"/>
    </row>
    <row r="13" spans="2:9">
      <c r="E13" s="12"/>
      <c r="F13" s="12"/>
      <c r="G13" s="12"/>
      <c r="H13" s="12"/>
      <c r="I13" s="12"/>
    </row>
    <row r="14" spans="2:9">
      <c r="E14" s="12"/>
      <c r="F14" s="12"/>
      <c r="G14" s="12"/>
      <c r="H14" s="12"/>
      <c r="I14" s="12"/>
    </row>
    <row r="15" spans="2:9">
      <c r="E15" s="12"/>
      <c r="F15" s="12"/>
      <c r="G15" s="12"/>
      <c r="H15" s="12"/>
      <c r="I15" s="12"/>
    </row>
    <row r="16" spans="2:9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12"/>
      <c r="G18" s="12"/>
      <c r="H18" s="12"/>
      <c r="I18" s="12"/>
    </row>
    <row r="19" spans="5:9">
      <c r="E19" s="12"/>
      <c r="F19" s="12"/>
      <c r="G19" s="12"/>
      <c r="H19" s="12"/>
      <c r="I19" s="12"/>
    </row>
    <row r="20" spans="5:9">
      <c r="E20" s="12"/>
      <c r="F20" s="12"/>
      <c r="G20" s="12"/>
      <c r="H20" s="12"/>
      <c r="I20" s="12"/>
    </row>
    <row r="21" spans="5:9">
      <c r="E21" s="12"/>
      <c r="F21" s="12"/>
      <c r="G21" s="12"/>
      <c r="H21" s="12"/>
      <c r="I21" s="12"/>
    </row>
    <row r="22" spans="5:9">
      <c r="E22" s="12"/>
      <c r="F22" s="12"/>
      <c r="G22" s="12"/>
      <c r="H22" s="12"/>
      <c r="I22" s="12"/>
    </row>
    <row r="23" spans="5:9">
      <c r="E23" s="12"/>
      <c r="F23" s="12"/>
      <c r="G23" s="12"/>
      <c r="H23" s="12"/>
      <c r="I23" s="12"/>
    </row>
    <row r="24" spans="5:9">
      <c r="E24" s="12"/>
      <c r="F24" s="12"/>
      <c r="G24" s="12"/>
      <c r="H24" s="12"/>
      <c r="I24" s="12"/>
    </row>
    <row r="25" spans="5:9">
      <c r="E25" s="12"/>
      <c r="F25" s="12"/>
      <c r="G25" s="12"/>
      <c r="H25" s="12"/>
      <c r="I25" s="12"/>
    </row>
    <row r="26" spans="5:9">
      <c r="E26" s="12"/>
      <c r="F26" s="12"/>
      <c r="G26" s="12"/>
      <c r="H26" s="12"/>
      <c r="I26" s="12"/>
    </row>
    <row r="27" spans="5:9">
      <c r="E27" s="12"/>
      <c r="F27" s="12"/>
      <c r="G27" s="12"/>
      <c r="H27" s="12"/>
      <c r="I27" s="12"/>
    </row>
    <row r="28" spans="5:9">
      <c r="E28" s="12"/>
      <c r="F28" s="12"/>
      <c r="G28" s="12"/>
      <c r="H28" s="12"/>
      <c r="I28" s="12"/>
    </row>
    <row r="29" spans="5:9">
      <c r="E29" s="12"/>
      <c r="F29" s="12"/>
      <c r="G29" s="12"/>
      <c r="H29" s="12"/>
      <c r="I29" s="12"/>
    </row>
    <row r="30" spans="5:9">
      <c r="E30" s="12"/>
      <c r="F30" s="12"/>
      <c r="G30" s="12"/>
      <c r="H30" s="12"/>
      <c r="I30" s="12"/>
    </row>
    <row r="31" spans="5:9">
      <c r="E31" s="12"/>
      <c r="F31" s="12"/>
      <c r="G31" s="12"/>
      <c r="H31" s="12"/>
      <c r="I31" s="12"/>
    </row>
    <row r="32" spans="5:9">
      <c r="E32" s="12"/>
      <c r="F32" s="12"/>
      <c r="G32" s="12"/>
      <c r="H32" s="12"/>
      <c r="I32" s="12"/>
    </row>
    <row r="33" spans="5:9">
      <c r="E33" s="12"/>
      <c r="F33" s="12"/>
      <c r="G33" s="12"/>
      <c r="H33" s="12"/>
      <c r="I33" s="12"/>
    </row>
    <row r="34" spans="5:9">
      <c r="E34" s="12"/>
      <c r="F34" s="12"/>
      <c r="G34" s="12"/>
      <c r="H34" s="12"/>
      <c r="I34" s="12"/>
    </row>
    <row r="35" spans="5:9">
      <c r="E35" s="12"/>
      <c r="F35" s="12"/>
      <c r="G35" s="12"/>
      <c r="H35" s="12"/>
      <c r="I35" s="12"/>
    </row>
    <row r="36" spans="5:9">
      <c r="E36" s="12"/>
      <c r="F36" s="12"/>
      <c r="G36" s="12"/>
      <c r="H36" s="12"/>
      <c r="I36" s="12"/>
    </row>
    <row r="37" spans="5:9">
      <c r="E37" s="12"/>
      <c r="F37" s="12"/>
      <c r="G37" s="12"/>
      <c r="H37" s="12"/>
      <c r="I37" s="12"/>
    </row>
    <row r="38" spans="5:9">
      <c r="E38" s="12"/>
      <c r="F38" s="12"/>
      <c r="G38" s="12"/>
      <c r="H38" s="12"/>
      <c r="I38" s="12"/>
    </row>
    <row r="39" spans="5:9">
      <c r="E39" s="12"/>
      <c r="F39" s="12"/>
      <c r="G39" s="12"/>
      <c r="H39" s="12"/>
      <c r="I39" s="12"/>
    </row>
    <row r="40" spans="5:9">
      <c r="E40" s="12"/>
      <c r="F40" s="12"/>
      <c r="G40" s="12"/>
      <c r="H40" s="12"/>
      <c r="I40" s="12"/>
    </row>
    <row r="41" spans="5:9">
      <c r="E41" s="12"/>
      <c r="F41" s="12"/>
      <c r="G41" s="12"/>
      <c r="H41" s="12"/>
      <c r="I41" s="12"/>
    </row>
    <row r="42" spans="5:9">
      <c r="E42" s="12"/>
      <c r="F42" s="12"/>
      <c r="G42" s="12"/>
      <c r="H42" s="12"/>
      <c r="I42" s="12"/>
    </row>
    <row r="43" spans="5:9">
      <c r="E43" s="12"/>
      <c r="F43" s="12"/>
      <c r="G43" s="12"/>
      <c r="H43" s="12"/>
      <c r="I43" s="12"/>
    </row>
    <row r="44" spans="5:9">
      <c r="E44" s="12"/>
      <c r="F44" s="12"/>
      <c r="G44" s="12"/>
      <c r="H44" s="12"/>
      <c r="I44" s="12"/>
    </row>
    <row r="45" spans="5:9">
      <c r="E45" s="12"/>
      <c r="F45" s="12"/>
      <c r="G45" s="12"/>
      <c r="H45" s="12"/>
      <c r="I45" s="12"/>
    </row>
    <row r="46" spans="5:9">
      <c r="E46" s="12"/>
      <c r="F46" s="12"/>
      <c r="G46" s="12"/>
      <c r="H46" s="12"/>
      <c r="I46" s="12"/>
    </row>
    <row r="47" spans="5:9">
      <c r="E47" s="12"/>
      <c r="F47" s="12"/>
      <c r="G47" s="12"/>
      <c r="H47" s="12"/>
      <c r="I47" s="12"/>
    </row>
    <row r="48" spans="5:9">
      <c r="E48" s="12"/>
      <c r="F48" s="12"/>
      <c r="G48" s="12"/>
      <c r="H48" s="12"/>
      <c r="I48" s="12"/>
    </row>
    <row r="49" spans="5:9">
      <c r="E49" s="12"/>
      <c r="F49" s="12"/>
      <c r="G49" s="12"/>
      <c r="H49" s="12"/>
      <c r="I49" s="12"/>
    </row>
    <row r="50" spans="5:9">
      <c r="E50" s="12"/>
      <c r="F50" s="12"/>
      <c r="G50" s="12"/>
      <c r="H50" s="12"/>
      <c r="I50" s="12"/>
    </row>
    <row r="51" spans="5:9">
      <c r="E51" s="12"/>
      <c r="F51" s="12"/>
      <c r="G51" s="12"/>
      <c r="H51" s="12"/>
      <c r="I51" s="12"/>
    </row>
    <row r="52" spans="5:9">
      <c r="E52" s="12"/>
      <c r="F52" s="12"/>
      <c r="G52" s="12"/>
      <c r="H52" s="12"/>
      <c r="I52" s="12"/>
    </row>
    <row r="53" spans="5:9">
      <c r="E53" s="12"/>
      <c r="F53" s="12"/>
      <c r="G53" s="12"/>
      <c r="H53" s="12"/>
      <c r="I53" s="12"/>
    </row>
    <row r="54" spans="5:9">
      <c r="E54" s="12"/>
      <c r="F54" s="12"/>
      <c r="G54" s="12"/>
      <c r="H54" s="12"/>
      <c r="I54" s="12"/>
    </row>
    <row r="55" spans="5:9">
      <c r="E55" s="12"/>
      <c r="F55" s="12"/>
      <c r="G55" s="12"/>
      <c r="H55" s="12"/>
      <c r="I55" s="12"/>
    </row>
    <row r="56" spans="5:9">
      <c r="E56" s="12"/>
      <c r="F56" s="12"/>
      <c r="G56" s="12"/>
      <c r="H56" s="12"/>
      <c r="I56" s="12"/>
    </row>
    <row r="57" spans="5:9">
      <c r="E57" s="12"/>
      <c r="F57" s="12"/>
      <c r="G57" s="12"/>
      <c r="H57" s="12"/>
      <c r="I57" s="12"/>
    </row>
    <row r="58" spans="5:9">
      <c r="E58" s="12"/>
      <c r="F58" s="12"/>
      <c r="G58" s="12"/>
      <c r="H58" s="12"/>
      <c r="I58" s="12"/>
    </row>
    <row r="59" spans="5:9">
      <c r="E59" s="12"/>
      <c r="F59" s="12"/>
      <c r="G59" s="12"/>
      <c r="H59" s="12"/>
      <c r="I59" s="12"/>
    </row>
    <row r="60" spans="5:9">
      <c r="E60" s="12"/>
      <c r="F60" s="12"/>
      <c r="G60" s="12"/>
      <c r="H60" s="12"/>
      <c r="I60" s="12"/>
    </row>
    <row r="61" spans="5:9">
      <c r="E61" s="12"/>
      <c r="F61" s="12"/>
      <c r="G61" s="12"/>
      <c r="H61" s="12"/>
      <c r="I61" s="12"/>
    </row>
    <row r="62" spans="5:9">
      <c r="E62" s="12"/>
      <c r="F62" s="12"/>
      <c r="G62" s="12"/>
      <c r="H62" s="12"/>
      <c r="I62" s="12"/>
    </row>
    <row r="63" spans="5:9">
      <c r="E63" s="12"/>
      <c r="F63" s="12"/>
      <c r="G63" s="12"/>
      <c r="H63" s="12"/>
      <c r="I63" s="12"/>
    </row>
    <row r="64" spans="5:9">
      <c r="E64" s="12"/>
      <c r="F64" s="12"/>
      <c r="G64" s="12"/>
      <c r="H64" s="12"/>
      <c r="I64" s="12"/>
    </row>
    <row r="65" spans="1:9">
      <c r="E65" s="12"/>
      <c r="F65" s="12"/>
      <c r="G65" s="12"/>
      <c r="H65" s="12"/>
      <c r="I65" s="12"/>
    </row>
    <row r="66" spans="1:9">
      <c r="E66" s="12"/>
      <c r="F66" s="12"/>
      <c r="G66" s="12"/>
      <c r="H66" s="12"/>
      <c r="I66" s="12"/>
    </row>
    <row r="67" spans="1:9">
      <c r="E67" s="12"/>
      <c r="F67" s="12"/>
      <c r="G67" s="12"/>
      <c r="H67" s="12"/>
      <c r="I67" s="12"/>
    </row>
    <row r="68" spans="1:9">
      <c r="E68" s="12"/>
      <c r="F68" s="12"/>
      <c r="G68" s="12"/>
      <c r="H68" s="12"/>
      <c r="I68" s="12"/>
    </row>
    <row r="69" spans="1:9">
      <c r="E69" s="12"/>
      <c r="F69" s="12"/>
      <c r="G69" s="12"/>
      <c r="H69" s="12"/>
      <c r="I69" s="12"/>
    </row>
    <row r="71" spans="1:9">
      <c r="A71" s="11"/>
      <c r="B71" s="11"/>
      <c r="C71" s="11"/>
    </row>
  </sheetData>
  <sortState ref="B2:C73">
    <sortCondition ref="B2:B73"/>
  </sortState>
  <conditionalFormatting sqref="H1:H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{D98EBDBF-57B8-4F62-85E5-CC48E2E8F072}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8EBDBF-57B8-4F62-85E5-CC48E2E8F0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topLeftCell="B27" workbookViewId="0">
      <selection activeCell="P39" sqref="P39"/>
    </sheetView>
  </sheetViews>
  <sheetFormatPr defaultRowHeight="15"/>
  <cols>
    <col min="1" max="2" width="12.7109375" style="13" bestFit="1" customWidth="1"/>
    <col min="4" max="5" width="12.7109375" bestFit="1" customWidth="1"/>
    <col min="7" max="7" width="12.7109375" bestFit="1" customWidth="1"/>
    <col min="9" max="10" width="15.85546875" customWidth="1"/>
    <col min="13" max="13" width="12.7109375" bestFit="1" customWidth="1"/>
    <col min="14" max="14" width="12" bestFit="1" customWidth="1"/>
    <col min="16" max="16" width="12.7109375" bestFit="1" customWidth="1"/>
    <col min="18" max="18" width="12.7109375" bestFit="1" customWidth="1"/>
  </cols>
  <sheetData>
    <row r="1" spans="1:11">
      <c r="A1" s="8" t="s">
        <v>22</v>
      </c>
      <c r="B1" s="8" t="s">
        <v>37</v>
      </c>
    </row>
    <row r="2" spans="1:11">
      <c r="A2" s="13">
        <v>-6.3390620347441299E-16</v>
      </c>
      <c r="B2" s="13">
        <v>-2.7728492320763993E-15</v>
      </c>
      <c r="D2">
        <f>A2-A3</f>
        <v>-6.2844117902409287E-17</v>
      </c>
      <c r="E2">
        <f>B2+B3</f>
        <v>-3.4549822733984447E-15</v>
      </c>
      <c r="G2">
        <f>I2/H2</f>
        <v>-1.5444696633224721E-19</v>
      </c>
      <c r="H2" s="13">
        <f t="shared" ref="H2:H52" si="0">ROUND(I2/$M$54,0)</f>
        <v>1969</v>
      </c>
      <c r="I2">
        <v>-3.0410607670819476E-16</v>
      </c>
      <c r="J2">
        <v>8.9731792220636234E-19</v>
      </c>
      <c r="K2">
        <f>IF(I2=0, 0, (J2/I2)-1)</f>
        <v>-1.0029506740934591</v>
      </c>
    </row>
    <row r="3" spans="1:11">
      <c r="A3" s="13">
        <v>-5.7106208557200371E-16</v>
      </c>
      <c r="B3" s="13">
        <v>-6.8213304132204553E-16</v>
      </c>
      <c r="D3" s="13">
        <f t="shared" ref="D3:D66" si="1">A3-A4</f>
        <v>-1.3574147686679919E-16</v>
      </c>
      <c r="E3" s="13">
        <f t="shared" ref="E3:E66" si="2">B3+B4</f>
        <v>-2.5582690543860231E-15</v>
      </c>
      <c r="G3" s="13">
        <f t="shared" ref="G3:G66" si="3">I3/H3</f>
        <v>-1.5450750560628888E-19</v>
      </c>
      <c r="H3" s="13">
        <f t="shared" si="0"/>
        <v>1717</v>
      </c>
      <c r="I3">
        <v>-2.6528938712599802E-16</v>
      </c>
      <c r="J3">
        <v>7.8538126822347922E-19</v>
      </c>
      <c r="K3" s="13">
        <f t="shared" ref="K3:K66" si="4">IF(I3=0, 0, (J3/I3)-1)</f>
        <v>-1.002960469986123</v>
      </c>
    </row>
    <row r="4" spans="1:11">
      <c r="A4" s="13">
        <v>-4.3532060870520451E-16</v>
      </c>
      <c r="B4" s="13">
        <v>-1.8761360130639776E-15</v>
      </c>
      <c r="D4" s="13">
        <f t="shared" si="1"/>
        <v>-4.3077886329081519E-17</v>
      </c>
      <c r="E4" s="13">
        <f t="shared" si="2"/>
        <v>-2.451492748091298E-15</v>
      </c>
      <c r="G4" s="13">
        <f t="shared" si="3"/>
        <v>-1.5442716367098884E-19</v>
      </c>
      <c r="H4" s="13">
        <f t="shared" si="0"/>
        <v>879</v>
      </c>
      <c r="I4">
        <v>-1.3574147686679919E-16</v>
      </c>
      <c r="J4">
        <v>-2.5582690543860231E-15</v>
      </c>
      <c r="K4" s="13">
        <f t="shared" si="4"/>
        <v>17.84662752635592</v>
      </c>
    </row>
    <row r="5" spans="1:11">
      <c r="A5" s="13">
        <v>-3.92242722376123E-16</v>
      </c>
      <c r="B5" s="13">
        <v>-5.7535673502732046E-16</v>
      </c>
      <c r="D5" s="13">
        <f t="shared" si="1"/>
        <v>-1.9679152350409599E-17</v>
      </c>
      <c r="E5" s="13">
        <f t="shared" si="2"/>
        <v>-1.1171249087302181E-15</v>
      </c>
      <c r="G5" s="13">
        <f t="shared" si="3"/>
        <v>-1.5439171038429082E-19</v>
      </c>
      <c r="H5" s="13">
        <f t="shared" si="0"/>
        <v>592</v>
      </c>
      <c r="I5">
        <v>-9.1399892547500161E-17</v>
      </c>
      <c r="J5">
        <v>1.7281937610446438E-19</v>
      </c>
      <c r="K5" s="13">
        <f t="shared" si="4"/>
        <v>-1.0018908050249036</v>
      </c>
    </row>
    <row r="6" spans="1:11">
      <c r="A6" s="13">
        <v>-3.725635700257134E-16</v>
      </c>
      <c r="B6" s="13">
        <v>-5.4176817370289767E-16</v>
      </c>
      <c r="D6" s="13">
        <f t="shared" si="1"/>
        <v>-3.7737151468683749E-17</v>
      </c>
      <c r="E6" s="13">
        <f t="shared" si="2"/>
        <v>-8.6545065986390312E-16</v>
      </c>
      <c r="G6" s="13">
        <f t="shared" si="3"/>
        <v>-1.5453769481036382E-19</v>
      </c>
      <c r="H6" s="13">
        <f t="shared" si="0"/>
        <v>553</v>
      </c>
      <c r="I6">
        <v>-8.5459345230131194E-17</v>
      </c>
      <c r="J6">
        <v>-1.7552317745677342E-16</v>
      </c>
      <c r="K6" s="13">
        <f t="shared" si="4"/>
        <v>1.0538792683715483</v>
      </c>
    </row>
    <row r="7" spans="1:11">
      <c r="A7" s="13">
        <v>-3.3482641855702965E-16</v>
      </c>
      <c r="B7" s="13">
        <v>-3.2368248616100551E-16</v>
      </c>
      <c r="D7" s="13">
        <f t="shared" si="1"/>
        <v>-3.2621827080331315E-17</v>
      </c>
      <c r="E7" s="13">
        <f t="shared" si="2"/>
        <v>-7.7171844011507008E-16</v>
      </c>
      <c r="G7" s="13">
        <f t="shared" si="3"/>
        <v>-1.5437100493827531E-19</v>
      </c>
      <c r="H7" s="13">
        <f t="shared" si="0"/>
        <v>481</v>
      </c>
      <c r="I7">
        <v>-7.4252453375310422E-17</v>
      </c>
      <c r="J7">
        <v>1.2729209916003165E-18</v>
      </c>
      <c r="K7" s="13">
        <f t="shared" si="4"/>
        <v>-1.0171431506130351</v>
      </c>
    </row>
    <row r="8" spans="1:11">
      <c r="A8" s="13">
        <v>-3.0220459147669833E-16</v>
      </c>
      <c r="B8" s="13">
        <v>-4.4803595395406453E-16</v>
      </c>
      <c r="D8" s="13">
        <f t="shared" si="1"/>
        <v>-1.1545041855302208E-17</v>
      </c>
      <c r="E8" s="13">
        <f t="shared" si="2"/>
        <v>-6.1016534912555899E-16</v>
      </c>
      <c r="G8" s="13">
        <f t="shared" si="3"/>
        <v>-1.5440815209437172E-19</v>
      </c>
      <c r="H8" s="13">
        <f t="shared" si="0"/>
        <v>407</v>
      </c>
      <c r="I8">
        <v>-6.2844117902409287E-17</v>
      </c>
      <c r="J8">
        <v>-3.4549822733984447E-15</v>
      </c>
      <c r="K8" s="13">
        <f t="shared" si="4"/>
        <v>53.977019150204178</v>
      </c>
    </row>
    <row r="9" spans="1:11">
      <c r="A9" s="13">
        <v>-2.9065954962139612E-16</v>
      </c>
      <c r="B9" s="13">
        <v>-1.6212939517149441E-16</v>
      </c>
      <c r="D9" s="13">
        <f t="shared" si="1"/>
        <v>-4.6663251320047603E-17</v>
      </c>
      <c r="E9" s="13">
        <f t="shared" si="2"/>
        <v>-3.9305422337201244E-16</v>
      </c>
      <c r="G9" s="13">
        <f t="shared" si="3"/>
        <v>-1.5467124744630157E-19</v>
      </c>
      <c r="H9" s="13">
        <f t="shared" si="0"/>
        <v>385</v>
      </c>
      <c r="I9">
        <v>-5.95484302668261E-17</v>
      </c>
      <c r="J9">
        <v>-3.5767471111178137E-17</v>
      </c>
      <c r="K9" s="13">
        <f t="shared" si="4"/>
        <v>-0.39935492924145344</v>
      </c>
    </row>
    <row r="10" spans="1:11">
      <c r="A10" s="13">
        <v>-2.4399629830134852E-16</v>
      </c>
      <c r="B10" s="13">
        <v>-2.3092482820051803E-16</v>
      </c>
      <c r="D10" s="13">
        <f t="shared" si="1"/>
        <v>-4.6650732452327898E-18</v>
      </c>
      <c r="E10" s="13">
        <f t="shared" si="2"/>
        <v>-5.02391637495607E-16</v>
      </c>
      <c r="G10" s="13">
        <f t="shared" si="3"/>
        <v>-1.5433086075159894E-19</v>
      </c>
      <c r="H10" s="13">
        <f t="shared" si="0"/>
        <v>385</v>
      </c>
      <c r="I10">
        <v>-5.9417381389365594E-17</v>
      </c>
      <c r="J10">
        <v>4.3069453297916977E-16</v>
      </c>
      <c r="K10" s="13">
        <f t="shared" si="4"/>
        <v>-8.248628648859551</v>
      </c>
    </row>
    <row r="11" spans="1:11">
      <c r="A11" s="13">
        <v>-2.3933122505611573E-16</v>
      </c>
      <c r="B11" s="13">
        <v>-2.7146680929508897E-16</v>
      </c>
      <c r="D11" s="13">
        <f t="shared" si="1"/>
        <v>-1.3073412053497934E-17</v>
      </c>
      <c r="E11" s="13">
        <f t="shared" si="2"/>
        <v>-1.2582752957174854E-15</v>
      </c>
      <c r="G11" s="13">
        <f t="shared" si="3"/>
        <v>-1.5429491743462801E-19</v>
      </c>
      <c r="H11" s="13">
        <f t="shared" si="0"/>
        <v>315</v>
      </c>
      <c r="I11">
        <v>-4.8602898991907826E-17</v>
      </c>
      <c r="J11">
        <v>4.3803932926045615E-16</v>
      </c>
      <c r="K11" s="13">
        <f t="shared" si="4"/>
        <v>-10.012617320077714</v>
      </c>
    </row>
    <row r="12" spans="1:11">
      <c r="A12" s="13">
        <v>-2.262578130026178E-16</v>
      </c>
      <c r="B12" s="13">
        <v>-9.8680848642239651E-16</v>
      </c>
      <c r="D12" s="13">
        <f t="shared" si="1"/>
        <v>-4.1557298982312779E-17</v>
      </c>
      <c r="E12" s="13">
        <f t="shared" si="2"/>
        <v>-1.1265641927679918E-15</v>
      </c>
      <c r="G12" s="13">
        <f t="shared" si="3"/>
        <v>-1.5451407721870067E-19</v>
      </c>
      <c r="H12" s="13">
        <f t="shared" si="0"/>
        <v>302</v>
      </c>
      <c r="I12">
        <v>-4.6663251320047603E-17</v>
      </c>
      <c r="J12">
        <v>-3.9305422337201244E-16</v>
      </c>
      <c r="K12" s="13">
        <f t="shared" si="4"/>
        <v>7.4232069616449401</v>
      </c>
    </row>
    <row r="13" spans="1:11">
      <c r="A13" s="13">
        <v>-1.8470051402030502E-16</v>
      </c>
      <c r="B13" s="13">
        <v>-1.3975570634559528E-16</v>
      </c>
      <c r="D13" s="13">
        <f t="shared" si="1"/>
        <v>-8.5459345230131194E-17</v>
      </c>
      <c r="E13" s="13">
        <f t="shared" si="2"/>
        <v>-1.7552317745677342E-16</v>
      </c>
      <c r="G13" s="13">
        <f t="shared" si="3"/>
        <v>-1.544010262691094E-19</v>
      </c>
      <c r="H13" s="13">
        <f t="shared" si="0"/>
        <v>279</v>
      </c>
      <c r="I13">
        <v>-4.3077886329081519E-17</v>
      </c>
      <c r="J13">
        <v>-2.451492748091298E-15</v>
      </c>
      <c r="K13" s="13">
        <f t="shared" si="4"/>
        <v>55.908380540396102</v>
      </c>
    </row>
    <row r="14" spans="1:11">
      <c r="A14" s="13">
        <v>-9.9241168790173824E-17</v>
      </c>
      <c r="B14" s="13">
        <v>-3.5767471111178137E-17</v>
      </c>
      <c r="D14" s="13">
        <f t="shared" si="1"/>
        <v>-5.95484302668261E-17</v>
      </c>
      <c r="E14" s="13">
        <f t="shared" si="2"/>
        <v>-3.5767471111178137E-17</v>
      </c>
      <c r="G14" s="13">
        <f t="shared" si="3"/>
        <v>-1.5448810030599547E-19</v>
      </c>
      <c r="H14" s="13">
        <f t="shared" si="0"/>
        <v>269</v>
      </c>
      <c r="I14">
        <v>-4.1557298982312779E-17</v>
      </c>
      <c r="J14">
        <v>-1.1265641927679918E-15</v>
      </c>
      <c r="K14" s="13">
        <f t="shared" si="4"/>
        <v>26.108696194318821</v>
      </c>
    </row>
    <row r="15" spans="1:11">
      <c r="A15" s="13">
        <v>-3.9692738523347718E-17</v>
      </c>
      <c r="B15" s="13">
        <v>0</v>
      </c>
      <c r="D15" s="13">
        <f t="shared" si="1"/>
        <v>-1.9316505349687654E-18</v>
      </c>
      <c r="E15" s="13">
        <f t="shared" si="2"/>
        <v>-1.5450306674745718E-17</v>
      </c>
      <c r="G15" s="13">
        <f t="shared" si="3"/>
        <v>-1.5466045683886783E-19</v>
      </c>
      <c r="H15" s="13">
        <f t="shared" si="0"/>
        <v>244</v>
      </c>
      <c r="I15">
        <v>-3.7737151468683749E-17</v>
      </c>
      <c r="J15">
        <v>-8.6545065986390312E-16</v>
      </c>
      <c r="K15" s="13">
        <f t="shared" si="4"/>
        <v>21.933650956196285</v>
      </c>
    </row>
    <row r="16" spans="1:11">
      <c r="A16" s="13">
        <v>-3.7761087988378952E-17</v>
      </c>
      <c r="B16" s="13">
        <v>-1.5450306674745718E-17</v>
      </c>
      <c r="D16" s="13">
        <f t="shared" si="1"/>
        <v>-1.4989745333372022E-18</v>
      </c>
      <c r="E16" s="13">
        <f t="shared" si="2"/>
        <v>-3.0406683486685838E-17</v>
      </c>
      <c r="G16" s="13">
        <f t="shared" si="3"/>
        <v>-1.5460581554659392E-19</v>
      </c>
      <c r="H16" s="13">
        <f t="shared" si="0"/>
        <v>211</v>
      </c>
      <c r="I16">
        <v>-3.2621827080331315E-17</v>
      </c>
      <c r="J16">
        <v>-7.7171844011507008E-16</v>
      </c>
      <c r="K16" s="13">
        <f t="shared" si="4"/>
        <v>22.656505756551031</v>
      </c>
    </row>
    <row r="17" spans="1:11">
      <c r="A17" s="13">
        <v>-3.626211345504175E-17</v>
      </c>
      <c r="B17" s="13">
        <v>-1.495637681194012E-17</v>
      </c>
      <c r="D17" s="13">
        <f t="shared" si="1"/>
        <v>-2.2402380635091374E-18</v>
      </c>
      <c r="E17" s="13">
        <f t="shared" si="2"/>
        <v>-1.495637681194012E-17</v>
      </c>
      <c r="G17" s="13">
        <f t="shared" si="3"/>
        <v>-1.5495395551503622E-19</v>
      </c>
      <c r="H17" s="13">
        <f t="shared" si="0"/>
        <v>127</v>
      </c>
      <c r="I17">
        <v>-1.9679152350409599E-17</v>
      </c>
      <c r="J17">
        <v>-1.1171249087302181E-15</v>
      </c>
      <c r="K17" s="13">
        <f t="shared" si="4"/>
        <v>55.766922113236568</v>
      </c>
    </row>
    <row r="18" spans="1:11">
      <c r="A18" s="13">
        <v>-3.4021875391532613E-17</v>
      </c>
      <c r="B18" s="13">
        <v>0</v>
      </c>
      <c r="D18" s="13">
        <f t="shared" si="1"/>
        <v>-9.0840619367155129E-18</v>
      </c>
      <c r="E18" s="13">
        <f t="shared" si="2"/>
        <v>0</v>
      </c>
      <c r="G18" s="13">
        <f t="shared" si="3"/>
        <v>-1.5398810749685128E-19</v>
      </c>
      <c r="H18" s="13">
        <f t="shared" si="0"/>
        <v>87</v>
      </c>
      <c r="I18">
        <v>-1.3396965352226062E-17</v>
      </c>
      <c r="J18">
        <v>0</v>
      </c>
      <c r="K18" s="13">
        <f t="shared" si="4"/>
        <v>-1</v>
      </c>
    </row>
    <row r="19" spans="1:11">
      <c r="A19" s="13">
        <v>-2.49378134548171E-17</v>
      </c>
      <c r="B19" s="13">
        <v>0</v>
      </c>
      <c r="D19" s="13">
        <f t="shared" si="1"/>
        <v>-5.473096321214082E-19</v>
      </c>
      <c r="E19" s="13">
        <f t="shared" si="2"/>
        <v>0</v>
      </c>
      <c r="G19" s="13">
        <f t="shared" si="3"/>
        <v>-1.5380484768821098E-19</v>
      </c>
      <c r="H19" s="13">
        <f t="shared" si="0"/>
        <v>85</v>
      </c>
      <c r="I19">
        <v>-1.3073412053497934E-17</v>
      </c>
      <c r="J19">
        <v>-1.2582752957174854E-15</v>
      </c>
      <c r="K19" s="13">
        <f t="shared" si="4"/>
        <v>95.246893356414944</v>
      </c>
    </row>
    <row r="20" spans="1:11">
      <c r="A20" s="13">
        <v>-2.4390503822695692E-17</v>
      </c>
      <c r="B20" s="13">
        <v>0</v>
      </c>
      <c r="D20" s="13">
        <f t="shared" si="1"/>
        <v>-2.0385765626758378E-18</v>
      </c>
      <c r="E20" s="13">
        <f t="shared" si="2"/>
        <v>0</v>
      </c>
      <c r="G20" s="13">
        <f t="shared" si="3"/>
        <v>-1.5393389140402944E-19</v>
      </c>
      <c r="H20" s="13">
        <f t="shared" si="0"/>
        <v>75</v>
      </c>
      <c r="I20">
        <v>-1.1545041855302208E-17</v>
      </c>
      <c r="J20">
        <v>-6.1016534912555899E-16</v>
      </c>
      <c r="K20" s="13">
        <f t="shared" si="4"/>
        <v>51.850856391251</v>
      </c>
    </row>
    <row r="21" spans="1:11">
      <c r="A21" s="13">
        <v>-2.2351927260019854E-17</v>
      </c>
      <c r="B21" s="13">
        <v>0</v>
      </c>
      <c r="D21" s="13">
        <f t="shared" si="1"/>
        <v>-2.4098176229078794E-18</v>
      </c>
      <c r="E21" s="13">
        <f t="shared" si="2"/>
        <v>0</v>
      </c>
      <c r="G21" s="13">
        <f t="shared" si="3"/>
        <v>-1.5396715146975445E-19</v>
      </c>
      <c r="H21" s="13">
        <f t="shared" si="0"/>
        <v>59</v>
      </c>
      <c r="I21">
        <v>-9.0840619367155129E-18</v>
      </c>
      <c r="J21">
        <v>0</v>
      </c>
      <c r="K21" s="13">
        <f t="shared" si="4"/>
        <v>-1</v>
      </c>
    </row>
    <row r="22" spans="1:11">
      <c r="A22" s="13">
        <v>-1.9942109637111974E-17</v>
      </c>
      <c r="B22" s="13">
        <v>0</v>
      </c>
      <c r="D22" s="13">
        <f t="shared" si="1"/>
        <v>-1.3396965352226062E-17</v>
      </c>
      <c r="E22" s="13">
        <f t="shared" si="2"/>
        <v>0</v>
      </c>
      <c r="G22" s="13">
        <f t="shared" si="3"/>
        <v>-1.5523882809211792E-19</v>
      </c>
      <c r="H22" s="13">
        <f t="shared" si="0"/>
        <v>48</v>
      </c>
      <c r="I22">
        <v>-7.4514637484216599E-18</v>
      </c>
      <c r="J22">
        <v>3.8618632329941781E-18</v>
      </c>
      <c r="K22" s="13">
        <f t="shared" si="4"/>
        <v>-1.5182690761680457</v>
      </c>
    </row>
    <row r="23" spans="1:11">
      <c r="A23" s="13">
        <v>-6.5451442848859117E-18</v>
      </c>
      <c r="B23" s="13">
        <v>0</v>
      </c>
      <c r="D23" s="13">
        <f t="shared" si="1"/>
        <v>-3.851623271198614E-19</v>
      </c>
      <c r="E23" s="13">
        <f t="shared" si="2"/>
        <v>-2.2019129065306301E-18</v>
      </c>
      <c r="G23" s="13">
        <f t="shared" si="3"/>
        <v>-1.5434734487649544E-19</v>
      </c>
      <c r="H23" s="13">
        <f t="shared" si="0"/>
        <v>44</v>
      </c>
      <c r="I23">
        <v>-6.7912831745657995E-18</v>
      </c>
      <c r="J23">
        <v>1.7863024649523028E-17</v>
      </c>
      <c r="K23" s="13">
        <f t="shared" si="4"/>
        <v>-3.6302871181137428</v>
      </c>
    </row>
    <row r="24" spans="1:11">
      <c r="A24" s="13">
        <v>-6.1599819577660503E-18</v>
      </c>
      <c r="B24" s="13">
        <v>-2.2019129065306301E-18</v>
      </c>
      <c r="D24" s="13">
        <f t="shared" si="1"/>
        <v>-9.2431049782261375E-19</v>
      </c>
      <c r="E24" s="13">
        <f t="shared" si="2"/>
        <v>-2.2019129065306301E-18</v>
      </c>
      <c r="G24" s="13">
        <f t="shared" si="3"/>
        <v>-1.5550244150775966E-19</v>
      </c>
      <c r="H24" s="13">
        <f t="shared" si="0"/>
        <v>30</v>
      </c>
      <c r="I24">
        <v>-4.6650732452327898E-18</v>
      </c>
      <c r="J24">
        <v>-5.02391637495607E-16</v>
      </c>
      <c r="K24" s="13">
        <f t="shared" si="4"/>
        <v>106.69212209240187</v>
      </c>
    </row>
    <row r="25" spans="1:11">
      <c r="A25" s="13">
        <v>-5.2356714599434365E-18</v>
      </c>
      <c r="B25" s="13">
        <v>0</v>
      </c>
      <c r="D25" s="13">
        <f t="shared" si="1"/>
        <v>-2.5321163626651784E-19</v>
      </c>
      <c r="E25" s="13">
        <f t="shared" si="2"/>
        <v>-1.8220097900396173E-18</v>
      </c>
      <c r="G25" s="13">
        <f t="shared" si="3"/>
        <v>-1.5719925826501234E-19</v>
      </c>
      <c r="H25" s="13">
        <f t="shared" si="0"/>
        <v>28</v>
      </c>
      <c r="I25">
        <v>-4.4015792314203453E-18</v>
      </c>
      <c r="J25">
        <v>7.717174822003449E-18</v>
      </c>
      <c r="K25" s="13">
        <f t="shared" si="4"/>
        <v>-2.7532740901072441</v>
      </c>
    </row>
    <row r="26" spans="1:11">
      <c r="A26" s="13">
        <v>-4.9824598236769187E-18</v>
      </c>
      <c r="B26" s="13">
        <v>-1.8220097900396173E-18</v>
      </c>
      <c r="D26" s="13">
        <f t="shared" si="1"/>
        <v>-6.5827360261449849E-19</v>
      </c>
      <c r="E26" s="13">
        <f t="shared" si="2"/>
        <v>-1.8220097900396173E-18</v>
      </c>
      <c r="G26" s="13">
        <f t="shared" si="3"/>
        <v>-1.5790526344627377E-19</v>
      </c>
      <c r="H26" s="13">
        <f t="shared" si="0"/>
        <v>20</v>
      </c>
      <c r="I26">
        <v>-3.1581052689254752E-18</v>
      </c>
      <c r="J26">
        <v>7.8860910866608645E-18</v>
      </c>
      <c r="K26" s="13">
        <f t="shared" si="4"/>
        <v>-3.4970956998352545</v>
      </c>
    </row>
    <row r="27" spans="1:11">
      <c r="A27" s="13">
        <v>-4.3241862210624202E-18</v>
      </c>
      <c r="B27" s="13">
        <v>0</v>
      </c>
      <c r="D27" s="13">
        <f t="shared" si="1"/>
        <v>-1.1576870785123043E-19</v>
      </c>
      <c r="E27" s="13">
        <f t="shared" si="2"/>
        <v>-1.5293444809300532E-18</v>
      </c>
      <c r="G27" s="13">
        <f t="shared" si="3"/>
        <v>-1.5841651781921453E-19</v>
      </c>
      <c r="H27" s="13">
        <f t="shared" si="0"/>
        <v>17</v>
      </c>
      <c r="I27">
        <v>-2.6930808029266469E-18</v>
      </c>
      <c r="J27">
        <v>1.2714960571786178E-17</v>
      </c>
      <c r="K27" s="13">
        <f t="shared" si="4"/>
        <v>-5.7213438816869031</v>
      </c>
    </row>
    <row r="28" spans="1:11">
      <c r="A28" s="13">
        <v>-4.2084175132111898E-18</v>
      </c>
      <c r="B28" s="13">
        <v>-1.5293444809300532E-18</v>
      </c>
      <c r="D28" s="13">
        <f t="shared" si="1"/>
        <v>-9.921436498074252E-19</v>
      </c>
      <c r="E28" s="13">
        <f t="shared" si="2"/>
        <v>-1.5293444809300532E-18</v>
      </c>
      <c r="G28" s="13">
        <f t="shared" si="3"/>
        <v>-1.5061360143174246E-19</v>
      </c>
      <c r="H28" s="13">
        <f t="shared" si="0"/>
        <v>16</v>
      </c>
      <c r="I28">
        <v>-2.4098176229078794E-18</v>
      </c>
      <c r="J28">
        <v>0</v>
      </c>
      <c r="K28" s="13">
        <f t="shared" si="4"/>
        <v>-1</v>
      </c>
    </row>
    <row r="29" spans="1:11">
      <c r="A29" s="13">
        <v>-3.2162738634037646E-18</v>
      </c>
      <c r="B29" s="13">
        <v>0</v>
      </c>
      <c r="D29" s="13">
        <f t="shared" si="1"/>
        <v>-6.1363527018788511E-19</v>
      </c>
      <c r="E29" s="13">
        <f t="shared" si="2"/>
        <v>-2.7720017919410525E-18</v>
      </c>
      <c r="G29" s="13">
        <f t="shared" si="3"/>
        <v>-1.493492042339425E-19</v>
      </c>
      <c r="H29" s="13">
        <f t="shared" si="0"/>
        <v>15</v>
      </c>
      <c r="I29">
        <v>-2.2402380635091374E-18</v>
      </c>
      <c r="J29">
        <v>-1.495637681194012E-17</v>
      </c>
      <c r="K29" s="13">
        <f t="shared" si="4"/>
        <v>5.6762443936481732</v>
      </c>
    </row>
    <row r="30" spans="1:11">
      <c r="A30" s="13">
        <v>-2.6026385932158794E-18</v>
      </c>
      <c r="B30" s="13">
        <v>-2.7720017919410525E-18</v>
      </c>
      <c r="D30" s="13">
        <f t="shared" si="1"/>
        <v>0</v>
      </c>
      <c r="E30" s="13">
        <f t="shared" si="2"/>
        <v>-5.5440035838821051E-18</v>
      </c>
      <c r="G30" s="13">
        <f t="shared" si="3"/>
        <v>-1.4950311200950728E-19</v>
      </c>
      <c r="H30" s="13">
        <f t="shared" si="0"/>
        <v>14</v>
      </c>
      <c r="I30">
        <v>-2.093043568133102E-18</v>
      </c>
      <c r="J30">
        <v>6.8619830341669109E-18</v>
      </c>
      <c r="K30" s="13">
        <f t="shared" si="4"/>
        <v>-4.2784711883888225</v>
      </c>
    </row>
    <row r="31" spans="1:11">
      <c r="A31" s="13">
        <v>-2.6026385932158794E-18</v>
      </c>
      <c r="B31" s="13">
        <v>-2.7720017919410525E-18</v>
      </c>
      <c r="D31" s="13">
        <f t="shared" si="1"/>
        <v>-4.3152037398968782E-19</v>
      </c>
      <c r="E31" s="13">
        <f t="shared" si="2"/>
        <v>-5.8977890571975643E-18</v>
      </c>
      <c r="G31" s="13">
        <f t="shared" si="3"/>
        <v>-1.5681358174429523E-19</v>
      </c>
      <c r="H31" s="13">
        <f t="shared" si="0"/>
        <v>13</v>
      </c>
      <c r="I31">
        <v>-2.0385765626758378E-18</v>
      </c>
      <c r="J31">
        <v>0</v>
      </c>
      <c r="K31" s="13">
        <f t="shared" si="4"/>
        <v>-1</v>
      </c>
    </row>
    <row r="32" spans="1:11">
      <c r="A32" s="13">
        <v>-2.1711182192261916E-18</v>
      </c>
      <c r="B32" s="13">
        <v>-3.1257872652565118E-18</v>
      </c>
      <c r="D32" s="13">
        <f t="shared" si="1"/>
        <v>-6.1685991504269001E-20</v>
      </c>
      <c r="E32" s="13">
        <f t="shared" si="2"/>
        <v>-4.1325069824970676E-18</v>
      </c>
      <c r="G32" s="13">
        <f t="shared" si="3"/>
        <v>-1.5638139771869211E-19</v>
      </c>
      <c r="H32" s="13">
        <f t="shared" si="0"/>
        <v>13</v>
      </c>
      <c r="I32">
        <v>-2.0329581703429973E-18</v>
      </c>
      <c r="J32">
        <v>1.2511944922221516E-17</v>
      </c>
      <c r="K32" s="13">
        <f t="shared" si="4"/>
        <v>-7.1545510895143121</v>
      </c>
    </row>
    <row r="33" spans="1:16">
      <c r="A33" s="13">
        <v>-2.1094322277219226E-18</v>
      </c>
      <c r="B33" s="13">
        <v>-1.0067197172405556E-18</v>
      </c>
      <c r="D33" s="13">
        <f t="shared" si="1"/>
        <v>-3.0582444002181445E-20</v>
      </c>
      <c r="E33" s="13">
        <f t="shared" si="2"/>
        <v>-1.8478652851519682E-18</v>
      </c>
      <c r="G33" s="13">
        <f t="shared" si="3"/>
        <v>-1.4858850268990505E-19</v>
      </c>
      <c r="H33" s="13">
        <f t="shared" si="0"/>
        <v>13</v>
      </c>
      <c r="I33">
        <v>-1.9316505349687654E-18</v>
      </c>
      <c r="J33">
        <v>-1.5450306674745718E-17</v>
      </c>
      <c r="K33" s="13">
        <f t="shared" si="4"/>
        <v>6.9984999331131847</v>
      </c>
    </row>
    <row r="34" spans="1:16">
      <c r="A34" s="13">
        <v>-2.0788497837197412E-18</v>
      </c>
      <c r="B34" s="13">
        <v>-8.4114556791141257E-19</v>
      </c>
      <c r="D34" s="13">
        <f t="shared" si="1"/>
        <v>-2.2439367534611521E-19</v>
      </c>
      <c r="E34" s="13">
        <f t="shared" si="2"/>
        <v>-1.5646909560795838E-18</v>
      </c>
      <c r="G34" s="13">
        <f t="shared" si="3"/>
        <v>-1.5622655314025903E-19</v>
      </c>
      <c r="H34" s="13">
        <f t="shared" si="0"/>
        <v>10</v>
      </c>
      <c r="I34">
        <v>-1.5622655314025902E-18</v>
      </c>
      <c r="J34">
        <v>7.6322314652345803E-18</v>
      </c>
      <c r="K34" s="13">
        <f t="shared" si="4"/>
        <v>-5.8853612345798991</v>
      </c>
    </row>
    <row r="35" spans="1:16">
      <c r="A35" s="13">
        <v>-1.854456108373626E-18</v>
      </c>
      <c r="B35" s="13">
        <v>-7.2354538816817125E-19</v>
      </c>
      <c r="D35" s="13">
        <f t="shared" si="1"/>
        <v>-5.9501062090074586E-21</v>
      </c>
      <c r="E35" s="13">
        <f t="shared" si="2"/>
        <v>-8.9431751262903087E-19</v>
      </c>
      <c r="G35" s="13">
        <f t="shared" si="3"/>
        <v>-1.4989745333372021E-19</v>
      </c>
      <c r="H35" s="13">
        <f t="shared" si="0"/>
        <v>10</v>
      </c>
      <c r="I35">
        <v>-1.4989745333372022E-18</v>
      </c>
      <c r="J35">
        <v>-3.0406683486685838E-17</v>
      </c>
      <c r="K35" s="13">
        <f t="shared" si="4"/>
        <v>19.284990045154888</v>
      </c>
    </row>
    <row r="36" spans="1:16">
      <c r="A36" s="13">
        <v>-1.8485060021646185E-18</v>
      </c>
      <c r="B36" s="13">
        <v>-1.7077212446085972E-19</v>
      </c>
      <c r="D36" s="13">
        <f t="shared" si="1"/>
        <v>-1.0799566673110102E-19</v>
      </c>
      <c r="E36" s="13">
        <f t="shared" si="2"/>
        <v>-2.8033191867244092E-18</v>
      </c>
      <c r="G36" s="13">
        <f t="shared" si="3"/>
        <v>-1.4794867601352529E-19</v>
      </c>
      <c r="H36" s="13">
        <f t="shared" si="0"/>
        <v>10</v>
      </c>
      <c r="I36">
        <v>-1.479486760135253E-18</v>
      </c>
      <c r="J36">
        <v>1.5634567688901275E-17</v>
      </c>
      <c r="K36" s="13">
        <f t="shared" si="4"/>
        <v>-11.567561745177079</v>
      </c>
    </row>
    <row r="37" spans="1:16">
      <c r="A37" s="13">
        <v>-1.7405103354335175E-18</v>
      </c>
      <c r="B37" s="13">
        <v>-2.6325470622635496E-18</v>
      </c>
      <c r="D37" s="13">
        <f t="shared" si="1"/>
        <v>-1.5638444259631279E-19</v>
      </c>
      <c r="E37" s="13">
        <f t="shared" si="2"/>
        <v>-3.2591887798695145E-18</v>
      </c>
      <c r="G37" s="13">
        <f t="shared" si="3"/>
        <v>-1.6508304237584503E-19</v>
      </c>
      <c r="H37" s="13">
        <f t="shared" si="0"/>
        <v>7</v>
      </c>
      <c r="I37">
        <v>-1.1555812966309152E-18</v>
      </c>
      <c r="J37">
        <v>1.4095782327176906E-17</v>
      </c>
      <c r="K37" s="13">
        <f t="shared" si="4"/>
        <v>-13.198001445915581</v>
      </c>
    </row>
    <row r="38" spans="1:16" ht="15.75" thickBot="1">
      <c r="A38" s="13">
        <v>-1.5841258928372047E-18</v>
      </c>
      <c r="B38" s="13">
        <v>-6.2664171760596487E-19</v>
      </c>
      <c r="D38" s="13">
        <f t="shared" si="1"/>
        <v>-1.5918087042348372E-19</v>
      </c>
      <c r="E38" s="13">
        <f t="shared" si="2"/>
        <v>-1.1705816478468064E-18</v>
      </c>
      <c r="G38" s="13">
        <f t="shared" si="3"/>
        <v>-1.6584407455453838E-19</v>
      </c>
      <c r="H38" s="13">
        <f t="shared" si="0"/>
        <v>6</v>
      </c>
      <c r="I38">
        <v>-9.9506444732723023E-19</v>
      </c>
      <c r="J38">
        <v>3.9706889023612632E-19</v>
      </c>
      <c r="K38" s="13">
        <f t="shared" si="4"/>
        <v>-1.3990383651055607</v>
      </c>
      <c r="L38" s="40" t="s">
        <v>45</v>
      </c>
      <c r="M38" s="40" t="s">
        <v>46</v>
      </c>
      <c r="N38" s="13" t="s">
        <v>34</v>
      </c>
    </row>
    <row r="39" spans="1:16">
      <c r="A39" s="13">
        <v>-1.424945022413721E-18</v>
      </c>
      <c r="B39" s="13">
        <v>-5.4393993024084158E-19</v>
      </c>
      <c r="D39" s="13">
        <f t="shared" si="1"/>
        <v>-3.6716191634267527E-21</v>
      </c>
      <c r="E39" s="13">
        <f t="shared" si="2"/>
        <v>-1.1012699928387414E-18</v>
      </c>
      <c r="G39" s="13">
        <f t="shared" si="3"/>
        <v>-1.6535727496790419E-19</v>
      </c>
      <c r="H39" s="13">
        <f t="shared" si="0"/>
        <v>6</v>
      </c>
      <c r="I39">
        <v>-9.921436498074252E-19</v>
      </c>
      <c r="J39">
        <v>-1.5293444809300532E-18</v>
      </c>
      <c r="K39" s="13">
        <f t="shared" si="4"/>
        <v>0.54145468877102476</v>
      </c>
      <c r="L39">
        <v>7</v>
      </c>
      <c r="M39" s="13">
        <v>-9.921436498074252E-19</v>
      </c>
      <c r="N39" s="13">
        <v>-1.5293444809300532E-18</v>
      </c>
      <c r="O39">
        <f>N39/M39</f>
        <v>1.5414546887710248</v>
      </c>
      <c r="P39">
        <f>M39/L39</f>
        <v>-1.4173480711534645E-19</v>
      </c>
    </row>
    <row r="40" spans="1:16">
      <c r="A40" s="13">
        <v>-1.4212734032502942E-18</v>
      </c>
      <c r="B40" s="13">
        <v>-5.5733006259789981E-19</v>
      </c>
      <c r="D40" s="13">
        <f t="shared" si="1"/>
        <v>-2.471802811474519E-20</v>
      </c>
      <c r="E40" s="13">
        <f t="shared" si="2"/>
        <v>-1.0064635243446525E-18</v>
      </c>
      <c r="G40" s="13">
        <f t="shared" si="3"/>
        <v>-1.5405174963710229E-19</v>
      </c>
      <c r="H40" s="13">
        <f t="shared" si="0"/>
        <v>6</v>
      </c>
      <c r="I40">
        <v>-9.2431049782261375E-19</v>
      </c>
      <c r="J40">
        <v>-2.2019129065306301E-18</v>
      </c>
      <c r="K40" s="13">
        <f t="shared" si="4"/>
        <v>1.3822221122854796</v>
      </c>
      <c r="L40">
        <v>7</v>
      </c>
      <c r="M40" s="13">
        <v>-9.2431049782261375E-19</v>
      </c>
      <c r="N40" s="13">
        <v>-2.2019129065306301E-18</v>
      </c>
      <c r="O40" s="13">
        <f t="shared" ref="O40:O53" si="5">N40/M40</f>
        <v>2.3822221122854796</v>
      </c>
      <c r="P40" s="13">
        <f t="shared" ref="P40:P53" si="6">M40/L40</f>
        <v>-1.3204435683180196E-19</v>
      </c>
    </row>
    <row r="41" spans="1:16">
      <c r="A41" s="13">
        <v>-1.396555375135549E-18</v>
      </c>
      <c r="B41" s="13">
        <v>-4.4913346174675266E-19</v>
      </c>
      <c r="D41" s="13">
        <f t="shared" si="1"/>
        <v>-8.3395539785285281E-20</v>
      </c>
      <c r="E41" s="13">
        <f t="shared" si="2"/>
        <v>-2.3708578688033506E-18</v>
      </c>
      <c r="G41" s="13">
        <f t="shared" si="3"/>
        <v>-1.4452878984548653E-19</v>
      </c>
      <c r="H41" s="13">
        <f t="shared" si="0"/>
        <v>5</v>
      </c>
      <c r="I41">
        <v>-7.2264394922743265E-19</v>
      </c>
      <c r="J41">
        <v>7.3029016459672134E-18</v>
      </c>
      <c r="K41" s="13">
        <f t="shared" si="4"/>
        <v>-11.105808889391009</v>
      </c>
      <c r="L41">
        <v>6</v>
      </c>
      <c r="M41" s="13">
        <v>-7.2264394922743265E-19</v>
      </c>
      <c r="N41" s="13">
        <v>7.3029016459672134E-18</v>
      </c>
      <c r="O41" s="13">
        <f t="shared" si="5"/>
        <v>-10.105808889391009</v>
      </c>
      <c r="P41" s="13">
        <f t="shared" si="6"/>
        <v>-1.204406582045721E-19</v>
      </c>
    </row>
    <row r="42" spans="1:16">
      <c r="A42" s="13">
        <v>-1.3131598353502638E-18</v>
      </c>
      <c r="B42" s="13">
        <v>-1.921724407056598E-18</v>
      </c>
      <c r="D42" s="13">
        <f t="shared" si="1"/>
        <v>-4.4342005792698972E-20</v>
      </c>
      <c r="E42" s="13">
        <f t="shared" si="2"/>
        <v>-2.3854813185867592E-18</v>
      </c>
      <c r="G42" s="13">
        <f t="shared" si="3"/>
        <v>-1.6456840065362462E-19</v>
      </c>
      <c r="H42" s="13">
        <f t="shared" si="0"/>
        <v>4</v>
      </c>
      <c r="I42">
        <v>-6.5827360261449849E-19</v>
      </c>
      <c r="J42">
        <v>-1.8220097900396173E-18</v>
      </c>
      <c r="K42" s="13">
        <f t="shared" si="4"/>
        <v>1.7678609362475557</v>
      </c>
      <c r="L42">
        <v>4</v>
      </c>
      <c r="M42" s="13">
        <v>-6.5827360261449849E-19</v>
      </c>
      <c r="N42" s="13">
        <v>-1.8220097900396173E-18</v>
      </c>
      <c r="O42" s="13">
        <f t="shared" si="5"/>
        <v>2.7678609362475557</v>
      </c>
      <c r="P42" s="13">
        <f t="shared" si="6"/>
        <v>-1.6456840065362462E-19</v>
      </c>
    </row>
    <row r="43" spans="1:16">
      <c r="A43" s="13">
        <v>-1.2688178295575648E-18</v>
      </c>
      <c r="B43" s="13">
        <v>-4.637569115301613E-19</v>
      </c>
      <c r="D43" s="13">
        <f t="shared" si="1"/>
        <v>-2.2180151089161675E-20</v>
      </c>
      <c r="E43" s="13">
        <f t="shared" si="2"/>
        <v>-1.7915178567583377E-18</v>
      </c>
      <c r="G43" s="13">
        <f t="shared" si="3"/>
        <v>-1.5340881754697128E-19</v>
      </c>
      <c r="H43" s="13">
        <f t="shared" si="0"/>
        <v>4</v>
      </c>
      <c r="I43">
        <v>-6.1363527018788511E-19</v>
      </c>
      <c r="J43">
        <v>-2.7720017919410525E-18</v>
      </c>
      <c r="K43" s="13">
        <f t="shared" si="4"/>
        <v>3.5173443030618348</v>
      </c>
      <c r="L43">
        <v>4</v>
      </c>
      <c r="M43" s="13">
        <v>-6.1363527018788511E-19</v>
      </c>
      <c r="N43" s="13">
        <v>-2.7720017919410525E-18</v>
      </c>
      <c r="O43" s="13">
        <f t="shared" si="5"/>
        <v>4.5173443030618348</v>
      </c>
      <c r="P43" s="13">
        <f t="shared" si="6"/>
        <v>-1.5340881754697128E-19</v>
      </c>
    </row>
    <row r="44" spans="1:16">
      <c r="A44" s="13">
        <v>-1.2466376784684031E-18</v>
      </c>
      <c r="B44" s="13">
        <v>-1.3277609452281763E-18</v>
      </c>
      <c r="D44" s="13">
        <f t="shared" si="1"/>
        <v>0</v>
      </c>
      <c r="E44" s="13">
        <f t="shared" si="2"/>
        <v>-2.6555218904563525E-18</v>
      </c>
      <c r="G44" s="13">
        <f t="shared" si="3"/>
        <v>-1.3682740803035205E-19</v>
      </c>
      <c r="H44" s="13">
        <f t="shared" si="0"/>
        <v>4</v>
      </c>
      <c r="I44">
        <v>-5.473096321214082E-19</v>
      </c>
      <c r="J44">
        <v>0</v>
      </c>
      <c r="K44" s="13">
        <f t="shared" si="4"/>
        <v>-1</v>
      </c>
      <c r="L44">
        <v>3</v>
      </c>
      <c r="M44" s="13">
        <v>-5.473096321214082E-19</v>
      </c>
      <c r="N44" s="13">
        <v>0</v>
      </c>
      <c r="O44" s="13">
        <f t="shared" si="5"/>
        <v>0</v>
      </c>
      <c r="P44" s="13">
        <f t="shared" si="6"/>
        <v>-1.824365440404694E-19</v>
      </c>
    </row>
    <row r="45" spans="1:16">
      <c r="A45" s="13">
        <v>-1.2466376784684031E-18</v>
      </c>
      <c r="B45" s="13">
        <v>-1.3277609452281763E-18</v>
      </c>
      <c r="D45" s="13">
        <f t="shared" si="1"/>
        <v>-2.0722766614072105E-20</v>
      </c>
      <c r="E45" s="13">
        <f t="shared" si="2"/>
        <v>-2.0777750522567623E-18</v>
      </c>
      <c r="G45" s="13">
        <f t="shared" si="3"/>
        <v>-1.4384012466322928E-19</v>
      </c>
      <c r="H45" s="13">
        <f t="shared" si="0"/>
        <v>3</v>
      </c>
      <c r="I45">
        <v>-4.3152037398968782E-19</v>
      </c>
      <c r="J45">
        <v>-5.8977890571975643E-18</v>
      </c>
      <c r="K45" s="13">
        <f t="shared" si="4"/>
        <v>12.667463722902932</v>
      </c>
      <c r="L45">
        <v>2</v>
      </c>
      <c r="M45" s="13">
        <v>-4.3152037398968782E-19</v>
      </c>
      <c r="N45" s="13">
        <v>-5.8977890571975643E-18</v>
      </c>
      <c r="O45" s="13">
        <f t="shared" si="5"/>
        <v>13.667463722902932</v>
      </c>
      <c r="P45" s="13">
        <f t="shared" si="6"/>
        <v>-2.1576018699484391E-19</v>
      </c>
    </row>
    <row r="46" spans="1:16">
      <c r="A46" s="13">
        <v>-1.225914911854331E-18</v>
      </c>
      <c r="B46" s="13">
        <v>-7.5001410702858599E-19</v>
      </c>
      <c r="D46" s="13">
        <f t="shared" si="1"/>
        <v>-9.7758331270358607E-20</v>
      </c>
      <c r="E46" s="13">
        <f t="shared" si="2"/>
        <v>-2.4086265915802251E-18</v>
      </c>
      <c r="G46" s="13">
        <f t="shared" si="3"/>
        <v>-1.925811635599307E-19</v>
      </c>
      <c r="H46" s="13">
        <f t="shared" si="0"/>
        <v>2</v>
      </c>
      <c r="I46">
        <v>-3.851623271198614E-19</v>
      </c>
      <c r="J46">
        <v>-2.2019129065306301E-18</v>
      </c>
      <c r="K46" s="13">
        <f t="shared" si="4"/>
        <v>4.7168439161636933</v>
      </c>
      <c r="L46">
        <v>2</v>
      </c>
      <c r="M46" s="13">
        <v>-3.851623271198614E-19</v>
      </c>
      <c r="N46" s="13">
        <v>-2.2019129065306301E-18</v>
      </c>
      <c r="O46" s="13">
        <f t="shared" si="5"/>
        <v>5.7168439161636933</v>
      </c>
      <c r="P46" s="13">
        <f t="shared" si="6"/>
        <v>-1.925811635599307E-19</v>
      </c>
    </row>
    <row r="47" spans="1:16">
      <c r="A47" s="13">
        <v>-1.1281565805839724E-18</v>
      </c>
      <c r="B47" s="13">
        <v>-1.6586124845516393E-18</v>
      </c>
      <c r="D47" s="13">
        <f t="shared" si="1"/>
        <v>-1.1359920835838004E-20</v>
      </c>
      <c r="E47" s="13">
        <f t="shared" si="2"/>
        <v>-3.306420300915337E-18</v>
      </c>
      <c r="G47" s="13">
        <f t="shared" si="3"/>
        <v>-1.2660581813325892E-19</v>
      </c>
      <c r="H47" s="13">
        <f t="shared" si="0"/>
        <v>2</v>
      </c>
      <c r="I47">
        <v>-2.5321163626651784E-19</v>
      </c>
      <c r="J47">
        <v>-1.8220097900396173E-18</v>
      </c>
      <c r="K47" s="13">
        <f t="shared" si="4"/>
        <v>6.1956005533721266</v>
      </c>
      <c r="L47">
        <v>1</v>
      </c>
      <c r="M47" s="13">
        <v>-2.5321163626651784E-19</v>
      </c>
      <c r="N47" s="13">
        <v>-1.8220097900396173E-18</v>
      </c>
      <c r="O47" s="13">
        <f t="shared" si="5"/>
        <v>7.1956005533721266</v>
      </c>
      <c r="P47" s="13">
        <f t="shared" si="6"/>
        <v>-2.5321163626651784E-19</v>
      </c>
    </row>
    <row r="48" spans="1:16">
      <c r="A48" s="13">
        <v>-1.1167966597481344E-18</v>
      </c>
      <c r="B48" s="13">
        <v>-1.6478078163636976E-18</v>
      </c>
      <c r="D48" s="13">
        <f t="shared" si="1"/>
        <v>-3.0974733605204022E-20</v>
      </c>
      <c r="E48" s="13">
        <f t="shared" si="2"/>
        <v>-2.8042881409246222E-18</v>
      </c>
      <c r="G48" s="13">
        <f t="shared" si="3"/>
        <v>-2.2439367534611521E-19</v>
      </c>
      <c r="H48" s="13">
        <f t="shared" si="0"/>
        <v>1</v>
      </c>
      <c r="I48">
        <v>-2.2439367534611521E-19</v>
      </c>
      <c r="J48">
        <v>-1.5646909560795838E-18</v>
      </c>
      <c r="K48" s="13">
        <f t="shared" si="4"/>
        <v>5.9729726279768443</v>
      </c>
      <c r="L48">
        <v>1</v>
      </c>
      <c r="M48" s="13">
        <v>-2.2439367534611521E-19</v>
      </c>
      <c r="N48" s="13">
        <v>-1.5646909560795838E-18</v>
      </c>
      <c r="O48" s="13">
        <f t="shared" si="5"/>
        <v>6.9729726279768443</v>
      </c>
      <c r="P48" s="13">
        <f t="shared" si="6"/>
        <v>-2.2439367534611521E-19</v>
      </c>
    </row>
    <row r="49" spans="1:18">
      <c r="A49" s="13">
        <v>-1.0858219261429304E-18</v>
      </c>
      <c r="B49" s="13">
        <v>-1.1564803245609245E-18</v>
      </c>
      <c r="D49" s="13">
        <f t="shared" si="1"/>
        <v>0</v>
      </c>
      <c r="E49" s="13">
        <f t="shared" si="2"/>
        <v>-2.3129606491218489E-18</v>
      </c>
      <c r="G49" s="13">
        <f t="shared" si="3"/>
        <v>-1.9611602893537038E-19</v>
      </c>
      <c r="H49" s="13">
        <f t="shared" si="0"/>
        <v>1</v>
      </c>
      <c r="I49">
        <v>-1.9611602893537038E-19</v>
      </c>
      <c r="J49">
        <v>1.4651793553706839E-18</v>
      </c>
      <c r="K49" s="13">
        <f t="shared" si="4"/>
        <v>-8.4709821697110268</v>
      </c>
      <c r="L49">
        <v>1</v>
      </c>
      <c r="M49" s="13">
        <v>-1.9611602893537038E-19</v>
      </c>
      <c r="N49" s="13">
        <v>1.4651793553706839E-18</v>
      </c>
      <c r="O49" s="13">
        <f t="shared" si="5"/>
        <v>-7.4709821697110268</v>
      </c>
      <c r="P49" s="13">
        <f t="shared" si="6"/>
        <v>-1.9611602893537038E-19</v>
      </c>
    </row>
    <row r="50" spans="1:18">
      <c r="A50" s="13">
        <v>-1.0858219261429304E-18</v>
      </c>
      <c r="B50" s="13">
        <v>-1.1564803245609245E-18</v>
      </c>
      <c r="D50" s="13">
        <f t="shared" si="1"/>
        <v>-1.5954777682219522E-20</v>
      </c>
      <c r="E50" s="13">
        <f t="shared" si="2"/>
        <v>-1.9151343000818547E-18</v>
      </c>
      <c r="G50" s="13">
        <f t="shared" si="3"/>
        <v>-1.5918087042348372E-19</v>
      </c>
      <c r="H50" s="13">
        <f t="shared" si="0"/>
        <v>1</v>
      </c>
      <c r="I50">
        <v>-1.5918087042348372E-19</v>
      </c>
      <c r="J50">
        <v>-1.1705816478468064E-18</v>
      </c>
      <c r="K50" s="13">
        <f t="shared" si="4"/>
        <v>6.3537834334778971</v>
      </c>
      <c r="L50">
        <v>1</v>
      </c>
      <c r="M50" s="13">
        <v>-1.5918087042348372E-19</v>
      </c>
      <c r="N50" s="13">
        <v>-1.1705816478468064E-18</v>
      </c>
      <c r="O50" s="13">
        <f t="shared" si="5"/>
        <v>7.3537834334778971</v>
      </c>
      <c r="P50" s="13">
        <f t="shared" si="6"/>
        <v>-1.5918087042348372E-19</v>
      </c>
    </row>
    <row r="51" spans="1:18">
      <c r="A51" s="13">
        <v>-1.0698671484607109E-18</v>
      </c>
      <c r="B51" s="13">
        <v>-7.5865397552093032E-19</v>
      </c>
      <c r="D51" s="13">
        <f t="shared" si="1"/>
        <v>-1.0892928581117763E-20</v>
      </c>
      <c r="E51" s="13">
        <f t="shared" si="2"/>
        <v>-1.9701511371565302E-18</v>
      </c>
      <c r="G51" s="13">
        <f t="shared" si="3"/>
        <v>-1.5638444259631279E-19</v>
      </c>
      <c r="H51" s="13">
        <f t="shared" si="0"/>
        <v>1</v>
      </c>
      <c r="I51">
        <v>-1.5638444259631279E-19</v>
      </c>
      <c r="J51">
        <v>-3.2591887798695145E-18</v>
      </c>
      <c r="K51" s="13">
        <f t="shared" si="4"/>
        <v>19.840876021681449</v>
      </c>
      <c r="L51">
        <v>1</v>
      </c>
      <c r="M51" s="13">
        <v>-1.5638444259631279E-19</v>
      </c>
      <c r="N51" s="13">
        <v>-3.2591887798695145E-18</v>
      </c>
      <c r="O51" s="13">
        <f t="shared" si="5"/>
        <v>20.840876021681449</v>
      </c>
      <c r="P51" s="13">
        <f t="shared" si="6"/>
        <v>-1.5638444259631279E-19</v>
      </c>
      <c r="R51">
        <f>AVERAGE(M49:M53)</f>
        <v>-1.470891433074996E-19</v>
      </c>
    </row>
    <row r="52" spans="1:18">
      <c r="A52" s="13">
        <v>-1.0589742198795931E-18</v>
      </c>
      <c r="B52" s="13">
        <v>-1.2114971616356E-18</v>
      </c>
      <c r="D52" s="13">
        <f t="shared" si="1"/>
        <v>-6.5236686997950651E-20</v>
      </c>
      <c r="E52" s="13">
        <f t="shared" si="2"/>
        <v>-2.130609490342486E-18</v>
      </c>
      <c r="G52" s="13">
        <f t="shared" si="3"/>
        <v>-1.1576870785123E-19</v>
      </c>
      <c r="H52" s="13">
        <f t="shared" si="0"/>
        <v>1</v>
      </c>
      <c r="I52" s="7">
        <v>-1.1576870785123E-19</v>
      </c>
      <c r="J52">
        <v>-1.5293444809300532E-18</v>
      </c>
      <c r="K52" s="13">
        <f t="shared" si="4"/>
        <v>12.2103442226837</v>
      </c>
      <c r="L52">
        <v>1</v>
      </c>
      <c r="M52" s="7">
        <v>-1.1576870785123E-19</v>
      </c>
      <c r="N52" s="13">
        <v>-1.5293444809300532E-18</v>
      </c>
      <c r="O52" s="13">
        <f t="shared" si="5"/>
        <v>13.2103442226837</v>
      </c>
      <c r="P52" s="13">
        <f t="shared" si="6"/>
        <v>-1.1576870785123E-19</v>
      </c>
    </row>
    <row r="53" spans="1:18">
      <c r="A53" s="13">
        <v>-9.9373753288164244E-19</v>
      </c>
      <c r="B53" s="13">
        <v>-9.191123287068858E-19</v>
      </c>
      <c r="D53" s="13">
        <f t="shared" si="1"/>
        <v>-2.1216141351901498E-20</v>
      </c>
      <c r="E53" s="13">
        <f t="shared" si="2"/>
        <v>-1.2077935652649918E-18</v>
      </c>
      <c r="G53" s="13">
        <f t="shared" si="3"/>
        <v>-1.0799566673110102E-19</v>
      </c>
      <c r="H53" s="13">
        <f>ROUND(I53/$M$54,0)</f>
        <v>1</v>
      </c>
      <c r="I53">
        <v>-1.0799566673110102E-19</v>
      </c>
      <c r="J53">
        <v>-2.8033191867244092E-18</v>
      </c>
      <c r="K53" s="13">
        <f t="shared" si="4"/>
        <v>24.957700633530127</v>
      </c>
      <c r="L53">
        <v>1</v>
      </c>
      <c r="M53" s="13">
        <v>-1.0799566673110102E-19</v>
      </c>
      <c r="N53" s="13">
        <v>-2.8033191867244092E-18</v>
      </c>
      <c r="O53" s="13">
        <f t="shared" si="5"/>
        <v>25.957700633530127</v>
      </c>
      <c r="P53" s="13">
        <f t="shared" si="6"/>
        <v>-1.0799566673110102E-19</v>
      </c>
    </row>
    <row r="54" spans="1:18">
      <c r="A54" s="13">
        <v>-9.7252139152974094E-19</v>
      </c>
      <c r="B54" s="13">
        <v>-2.8868123655810605E-19</v>
      </c>
      <c r="D54" s="13">
        <f t="shared" si="1"/>
        <v>-8.0969166636988815E-21</v>
      </c>
      <c r="E54" s="13">
        <f t="shared" si="2"/>
        <v>-6.3917277901928932E-19</v>
      </c>
      <c r="G54" s="13">
        <f t="shared" si="3"/>
        <v>-9.7758331270358607E-20</v>
      </c>
      <c r="H54" s="13">
        <f t="shared" ref="H54:H57" si="7">ROUND(I54/$M$54,0)</f>
        <v>1</v>
      </c>
      <c r="I54">
        <v>-9.7758331270358607E-20</v>
      </c>
      <c r="J54">
        <v>-2.4086265915802251E-18</v>
      </c>
      <c r="K54" s="13">
        <f t="shared" si="4"/>
        <v>23.638581287961767</v>
      </c>
      <c r="L54" t="s">
        <v>47</v>
      </c>
      <c r="M54">
        <f>SUM(M39:M53)/SUM(L39:L53)</f>
        <v>-1.5447738883430817E-19</v>
      </c>
      <c r="N54">
        <f>_xlfn.STDEV.P(M39:M53)</f>
        <v>2.8593282507256699E-19</v>
      </c>
      <c r="P54" s="13">
        <f>M54</f>
        <v>-1.5447738883430817E-19</v>
      </c>
    </row>
    <row r="55" spans="1:18">
      <c r="A55" s="13">
        <v>-9.6442447486604206E-19</v>
      </c>
      <c r="B55" s="13">
        <v>-3.5049154246118326E-19</v>
      </c>
      <c r="D55" s="13">
        <f t="shared" si="1"/>
        <v>-6.1545746992968566E-21</v>
      </c>
      <c r="E55" s="13">
        <f t="shared" si="2"/>
        <v>-2.9072082014749729E-18</v>
      </c>
      <c r="G55" s="13">
        <f t="shared" si="3"/>
        <v>-8.5416739671336848E-20</v>
      </c>
      <c r="H55" s="13">
        <f t="shared" si="7"/>
        <v>1</v>
      </c>
      <c r="I55">
        <v>-8.5416739671336848E-20</v>
      </c>
      <c r="J55">
        <v>-8.1217768241760975E-18</v>
      </c>
      <c r="K55" s="13">
        <f t="shared" si="4"/>
        <v>94.084135210811709</v>
      </c>
      <c r="N55">
        <f>_xlfn.STDEV.P(G2:G53)</f>
        <v>1.6242029312267629E-20</v>
      </c>
    </row>
    <row r="56" spans="1:18">
      <c r="A56" s="13">
        <v>-9.582699001667452E-19</v>
      </c>
      <c r="B56" s="13">
        <v>-2.5567166590137896E-18</v>
      </c>
      <c r="D56" s="13">
        <f t="shared" si="1"/>
        <v>-7.9237466372314958E-21</v>
      </c>
      <c r="E56" s="13">
        <f t="shared" si="2"/>
        <v>-3.5427787928559627E-18</v>
      </c>
      <c r="G56" s="13">
        <f t="shared" si="3"/>
        <v>-8.3395539785285281E-20</v>
      </c>
      <c r="H56" s="13">
        <f t="shared" si="7"/>
        <v>1</v>
      </c>
      <c r="I56">
        <v>-8.3395539785285281E-20</v>
      </c>
      <c r="J56">
        <v>-2.3708578688033506E-18</v>
      </c>
      <c r="K56" s="13">
        <f t="shared" si="4"/>
        <v>27.429072764652535</v>
      </c>
    </row>
    <row r="57" spans="1:18">
      <c r="A57" s="13">
        <v>-9.503461535295137E-19</v>
      </c>
      <c r="B57" s="13">
        <v>-9.8606213384217269E-19</v>
      </c>
      <c r="D57" s="13">
        <f t="shared" si="1"/>
        <v>-1.4139408425834241E-22</v>
      </c>
      <c r="E57" s="13">
        <f t="shared" si="2"/>
        <v>-1.8873775304573301E-18</v>
      </c>
      <c r="G57" s="13">
        <f t="shared" si="3"/>
        <v>-8.2693146571534281E-20</v>
      </c>
      <c r="H57" s="13">
        <f t="shared" si="7"/>
        <v>1</v>
      </c>
      <c r="I57">
        <v>-8.2693146571534281E-20</v>
      </c>
      <c r="J57">
        <v>1.4716547341495884E-19</v>
      </c>
      <c r="K57" s="13">
        <f t="shared" si="4"/>
        <v>-2.7796574385720385</v>
      </c>
    </row>
    <row r="58" spans="1:18">
      <c r="A58" s="13">
        <v>-9.5020475944525536E-19</v>
      </c>
      <c r="B58" s="13">
        <v>-9.013153966151576E-19</v>
      </c>
      <c r="D58" s="13">
        <f t="shared" si="1"/>
        <v>-3.7537096174588777E-20</v>
      </c>
      <c r="E58" s="13">
        <f t="shared" si="2"/>
        <v>-1.8733736780175395E-18</v>
      </c>
      <c r="G58" s="13">
        <f t="shared" si="3"/>
        <v>-6.9624493953874468E-20</v>
      </c>
      <c r="H58" s="13">
        <v>1</v>
      </c>
      <c r="I58">
        <v>-6.9624493953874468E-20</v>
      </c>
      <c r="J58">
        <v>1.2742955427764386E-19</v>
      </c>
      <c r="K58" s="13">
        <f t="shared" si="4"/>
        <v>-2.8302402939124365</v>
      </c>
      <c r="M58">
        <f>SUM(I2:I53)/SUM(H2:H53)</f>
        <v>-1.5446290293821779E-19</v>
      </c>
    </row>
    <row r="59" spans="1:18">
      <c r="A59" s="13">
        <v>-9.1266766327066659E-19</v>
      </c>
      <c r="B59" s="13">
        <v>-9.720582814023819E-19</v>
      </c>
      <c r="D59" s="13">
        <f t="shared" si="1"/>
        <v>0</v>
      </c>
      <c r="E59" s="13">
        <f t="shared" si="2"/>
        <v>-1.9441165628047638E-18</v>
      </c>
      <c r="G59" s="13">
        <f t="shared" si="3"/>
        <v>-6.5236686997950651E-20</v>
      </c>
      <c r="H59" s="13">
        <v>1</v>
      </c>
      <c r="I59">
        <v>-6.5236686997950651E-20</v>
      </c>
      <c r="J59">
        <v>-2.130609490342486E-18</v>
      </c>
      <c r="K59" s="13">
        <f t="shared" si="4"/>
        <v>31.659682586416707</v>
      </c>
    </row>
    <row r="60" spans="1:18">
      <c r="A60" s="13">
        <v>-9.1266766327066659E-19</v>
      </c>
      <c r="B60" s="13">
        <v>-9.720582814023819E-19</v>
      </c>
      <c r="D60" s="13">
        <f t="shared" si="1"/>
        <v>-8.5416739671336848E-20</v>
      </c>
      <c r="E60" s="13">
        <f t="shared" si="2"/>
        <v>-8.1217768241760975E-18</v>
      </c>
      <c r="G60" s="13">
        <f t="shared" si="3"/>
        <v>-6.2227137262782628E-20</v>
      </c>
      <c r="H60" s="13">
        <v>1</v>
      </c>
      <c r="I60">
        <v>-6.2227137262782628E-20</v>
      </c>
      <c r="J60">
        <v>5.4924058154513499E-20</v>
      </c>
      <c r="K60" s="13">
        <f t="shared" si="4"/>
        <v>-1.8826383563584401</v>
      </c>
    </row>
    <row r="61" spans="1:18">
      <c r="A61" s="13">
        <v>-8.2725092359932974E-19</v>
      </c>
      <c r="B61" s="13">
        <v>-7.1497185427737154E-18</v>
      </c>
      <c r="D61" s="13">
        <f t="shared" si="1"/>
        <v>-1.7582405817937816E-20</v>
      </c>
      <c r="E61" s="13">
        <f t="shared" si="2"/>
        <v>-8.3388607766933026E-18</v>
      </c>
      <c r="G61" s="13">
        <f t="shared" si="3"/>
        <v>-6.1685991504269001E-20</v>
      </c>
      <c r="H61" s="13">
        <v>1</v>
      </c>
      <c r="I61">
        <v>-6.1685991504269001E-20</v>
      </c>
      <c r="J61">
        <v>-4.1325069824970676E-18</v>
      </c>
      <c r="K61" s="13">
        <f t="shared" si="4"/>
        <v>65.992632876964876</v>
      </c>
    </row>
    <row r="62" spans="1:18">
      <c r="A62" s="13">
        <v>-8.0966851778139192E-19</v>
      </c>
      <c r="B62" s="13">
        <v>-1.1891422339195874E-18</v>
      </c>
      <c r="D62" s="13">
        <f t="shared" si="1"/>
        <v>-1.8654530192989602E-20</v>
      </c>
      <c r="E62" s="13">
        <f t="shared" si="2"/>
        <v>-1.3275986248489891E-18</v>
      </c>
      <c r="G62" s="13">
        <f t="shared" si="3"/>
        <v>-4.587439916865766E-20</v>
      </c>
      <c r="H62" s="13">
        <v>1</v>
      </c>
      <c r="I62">
        <v>-4.587439916865766E-20</v>
      </c>
      <c r="J62">
        <v>4.1898310696547957E-20</v>
      </c>
      <c r="K62" s="13">
        <f t="shared" si="4"/>
        <v>-1.9133266365518691</v>
      </c>
    </row>
    <row r="63" spans="1:18">
      <c r="A63" s="13">
        <v>-7.9101398758840232E-19</v>
      </c>
      <c r="B63" s="13">
        <v>-1.3845639092940161E-19</v>
      </c>
      <c r="D63" s="13">
        <f t="shared" si="1"/>
        <v>-2.1627893166274894E-20</v>
      </c>
      <c r="E63" s="13">
        <f t="shared" si="2"/>
        <v>-5.2581978382895265E-19</v>
      </c>
      <c r="G63" s="13">
        <f t="shared" si="3"/>
        <v>-4.4342005792698972E-20</v>
      </c>
      <c r="H63" s="13">
        <v>1</v>
      </c>
      <c r="I63">
        <v>-4.4342005792698972E-20</v>
      </c>
      <c r="J63">
        <v>-2.3854813185867592E-18</v>
      </c>
      <c r="K63" s="13">
        <f t="shared" si="4"/>
        <v>52.797325491747038</v>
      </c>
    </row>
    <row r="64" spans="1:18">
      <c r="A64" s="13">
        <v>-7.6938609442212743E-19</v>
      </c>
      <c r="B64" s="13">
        <v>-3.8736339289955099E-19</v>
      </c>
      <c r="D64" s="13">
        <f t="shared" si="1"/>
        <v>-2.6361862984674315E-22</v>
      </c>
      <c r="E64" s="13">
        <f t="shared" si="2"/>
        <v>-1.4057385228837745E-18</v>
      </c>
      <c r="G64" s="13">
        <f t="shared" si="3"/>
        <v>-4.1999627738991207E-20</v>
      </c>
      <c r="H64" s="13">
        <v>1</v>
      </c>
      <c r="I64">
        <v>-4.1999627738991207E-20</v>
      </c>
      <c r="J64">
        <v>-1.4272985732421471E-18</v>
      </c>
      <c r="K64" s="13">
        <f t="shared" si="4"/>
        <v>32.983600571704244</v>
      </c>
    </row>
    <row r="65" spans="1:11">
      <c r="A65" s="13">
        <v>-7.6912247579228068E-19</v>
      </c>
      <c r="B65" s="13">
        <v>-1.0183751299842234E-18</v>
      </c>
      <c r="D65" s="13">
        <f t="shared" si="1"/>
        <v>-3.3440107643142638E-20</v>
      </c>
      <c r="E65" s="13">
        <f t="shared" si="2"/>
        <v>-1.9945690415667334E-18</v>
      </c>
      <c r="G65" s="13">
        <f t="shared" si="3"/>
        <v>-3.9554182462150938E-20</v>
      </c>
      <c r="H65" s="13">
        <v>1</v>
      </c>
      <c r="I65">
        <v>-3.9554182462150938E-20</v>
      </c>
      <c r="J65">
        <v>-3.8594035944116402E-20</v>
      </c>
      <c r="K65" s="13">
        <f t="shared" si="4"/>
        <v>-2.4274209660464896E-2</v>
      </c>
    </row>
    <row r="66" spans="1:11">
      <c r="A66" s="13">
        <v>-7.3568236814913804E-19</v>
      </c>
      <c r="B66" s="13">
        <v>-9.7619391158251001E-19</v>
      </c>
      <c r="D66" s="13">
        <f t="shared" si="1"/>
        <v>0</v>
      </c>
      <c r="E66" s="13">
        <f t="shared" si="2"/>
        <v>-1.95238782316502E-18</v>
      </c>
      <c r="G66" s="13">
        <f t="shared" si="3"/>
        <v>-3.8678279218325374E-20</v>
      </c>
      <c r="H66" s="13">
        <v>1</v>
      </c>
      <c r="I66">
        <v>-3.8678279218325374E-20</v>
      </c>
      <c r="J66">
        <v>-6.6422344050999859E-20</v>
      </c>
      <c r="K66" s="13">
        <f t="shared" si="4"/>
        <v>0.71730349419292749</v>
      </c>
    </row>
    <row r="67" spans="1:11">
      <c r="A67" s="13">
        <v>-7.3568236814913804E-19</v>
      </c>
      <c r="B67" s="13">
        <v>-9.7619391158251001E-19</v>
      </c>
      <c r="D67" s="13">
        <f t="shared" ref="D67:D130" si="8">A67-A68</f>
        <v>0</v>
      </c>
      <c r="E67" s="13">
        <f t="shared" ref="E67:E130" si="9">B67+B68</f>
        <v>-1.95238782316502E-18</v>
      </c>
      <c r="G67" s="13">
        <f t="shared" ref="G67:G130" si="10">I67/H67</f>
        <v>-3.7537096174588777E-20</v>
      </c>
      <c r="H67" s="13">
        <v>1</v>
      </c>
      <c r="I67">
        <v>-3.7537096174588777E-20</v>
      </c>
      <c r="J67">
        <v>-1.8733736780175395E-18</v>
      </c>
      <c r="K67" s="13">
        <f t="shared" ref="K67:K130" si="11">IF(I67=0, 0, (J67/I67)-1)</f>
        <v>48.907261587425189</v>
      </c>
    </row>
    <row r="68" spans="1:11">
      <c r="A68" s="13">
        <v>-7.3568236814913804E-19</v>
      </c>
      <c r="B68" s="13">
        <v>-9.7619391158251001E-19</v>
      </c>
      <c r="D68" s="13">
        <f t="shared" si="8"/>
        <v>0</v>
      </c>
      <c r="E68" s="13">
        <f t="shared" si="9"/>
        <v>-1.95238782316502E-18</v>
      </c>
      <c r="G68" s="13">
        <f t="shared" si="10"/>
        <v>-3.487969641151195E-20</v>
      </c>
      <c r="H68" s="13">
        <v>1</v>
      </c>
      <c r="I68">
        <v>-3.487969641151195E-20</v>
      </c>
      <c r="J68">
        <v>-7.7810383759924067E-19</v>
      </c>
      <c r="K68" s="13">
        <f t="shared" si="11"/>
        <v>21.308217033174337</v>
      </c>
    </row>
    <row r="69" spans="1:11">
      <c r="A69" s="13">
        <v>-7.3568236814913804E-19</v>
      </c>
      <c r="B69" s="13">
        <v>-9.7619391158251001E-19</v>
      </c>
      <c r="D69" s="13">
        <f t="shared" si="8"/>
        <v>0</v>
      </c>
      <c r="E69" s="13">
        <f t="shared" si="9"/>
        <v>-1.95238782316502E-18</v>
      </c>
      <c r="G69" s="13">
        <f t="shared" si="10"/>
        <v>-3.4694286013282108E-20</v>
      </c>
      <c r="H69" s="13">
        <v>1</v>
      </c>
      <c r="I69">
        <v>-3.4694286013282108E-20</v>
      </c>
      <c r="J69">
        <v>-7.2128080450754538E-19</v>
      </c>
      <c r="K69" s="13">
        <f t="shared" si="11"/>
        <v>19.789613720006098</v>
      </c>
    </row>
    <row r="70" spans="1:11">
      <c r="A70" s="13">
        <v>-7.3568236814913804E-19</v>
      </c>
      <c r="B70" s="13">
        <v>-9.7619391158251001E-19</v>
      </c>
      <c r="D70" s="13">
        <f t="shared" si="8"/>
        <v>0</v>
      </c>
      <c r="E70" s="13">
        <f t="shared" si="9"/>
        <v>-1.95238782316502E-18</v>
      </c>
      <c r="G70" s="13">
        <f t="shared" si="10"/>
        <v>-3.409831552712019E-20</v>
      </c>
      <c r="H70" s="13">
        <v>1</v>
      </c>
      <c r="I70">
        <v>-3.409831552712019E-20</v>
      </c>
      <c r="J70">
        <v>-2.134960263170626E-18</v>
      </c>
      <c r="K70" s="13">
        <f t="shared" si="11"/>
        <v>61.611898276106317</v>
      </c>
    </row>
    <row r="71" spans="1:11">
      <c r="A71" s="13">
        <v>-7.3568236814913804E-19</v>
      </c>
      <c r="B71" s="13">
        <v>-9.7619391158251001E-19</v>
      </c>
      <c r="D71" s="13">
        <f t="shared" si="8"/>
        <v>0</v>
      </c>
      <c r="E71" s="13">
        <f t="shared" si="9"/>
        <v>-1.95238782316502E-18</v>
      </c>
      <c r="G71" s="13">
        <f t="shared" si="10"/>
        <v>-3.3440107643142638E-20</v>
      </c>
      <c r="H71" s="13">
        <v>1</v>
      </c>
      <c r="I71">
        <v>-3.3440107643142638E-20</v>
      </c>
      <c r="J71">
        <v>-1.9945690415667334E-18</v>
      </c>
      <c r="K71" s="13">
        <f t="shared" si="11"/>
        <v>58.646011396011389</v>
      </c>
    </row>
    <row r="72" spans="1:11">
      <c r="A72" s="13">
        <v>-7.3568236814913804E-19</v>
      </c>
      <c r="B72" s="13">
        <v>-9.7619391158251001E-19</v>
      </c>
      <c r="D72" s="13">
        <f t="shared" si="8"/>
        <v>-4.7448867599131412E-21</v>
      </c>
      <c r="E72" s="13">
        <f t="shared" si="9"/>
        <v>-1.5106807081809717E-18</v>
      </c>
      <c r="G72" s="13">
        <f t="shared" si="10"/>
        <v>-3.3133836911143941E-20</v>
      </c>
      <c r="H72" s="13">
        <v>1</v>
      </c>
      <c r="I72">
        <v>-3.3133836911143941E-20</v>
      </c>
      <c r="J72">
        <v>-5.055798215926385E-19</v>
      </c>
      <c r="K72" s="13">
        <f t="shared" si="11"/>
        <v>14.258716427815708</v>
      </c>
    </row>
    <row r="73" spans="1:11">
      <c r="A73" s="13">
        <v>-7.309374813892249E-19</v>
      </c>
      <c r="B73" s="13">
        <v>-5.3448679659846178E-19</v>
      </c>
      <c r="D73" s="13">
        <f t="shared" si="8"/>
        <v>-2.3611671434367616E-20</v>
      </c>
      <c r="E73" s="13">
        <f t="shared" si="9"/>
        <v>-7.1514649726680417E-19</v>
      </c>
      <c r="G73" s="13">
        <f t="shared" si="10"/>
        <v>-3.2884301800458819E-20</v>
      </c>
      <c r="H73" s="13">
        <v>1</v>
      </c>
      <c r="I73">
        <v>-3.2884301800458819E-20</v>
      </c>
      <c r="J73">
        <v>-6.0354726303912086E-19</v>
      </c>
      <c r="K73" s="13">
        <f t="shared" si="11"/>
        <v>17.353659040761507</v>
      </c>
    </row>
    <row r="74" spans="1:11">
      <c r="A74" s="13">
        <v>-7.0732580995485729E-19</v>
      </c>
      <c r="B74" s="13">
        <v>-1.8065970066834239E-19</v>
      </c>
      <c r="D74" s="13">
        <f t="shared" si="8"/>
        <v>-4.4280555634855139E-21</v>
      </c>
      <c r="E74" s="13">
        <f t="shared" si="9"/>
        <v>-3.6116868919397068E-19</v>
      </c>
      <c r="G74" s="13">
        <f t="shared" si="10"/>
        <v>-3.0974733605204022E-20</v>
      </c>
      <c r="H74" s="13">
        <v>1</v>
      </c>
      <c r="I74">
        <v>-3.0974733605204022E-20</v>
      </c>
      <c r="J74">
        <v>-2.8042881409246222E-18</v>
      </c>
      <c r="K74" s="13">
        <f t="shared" si="11"/>
        <v>89.534697623790947</v>
      </c>
    </row>
    <row r="75" spans="1:11">
      <c r="A75" s="13">
        <v>-7.0289775439137177E-19</v>
      </c>
      <c r="B75" s="13">
        <v>-1.8050898852562826E-19</v>
      </c>
      <c r="D75" s="13">
        <f t="shared" si="8"/>
        <v>-6.5549388537627094E-22</v>
      </c>
      <c r="E75" s="13">
        <f t="shared" si="9"/>
        <v>-1.1144911949986024E-18</v>
      </c>
      <c r="G75" s="13">
        <f t="shared" si="10"/>
        <v>-3.0582444002181445E-20</v>
      </c>
      <c r="H75" s="13">
        <v>1</v>
      </c>
      <c r="I75">
        <v>-3.0582444002181445E-20</v>
      </c>
      <c r="J75">
        <v>-1.8478652851519682E-18</v>
      </c>
      <c r="K75" s="13">
        <f t="shared" si="11"/>
        <v>59.422420295126187</v>
      </c>
    </row>
    <row r="76" spans="1:11">
      <c r="A76" s="13">
        <v>-7.022422605059955E-19</v>
      </c>
      <c r="B76" s="13">
        <v>-9.3398220647297407E-19</v>
      </c>
      <c r="D76" s="13">
        <f t="shared" si="8"/>
        <v>0</v>
      </c>
      <c r="E76" s="13">
        <f t="shared" si="9"/>
        <v>-1.8679644129459481E-18</v>
      </c>
      <c r="G76" s="13">
        <f t="shared" si="10"/>
        <v>-2.4767961052411077E-20</v>
      </c>
      <c r="H76" s="13">
        <v>1</v>
      </c>
      <c r="I76">
        <v>-2.4767961052411077E-20</v>
      </c>
      <c r="J76">
        <v>-1.2256582640013408E-17</v>
      </c>
      <c r="K76" s="13">
        <f t="shared" si="11"/>
        <v>493.85634340579969</v>
      </c>
    </row>
    <row r="77" spans="1:11">
      <c r="A77" s="13">
        <v>-7.022422605059955E-19</v>
      </c>
      <c r="B77" s="13">
        <v>-9.3398220647297407E-19</v>
      </c>
      <c r="D77" s="13">
        <f t="shared" si="8"/>
        <v>-2.1409599439027212E-20</v>
      </c>
      <c r="E77" s="13">
        <f t="shared" si="9"/>
        <v>-1.0630233114345304E-18</v>
      </c>
      <c r="G77" s="13">
        <f t="shared" si="10"/>
        <v>-2.471802811474519E-20</v>
      </c>
      <c r="H77" s="13">
        <v>1</v>
      </c>
      <c r="I77">
        <v>-2.471802811474519E-20</v>
      </c>
      <c r="J77">
        <v>-1.0064635243446525E-18</v>
      </c>
      <c r="K77" s="13">
        <f t="shared" si="11"/>
        <v>39.717791875326043</v>
      </c>
    </row>
    <row r="78" spans="1:11">
      <c r="A78" s="13">
        <v>-6.8083266106696829E-19</v>
      </c>
      <c r="B78" s="13">
        <v>-1.290411049615564E-19</v>
      </c>
      <c r="D78" s="13">
        <f t="shared" si="8"/>
        <v>-1.0558817407630173E-20</v>
      </c>
      <c r="E78" s="13">
        <f t="shared" si="9"/>
        <v>-5.1145910128191221E-19</v>
      </c>
      <c r="G78" s="13">
        <f t="shared" si="10"/>
        <v>-2.4614629571949997E-20</v>
      </c>
      <c r="H78" s="13">
        <v>1</v>
      </c>
      <c r="I78">
        <v>-2.4614629571949997E-20</v>
      </c>
      <c r="J78">
        <v>1.8291539995188524E-20</v>
      </c>
      <c r="K78" s="13">
        <f t="shared" si="11"/>
        <v>-1.7431166063954482</v>
      </c>
    </row>
    <row r="79" spans="1:11">
      <c r="A79" s="13">
        <v>-6.7027384365933812E-19</v>
      </c>
      <c r="B79" s="13">
        <v>-3.8241799632035576E-19</v>
      </c>
      <c r="D79" s="13">
        <f t="shared" si="8"/>
        <v>-1.4716907964852535E-21</v>
      </c>
      <c r="E79" s="13">
        <f t="shared" si="9"/>
        <v>-1.2741542001374932E-18</v>
      </c>
      <c r="G79" s="13">
        <f t="shared" si="10"/>
        <v>-2.4374518083904032E-20</v>
      </c>
      <c r="H79" s="13">
        <v>1</v>
      </c>
      <c r="I79">
        <v>-2.4374518083904032E-20</v>
      </c>
      <c r="J79">
        <v>5.5029899448413058E-20</v>
      </c>
      <c r="K79" s="13">
        <f t="shared" si="11"/>
        <v>-3.2576815368814462</v>
      </c>
    </row>
    <row r="80" spans="1:11">
      <c r="A80" s="13">
        <v>-6.6880215286285286E-19</v>
      </c>
      <c r="B80" s="13">
        <v>-8.9173620381713734E-19</v>
      </c>
      <c r="D80" s="13">
        <f t="shared" si="8"/>
        <v>0</v>
      </c>
      <c r="E80" s="13">
        <f t="shared" si="9"/>
        <v>-1.7834724076342747E-18</v>
      </c>
      <c r="G80" s="13">
        <f t="shared" si="10"/>
        <v>-2.3611671434367616E-20</v>
      </c>
      <c r="H80" s="13">
        <v>1</v>
      </c>
      <c r="I80">
        <v>-2.3611671434367616E-20</v>
      </c>
      <c r="J80">
        <v>-7.1514649726680417E-19</v>
      </c>
      <c r="K80" s="13">
        <f t="shared" si="11"/>
        <v>29.287838760363375</v>
      </c>
    </row>
    <row r="81" spans="1:11">
      <c r="A81" s="13">
        <v>-6.6880215286285286E-19</v>
      </c>
      <c r="B81" s="13">
        <v>-8.9173620381713734E-19</v>
      </c>
      <c r="D81" s="13">
        <f t="shared" si="8"/>
        <v>0</v>
      </c>
      <c r="E81" s="13">
        <f t="shared" si="9"/>
        <v>-1.7834724076342747E-18</v>
      </c>
      <c r="G81" s="13">
        <f t="shared" si="10"/>
        <v>-2.3039947844926064E-20</v>
      </c>
      <c r="H81" s="13">
        <v>1</v>
      </c>
      <c r="I81">
        <v>-2.3039947844926064E-20</v>
      </c>
      <c r="J81">
        <v>-1.3753640236097526E-18</v>
      </c>
      <c r="K81" s="13">
        <f t="shared" si="11"/>
        <v>58.694754209812153</v>
      </c>
    </row>
    <row r="82" spans="1:11">
      <c r="A82" s="13">
        <v>-6.6880215286285286E-19</v>
      </c>
      <c r="B82" s="13">
        <v>-8.9173620381713734E-19</v>
      </c>
      <c r="D82" s="13">
        <f t="shared" si="8"/>
        <v>0</v>
      </c>
      <c r="E82" s="13">
        <f t="shared" si="9"/>
        <v>-1.7834724076342747E-18</v>
      </c>
      <c r="G82" s="13">
        <f t="shared" si="10"/>
        <v>-2.2381863011894197E-20</v>
      </c>
      <c r="H82" s="13">
        <v>1</v>
      </c>
      <c r="I82">
        <v>-2.2381863011894197E-20</v>
      </c>
      <c r="J82">
        <v>-1.9663206403851578E-20</v>
      </c>
      <c r="K82" s="13">
        <f t="shared" si="11"/>
        <v>-0.12146694877892283</v>
      </c>
    </row>
    <row r="83" spans="1:11">
      <c r="A83" s="13">
        <v>-6.6880215286285286E-19</v>
      </c>
      <c r="B83" s="13">
        <v>-8.9173620381713734E-19</v>
      </c>
      <c r="D83" s="13">
        <f t="shared" si="8"/>
        <v>0</v>
      </c>
      <c r="E83" s="13">
        <f t="shared" si="9"/>
        <v>-1.7834724076342747E-18</v>
      </c>
      <c r="G83" s="13">
        <f t="shared" si="10"/>
        <v>-2.2180151089161675E-20</v>
      </c>
      <c r="H83" s="13">
        <v>1</v>
      </c>
      <c r="I83">
        <v>-2.2180151089161675E-20</v>
      </c>
      <c r="J83">
        <v>-1.7915178567583377E-18</v>
      </c>
      <c r="K83" s="13">
        <f t="shared" si="11"/>
        <v>79.771219707054314</v>
      </c>
    </row>
    <row r="84" spans="1:11">
      <c r="A84" s="13">
        <v>-6.6880215286285286E-19</v>
      </c>
      <c r="B84" s="13">
        <v>-8.9173620381713734E-19</v>
      </c>
      <c r="D84" s="13">
        <f t="shared" si="8"/>
        <v>-1.074833601794961E-20</v>
      </c>
      <c r="E84" s="13">
        <f t="shared" si="9"/>
        <v>-1.4438862000998969E-18</v>
      </c>
      <c r="G84" s="13">
        <f t="shared" si="10"/>
        <v>-2.1627893166274894E-20</v>
      </c>
      <c r="H84" s="13">
        <v>1</v>
      </c>
      <c r="I84">
        <v>-2.1627893166274894E-20</v>
      </c>
      <c r="J84">
        <v>-5.2581978382895265E-19</v>
      </c>
      <c r="K84" s="13">
        <f t="shared" si="11"/>
        <v>23.312113056341577</v>
      </c>
    </row>
    <row r="85" spans="1:11">
      <c r="A85" s="13">
        <v>-6.5805381684490325E-19</v>
      </c>
      <c r="B85" s="13">
        <v>-5.5214999628275961E-19</v>
      </c>
      <c r="D85" s="13">
        <f t="shared" si="8"/>
        <v>-6.5928234274397059E-22</v>
      </c>
      <c r="E85" s="13">
        <f t="shared" si="9"/>
        <v>-1.0102754250793198E-18</v>
      </c>
      <c r="G85" s="13">
        <f t="shared" si="10"/>
        <v>-2.1409599439027212E-20</v>
      </c>
      <c r="H85" s="13">
        <v>1</v>
      </c>
      <c r="I85">
        <v>-2.1409599439027212E-20</v>
      </c>
      <c r="J85">
        <v>-1.0630233114345304E-18</v>
      </c>
      <c r="K85" s="13">
        <f t="shared" si="11"/>
        <v>48.651714151025288</v>
      </c>
    </row>
    <row r="86" spans="1:11">
      <c r="A86" s="13">
        <v>-6.5739453450215928E-19</v>
      </c>
      <c r="B86" s="13">
        <v>-4.5812542879656032E-19</v>
      </c>
      <c r="D86" s="13">
        <f t="shared" si="8"/>
        <v>-3.487969641151195E-20</v>
      </c>
      <c r="E86" s="13">
        <f t="shared" si="9"/>
        <v>-7.7810383759924067E-19</v>
      </c>
      <c r="G86" s="13">
        <f t="shared" si="10"/>
        <v>-2.1408922329712483E-20</v>
      </c>
      <c r="H86" s="13">
        <v>1</v>
      </c>
      <c r="I86">
        <v>-2.1408922329712483E-20</v>
      </c>
      <c r="J86">
        <v>-5.4978075917783398E-19</v>
      </c>
      <c r="K86" s="13">
        <f t="shared" si="11"/>
        <v>24.679982892684791</v>
      </c>
    </row>
    <row r="87" spans="1:11">
      <c r="A87" s="13">
        <v>-6.2251483809064733E-19</v>
      </c>
      <c r="B87" s="13">
        <v>-3.199784088026803E-19</v>
      </c>
      <c r="D87" s="13">
        <f t="shared" si="8"/>
        <v>-3.4694286013282108E-20</v>
      </c>
      <c r="E87" s="13">
        <f t="shared" si="9"/>
        <v>-7.2128080450754538E-19</v>
      </c>
      <c r="G87" s="13">
        <f t="shared" si="10"/>
        <v>-2.1216141351901498E-20</v>
      </c>
      <c r="H87" s="13">
        <v>1</v>
      </c>
      <c r="I87">
        <v>-2.1216141351901498E-20</v>
      </c>
      <c r="J87">
        <v>-1.2077935652649918E-18</v>
      </c>
      <c r="K87" s="13">
        <f t="shared" si="11"/>
        <v>55.928050451395734</v>
      </c>
    </row>
    <row r="88" spans="1:11">
      <c r="A88" s="13">
        <v>-5.8782055207736522E-19</v>
      </c>
      <c r="B88" s="13">
        <v>-4.0130239570486513E-19</v>
      </c>
      <c r="D88" s="13">
        <f t="shared" si="8"/>
        <v>-4.8431044636732274E-21</v>
      </c>
      <c r="E88" s="13">
        <f t="shared" si="9"/>
        <v>-1.2632868189256714E-18</v>
      </c>
      <c r="G88" s="13">
        <f t="shared" si="10"/>
        <v>-2.0722766614072105E-20</v>
      </c>
      <c r="H88" s="13">
        <v>1</v>
      </c>
      <c r="I88">
        <v>-2.0722766614072105E-20</v>
      </c>
      <c r="J88">
        <v>-2.0777750522567623E-18</v>
      </c>
      <c r="K88" s="13">
        <f t="shared" si="11"/>
        <v>99.265330925737388</v>
      </c>
    </row>
    <row r="89" spans="1:11">
      <c r="A89" s="13">
        <v>-5.82977447613692E-19</v>
      </c>
      <c r="B89" s="13">
        <v>-8.6198442322080623E-19</v>
      </c>
      <c r="D89" s="13">
        <f t="shared" si="8"/>
        <v>-7.2300367593695808E-21</v>
      </c>
      <c r="E89" s="13">
        <f t="shared" si="9"/>
        <v>-1.2978193912435754E-18</v>
      </c>
      <c r="G89" s="13">
        <f t="shared" si="10"/>
        <v>-1.9601595481896275E-20</v>
      </c>
      <c r="H89" s="13">
        <v>1</v>
      </c>
      <c r="I89">
        <v>-1.9601595481896275E-20</v>
      </c>
      <c r="J89">
        <v>6.7128186003542561E-20</v>
      </c>
      <c r="K89" s="13">
        <f t="shared" si="11"/>
        <v>-4.4246286770656553</v>
      </c>
    </row>
    <row r="90" spans="1:11">
      <c r="A90" s="13">
        <v>-5.7574741085432242E-19</v>
      </c>
      <c r="B90" s="13">
        <v>-4.3583496802276919E-19</v>
      </c>
      <c r="D90" s="13">
        <f t="shared" si="8"/>
        <v>-3.4629558229464999E-22</v>
      </c>
      <c r="E90" s="13">
        <f t="shared" si="9"/>
        <v>-5.889329708664969E-19</v>
      </c>
      <c r="G90" s="13">
        <f t="shared" si="10"/>
        <v>-1.8654530192989602E-20</v>
      </c>
      <c r="H90" s="13">
        <v>1</v>
      </c>
      <c r="I90">
        <v>-1.8654530192989602E-20</v>
      </c>
      <c r="J90">
        <v>-1.3275986248489891E-18</v>
      </c>
      <c r="K90" s="13">
        <f t="shared" si="11"/>
        <v>70.167625832137148</v>
      </c>
    </row>
    <row r="91" spans="1:11">
      <c r="A91" s="13">
        <v>-5.7540111527202777E-19</v>
      </c>
      <c r="B91" s="13">
        <v>-1.5309800284372769E-19</v>
      </c>
      <c r="D91" s="13">
        <f t="shared" si="8"/>
        <v>-3.3133836911143941E-20</v>
      </c>
      <c r="E91" s="13">
        <f t="shared" si="9"/>
        <v>-5.055798215926385E-19</v>
      </c>
      <c r="G91" s="13">
        <f t="shared" si="10"/>
        <v>-1.7923829723316561E-20</v>
      </c>
      <c r="H91" s="13">
        <v>1</v>
      </c>
      <c r="I91">
        <v>-1.7923829723316561E-20</v>
      </c>
      <c r="J91">
        <v>-1.2644584430487171E-17</v>
      </c>
      <c r="K91" s="13">
        <f t="shared" si="11"/>
        <v>704.46220454427873</v>
      </c>
    </row>
    <row r="92" spans="1:11">
      <c r="A92" s="13">
        <v>-5.4226727836088383E-19</v>
      </c>
      <c r="B92" s="13">
        <v>-3.5248181874891084E-19</v>
      </c>
      <c r="D92" s="13">
        <f t="shared" si="8"/>
        <v>-8.6018383237824302E-23</v>
      </c>
      <c r="E92" s="13">
        <f t="shared" si="9"/>
        <v>-4.0367164596245289E-19</v>
      </c>
      <c r="G92" s="13">
        <f t="shared" si="10"/>
        <v>-1.7582405817937816E-20</v>
      </c>
      <c r="H92" s="13">
        <v>1</v>
      </c>
      <c r="I92">
        <v>-1.7582405817937816E-20</v>
      </c>
      <c r="J92">
        <v>-8.3388607766933026E-18</v>
      </c>
      <c r="K92" s="13">
        <f t="shared" si="11"/>
        <v>473.27302401278217</v>
      </c>
    </row>
    <row r="93" spans="1:11">
      <c r="A93" s="13">
        <v>-5.42181259977646E-19</v>
      </c>
      <c r="B93" s="13">
        <v>-5.1189827213542047E-20</v>
      </c>
      <c r="D93" s="13">
        <f t="shared" si="8"/>
        <v>-5.9724565872667917E-21</v>
      </c>
      <c r="E93" s="13">
        <f t="shared" si="9"/>
        <v>-1.2342054548080432E-18</v>
      </c>
      <c r="G93" s="13">
        <f t="shared" si="10"/>
        <v>-1.5954777682219522E-20</v>
      </c>
      <c r="H93" s="13">
        <v>1</v>
      </c>
      <c r="I93">
        <v>-1.5954777682219522E-20</v>
      </c>
      <c r="J93">
        <v>-1.9151343000818547E-18</v>
      </c>
      <c r="K93" s="13">
        <f t="shared" si="11"/>
        <v>119.03516051597117</v>
      </c>
    </row>
    <row r="94" spans="1:11">
      <c r="A94" s="13">
        <v>-5.3620880339037921E-19</v>
      </c>
      <c r="B94" s="13">
        <v>-1.1830156275945012E-18</v>
      </c>
      <c r="D94" s="13">
        <f t="shared" si="8"/>
        <v>-1.5251478264698264E-21</v>
      </c>
      <c r="E94" s="13">
        <f t="shared" si="9"/>
        <v>-1.7513629093421551E-18</v>
      </c>
      <c r="G94" s="13">
        <f t="shared" si="10"/>
        <v>-1.5384416898137388E-20</v>
      </c>
      <c r="H94" s="13">
        <v>1</v>
      </c>
      <c r="I94">
        <v>-1.5384416898137388E-20</v>
      </c>
      <c r="J94">
        <v>-1.9455888557433613E-19</v>
      </c>
      <c r="K94" s="13">
        <f t="shared" si="11"/>
        <v>11.646490722563014</v>
      </c>
    </row>
    <row r="95" spans="1:11">
      <c r="A95" s="13">
        <v>-5.3468365556390938E-19</v>
      </c>
      <c r="B95" s="13">
        <v>-5.6834728174765382E-19</v>
      </c>
      <c r="D95" s="13">
        <f t="shared" si="8"/>
        <v>-6.2223976088526042E-24</v>
      </c>
      <c r="E95" s="13">
        <f t="shared" si="9"/>
        <v>-7.4356970529399773E-19</v>
      </c>
      <c r="G95" s="13">
        <f t="shared" si="10"/>
        <v>-1.4963223257198925E-20</v>
      </c>
      <c r="H95" s="13">
        <v>1</v>
      </c>
      <c r="I95">
        <v>-1.4963223257198925E-20</v>
      </c>
      <c r="J95">
        <v>-1.4442842499581937E-19</v>
      </c>
      <c r="K95" s="13">
        <f t="shared" si="11"/>
        <v>8.652226830628468</v>
      </c>
    </row>
    <row r="96" spans="1:11">
      <c r="A96" s="13">
        <v>-5.3467743316630053E-19</v>
      </c>
      <c r="B96" s="13">
        <v>-1.7522242354634389E-19</v>
      </c>
      <c r="D96" s="13">
        <f t="shared" si="8"/>
        <v>-3.4935299042028624E-22</v>
      </c>
      <c r="E96" s="13">
        <f t="shared" si="9"/>
        <v>-3.7418713474842137E-19</v>
      </c>
      <c r="G96" s="13">
        <f t="shared" si="10"/>
        <v>-1.2697573621456735E-20</v>
      </c>
      <c r="H96" s="13">
        <v>1</v>
      </c>
      <c r="I96">
        <v>-1.2697573621456735E-20</v>
      </c>
      <c r="J96">
        <v>-7.4217233031230371E-19</v>
      </c>
      <c r="K96" s="13">
        <f t="shared" si="11"/>
        <v>57.449933226467692</v>
      </c>
    </row>
    <row r="97" spans="1:11">
      <c r="A97" s="13">
        <v>-5.3432808017588024E-19</v>
      </c>
      <c r="B97" s="13">
        <v>-1.9896471120207748E-19</v>
      </c>
      <c r="D97" s="13">
        <f t="shared" si="8"/>
        <v>-4.1947639205242884E-21</v>
      </c>
      <c r="E97" s="13">
        <f t="shared" si="9"/>
        <v>-3.0035750111978772E-19</v>
      </c>
      <c r="G97" s="13">
        <f t="shared" si="10"/>
        <v>-1.2516849101992715E-20</v>
      </c>
      <c r="H97" s="13">
        <v>1</v>
      </c>
      <c r="I97">
        <v>-1.2516849101992715E-20</v>
      </c>
      <c r="J97">
        <v>-4.1465343038391409E-19</v>
      </c>
      <c r="K97" s="13">
        <f t="shared" si="11"/>
        <v>32.127620777812218</v>
      </c>
    </row>
    <row r="98" spans="1:11">
      <c r="A98" s="13">
        <v>-5.3013331625535596E-19</v>
      </c>
      <c r="B98" s="13">
        <v>-1.0139278991771024E-19</v>
      </c>
      <c r="D98" s="13">
        <f t="shared" si="8"/>
        <v>-8.4650877086646992E-21</v>
      </c>
      <c r="E98" s="13">
        <f t="shared" si="9"/>
        <v>-6.1404872482242574E-19</v>
      </c>
      <c r="G98" s="13">
        <f t="shared" si="10"/>
        <v>-1.1986402680586891E-20</v>
      </c>
      <c r="H98" s="13">
        <v>1</v>
      </c>
      <c r="I98">
        <v>-1.1986402680586891E-20</v>
      </c>
      <c r="J98">
        <v>-9.1411941857591773E-18</v>
      </c>
      <c r="K98" s="13">
        <f t="shared" si="11"/>
        <v>761.63032615817281</v>
      </c>
    </row>
    <row r="99" spans="1:11">
      <c r="A99" s="13">
        <v>-5.2166822854669126E-19</v>
      </c>
      <c r="B99" s="13">
        <v>-5.1265593490471552E-19</v>
      </c>
      <c r="D99" s="13">
        <f t="shared" si="8"/>
        <v>-8.0364482987778904E-21</v>
      </c>
      <c r="E99" s="13">
        <f t="shared" si="9"/>
        <v>-1.272879672351698E-18</v>
      </c>
      <c r="G99" s="13">
        <f t="shared" si="10"/>
        <v>-1.1359920835838004E-20</v>
      </c>
      <c r="H99" s="13">
        <v>1</v>
      </c>
      <c r="I99">
        <v>-1.1359920835838004E-20</v>
      </c>
      <c r="J99">
        <v>-3.306420300915337E-18</v>
      </c>
      <c r="K99" s="13">
        <f t="shared" si="11"/>
        <v>290.06015338454841</v>
      </c>
    </row>
    <row r="100" spans="1:11">
      <c r="A100" s="13">
        <v>-5.1363178024791337E-19</v>
      </c>
      <c r="B100" s="13">
        <v>-7.6022373744698253E-19</v>
      </c>
      <c r="D100" s="13">
        <f t="shared" si="8"/>
        <v>-6.0256865431857587E-21</v>
      </c>
      <c r="E100" s="13">
        <f t="shared" si="9"/>
        <v>-1.0811145070191805E-18</v>
      </c>
      <c r="G100" s="13">
        <f t="shared" si="10"/>
        <v>-1.1069640854638978E-20</v>
      </c>
      <c r="H100" s="13">
        <v>1</v>
      </c>
      <c r="I100">
        <v>-1.1069640854638978E-20</v>
      </c>
      <c r="J100">
        <v>-8.3144453519174365E-19</v>
      </c>
      <c r="K100" s="13">
        <f t="shared" si="11"/>
        <v>74.110344238793289</v>
      </c>
    </row>
    <row r="101" spans="1:11">
      <c r="A101" s="13">
        <v>-5.0760609370472761E-19</v>
      </c>
      <c r="B101" s="13">
        <v>-3.2089076957219792E-19</v>
      </c>
      <c r="D101" s="13">
        <f t="shared" si="8"/>
        <v>-6.8834506907029853E-21</v>
      </c>
      <c r="E101" s="13">
        <f t="shared" si="9"/>
        <v>-1.6127551885483813E-18</v>
      </c>
      <c r="G101" s="13">
        <f t="shared" si="10"/>
        <v>-1.0892928581117763E-20</v>
      </c>
      <c r="H101" s="13">
        <v>1</v>
      </c>
      <c r="I101">
        <v>-1.0892928581117763E-20</v>
      </c>
      <c r="J101">
        <v>-1.9701511371565302E-18</v>
      </c>
      <c r="K101" s="13">
        <f t="shared" si="11"/>
        <v>179.86514774104631</v>
      </c>
    </row>
    <row r="102" spans="1:11">
      <c r="A102" s="13">
        <v>-5.0072264301402462E-19</v>
      </c>
      <c r="B102" s="13">
        <v>-1.2918644189761835E-18</v>
      </c>
      <c r="D102" s="13">
        <f t="shared" si="8"/>
        <v>0</v>
      </c>
      <c r="E102" s="13">
        <f t="shared" si="9"/>
        <v>-2.583728837952367E-18</v>
      </c>
      <c r="G102" s="13">
        <f t="shared" si="10"/>
        <v>-1.074833601794961E-20</v>
      </c>
      <c r="H102" s="13">
        <v>1</v>
      </c>
      <c r="I102">
        <v>-1.074833601794961E-20</v>
      </c>
      <c r="J102">
        <v>-1.4438862000998969E-18</v>
      </c>
      <c r="K102" s="13">
        <f t="shared" si="11"/>
        <v>133.33578906433721</v>
      </c>
    </row>
    <row r="103" spans="1:11">
      <c r="A103" s="13">
        <v>-5.0072264301402462E-19</v>
      </c>
      <c r="B103" s="13">
        <v>-1.2918644189761835E-18</v>
      </c>
      <c r="D103" s="13">
        <f t="shared" si="8"/>
        <v>0</v>
      </c>
      <c r="E103" s="13">
        <f t="shared" si="9"/>
        <v>-2.583728837952367E-18</v>
      </c>
      <c r="G103" s="13">
        <f t="shared" si="10"/>
        <v>-1.0558817407630173E-20</v>
      </c>
      <c r="H103" s="13">
        <v>1</v>
      </c>
      <c r="I103">
        <v>-1.0558817407630173E-20</v>
      </c>
      <c r="J103">
        <v>-5.1145910128191221E-19</v>
      </c>
      <c r="K103" s="13">
        <f t="shared" si="11"/>
        <v>47.439051603668595</v>
      </c>
    </row>
    <row r="104" spans="1:11">
      <c r="A104" s="13">
        <v>-5.0072264301402462E-19</v>
      </c>
      <c r="B104" s="13">
        <v>-1.2918644189761835E-18</v>
      </c>
      <c r="D104" s="13">
        <f t="shared" si="8"/>
        <v>0</v>
      </c>
      <c r="E104" s="13">
        <f t="shared" si="9"/>
        <v>-2.583728837952367E-18</v>
      </c>
      <c r="G104" s="13">
        <f t="shared" si="10"/>
        <v>-1.043659156280818E-20</v>
      </c>
      <c r="H104" s="13">
        <v>1</v>
      </c>
      <c r="I104">
        <v>-1.043659156280818E-20</v>
      </c>
      <c r="J104">
        <v>-5.3454005821199316E-19</v>
      </c>
      <c r="K104" s="13">
        <f t="shared" si="11"/>
        <v>50.217876544759996</v>
      </c>
    </row>
    <row r="105" spans="1:11">
      <c r="A105" s="13">
        <v>-5.0072264301402462E-19</v>
      </c>
      <c r="B105" s="13">
        <v>-1.2918644189761835E-18</v>
      </c>
      <c r="D105" s="13">
        <f t="shared" si="8"/>
        <v>-3.409831552712019E-20</v>
      </c>
      <c r="E105" s="13">
        <f t="shared" si="9"/>
        <v>-2.134960263170626E-18</v>
      </c>
      <c r="G105" s="13">
        <f t="shared" si="10"/>
        <v>-9.1482469641872535E-21</v>
      </c>
      <c r="H105" s="13">
        <v>1</v>
      </c>
      <c r="I105">
        <v>-9.1482469641872535E-21</v>
      </c>
      <c r="J105">
        <v>-2.2480490276840425E-19</v>
      </c>
      <c r="K105" s="13">
        <f t="shared" si="11"/>
        <v>23.573549844953963</v>
      </c>
    </row>
    <row r="106" spans="1:11">
      <c r="A106" s="13">
        <v>-4.6662432748690443E-19</v>
      </c>
      <c r="B106" s="13">
        <v>-8.4309584419444235E-19</v>
      </c>
      <c r="D106" s="13">
        <f t="shared" si="8"/>
        <v>-2.1601377337045159E-21</v>
      </c>
      <c r="E106" s="13">
        <f t="shared" si="9"/>
        <v>-1.3619750083646136E-18</v>
      </c>
      <c r="G106" s="13">
        <f t="shared" si="10"/>
        <v>-9.1267007183201944E-21</v>
      </c>
      <c r="H106" s="13">
        <v>1</v>
      </c>
      <c r="I106">
        <v>-9.1267007183201944E-21</v>
      </c>
      <c r="J106">
        <v>-7.2667059106479333E-18</v>
      </c>
      <c r="K106" s="13">
        <f t="shared" si="11"/>
        <v>795.20293629891262</v>
      </c>
    </row>
    <row r="107" spans="1:11">
      <c r="A107" s="13">
        <v>-4.6446418975319992E-19</v>
      </c>
      <c r="B107" s="13">
        <v>-5.1887916417017129E-19</v>
      </c>
      <c r="D107" s="13">
        <f t="shared" si="8"/>
        <v>-1.3972263874769436E-21</v>
      </c>
      <c r="E107" s="13">
        <f t="shared" si="9"/>
        <v>-8.5894628274306322E-19</v>
      </c>
      <c r="G107" s="13">
        <f t="shared" si="10"/>
        <v>-8.9917774334327552E-21</v>
      </c>
      <c r="H107" s="13">
        <v>1</v>
      </c>
      <c r="I107">
        <v>-8.9917774334327552E-21</v>
      </c>
      <c r="J107">
        <v>-7.2712721369539266E-18</v>
      </c>
      <c r="K107" s="13">
        <f t="shared" si="11"/>
        <v>807.65793118035413</v>
      </c>
    </row>
    <row r="108" spans="1:11">
      <c r="A108" s="13">
        <v>-4.6306696336572297E-19</v>
      </c>
      <c r="B108" s="13">
        <v>-3.4006711857289193E-19</v>
      </c>
      <c r="D108" s="13">
        <f t="shared" si="8"/>
        <v>-1.5759778994357382E-21</v>
      </c>
      <c r="E108" s="13">
        <f t="shared" si="9"/>
        <v>-4.6866201208197842E-19</v>
      </c>
      <c r="G108" s="13">
        <f t="shared" si="10"/>
        <v>-8.7073060097596344E-21</v>
      </c>
      <c r="H108" s="13">
        <v>1</v>
      </c>
      <c r="I108">
        <v>-8.7073060097596344E-21</v>
      </c>
      <c r="J108">
        <v>-3.5203898883343889E-19</v>
      </c>
      <c r="K108" s="13">
        <f t="shared" si="11"/>
        <v>39.430299387532024</v>
      </c>
    </row>
    <row r="109" spans="1:11">
      <c r="A109" s="13">
        <v>-4.6149098546628723E-19</v>
      </c>
      <c r="B109" s="13">
        <v>-1.2859489350908654E-19</v>
      </c>
      <c r="D109" s="13">
        <f t="shared" si="8"/>
        <v>-4.3094418447866009E-21</v>
      </c>
      <c r="E109" s="13">
        <f t="shared" si="9"/>
        <v>-1.3113036693994904E-18</v>
      </c>
      <c r="G109" s="13">
        <f t="shared" si="10"/>
        <v>-8.4650877086646992E-21</v>
      </c>
      <c r="H109" s="13">
        <v>1</v>
      </c>
      <c r="I109">
        <v>-8.4650877086646992E-21</v>
      </c>
      <c r="J109">
        <v>-6.1404872482242574E-19</v>
      </c>
      <c r="K109" s="13">
        <f t="shared" si="11"/>
        <v>71.538967811744868</v>
      </c>
    </row>
    <row r="110" spans="1:11">
      <c r="A110" s="13">
        <v>-4.5718154362150063E-19</v>
      </c>
      <c r="B110" s="13">
        <v>-1.1827087758904038E-18</v>
      </c>
      <c r="D110" s="13">
        <f t="shared" si="8"/>
        <v>0</v>
      </c>
      <c r="E110" s="13">
        <f t="shared" si="9"/>
        <v>-2.3654175517808075E-18</v>
      </c>
      <c r="G110" s="13">
        <f t="shared" si="10"/>
        <v>-8.2177949716759331E-21</v>
      </c>
      <c r="H110" s="13">
        <v>1</v>
      </c>
      <c r="I110">
        <v>-8.2177949716759331E-21</v>
      </c>
      <c r="J110">
        <v>-8.4182422840266843E-19</v>
      </c>
      <c r="K110" s="13">
        <f t="shared" si="11"/>
        <v>101.43918609604678</v>
      </c>
    </row>
    <row r="111" spans="1:11">
      <c r="A111" s="13">
        <v>-4.5718154362150063E-19</v>
      </c>
      <c r="B111" s="13">
        <v>-1.1827087758904038E-18</v>
      </c>
      <c r="D111" s="13">
        <f t="shared" si="8"/>
        <v>-5.9794444302620087E-21</v>
      </c>
      <c r="E111" s="13">
        <f t="shared" si="9"/>
        <v>-1.8472231836430932E-18</v>
      </c>
      <c r="G111" s="13">
        <f t="shared" si="10"/>
        <v>-8.0969166636988815E-21</v>
      </c>
      <c r="H111" s="13">
        <v>1</v>
      </c>
      <c r="I111">
        <v>-8.0969166636988815E-21</v>
      </c>
      <c r="J111">
        <v>-6.3917277901928932E-19</v>
      </c>
      <c r="K111" s="13">
        <f t="shared" si="11"/>
        <v>77.940268940263323</v>
      </c>
    </row>
    <row r="112" spans="1:11">
      <c r="A112" s="13">
        <v>-4.5120209919123862E-19</v>
      </c>
      <c r="B112" s="13">
        <v>-6.6451440775268937E-19</v>
      </c>
      <c r="D112" s="13">
        <f t="shared" si="8"/>
        <v>-7.6796888995163439E-21</v>
      </c>
      <c r="E112" s="13">
        <f t="shared" si="9"/>
        <v>-1.318189538907784E-18</v>
      </c>
      <c r="G112" s="13">
        <f t="shared" si="10"/>
        <v>-8.0364482987778904E-21</v>
      </c>
      <c r="H112" s="13">
        <v>1</v>
      </c>
      <c r="I112">
        <v>-8.0364482987778904E-21</v>
      </c>
      <c r="J112">
        <v>-1.272879672351698E-18</v>
      </c>
      <c r="K112" s="13">
        <f t="shared" si="11"/>
        <v>157.38833587037024</v>
      </c>
    </row>
    <row r="113" spans="1:11">
      <c r="A113" s="13">
        <v>-4.4352241029172228E-19</v>
      </c>
      <c r="B113" s="13">
        <v>-6.5367513115509458E-19</v>
      </c>
      <c r="D113" s="13">
        <f t="shared" si="8"/>
        <v>-1.1069640854638978E-20</v>
      </c>
      <c r="E113" s="13">
        <f t="shared" si="9"/>
        <v>-8.3144453519174365E-19</v>
      </c>
      <c r="G113" s="13">
        <f t="shared" si="10"/>
        <v>-7.9237466372314958E-21</v>
      </c>
      <c r="H113" s="13">
        <v>1</v>
      </c>
      <c r="I113">
        <v>-7.9237466372314958E-21</v>
      </c>
      <c r="J113">
        <v>-3.5427787928559627E-18</v>
      </c>
      <c r="K113" s="13">
        <f t="shared" si="11"/>
        <v>446.10904513395519</v>
      </c>
    </row>
    <row r="114" spans="1:11">
      <c r="A114" s="13">
        <v>-4.324527694370833E-19</v>
      </c>
      <c r="B114" s="13">
        <v>-1.7776940403664908E-19</v>
      </c>
      <c r="D114" s="13">
        <f t="shared" si="8"/>
        <v>-7.3167835348814396E-21</v>
      </c>
      <c r="E114" s="13">
        <f t="shared" si="9"/>
        <v>-5.5184509912091686E-18</v>
      </c>
      <c r="G114" s="13">
        <f t="shared" si="10"/>
        <v>-7.6796888995163439E-21</v>
      </c>
      <c r="H114" s="13">
        <v>1</v>
      </c>
      <c r="I114">
        <v>-7.6796888995163439E-21</v>
      </c>
      <c r="J114">
        <v>-1.318189538907784E-18</v>
      </c>
      <c r="K114" s="13">
        <f t="shared" si="11"/>
        <v>170.64621590215742</v>
      </c>
    </row>
    <row r="115" spans="1:11">
      <c r="A115" s="13">
        <v>-4.2513598590220186E-19</v>
      </c>
      <c r="B115" s="13">
        <v>-5.3406815871725199E-18</v>
      </c>
      <c r="D115" s="13">
        <f t="shared" si="8"/>
        <v>-2.3718738790175711E-21</v>
      </c>
      <c r="E115" s="13">
        <f t="shared" si="9"/>
        <v>-5.6012790572196397E-18</v>
      </c>
      <c r="G115" s="13">
        <f t="shared" si="10"/>
        <v>-7.3167835348814396E-21</v>
      </c>
      <c r="H115" s="13">
        <v>1</v>
      </c>
      <c r="I115">
        <v>-7.3167835348814396E-21</v>
      </c>
      <c r="J115">
        <v>-5.5184509912091686E-18</v>
      </c>
      <c r="K115" s="13">
        <f t="shared" si="11"/>
        <v>753.21815677626012</v>
      </c>
    </row>
    <row r="116" spans="1:11">
      <c r="A116" s="13">
        <v>-4.2276411202318429E-19</v>
      </c>
      <c r="B116" s="13">
        <v>-2.6059747004711947E-19</v>
      </c>
      <c r="D116" s="13">
        <f t="shared" si="8"/>
        <v>-1.2516849101992715E-20</v>
      </c>
      <c r="E116" s="13">
        <f t="shared" si="9"/>
        <v>-4.1465343038391409E-19</v>
      </c>
      <c r="G116" s="13">
        <f t="shared" si="10"/>
        <v>-7.2300367593695808E-21</v>
      </c>
      <c r="H116" s="13">
        <v>1</v>
      </c>
      <c r="I116">
        <v>-7.2300367593695808E-21</v>
      </c>
      <c r="J116">
        <v>-1.2978193912435754E-18</v>
      </c>
      <c r="K116" s="13">
        <f t="shared" si="11"/>
        <v>178.50384409342035</v>
      </c>
    </row>
    <row r="117" spans="1:11">
      <c r="A117" s="13">
        <v>-4.1024726292119158E-19</v>
      </c>
      <c r="B117" s="13">
        <v>-1.5405596033679465E-19</v>
      </c>
      <c r="D117" s="13">
        <f t="shared" si="8"/>
        <v>-2.4767961052411077E-20</v>
      </c>
      <c r="E117" s="13">
        <f t="shared" si="9"/>
        <v>-1.2256582640013408E-17</v>
      </c>
      <c r="G117" s="13">
        <f t="shared" si="10"/>
        <v>-6.8834506907029853E-21</v>
      </c>
      <c r="H117" s="13">
        <v>1</v>
      </c>
      <c r="I117">
        <v>-6.8834506907029853E-21</v>
      </c>
      <c r="J117">
        <v>-1.6127551885483813E-18</v>
      </c>
      <c r="K117" s="13">
        <f t="shared" si="11"/>
        <v>233.2945800028206</v>
      </c>
    </row>
    <row r="118" spans="1:11">
      <c r="A118" s="13">
        <v>-3.854793018687805E-19</v>
      </c>
      <c r="B118" s="13">
        <v>-1.2102526679676613E-17</v>
      </c>
      <c r="D118" s="13">
        <f t="shared" si="8"/>
        <v>-1.7923829723316561E-20</v>
      </c>
      <c r="E118" s="13">
        <f t="shared" si="9"/>
        <v>-1.2644584430487171E-17</v>
      </c>
      <c r="G118" s="13">
        <f t="shared" si="10"/>
        <v>-6.5047142712022541E-21</v>
      </c>
      <c r="H118" s="13">
        <v>1</v>
      </c>
      <c r="I118">
        <v>-6.5047142712022541E-21</v>
      </c>
      <c r="J118">
        <v>3.8657643948444569E-20</v>
      </c>
      <c r="K118" s="13">
        <f t="shared" si="11"/>
        <v>-6.9430195296340891</v>
      </c>
    </row>
    <row r="119" spans="1:11">
      <c r="A119" s="13">
        <v>-3.6755547214546394E-19</v>
      </c>
      <c r="B119" s="13">
        <v>-5.4205775081055728E-19</v>
      </c>
      <c r="D119" s="13">
        <f t="shared" si="8"/>
        <v>-3.2884301800458819E-20</v>
      </c>
      <c r="E119" s="13">
        <f t="shared" si="9"/>
        <v>-6.0354726303912086E-19</v>
      </c>
      <c r="G119" s="13">
        <f t="shared" si="10"/>
        <v>-6.4654852254866646E-21</v>
      </c>
      <c r="H119" s="13">
        <v>1</v>
      </c>
      <c r="I119">
        <v>-6.4654852254866646E-21</v>
      </c>
      <c r="J119">
        <v>-1.0015472958216298E-18</v>
      </c>
      <c r="K119" s="13">
        <f t="shared" si="11"/>
        <v>153.90674881965137</v>
      </c>
    </row>
    <row r="120" spans="1:11">
      <c r="A120" s="13">
        <v>-3.3467117034500512E-19</v>
      </c>
      <c r="B120" s="13">
        <v>-6.1489512228563596E-20</v>
      </c>
      <c r="D120" s="13">
        <f t="shared" si="8"/>
        <v>-2.0695037316316752E-21</v>
      </c>
      <c r="E120" s="13">
        <f t="shared" si="9"/>
        <v>-3.728117694200285E-19</v>
      </c>
      <c r="G120" s="13">
        <f t="shared" si="10"/>
        <v>-6.3451369135047094E-21</v>
      </c>
      <c r="H120" s="13">
        <v>1</v>
      </c>
      <c r="I120">
        <v>-6.3451369135047094E-21</v>
      </c>
      <c r="J120">
        <v>1.2461731581506281E-19</v>
      </c>
      <c r="K120" s="13">
        <f t="shared" si="11"/>
        <v>-20.639815107824202</v>
      </c>
    </row>
    <row r="121" spans="1:11">
      <c r="A121" s="13">
        <v>-3.3260166661337345E-19</v>
      </c>
      <c r="B121" s="13">
        <v>-3.1132225719146493E-19</v>
      </c>
      <c r="D121" s="13">
        <f t="shared" si="8"/>
        <v>-8.2177949716759331E-21</v>
      </c>
      <c r="E121" s="13">
        <f t="shared" si="9"/>
        <v>-8.4182422840266843E-19</v>
      </c>
      <c r="G121" s="13">
        <f t="shared" si="10"/>
        <v>-6.1667644927054344E-21</v>
      </c>
      <c r="H121" s="13">
        <v>1</v>
      </c>
      <c r="I121">
        <v>-6.1667644927054344E-21</v>
      </c>
      <c r="J121">
        <v>-2.011650627787556E-20</v>
      </c>
      <c r="K121" s="13">
        <f t="shared" si="11"/>
        <v>2.2620844044994826</v>
      </c>
    </row>
    <row r="122" spans="1:11">
      <c r="A122" s="13">
        <v>-3.2438387164169751E-19</v>
      </c>
      <c r="B122" s="13">
        <v>-5.305019712112035E-19</v>
      </c>
      <c r="D122" s="13">
        <f t="shared" si="8"/>
        <v>-6.4654852254866646E-21</v>
      </c>
      <c r="E122" s="13">
        <f t="shared" si="9"/>
        <v>-1.0015472958216298E-18</v>
      </c>
      <c r="G122" s="13">
        <f t="shared" si="10"/>
        <v>-6.1545746992968566E-21</v>
      </c>
      <c r="H122" s="13">
        <v>1</v>
      </c>
      <c r="I122">
        <v>-6.1545746992968566E-21</v>
      </c>
      <c r="J122">
        <v>-2.9072082014749729E-18</v>
      </c>
      <c r="K122" s="13">
        <f t="shared" si="11"/>
        <v>471.36541004321771</v>
      </c>
    </row>
    <row r="123" spans="1:11">
      <c r="A123" s="13">
        <v>-3.1791838641621085E-19</v>
      </c>
      <c r="B123" s="13">
        <v>-4.7104532461042638E-19</v>
      </c>
      <c r="D123" s="13">
        <f t="shared" si="8"/>
        <v>-3.64327622097536E-22</v>
      </c>
      <c r="E123" s="13">
        <f t="shared" si="9"/>
        <v>-5.890687083363591E-19</v>
      </c>
      <c r="G123" s="13">
        <f t="shared" si="10"/>
        <v>-6.0256865431857587E-21</v>
      </c>
      <c r="H123" s="13">
        <v>1</v>
      </c>
      <c r="I123">
        <v>-6.0256865431857587E-21</v>
      </c>
      <c r="J123">
        <v>-1.0811145070191805E-18</v>
      </c>
      <c r="K123" s="13">
        <f t="shared" si="11"/>
        <v>178.41764797602619</v>
      </c>
    </row>
    <row r="124" spans="1:11">
      <c r="A124" s="13">
        <v>-3.1755405879411331E-19</v>
      </c>
      <c r="B124" s="13">
        <v>-1.1802338372593278E-19</v>
      </c>
      <c r="D124" s="13">
        <f t="shared" si="8"/>
        <v>-9.1267007183201944E-21</v>
      </c>
      <c r="E124" s="13">
        <f t="shared" si="9"/>
        <v>-7.2667059106479333E-18</v>
      </c>
      <c r="G124" s="13">
        <f t="shared" si="10"/>
        <v>-5.9794444302620087E-21</v>
      </c>
      <c r="H124" s="13">
        <v>1</v>
      </c>
      <c r="I124">
        <v>-5.9794444302620087E-21</v>
      </c>
      <c r="J124">
        <v>-1.8472231836430932E-18</v>
      </c>
      <c r="K124" s="13">
        <f t="shared" si="11"/>
        <v>307.9288988612862</v>
      </c>
    </row>
    <row r="125" spans="1:11">
      <c r="A125" s="13">
        <v>-3.0842735807579312E-19</v>
      </c>
      <c r="B125" s="13">
        <v>-7.1486825269220012E-18</v>
      </c>
      <c r="D125" s="13">
        <f t="shared" si="8"/>
        <v>-8.9917774334327552E-21</v>
      </c>
      <c r="E125" s="13">
        <f t="shared" si="9"/>
        <v>-7.2712721369539266E-18</v>
      </c>
      <c r="G125" s="13">
        <f t="shared" si="10"/>
        <v>-5.9724565872667917E-21</v>
      </c>
      <c r="H125" s="13">
        <v>1</v>
      </c>
      <c r="I125">
        <v>-5.9724565872667917E-21</v>
      </c>
      <c r="J125">
        <v>-1.2342054548080432E-18</v>
      </c>
      <c r="K125" s="13">
        <f t="shared" si="11"/>
        <v>205.64954810041732</v>
      </c>
    </row>
    <row r="126" spans="1:11">
      <c r="A126" s="13">
        <v>-2.9943558064236036E-19</v>
      </c>
      <c r="B126" s="13">
        <v>-1.2258961003192572E-19</v>
      </c>
      <c r="D126" s="13">
        <f t="shared" si="8"/>
        <v>-2.258465995476093E-21</v>
      </c>
      <c r="E126" s="13">
        <f t="shared" si="9"/>
        <v>-5.6177027659629871E-19</v>
      </c>
      <c r="G126" s="13">
        <f t="shared" si="10"/>
        <v>-5.9501062090074586E-21</v>
      </c>
      <c r="H126" s="13">
        <v>1</v>
      </c>
      <c r="I126">
        <v>-5.9501062090074586E-21</v>
      </c>
      <c r="J126">
        <v>-8.9431751262903087E-19</v>
      </c>
      <c r="K126" s="13">
        <f t="shared" si="11"/>
        <v>149.30278136467291</v>
      </c>
    </row>
    <row r="127" spans="1:11">
      <c r="A127" s="13">
        <v>-2.9717711464688427E-19</v>
      </c>
      <c r="B127" s="13">
        <v>-4.3918066656437299E-19</v>
      </c>
      <c r="D127" s="13">
        <f t="shared" si="8"/>
        <v>-1.2697573621456735E-20</v>
      </c>
      <c r="E127" s="13">
        <f t="shared" si="9"/>
        <v>-7.4217233031230371E-19</v>
      </c>
      <c r="G127" s="13">
        <f t="shared" si="10"/>
        <v>-5.7081379120496119E-21</v>
      </c>
      <c r="H127" s="13">
        <v>1</v>
      </c>
      <c r="I127">
        <v>-5.7081379120496119E-21</v>
      </c>
      <c r="J127">
        <v>-2.4546835091462345E-19</v>
      </c>
      <c r="K127" s="13">
        <f t="shared" si="11"/>
        <v>42.003227093804313</v>
      </c>
    </row>
    <row r="128" spans="1:11">
      <c r="A128" s="13">
        <v>-2.8447954102542753E-19</v>
      </c>
      <c r="B128" s="13">
        <v>-3.0299166374793077E-19</v>
      </c>
      <c r="D128" s="13">
        <f t="shared" si="8"/>
        <v>0</v>
      </c>
      <c r="E128" s="13">
        <f t="shared" si="9"/>
        <v>-6.0598332749586154E-19</v>
      </c>
      <c r="G128" s="13">
        <f t="shared" si="10"/>
        <v>-4.8431044636732274E-21</v>
      </c>
      <c r="H128" s="13">
        <v>1</v>
      </c>
      <c r="I128">
        <v>-4.8431044636732274E-21</v>
      </c>
      <c r="J128">
        <v>-1.2632868189256714E-18</v>
      </c>
      <c r="K128" s="13">
        <f t="shared" si="11"/>
        <v>259.84236431430139</v>
      </c>
    </row>
    <row r="129" spans="1:11">
      <c r="A129" s="13">
        <v>-2.8447954102542753E-19</v>
      </c>
      <c r="B129" s="13">
        <v>-3.0299166374793077E-19</v>
      </c>
      <c r="D129" s="13">
        <f t="shared" si="8"/>
        <v>-2.0994663720844786E-21</v>
      </c>
      <c r="E129" s="13">
        <f t="shared" si="9"/>
        <v>-9.2646683621515E-18</v>
      </c>
      <c r="G129" s="13">
        <f t="shared" si="10"/>
        <v>-4.8210440973653056E-21</v>
      </c>
      <c r="H129" s="13">
        <v>1</v>
      </c>
      <c r="I129">
        <v>-4.8210440973653056E-21</v>
      </c>
      <c r="J129">
        <v>-3.8661935157832896E-19</v>
      </c>
      <c r="K129" s="13">
        <f t="shared" si="11"/>
        <v>79.194112264937786</v>
      </c>
    </row>
    <row r="130" spans="1:11">
      <c r="A130" s="13">
        <v>-2.8238007465334306E-19</v>
      </c>
      <c r="B130" s="13">
        <v>-8.9616766984035688E-18</v>
      </c>
      <c r="D130" s="13">
        <f t="shared" si="8"/>
        <v>-1.1986402680586891E-20</v>
      </c>
      <c r="E130" s="13">
        <f t="shared" si="9"/>
        <v>-9.1411941857591773E-18</v>
      </c>
      <c r="G130" s="13">
        <f t="shared" si="10"/>
        <v>-4.7448867599131412E-21</v>
      </c>
      <c r="H130" s="13">
        <v>1</v>
      </c>
      <c r="I130">
        <v>-4.7448867599131412E-21</v>
      </c>
      <c r="J130">
        <v>-1.5106807081809717E-18</v>
      </c>
      <c r="K130" s="13">
        <f t="shared" si="11"/>
        <v>317.38077168539758</v>
      </c>
    </row>
    <row r="131" spans="1:11">
      <c r="A131" s="13">
        <v>-2.7039367197275616E-19</v>
      </c>
      <c r="B131" s="13">
        <v>-1.7951748735560816E-19</v>
      </c>
      <c r="D131" s="13">
        <f t="shared" ref="D131:D183" si="12">A131-A132</f>
        <v>-2.1408922329712483E-20</v>
      </c>
      <c r="E131" s="13">
        <f t="shared" ref="E131:E183" si="13">B131+B132</f>
        <v>-5.4978075917783398E-19</v>
      </c>
      <c r="G131" s="13">
        <f t="shared" ref="G131:G146" si="14">I131/H131</f>
        <v>-4.7408175778801657E-21</v>
      </c>
      <c r="H131" s="13">
        <v>1</v>
      </c>
      <c r="I131">
        <v>-4.7408175778801657E-21</v>
      </c>
      <c r="J131">
        <v>-2.3557320055134807E-19</v>
      </c>
      <c r="K131" s="13">
        <f t="shared" ref="K131:K183" si="15">IF(I131=0, 0, (J131/I131)-1)</f>
        <v>48.690416617271218</v>
      </c>
    </row>
    <row r="132" spans="1:11">
      <c r="A132" s="13">
        <v>-2.4898474964304368E-19</v>
      </c>
      <c r="B132" s="13">
        <v>-3.702632718222258E-19</v>
      </c>
      <c r="D132" s="13">
        <f t="shared" si="12"/>
        <v>-1.043659156280818E-20</v>
      </c>
      <c r="E132" s="13">
        <f t="shared" si="13"/>
        <v>-5.3454005821199316E-19</v>
      </c>
      <c r="G132" s="13">
        <f t="shared" si="14"/>
        <v>-4.4280555634855139E-21</v>
      </c>
      <c r="H132" s="13">
        <v>1</v>
      </c>
      <c r="I132">
        <v>-4.4280555634855139E-21</v>
      </c>
      <c r="J132">
        <v>-3.6116868919397068E-19</v>
      </c>
      <c r="K132" s="13">
        <f t="shared" si="15"/>
        <v>80.563721144835682</v>
      </c>
    </row>
    <row r="133" spans="1:11">
      <c r="A133" s="13">
        <v>-2.385481580802355E-19</v>
      </c>
      <c r="B133" s="13">
        <v>-1.6427678638976734E-19</v>
      </c>
      <c r="D133" s="13">
        <f t="shared" si="12"/>
        <v>-4.8210440973653056E-21</v>
      </c>
      <c r="E133" s="13">
        <f t="shared" si="13"/>
        <v>-3.8661935157832896E-19</v>
      </c>
      <c r="G133" s="13">
        <f t="shared" si="14"/>
        <v>-4.3094418447866009E-21</v>
      </c>
      <c r="H133" s="13">
        <v>1</v>
      </c>
      <c r="I133">
        <v>-4.3094418447866009E-21</v>
      </c>
      <c r="J133">
        <v>-1.3113036693994904E-18</v>
      </c>
      <c r="K133" s="13">
        <f t="shared" si="15"/>
        <v>303.28619682752088</v>
      </c>
    </row>
    <row r="134" spans="1:11">
      <c r="A134" s="13">
        <v>-2.337271139828702E-19</v>
      </c>
      <c r="B134" s="13">
        <v>-2.2234256518856164E-19</v>
      </c>
      <c r="D134" s="13">
        <f t="shared" si="12"/>
        <v>-5.7081379120496119E-21</v>
      </c>
      <c r="E134" s="13">
        <f t="shared" si="13"/>
        <v>-2.4546835091462345E-19</v>
      </c>
      <c r="G134" s="13">
        <f t="shared" si="14"/>
        <v>-4.1947639205242884E-21</v>
      </c>
      <c r="H134" s="13">
        <v>1</v>
      </c>
      <c r="I134">
        <v>-4.1947639205242884E-21</v>
      </c>
      <c r="J134">
        <v>-3.0035750111978772E-19</v>
      </c>
      <c r="K134" s="13">
        <f t="shared" si="15"/>
        <v>70.602957117607502</v>
      </c>
    </row>
    <row r="135" spans="1:11">
      <c r="A135" s="13">
        <v>-2.2801897607082058E-19</v>
      </c>
      <c r="B135" s="13">
        <v>-2.3125785726061814E-20</v>
      </c>
      <c r="D135" s="13">
        <f t="shared" si="12"/>
        <v>-1.9407758450209396E-22</v>
      </c>
      <c r="E135" s="13">
        <f t="shared" si="13"/>
        <v>-9.4276600749778966E-20</v>
      </c>
      <c r="G135" s="13">
        <f t="shared" si="14"/>
        <v>-3.6716191634267527E-21</v>
      </c>
      <c r="H135" s="13">
        <v>1</v>
      </c>
      <c r="I135">
        <v>-3.6716191634267527E-21</v>
      </c>
      <c r="J135">
        <v>-1.1012699928387414E-18</v>
      </c>
      <c r="K135" s="13">
        <f t="shared" si="15"/>
        <v>298.94123677329242</v>
      </c>
    </row>
    <row r="136" spans="1:11">
      <c r="A136" s="13">
        <v>-2.2782489848631849E-19</v>
      </c>
      <c r="B136" s="13">
        <v>-7.1150815023717152E-20</v>
      </c>
      <c r="D136" s="13">
        <f t="shared" si="12"/>
        <v>-9.1482469641872535E-21</v>
      </c>
      <c r="E136" s="13">
        <f t="shared" si="13"/>
        <v>-2.2480490276840425E-19</v>
      </c>
      <c r="G136" s="13">
        <f t="shared" si="14"/>
        <v>0</v>
      </c>
      <c r="H136" s="13">
        <v>1</v>
      </c>
      <c r="K136" s="13"/>
    </row>
    <row r="137" spans="1:11">
      <c r="A137" s="13">
        <v>-2.1867665152213124E-19</v>
      </c>
      <c r="B137" s="13">
        <v>-1.5365408774468708E-19</v>
      </c>
      <c r="D137" s="13">
        <f t="shared" si="12"/>
        <v>-8.7073060097596344E-21</v>
      </c>
      <c r="E137" s="13">
        <f t="shared" si="13"/>
        <v>-3.5203898883343889E-19</v>
      </c>
      <c r="G137" s="13">
        <f t="shared" si="14"/>
        <v>-2.258465995476093E-21</v>
      </c>
      <c r="H137" s="13">
        <v>1</v>
      </c>
      <c r="I137">
        <v>-2.258465995476093E-21</v>
      </c>
      <c r="J137">
        <v>-5.6177027659629871E-19</v>
      </c>
      <c r="K137" s="13">
        <f t="shared" si="15"/>
        <v>247.73975420554225</v>
      </c>
    </row>
    <row r="138" spans="1:11">
      <c r="A138" s="13">
        <v>-2.099693455123716E-19</v>
      </c>
      <c r="B138" s="13">
        <v>-1.9838490108875178E-19</v>
      </c>
      <c r="D138" s="13">
        <f t="shared" si="12"/>
        <v>-4.7408175778801657E-21</v>
      </c>
      <c r="E138" s="13">
        <f t="shared" si="13"/>
        <v>-2.3557320055134807E-19</v>
      </c>
      <c r="G138" s="13">
        <f t="shared" si="14"/>
        <v>-2.1601377337045159E-21</v>
      </c>
      <c r="H138" s="13">
        <v>1</v>
      </c>
      <c r="I138">
        <v>-2.1601377337045159E-21</v>
      </c>
      <c r="J138">
        <v>-1.3619750083646136E-18</v>
      </c>
      <c r="K138" s="13">
        <f t="shared" si="15"/>
        <v>629.50378089961066</v>
      </c>
    </row>
    <row r="139" spans="1:11">
      <c r="A139" s="13">
        <v>-2.0522852793449144E-19</v>
      </c>
      <c r="B139" s="13">
        <v>-3.7188299462596288E-20</v>
      </c>
      <c r="D139" s="13">
        <f t="shared" si="12"/>
        <v>-1.5384416898137388E-20</v>
      </c>
      <c r="E139" s="13">
        <f t="shared" si="13"/>
        <v>-1.9455888557433613E-19</v>
      </c>
      <c r="G139" s="13">
        <f t="shared" si="14"/>
        <v>0</v>
      </c>
      <c r="H139" s="13">
        <v>1</v>
      </c>
      <c r="K139" s="13"/>
    </row>
    <row r="140" spans="1:11">
      <c r="A140" s="13">
        <v>-1.8984411103635405E-19</v>
      </c>
      <c r="B140" s="13">
        <v>-1.5737058611173985E-19</v>
      </c>
      <c r="D140" s="13">
        <f t="shared" si="12"/>
        <v>-4.1999627738991207E-20</v>
      </c>
      <c r="E140" s="13">
        <f t="shared" si="13"/>
        <v>-1.4272985732421471E-18</v>
      </c>
      <c r="G140" s="13">
        <f t="shared" si="14"/>
        <v>-2.0695037316316752E-21</v>
      </c>
      <c r="H140" s="13">
        <v>1</v>
      </c>
      <c r="I140">
        <v>-2.0695037316316752E-21</v>
      </c>
      <c r="J140">
        <v>-3.728117694200285E-19</v>
      </c>
      <c r="K140" s="13">
        <f t="shared" si="15"/>
        <v>179.14549271969159</v>
      </c>
    </row>
    <row r="141" spans="1:11">
      <c r="A141" s="13">
        <v>-1.4784448329736284E-19</v>
      </c>
      <c r="B141" s="13">
        <v>-1.2699279871304073E-18</v>
      </c>
      <c r="D141" s="13">
        <f t="shared" si="12"/>
        <v>-2.3039947844926064E-20</v>
      </c>
      <c r="E141" s="13">
        <f t="shared" si="13"/>
        <v>-1.3753640236097526E-18</v>
      </c>
      <c r="G141" s="13">
        <f t="shared" si="14"/>
        <v>-1.670823928104504E-21</v>
      </c>
      <c r="H141" s="13">
        <v>1</v>
      </c>
      <c r="I141">
        <v>-1.670823928104504E-21</v>
      </c>
      <c r="J141">
        <v>-4.9369729701977549E-21</v>
      </c>
      <c r="K141" s="13">
        <f t="shared" si="15"/>
        <v>1.9548134229790399</v>
      </c>
    </row>
    <row r="142" spans="1:11">
      <c r="A142" s="13">
        <v>-1.2480453545243678E-19</v>
      </c>
      <c r="B142" s="13">
        <v>-1.0543603647934526E-19</v>
      </c>
      <c r="D142" s="13">
        <f t="shared" si="12"/>
        <v>-1.4963223257198925E-20</v>
      </c>
      <c r="E142" s="13">
        <f t="shared" si="13"/>
        <v>-1.4442842499581937E-19</v>
      </c>
      <c r="G142" s="13">
        <f t="shared" si="14"/>
        <v>-1.5759778994357382E-21</v>
      </c>
      <c r="H142" s="13">
        <v>1</v>
      </c>
      <c r="I142">
        <v>-1.5759778994357382E-21</v>
      </c>
      <c r="J142">
        <v>-4.6866201208197842E-19</v>
      </c>
      <c r="K142" s="13">
        <f t="shared" si="15"/>
        <v>296.37854334745288</v>
      </c>
    </row>
    <row r="143" spans="1:11">
      <c r="A143" s="13">
        <v>-1.0984131219523785E-19</v>
      </c>
      <c r="B143" s="13">
        <v>-3.8992388516474114E-20</v>
      </c>
      <c r="D143" s="13">
        <f t="shared" si="12"/>
        <v>-3.8678279218325374E-20</v>
      </c>
      <c r="E143" s="13">
        <f t="shared" si="13"/>
        <v>-6.6422344050999859E-20</v>
      </c>
      <c r="G143" s="13">
        <f t="shared" si="14"/>
        <v>0</v>
      </c>
      <c r="H143" s="13">
        <v>1</v>
      </c>
      <c r="K143" s="13"/>
    </row>
    <row r="144" spans="1:11">
      <c r="A144" s="13">
        <v>-7.1163032976912478E-20</v>
      </c>
      <c r="B144" s="13">
        <v>-2.7429955534525744E-20</v>
      </c>
      <c r="D144" s="13">
        <f t="shared" si="12"/>
        <v>-3.9554182462150938E-20</v>
      </c>
      <c r="E144" s="13">
        <f t="shared" si="13"/>
        <v>-3.8594035944116402E-20</v>
      </c>
      <c r="G144" s="13">
        <f t="shared" si="14"/>
        <v>-1.4716907964852535E-21</v>
      </c>
      <c r="H144" s="13">
        <v>1</v>
      </c>
      <c r="I144">
        <v>-1.4716907964852535E-21</v>
      </c>
      <c r="J144">
        <v>-1.2741542001374932E-18</v>
      </c>
      <c r="K144" s="13">
        <f t="shared" si="15"/>
        <v>864.77574799032209</v>
      </c>
    </row>
    <row r="145" spans="1:11">
      <c r="A145" s="13">
        <v>-3.160885051476154E-20</v>
      </c>
      <c r="B145" s="13">
        <v>-1.1164080409590659E-20</v>
      </c>
      <c r="D145" s="13">
        <f t="shared" si="12"/>
        <v>-6.1667644927054344E-21</v>
      </c>
      <c r="E145" s="13">
        <f t="shared" si="13"/>
        <v>-2.011650627787556E-20</v>
      </c>
      <c r="G145" s="13">
        <f t="shared" si="14"/>
        <v>-1.3972263874769436E-21</v>
      </c>
      <c r="H145" s="13">
        <v>1</v>
      </c>
      <c r="I145">
        <v>-1.3972263874769436E-21</v>
      </c>
      <c r="J145">
        <v>-8.5894628274306322E-19</v>
      </c>
      <c r="K145" s="13">
        <f t="shared" si="15"/>
        <v>613.75097410242483</v>
      </c>
    </row>
    <row r="146" spans="1:11">
      <c r="A146" s="13">
        <v>-2.5442086022056105E-20</v>
      </c>
      <c r="B146" s="13">
        <v>-8.9524258682849023E-21</v>
      </c>
      <c r="D146" s="13">
        <f t="shared" si="12"/>
        <v>-2.2381863011894197E-20</v>
      </c>
      <c r="E146" s="13">
        <f t="shared" si="13"/>
        <v>-1.9663206403851578E-20</v>
      </c>
      <c r="G146" s="13">
        <f t="shared" si="14"/>
        <v>-1.3893990790296599E-21</v>
      </c>
      <c r="H146" s="13">
        <v>1</v>
      </c>
      <c r="I146">
        <v>-1.3893990790296599E-21</v>
      </c>
      <c r="J146">
        <v>-1.5647753503249496E-20</v>
      </c>
      <c r="K146" s="13">
        <f t="shared" si="15"/>
        <v>10.262245483981252</v>
      </c>
    </row>
    <row r="147" spans="1:11">
      <c r="A147" s="13">
        <v>-3.0602230101619071E-21</v>
      </c>
      <c r="B147" s="13">
        <v>-1.0710780535566676E-20</v>
      </c>
      <c r="D147" s="13">
        <f t="shared" si="12"/>
        <v>-1.3893990790296599E-21</v>
      </c>
      <c r="E147" s="13">
        <f t="shared" si="13"/>
        <v>-1.5647753503249496E-20</v>
      </c>
      <c r="G147" s="13"/>
      <c r="K147" s="13"/>
    </row>
    <row r="148" spans="1:11">
      <c r="A148" s="13">
        <v>-1.6708239311322472E-21</v>
      </c>
      <c r="B148" s="13">
        <v>-4.9369729676828207E-21</v>
      </c>
      <c r="D148" s="13">
        <f t="shared" si="12"/>
        <v>-1.670823928104504E-21</v>
      </c>
      <c r="E148" s="13">
        <f t="shared" si="13"/>
        <v>-4.9369729701977549E-21</v>
      </c>
      <c r="G148" s="13"/>
      <c r="K148" s="13"/>
    </row>
    <row r="149" spans="1:11">
      <c r="A149" s="13">
        <v>-3.0277431030538229E-30</v>
      </c>
      <c r="B149" s="13">
        <v>-2.5149345139998924E-30</v>
      </c>
      <c r="D149" s="13">
        <f t="shared" si="12"/>
        <v>-6.7564493574225053E-30</v>
      </c>
      <c r="E149" s="13">
        <f t="shared" si="13"/>
        <v>4.0959663834392678E-31</v>
      </c>
      <c r="G149" s="13"/>
      <c r="K149" s="13"/>
    </row>
    <row r="150" spans="1:11">
      <c r="A150" s="13">
        <v>3.7287062543686825E-30</v>
      </c>
      <c r="B150" s="13">
        <v>2.9245311523438192E-30</v>
      </c>
      <c r="D150" s="13">
        <f t="shared" si="12"/>
        <v>-4.6046476268121326E-31</v>
      </c>
      <c r="E150" s="13">
        <f t="shared" si="13"/>
        <v>6.2196543968678805E-30</v>
      </c>
      <c r="G150" s="13"/>
      <c r="K150" s="13"/>
    </row>
    <row r="151" spans="1:11">
      <c r="A151" s="13">
        <v>4.1891710170498957E-30</v>
      </c>
      <c r="B151" s="13">
        <v>3.2951232445240613E-30</v>
      </c>
      <c r="D151" s="13">
        <f t="shared" si="12"/>
        <v>-6.1382799445643522E-30</v>
      </c>
      <c r="E151" s="13">
        <f t="shared" si="13"/>
        <v>1.160653316148315E-29</v>
      </c>
      <c r="G151" s="13"/>
      <c r="K151" s="13"/>
    </row>
    <row r="152" spans="1:11">
      <c r="A152" s="13">
        <v>1.0327450961614248E-29</v>
      </c>
      <c r="B152" s="13">
        <v>8.311409916959088E-30</v>
      </c>
      <c r="D152" s="13">
        <f t="shared" si="12"/>
        <v>-8.8636005202897982E-29</v>
      </c>
      <c r="E152" s="13">
        <f t="shared" si="13"/>
        <v>1.0089193358804757E-28</v>
      </c>
      <c r="G152" s="13"/>
      <c r="K152" s="13"/>
    </row>
    <row r="153" spans="1:11">
      <c r="A153" s="13">
        <v>9.8963456164512234E-29</v>
      </c>
      <c r="B153" s="13">
        <v>9.2580523671088475E-29</v>
      </c>
      <c r="D153" s="13">
        <f t="shared" si="12"/>
        <v>-5.0613422115212715E-28</v>
      </c>
      <c r="E153" s="13">
        <f t="shared" si="13"/>
        <v>7.7486513580601911E-28</v>
      </c>
      <c r="G153" s="13"/>
      <c r="I153">
        <v>-1.9407758450209396E-22</v>
      </c>
      <c r="J153">
        <v>-9.4276600749778966E-20</v>
      </c>
      <c r="K153" s="13">
        <f t="shared" si="15"/>
        <v>484.76759130450631</v>
      </c>
    </row>
    <row r="154" spans="1:11">
      <c r="A154" s="13">
        <v>6.0509767731663938E-28</v>
      </c>
      <c r="B154" s="13">
        <v>6.8228461213493068E-28</v>
      </c>
      <c r="D154" s="13">
        <f t="shared" si="12"/>
        <v>-2.2036908195013342E-27</v>
      </c>
      <c r="E154" s="13">
        <f t="shared" si="13"/>
        <v>4.8856783097572079E-27</v>
      </c>
      <c r="G154" s="13"/>
      <c r="K154" s="13"/>
    </row>
    <row r="155" spans="1:11">
      <c r="A155" s="13">
        <v>2.8087884968179736E-27</v>
      </c>
      <c r="B155" s="13">
        <v>4.2033936976222775E-27</v>
      </c>
      <c r="D155" s="13">
        <f t="shared" si="12"/>
        <v>-2.4614629571949997E-20</v>
      </c>
      <c r="E155" s="13">
        <f t="shared" si="13"/>
        <v>1.8291539995188524E-20</v>
      </c>
      <c r="G155" s="13"/>
      <c r="K155" s="13"/>
    </row>
    <row r="156" spans="1:11">
      <c r="A156" s="13">
        <v>2.4614632380738494E-20</v>
      </c>
      <c r="B156" s="13">
        <v>1.8291535791794827E-20</v>
      </c>
      <c r="D156" s="13">
        <f t="shared" si="12"/>
        <v>-2.4374518083904032E-20</v>
      </c>
      <c r="E156" s="13">
        <f t="shared" si="13"/>
        <v>5.5029899448413058E-20</v>
      </c>
      <c r="G156" s="13"/>
      <c r="K156" s="13"/>
    </row>
    <row r="157" spans="1:11">
      <c r="A157" s="13">
        <v>4.8989150464642525E-20</v>
      </c>
      <c r="B157" s="13">
        <v>3.6738363656618228E-20</v>
      </c>
      <c r="D157" s="13">
        <f t="shared" si="12"/>
        <v>-6.2227137262782628E-20</v>
      </c>
      <c r="E157" s="13">
        <f t="shared" si="13"/>
        <v>5.4924058154513499E-20</v>
      </c>
      <c r="G157" s="13"/>
      <c r="I157">
        <v>-2.2036908195013342E-27</v>
      </c>
      <c r="J157">
        <v>4.8856783097572079E-27</v>
      </c>
      <c r="K157" s="13">
        <f t="shared" si="15"/>
        <v>-3.2170434556980054</v>
      </c>
    </row>
    <row r="158" spans="1:11">
      <c r="A158" s="13">
        <v>1.1121628772742515E-19</v>
      </c>
      <c r="B158" s="13">
        <v>1.8185694497895278E-20</v>
      </c>
      <c r="D158" s="13">
        <f t="shared" si="12"/>
        <v>-6.5047142712022541E-21</v>
      </c>
      <c r="E158" s="13">
        <f t="shared" si="13"/>
        <v>3.8657643948444569E-20</v>
      </c>
      <c r="G158" s="13"/>
      <c r="I158">
        <v>-5.0613422115212715E-28</v>
      </c>
      <c r="J158">
        <v>7.7486513580601911E-28</v>
      </c>
      <c r="K158" s="13">
        <f t="shared" si="15"/>
        <v>-2.5309479253194391</v>
      </c>
    </row>
    <row r="159" spans="1:11">
      <c r="A159" s="13">
        <v>1.1772100199862741E-19</v>
      </c>
      <c r="B159" s="13">
        <v>2.0471949450549288E-20</v>
      </c>
      <c r="D159" s="13">
        <f t="shared" si="12"/>
        <v>-4.587439916865766E-20</v>
      </c>
      <c r="E159" s="13">
        <f t="shared" si="13"/>
        <v>4.1898310696547957E-20</v>
      </c>
      <c r="G159" s="13"/>
      <c r="I159">
        <v>-8.8636005202897982E-29</v>
      </c>
      <c r="J159">
        <v>1.0089193358804757E-28</v>
      </c>
      <c r="K159" s="13">
        <f t="shared" si="15"/>
        <v>-2.1382725717059827</v>
      </c>
    </row>
    <row r="160" spans="1:11">
      <c r="A160" s="13">
        <v>1.6359540116728507E-19</v>
      </c>
      <c r="B160" s="13">
        <v>2.1426361245998672E-20</v>
      </c>
      <c r="D160" s="13">
        <f t="shared" si="12"/>
        <v>-6.3451369135047094E-21</v>
      </c>
      <c r="E160" s="13">
        <f t="shared" si="13"/>
        <v>1.2461731581506281E-19</v>
      </c>
      <c r="G160" s="13"/>
      <c r="I160">
        <v>-6.7564493574225053E-30</v>
      </c>
      <c r="J160">
        <v>4.0959663834392678E-31</v>
      </c>
      <c r="K160" s="13">
        <f t="shared" si="15"/>
        <v>-1.0606230605271911</v>
      </c>
    </row>
    <row r="161" spans="1:11">
      <c r="A161" s="13">
        <v>1.6994053808078978E-19</v>
      </c>
      <c r="B161" s="13">
        <v>1.0319095456906414E-19</v>
      </c>
      <c r="D161" s="13">
        <f t="shared" si="12"/>
        <v>-6.9624493953874468E-20</v>
      </c>
      <c r="E161" s="13">
        <f t="shared" si="13"/>
        <v>1.2742955427764386E-19</v>
      </c>
      <c r="G161" s="13"/>
      <c r="I161">
        <v>-6.1382799445643522E-30</v>
      </c>
      <c r="J161">
        <v>1.160653316148315E-29</v>
      </c>
      <c r="K161" s="13">
        <f t="shared" si="15"/>
        <v>-2.8908445470560715</v>
      </c>
    </row>
    <row r="162" spans="1:11">
      <c r="A162" s="13">
        <v>2.3956503203466424E-19</v>
      </c>
      <c r="B162" s="13">
        <v>2.4238599708579706E-20</v>
      </c>
      <c r="D162" s="13">
        <f t="shared" si="12"/>
        <v>-1.9601595481896275E-20</v>
      </c>
      <c r="E162" s="13">
        <f t="shared" si="13"/>
        <v>6.7128186003542561E-20</v>
      </c>
      <c r="G162" s="13"/>
      <c r="I162">
        <v>-4.6046476268121326E-31</v>
      </c>
      <c r="J162">
        <v>6.2196543968678805E-30</v>
      </c>
      <c r="K162" s="13">
        <f t="shared" si="15"/>
        <v>-14.507340628307407</v>
      </c>
    </row>
    <row r="163" spans="1:11">
      <c r="A163" s="13">
        <v>2.5916662751656052E-19</v>
      </c>
      <c r="B163" s="13">
        <v>4.2889586294962861E-20</v>
      </c>
      <c r="D163" s="13">
        <f t="shared" si="12"/>
        <v>-8.2693146571534281E-20</v>
      </c>
      <c r="E163" s="13">
        <f t="shared" si="13"/>
        <v>1.4716547341495884E-19</v>
      </c>
      <c r="G163" s="13"/>
      <c r="I163">
        <v>0</v>
      </c>
      <c r="J163">
        <v>-5.5440035838821051E-18</v>
      </c>
      <c r="K163" s="13">
        <f t="shared" si="15"/>
        <v>0</v>
      </c>
    </row>
    <row r="164" spans="1:11">
      <c r="A164" s="13">
        <v>3.418597740880948E-19</v>
      </c>
      <c r="B164" s="13">
        <v>1.0427588711999597E-19</v>
      </c>
      <c r="D164" s="13">
        <f t="shared" si="12"/>
        <v>-9.9506444732723023E-19</v>
      </c>
      <c r="E164" s="13">
        <f t="shared" si="13"/>
        <v>3.9706889023612632E-19</v>
      </c>
      <c r="G164" s="13"/>
      <c r="I164">
        <v>0</v>
      </c>
      <c r="J164">
        <v>-2.6555218904563525E-18</v>
      </c>
      <c r="K164" s="13">
        <f t="shared" si="15"/>
        <v>0</v>
      </c>
    </row>
    <row r="165" spans="1:11">
      <c r="A165" s="13">
        <v>1.3369242214153249E-18</v>
      </c>
      <c r="B165" s="13">
        <v>2.9279300311613038E-19</v>
      </c>
      <c r="D165" s="13">
        <f t="shared" si="12"/>
        <v>-1.9611602893537038E-19</v>
      </c>
      <c r="E165" s="13">
        <f t="shared" si="13"/>
        <v>1.4651793553706839E-18</v>
      </c>
      <c r="G165" s="13"/>
      <c r="I165">
        <v>0</v>
      </c>
      <c r="J165">
        <v>-2.3129606491218489E-18</v>
      </c>
      <c r="K165" s="13">
        <f t="shared" si="15"/>
        <v>0</v>
      </c>
    </row>
    <row r="166" spans="1:11">
      <c r="A166" s="13">
        <v>1.5330402503506953E-18</v>
      </c>
      <c r="B166" s="13">
        <v>1.1723863522545535E-18</v>
      </c>
      <c r="D166" s="13">
        <f t="shared" si="12"/>
        <v>-7.4514637484216599E-18</v>
      </c>
      <c r="E166" s="13">
        <f t="shared" si="13"/>
        <v>3.8618632329941781E-18</v>
      </c>
      <c r="G166" s="13"/>
      <c r="I166">
        <v>0</v>
      </c>
      <c r="J166">
        <v>-1.9441165628047638E-18</v>
      </c>
      <c r="K166" s="13">
        <f t="shared" si="15"/>
        <v>0</v>
      </c>
    </row>
    <row r="167" spans="1:11">
      <c r="A167" s="13">
        <v>8.9845039987723551E-18</v>
      </c>
      <c r="B167" s="13">
        <v>2.689476880739625E-18</v>
      </c>
      <c r="D167" s="13">
        <f t="shared" si="12"/>
        <v>-2.093043568133102E-18</v>
      </c>
      <c r="E167" s="13">
        <f t="shared" si="13"/>
        <v>6.8619830341669109E-18</v>
      </c>
      <c r="G167" s="13"/>
      <c r="I167">
        <v>0</v>
      </c>
      <c r="J167">
        <v>-1.95238782316502E-18</v>
      </c>
      <c r="K167" s="13">
        <f t="shared" si="15"/>
        <v>0</v>
      </c>
    </row>
    <row r="168" spans="1:11">
      <c r="A168" s="13">
        <v>1.1077547566905457E-17</v>
      </c>
      <c r="B168" s="13">
        <v>4.1725061534272855E-18</v>
      </c>
      <c r="D168" s="13">
        <f t="shared" si="12"/>
        <v>-1.5622655314025902E-18</v>
      </c>
      <c r="E168" s="13">
        <f t="shared" si="13"/>
        <v>7.6322314652345803E-18</v>
      </c>
      <c r="G168" s="13"/>
      <c r="I168">
        <v>0</v>
      </c>
      <c r="J168">
        <v>-1.95238782316502E-18</v>
      </c>
      <c r="K168" s="13">
        <f t="shared" si="15"/>
        <v>0</v>
      </c>
    </row>
    <row r="169" spans="1:11">
      <c r="A169" s="13">
        <v>1.2639813098308047E-17</v>
      </c>
      <c r="B169" s="13">
        <v>3.4597253118072948E-18</v>
      </c>
      <c r="D169" s="13">
        <f t="shared" si="12"/>
        <v>-3.1581052689254752E-18</v>
      </c>
      <c r="E169" s="13">
        <f t="shared" si="13"/>
        <v>7.8860910866608645E-18</v>
      </c>
      <c r="G169" s="13"/>
      <c r="I169">
        <v>0</v>
      </c>
      <c r="J169">
        <v>-1.95238782316502E-18</v>
      </c>
      <c r="K169" s="13">
        <f t="shared" si="15"/>
        <v>0</v>
      </c>
    </row>
    <row r="170" spans="1:11">
      <c r="A170" s="13">
        <v>1.5797918367233522E-17</v>
      </c>
      <c r="B170" s="13">
        <v>4.4263657748535697E-18</v>
      </c>
      <c r="D170" s="13">
        <f t="shared" si="12"/>
        <v>-1.479486760135253E-18</v>
      </c>
      <c r="E170" s="13">
        <f t="shared" si="13"/>
        <v>1.5634567688901275E-17</v>
      </c>
      <c r="G170" s="13"/>
      <c r="I170">
        <v>0</v>
      </c>
      <c r="J170">
        <v>-1.95238782316502E-18</v>
      </c>
      <c r="K170" s="13">
        <f t="shared" si="15"/>
        <v>0</v>
      </c>
    </row>
    <row r="171" spans="1:11">
      <c r="A171" s="13">
        <v>1.7277405127368775E-17</v>
      </c>
      <c r="B171" s="13">
        <v>1.1208201914047704E-17</v>
      </c>
      <c r="D171" s="13">
        <f t="shared" si="12"/>
        <v>-6.7912831745657995E-18</v>
      </c>
      <c r="E171" s="13">
        <f t="shared" si="13"/>
        <v>1.7863024649523028E-17</v>
      </c>
      <c r="G171" s="13"/>
      <c r="I171">
        <v>0</v>
      </c>
      <c r="J171">
        <v>-1.95238782316502E-18</v>
      </c>
      <c r="K171" s="13">
        <f t="shared" si="15"/>
        <v>0</v>
      </c>
    </row>
    <row r="172" spans="1:11">
      <c r="A172" s="13">
        <v>2.4068688301934575E-17</v>
      </c>
      <c r="B172" s="13">
        <v>6.6548227354753246E-18</v>
      </c>
      <c r="D172" s="13">
        <f t="shared" si="12"/>
        <v>-2.0329581703429973E-18</v>
      </c>
      <c r="E172" s="13">
        <f t="shared" si="13"/>
        <v>1.2511944922221516E-17</v>
      </c>
      <c r="G172" s="13"/>
      <c r="I172">
        <v>0</v>
      </c>
      <c r="J172">
        <v>-1.95238782316502E-18</v>
      </c>
      <c r="K172" s="13">
        <f t="shared" si="15"/>
        <v>0</v>
      </c>
    </row>
    <row r="173" spans="1:11">
      <c r="A173" s="13">
        <v>2.6101646472277572E-17</v>
      </c>
      <c r="B173" s="13">
        <v>5.8571221867461926E-18</v>
      </c>
      <c r="D173" s="13">
        <f t="shared" si="12"/>
        <v>-2.6930808029266469E-18</v>
      </c>
      <c r="E173" s="13">
        <f t="shared" si="13"/>
        <v>1.2714960571786178E-17</v>
      </c>
      <c r="G173" s="13"/>
      <c r="I173">
        <v>0</v>
      </c>
      <c r="J173">
        <v>-1.8679644129459481E-18</v>
      </c>
      <c r="K173" s="13">
        <f t="shared" si="15"/>
        <v>0</v>
      </c>
    </row>
    <row r="174" spans="1:11">
      <c r="A174" s="13">
        <v>2.8794727275204219E-17</v>
      </c>
      <c r="B174" s="13">
        <v>6.8578383850399862E-18</v>
      </c>
      <c r="D174" s="13">
        <f t="shared" si="12"/>
        <v>-1.1555812966309152E-18</v>
      </c>
      <c r="E174" s="13">
        <f t="shared" si="13"/>
        <v>1.4095782327176906E-17</v>
      </c>
      <c r="G174" s="13"/>
      <c r="I174">
        <v>0</v>
      </c>
      <c r="J174">
        <v>-1.7834724076342747E-18</v>
      </c>
      <c r="K174" s="13">
        <f t="shared" si="15"/>
        <v>0</v>
      </c>
    </row>
    <row r="175" spans="1:11">
      <c r="A175" s="13">
        <v>2.9950308571835134E-17</v>
      </c>
      <c r="B175" s="13">
        <v>7.2379439421369208E-18</v>
      </c>
      <c r="D175" s="13">
        <f t="shared" si="12"/>
        <v>-7.2264394922743265E-19</v>
      </c>
      <c r="E175" s="13">
        <f t="shared" si="13"/>
        <v>7.3029016459672134E-18</v>
      </c>
      <c r="G175" s="13"/>
      <c r="I175">
        <v>0</v>
      </c>
      <c r="J175">
        <v>-1.7834724076342747E-18</v>
      </c>
      <c r="K175" s="13">
        <f t="shared" si="15"/>
        <v>0</v>
      </c>
    </row>
    <row r="176" spans="1:11">
      <c r="A176" s="13">
        <v>3.0672952521062567E-17</v>
      </c>
      <c r="B176" s="13">
        <v>6.4957703830292924E-20</v>
      </c>
      <c r="D176" s="13">
        <f t="shared" si="12"/>
        <v>-4.4015792314203453E-18</v>
      </c>
      <c r="E176" s="13">
        <f t="shared" si="13"/>
        <v>7.717174822003449E-18</v>
      </c>
      <c r="G176" s="13"/>
      <c r="I176">
        <v>0</v>
      </c>
      <c r="J176">
        <v>-1.7834724076342747E-18</v>
      </c>
      <c r="K176" s="13">
        <f t="shared" si="15"/>
        <v>0</v>
      </c>
    </row>
    <row r="177" spans="1:11">
      <c r="A177" s="13">
        <v>3.5074531752482912E-17</v>
      </c>
      <c r="B177" s="13">
        <v>7.6522171181731564E-18</v>
      </c>
      <c r="D177" s="13">
        <f t="shared" si="12"/>
        <v>-4.8602898991907826E-17</v>
      </c>
      <c r="E177" s="13">
        <f t="shared" si="13"/>
        <v>4.3803932926045615E-16</v>
      </c>
      <c r="G177" s="13"/>
      <c r="I177">
        <v>0</v>
      </c>
      <c r="J177">
        <v>-1.7834724076342747E-18</v>
      </c>
      <c r="K177" s="13">
        <f t="shared" si="15"/>
        <v>0</v>
      </c>
    </row>
    <row r="178" spans="1:11">
      <c r="A178" s="13">
        <v>8.3677430744390738E-17</v>
      </c>
      <c r="B178" s="13">
        <v>4.3038711214228299E-16</v>
      </c>
      <c r="D178" s="13">
        <f t="shared" si="12"/>
        <v>-5.9417381389365594E-17</v>
      </c>
      <c r="E178" s="13">
        <f t="shared" si="13"/>
        <v>4.3069453297916977E-16</v>
      </c>
      <c r="G178" s="13"/>
      <c r="I178">
        <v>0</v>
      </c>
      <c r="J178">
        <v>-2.583728837952367E-18</v>
      </c>
      <c r="K178" s="13">
        <f t="shared" si="15"/>
        <v>0</v>
      </c>
    </row>
    <row r="179" spans="1:11">
      <c r="A179" s="13">
        <v>1.4309481213375633E-16</v>
      </c>
      <c r="B179" s="13">
        <v>3.0742083688677712E-19</v>
      </c>
      <c r="D179" s="13">
        <f t="shared" si="12"/>
        <v>-3.0410607670819476E-16</v>
      </c>
      <c r="E179" s="13">
        <f t="shared" si="13"/>
        <v>8.9731792220636234E-19</v>
      </c>
      <c r="G179" s="13"/>
      <c r="I179">
        <v>0</v>
      </c>
      <c r="J179">
        <v>-2.583728837952367E-18</v>
      </c>
      <c r="K179" s="13">
        <f t="shared" si="15"/>
        <v>0</v>
      </c>
    </row>
    <row r="180" spans="1:11">
      <c r="A180" s="13">
        <v>4.4720088884195109E-16</v>
      </c>
      <c r="B180" s="13">
        <v>5.8989708531958522E-19</v>
      </c>
      <c r="D180" s="13">
        <f t="shared" si="12"/>
        <v>-7.4252453375310422E-17</v>
      </c>
      <c r="E180" s="13">
        <f t="shared" si="13"/>
        <v>1.2729209916003165E-18</v>
      </c>
      <c r="G180" s="13"/>
      <c r="I180">
        <v>0</v>
      </c>
      <c r="J180">
        <v>-2.583728837952367E-18</v>
      </c>
      <c r="K180" s="13">
        <f t="shared" si="15"/>
        <v>0</v>
      </c>
    </row>
    <row r="181" spans="1:11">
      <c r="A181" s="13">
        <v>5.2145334221726152E-16</v>
      </c>
      <c r="B181" s="13">
        <v>6.8302390628073127E-19</v>
      </c>
      <c r="D181" s="13">
        <f t="shared" si="12"/>
        <v>-2.6528938712599802E-16</v>
      </c>
      <c r="E181" s="13">
        <f t="shared" si="13"/>
        <v>7.8538126822347922E-19</v>
      </c>
      <c r="G181" s="13"/>
      <c r="I181">
        <v>0</v>
      </c>
      <c r="J181">
        <v>-2.3654175517808075E-18</v>
      </c>
      <c r="K181" s="13">
        <f t="shared" si="15"/>
        <v>0</v>
      </c>
    </row>
    <row r="182" spans="1:11">
      <c r="A182" s="13">
        <v>7.8674272934325953E-16</v>
      </c>
      <c r="B182" s="13">
        <v>1.0235736194274797E-19</v>
      </c>
      <c r="D182" s="13">
        <f t="shared" si="12"/>
        <v>-9.1399892547500161E-17</v>
      </c>
      <c r="E182" s="13">
        <f t="shared" si="13"/>
        <v>1.7281937610446438E-19</v>
      </c>
      <c r="G182" s="13"/>
      <c r="I182">
        <v>0</v>
      </c>
      <c r="J182">
        <v>-6.0598332749586154E-19</v>
      </c>
      <c r="K182" s="13">
        <f t="shared" si="15"/>
        <v>0</v>
      </c>
    </row>
    <row r="183" spans="1:11">
      <c r="A183" s="13">
        <v>8.7814262189075969E-16</v>
      </c>
      <c r="B183" s="13">
        <v>7.0462014161716417E-20</v>
      </c>
      <c r="D183" s="13">
        <f t="shared" si="12"/>
        <v>8.7814262189075969E-16</v>
      </c>
      <c r="E183" s="13">
        <f t="shared" si="13"/>
        <v>7.0462014161716417E-20</v>
      </c>
      <c r="G183" s="13"/>
      <c r="I183">
        <v>8.7814262189075969E-16</v>
      </c>
      <c r="J183">
        <v>7.0462014161716417E-20</v>
      </c>
      <c r="K183" s="13">
        <f t="shared" si="15"/>
        <v>-0.99991976017060868</v>
      </c>
    </row>
  </sheetData>
  <autoFilter ref="I2:K135"/>
  <sortState ref="I2:J544">
    <sortCondition ref="I2:I544"/>
  </sortState>
  <conditionalFormatting sqref="G2:G18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{392EB263-11FE-4BCF-AC55-87F2F0339296}</x14:id>
        </ext>
      </extLst>
    </cfRule>
  </conditionalFormatting>
  <conditionalFormatting sqref="K2:K18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{C1A2A443-8201-41C9-8368-E6A24651035F}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2EB263-11FE-4BCF-AC55-87F2F03392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G2:G182</xm:sqref>
        </x14:conditionalFormatting>
        <x14:conditionalFormatting xmlns:xm="http://schemas.microsoft.com/office/excel/2006/main">
          <x14:cfRule type="dataBar" id="{C1A2A443-8201-41C9-8368-E6A2465103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K2:K183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543"/>
  <sheetViews>
    <sheetView topLeftCell="F6" workbookViewId="0">
      <selection activeCell="Q43" sqref="Q43"/>
    </sheetView>
  </sheetViews>
  <sheetFormatPr defaultColWidth="8.85546875" defaultRowHeight="15"/>
  <cols>
    <col min="2" max="2" width="28.28515625" style="7" customWidth="1"/>
    <col min="3" max="3" width="28.28515625" style="6" customWidth="1"/>
    <col min="4" max="4" width="26.5703125" customWidth="1"/>
    <col min="5" max="5" width="17.7109375" customWidth="1"/>
    <col min="10" max="11" width="12.7109375" bestFit="1" customWidth="1"/>
    <col min="12" max="12" width="12.7109375" style="13" customWidth="1"/>
    <col min="13" max="13" width="11.5703125" customWidth="1"/>
    <col min="14" max="14" width="13" customWidth="1"/>
    <col min="15" max="15" width="12" bestFit="1" customWidth="1"/>
    <col min="16" max="16" width="10" bestFit="1" customWidth="1"/>
    <col min="20" max="20" width="12.7109375" bestFit="1" customWidth="1"/>
  </cols>
  <sheetData>
    <row r="1" spans="1:21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8"/>
      <c r="N1" s="16"/>
      <c r="O1" s="16"/>
      <c r="P1" s="16"/>
      <c r="Q1" s="16"/>
      <c r="R1" s="13"/>
      <c r="S1" s="13"/>
      <c r="T1" s="13"/>
      <c r="U1" s="13"/>
    </row>
    <row r="2" spans="1:21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6"/>
      <c r="O2" s="16"/>
      <c r="P2" s="16"/>
      <c r="Q2" s="13"/>
      <c r="R2" s="13"/>
      <c r="S2" s="13"/>
      <c r="T2" s="13"/>
      <c r="U2" s="13"/>
    </row>
    <row r="3" spans="1:21">
      <c r="A3" s="20" t="s">
        <v>49</v>
      </c>
      <c r="B3" s="20" t="s">
        <v>0</v>
      </c>
      <c r="C3" s="25" t="s">
        <v>2</v>
      </c>
      <c r="D3" s="19" t="s">
        <v>1</v>
      </c>
      <c r="E3" s="42" t="s">
        <v>3</v>
      </c>
      <c r="F3" s="42" t="s">
        <v>7</v>
      </c>
      <c r="G3" s="42" t="s">
        <v>8</v>
      </c>
      <c r="H3" s="19" t="s">
        <v>4</v>
      </c>
      <c r="I3" s="19" t="s">
        <v>5</v>
      </c>
      <c r="J3" s="42" t="s">
        <v>22</v>
      </c>
      <c r="K3" s="42" t="s">
        <v>69</v>
      </c>
      <c r="L3" s="42"/>
      <c r="M3" s="14" t="s">
        <v>56</v>
      </c>
      <c r="N3" s="19" t="s">
        <v>48</v>
      </c>
      <c r="O3" s="13"/>
      <c r="P3" s="13"/>
      <c r="Q3" s="13">
        <f>ROUND(0.11,1)</f>
        <v>0.1</v>
      </c>
      <c r="R3" s="13">
        <f>ROUND(0.19,1)</f>
        <v>0.2</v>
      </c>
      <c r="S3" s="19"/>
      <c r="T3" s="19"/>
      <c r="U3" s="19"/>
    </row>
    <row r="4" spans="1:21">
      <c r="A4" s="20">
        <v>1</v>
      </c>
      <c r="B4" s="75">
        <v>3.8629925315477827E-2</v>
      </c>
      <c r="C4" s="75">
        <v>1.1755347326163255E-2</v>
      </c>
      <c r="D4" s="75">
        <v>0.11325028312570781</v>
      </c>
      <c r="E4" s="75">
        <v>3.4462826476022494E-2</v>
      </c>
      <c r="F4" s="69">
        <v>6.75</v>
      </c>
      <c r="G4" s="69">
        <v>22.8</v>
      </c>
      <c r="H4" s="51">
        <v>88900</v>
      </c>
      <c r="I4" s="51">
        <v>500</v>
      </c>
      <c r="J4" s="20">
        <f>0.75*PI()*$P$9*$P$8*(SQRT(($P$10/(2*H4))^2 +((9*$P$11*B4)/(1000*$P$8*$P$9))) - ($P$10/(2*H4)))^3 * ((B4-D4)/((I4/(F4/1000))*B4))</f>
        <v>-2.8447954102542753E-19</v>
      </c>
      <c r="K4" s="20">
        <f>J4* ((1.5*(C4/B4)) + ((C4+E4)/(B4+D4))  + (C4/B4))</f>
        <v>-3.0299166374793077E-19</v>
      </c>
      <c r="L4" s="20"/>
      <c r="M4" s="14">
        <f>ROUND(J4/$P$13,0)</f>
        <v>2</v>
      </c>
      <c r="N4" s="14">
        <f>J4/M4</f>
        <v>-1.4223977051271377E-19</v>
      </c>
      <c r="O4" s="13"/>
      <c r="P4" s="13"/>
      <c r="Q4" s="13"/>
      <c r="R4" s="14">
        <f>J4/P13</f>
        <v>1.8417337471587849</v>
      </c>
      <c r="S4" s="14"/>
      <c r="T4" s="14"/>
      <c r="U4" s="14"/>
    </row>
    <row r="5" spans="1:21">
      <c r="A5" s="20">
        <v>2</v>
      </c>
      <c r="B5" s="75">
        <v>7.2481275670451831E-2</v>
      </c>
      <c r="C5" s="75">
        <v>2.2056541999271234E-2</v>
      </c>
      <c r="D5" s="75">
        <v>0.27223230490018102</v>
      </c>
      <c r="E5" s="75">
        <v>8.2842130068043043E-2</v>
      </c>
      <c r="F5" s="69">
        <v>6.75</v>
      </c>
      <c r="G5" s="69">
        <v>22.8</v>
      </c>
      <c r="H5" s="51">
        <v>88900</v>
      </c>
      <c r="I5" s="51">
        <v>502</v>
      </c>
      <c r="J5" s="20">
        <f t="shared" ref="J5:J68" si="0">0.75*PI()*$P$9*$P$8*(SQRT(($P$10/(2*H5))^2 +((9*$P$11*B5)/(1000*$P$8*$P$9))) - ($P$10/(2*H5)))^3 * ((B5-D5)/((I5/(F5/1000))*B5))</f>
        <v>-1.0858219261429304E-18</v>
      </c>
      <c r="K5" s="20">
        <f t="shared" ref="K5:K68" si="1">J5* ((1.5*(C5/B5)) + ((C5+E5)/(B5+D5))  + (C5/B5))</f>
        <v>-1.1564803245609245E-18</v>
      </c>
      <c r="L5" s="20"/>
      <c r="M5" s="14">
        <f t="shared" ref="M5:M68" si="2">ROUND(J5/$P$13,0)</f>
        <v>7</v>
      </c>
      <c r="N5" s="14">
        <f t="shared" ref="N5:N68" si="3">J5/M5</f>
        <v>-1.5511741802041862E-19</v>
      </c>
      <c r="O5" s="14"/>
      <c r="P5" s="13"/>
      <c r="Q5" s="13"/>
      <c r="R5" s="13"/>
      <c r="S5" s="14"/>
      <c r="T5" s="14"/>
      <c r="U5" s="13"/>
    </row>
    <row r="6" spans="1:21">
      <c r="A6" s="20">
        <v>3</v>
      </c>
      <c r="B6" s="75">
        <v>7.1736011477761832E-2</v>
      </c>
      <c r="C6" s="75">
        <v>2.1829753069101766E-2</v>
      </c>
      <c r="D6" s="75">
        <v>0.30102347983142685</v>
      </c>
      <c r="E6" s="75">
        <v>9.1603479164141674E-2</v>
      </c>
      <c r="F6" s="69">
        <v>6.75</v>
      </c>
      <c r="G6" s="69">
        <v>22.8</v>
      </c>
      <c r="H6" s="51">
        <v>88900</v>
      </c>
      <c r="I6" s="51">
        <v>499</v>
      </c>
      <c r="J6" s="20">
        <f t="shared" si="0"/>
        <v>-1.2466376784684031E-18</v>
      </c>
      <c r="K6" s="20">
        <f t="shared" si="1"/>
        <v>-1.3277609452281763E-18</v>
      </c>
      <c r="L6" s="20"/>
      <c r="M6" s="14">
        <f t="shared" si="2"/>
        <v>8</v>
      </c>
      <c r="N6" s="14">
        <f t="shared" si="3"/>
        <v>-1.5582970980855039E-19</v>
      </c>
      <c r="O6" s="14"/>
      <c r="P6" s="13"/>
      <c r="Q6" s="13"/>
      <c r="R6" s="13"/>
      <c r="S6" s="13"/>
      <c r="T6" s="14"/>
      <c r="U6" s="13"/>
    </row>
    <row r="7" spans="1:21">
      <c r="A7" s="20">
        <v>4</v>
      </c>
      <c r="B7" s="75">
        <v>3.0372057706909646E-2</v>
      </c>
      <c r="C7" s="75">
        <v>9.2424224079963157E-3</v>
      </c>
      <c r="D7" s="75">
        <v>0.81967213114754101</v>
      </c>
      <c r="E7" s="75">
        <v>0.24943176867481856</v>
      </c>
      <c r="F7" s="69">
        <v>6.75</v>
      </c>
      <c r="G7" s="69">
        <v>22.8</v>
      </c>
      <c r="H7" s="51">
        <v>88900</v>
      </c>
      <c r="I7" s="51">
        <v>502</v>
      </c>
      <c r="J7" s="20">
        <f t="shared" si="0"/>
        <v>-2.6026385932158794E-18</v>
      </c>
      <c r="K7" s="20">
        <f t="shared" si="1"/>
        <v>-2.7720017919410525E-18</v>
      </c>
      <c r="L7" s="20"/>
      <c r="M7" s="14">
        <f t="shared" si="2"/>
        <v>17</v>
      </c>
      <c r="N7" s="14">
        <f t="shared" si="3"/>
        <v>-1.5309638783622819E-19</v>
      </c>
      <c r="O7" s="14" t="s">
        <v>24</v>
      </c>
      <c r="P7" s="13" t="s">
        <v>25</v>
      </c>
      <c r="Q7" s="13"/>
      <c r="R7" s="13"/>
      <c r="S7" s="13"/>
      <c r="T7" s="14"/>
      <c r="U7" s="13"/>
    </row>
    <row r="8" spans="1:21">
      <c r="A8" s="20">
        <v>5</v>
      </c>
      <c r="B8" s="75">
        <v>4.8638132295719845E-2</v>
      </c>
      <c r="C8" s="75">
        <v>1.4800912343544682E-2</v>
      </c>
      <c r="D8" s="75">
        <v>0.2590673575129534</v>
      </c>
      <c r="E8" s="75">
        <v>7.8835947612248367E-2</v>
      </c>
      <c r="F8" s="69">
        <v>6.75</v>
      </c>
      <c r="G8" s="69">
        <v>22.8</v>
      </c>
      <c r="H8" s="51">
        <v>88900</v>
      </c>
      <c r="I8" s="51">
        <v>502</v>
      </c>
      <c r="J8" s="20">
        <f t="shared" si="0"/>
        <v>-9.1266766327066659E-19</v>
      </c>
      <c r="K8" s="20">
        <f t="shared" si="1"/>
        <v>-9.720582814023819E-19</v>
      </c>
      <c r="L8" s="20"/>
      <c r="M8" s="14">
        <f t="shared" si="2"/>
        <v>6</v>
      </c>
      <c r="N8" s="14">
        <f t="shared" si="3"/>
        <v>-1.5211127721177776E-19</v>
      </c>
      <c r="O8" s="14" t="s">
        <v>26</v>
      </c>
      <c r="P8" s="13">
        <v>9.81</v>
      </c>
      <c r="Q8" s="13"/>
      <c r="R8" s="13"/>
      <c r="S8" s="13"/>
      <c r="T8" s="21"/>
      <c r="U8" s="21"/>
    </row>
    <row r="9" spans="1:21">
      <c r="A9" s="20">
        <v>6</v>
      </c>
      <c r="B9" s="75">
        <v>0.54120363688843998</v>
      </c>
      <c r="C9" s="75">
        <v>0.87618276353030478</v>
      </c>
      <c r="D9" s="75">
        <v>10.920010920010919</v>
      </c>
      <c r="E9" s="75">
        <v>2.7232530776694435</v>
      </c>
      <c r="F9" s="69">
        <v>9.1</v>
      </c>
      <c r="G9" s="69">
        <v>22.9</v>
      </c>
      <c r="H9" s="51">
        <v>101000</v>
      </c>
      <c r="I9" s="51">
        <v>500</v>
      </c>
      <c r="J9" s="20">
        <f t="shared" si="0"/>
        <v>-2.262578130026178E-16</v>
      </c>
      <c r="K9" s="20">
        <f t="shared" si="1"/>
        <v>-9.8680848642239651E-16</v>
      </c>
      <c r="L9" s="20"/>
      <c r="M9" s="14">
        <f t="shared" si="2"/>
        <v>1465</v>
      </c>
      <c r="N9" s="14">
        <f t="shared" si="3"/>
        <v>-1.5444219317584832E-19</v>
      </c>
      <c r="O9" s="14" t="s">
        <v>27</v>
      </c>
      <c r="P9" s="13">
        <v>886</v>
      </c>
      <c r="Q9" s="13"/>
      <c r="R9" s="13"/>
      <c r="S9" s="13"/>
      <c r="T9" s="13"/>
      <c r="U9" s="13"/>
    </row>
    <row r="10" spans="1:21">
      <c r="A10" s="20">
        <v>7</v>
      </c>
      <c r="B10" s="75">
        <v>1.2195971844727853</v>
      </c>
      <c r="C10" s="75">
        <v>1.9744694208428164</v>
      </c>
      <c r="D10" s="75">
        <v>20.342923568730022</v>
      </c>
      <c r="E10" s="75">
        <v>5.0731569430777554</v>
      </c>
      <c r="F10" s="69">
        <v>9.1</v>
      </c>
      <c r="G10" s="69">
        <v>22.9</v>
      </c>
      <c r="H10" s="51">
        <v>101000</v>
      </c>
      <c r="I10" s="51">
        <v>500</v>
      </c>
      <c r="J10" s="20">
        <f t="shared" si="0"/>
        <v>-6.3390620347441299E-16</v>
      </c>
      <c r="K10" s="20">
        <f t="shared" si="1"/>
        <v>-2.7728492320763993E-15</v>
      </c>
      <c r="L10" s="20"/>
      <c r="M10" s="14">
        <f t="shared" si="2"/>
        <v>4104</v>
      </c>
      <c r="N10" s="14">
        <f t="shared" si="3"/>
        <v>-1.5446057589532479E-19</v>
      </c>
      <c r="O10" s="14" t="s">
        <v>28</v>
      </c>
      <c r="P10" s="13">
        <v>8.3000000000000001E-3</v>
      </c>
      <c r="Q10" s="13"/>
      <c r="R10" s="13"/>
      <c r="S10" s="13"/>
      <c r="T10" s="13"/>
      <c r="U10" s="13"/>
    </row>
    <row r="11" spans="1:21">
      <c r="A11" s="20">
        <v>8</v>
      </c>
      <c r="B11" s="75">
        <v>0.27543656695862945</v>
      </c>
      <c r="C11" s="75">
        <v>0.44591860801714917</v>
      </c>
      <c r="D11" s="75">
        <v>28.702640642939155</v>
      </c>
      <c r="E11" s="75">
        <v>7.1579190754184667</v>
      </c>
      <c r="F11" s="69">
        <v>9.1</v>
      </c>
      <c r="G11" s="69">
        <v>22.9</v>
      </c>
      <c r="H11" s="51">
        <v>101000</v>
      </c>
      <c r="I11" s="51">
        <v>500</v>
      </c>
      <c r="J11" s="20">
        <f t="shared" si="0"/>
        <v>-4.3532060870520451E-16</v>
      </c>
      <c r="K11" s="20">
        <f t="shared" si="1"/>
        <v>-1.8761360130639776E-15</v>
      </c>
      <c r="L11" s="20"/>
      <c r="M11" s="14">
        <f t="shared" si="2"/>
        <v>2818</v>
      </c>
      <c r="N11" s="14">
        <f t="shared" si="3"/>
        <v>-1.5447856944826277E-19</v>
      </c>
      <c r="O11" s="14" t="s">
        <v>29</v>
      </c>
      <c r="P11" s="13">
        <v>1.8320000000000001E-5</v>
      </c>
      <c r="Q11" s="13"/>
      <c r="R11" s="13"/>
      <c r="S11" s="13"/>
      <c r="T11" s="13"/>
      <c r="U11" s="13"/>
    </row>
    <row r="12" spans="1:21">
      <c r="A12" s="20">
        <v>9</v>
      </c>
      <c r="B12" s="75">
        <v>3.7326094333220228</v>
      </c>
      <c r="C12" s="75">
        <v>6.0429158740881164</v>
      </c>
      <c r="D12" s="75">
        <v>2.3054223533751386</v>
      </c>
      <c r="E12" s="75">
        <v>0.57493060814178198</v>
      </c>
      <c r="F12" s="69">
        <v>9.1</v>
      </c>
      <c r="G12" s="69">
        <v>22.9</v>
      </c>
      <c r="H12" s="51">
        <v>101000</v>
      </c>
      <c r="I12" s="51">
        <v>500</v>
      </c>
      <c r="J12" s="20">
        <f t="shared" si="0"/>
        <v>8.3677430744390738E-17</v>
      </c>
      <c r="K12" s="20">
        <f t="shared" si="1"/>
        <v>4.3038711214228299E-16</v>
      </c>
      <c r="L12" s="20"/>
      <c r="M12" s="14">
        <f t="shared" si="2"/>
        <v>-542</v>
      </c>
      <c r="N12" s="14">
        <f t="shared" si="3"/>
        <v>-1.543864035874368E-19</v>
      </c>
      <c r="O12" s="14" t="s">
        <v>30</v>
      </c>
      <c r="P12" s="13">
        <v>1007</v>
      </c>
      <c r="Q12" s="13"/>
      <c r="R12" s="13"/>
      <c r="S12" s="13"/>
      <c r="T12" s="13"/>
      <c r="U12" s="13"/>
    </row>
    <row r="13" spans="1:21">
      <c r="A13" s="20">
        <v>10</v>
      </c>
      <c r="B13" s="75">
        <v>4.127455836222553E-2</v>
      </c>
      <c r="C13" s="75">
        <v>1.2500638690860082E-2</v>
      </c>
      <c r="D13" s="75">
        <v>0.1030502885408079</v>
      </c>
      <c r="E13" s="75">
        <v>1.3312964703997661E-2</v>
      </c>
      <c r="F13" s="69">
        <v>9</v>
      </c>
      <c r="G13" s="69">
        <v>22.8</v>
      </c>
      <c r="H13" s="51">
        <v>101100</v>
      </c>
      <c r="I13" s="51">
        <v>500</v>
      </c>
      <c r="J13" s="20">
        <f t="shared" si="0"/>
        <v>-3.3260166661337345E-19</v>
      </c>
      <c r="K13" s="20">
        <f t="shared" si="1"/>
        <v>-3.1132225719146493E-19</v>
      </c>
      <c r="L13" s="20"/>
      <c r="M13" s="14">
        <f t="shared" si="2"/>
        <v>2</v>
      </c>
      <c r="N13" s="14">
        <f t="shared" si="3"/>
        <v>-1.6630083330668672E-19</v>
      </c>
      <c r="O13" s="14"/>
      <c r="P13" s="10">
        <v>-1.5446290293821779E-19</v>
      </c>
      <c r="Q13" s="13"/>
      <c r="R13" s="13"/>
      <c r="S13" s="13"/>
      <c r="T13" s="13"/>
      <c r="U13" s="13"/>
    </row>
    <row r="14" spans="1:21">
      <c r="A14" s="20">
        <v>11</v>
      </c>
      <c r="B14" s="75">
        <v>6.4250835260858397E-2</v>
      </c>
      <c r="C14" s="75">
        <v>1.3649982789835284E-2</v>
      </c>
      <c r="D14" s="75">
        <v>0.24177949709864602</v>
      </c>
      <c r="E14" s="75">
        <v>1.1040131533549335E-2</v>
      </c>
      <c r="F14" s="69">
        <v>9</v>
      </c>
      <c r="G14" s="69">
        <v>22.8</v>
      </c>
      <c r="H14" s="51">
        <v>101100</v>
      </c>
      <c r="I14" s="51">
        <v>500</v>
      </c>
      <c r="J14" s="20">
        <f t="shared" si="0"/>
        <v>-1.225914911854331E-18</v>
      </c>
      <c r="K14" s="20">
        <f t="shared" si="1"/>
        <v>-7.5001410702858599E-19</v>
      </c>
      <c r="L14" s="20"/>
      <c r="M14" s="14">
        <f t="shared" si="2"/>
        <v>8</v>
      </c>
      <c r="N14" s="14">
        <f t="shared" si="3"/>
        <v>-1.5323936398179138E-19</v>
      </c>
      <c r="O14" s="14"/>
      <c r="P14" s="21"/>
      <c r="Q14" s="21"/>
      <c r="R14" s="13"/>
      <c r="S14" s="13"/>
      <c r="T14" s="13"/>
      <c r="U14" s="13"/>
    </row>
    <row r="15" spans="1:21">
      <c r="A15" s="20">
        <v>12</v>
      </c>
      <c r="B15" s="75">
        <v>8.2281952825013729E-2</v>
      </c>
      <c r="C15" s="75">
        <v>1.3168529091847819E-2</v>
      </c>
      <c r="D15" s="75">
        <v>0.17946877243359652</v>
      </c>
      <c r="E15" s="75">
        <v>1.3887842333132613E-2</v>
      </c>
      <c r="F15" s="69">
        <v>9</v>
      </c>
      <c r="G15" s="69">
        <v>22.8</v>
      </c>
      <c r="H15" s="51">
        <v>101100</v>
      </c>
      <c r="I15" s="51">
        <v>500</v>
      </c>
      <c r="J15" s="20">
        <f t="shared" si="0"/>
        <v>-7.6938609442212743E-19</v>
      </c>
      <c r="K15" s="20">
        <f t="shared" si="1"/>
        <v>-3.8736339289955099E-19</v>
      </c>
      <c r="L15" s="20"/>
      <c r="M15" s="14">
        <f t="shared" si="2"/>
        <v>5</v>
      </c>
      <c r="N15" s="14">
        <f t="shared" si="3"/>
        <v>-1.5387721888442549E-19</v>
      </c>
      <c r="O15" s="14"/>
      <c r="P15" s="13"/>
      <c r="Q15" s="13"/>
      <c r="R15" s="13"/>
      <c r="S15" s="13"/>
      <c r="T15" s="13"/>
      <c r="U15" s="13"/>
    </row>
    <row r="16" spans="1:21">
      <c r="A16" s="20">
        <v>13</v>
      </c>
      <c r="B16" s="75">
        <v>0.18436578171091447</v>
      </c>
      <c r="C16" s="75">
        <v>1.629407847100775E-2</v>
      </c>
      <c r="D16" s="75">
        <v>0.15644555694618273</v>
      </c>
      <c r="E16" s="75">
        <v>1.2360526499498533E-2</v>
      </c>
      <c r="F16" s="69">
        <v>9</v>
      </c>
      <c r="G16" s="69">
        <v>22.8</v>
      </c>
      <c r="H16" s="51">
        <v>101100</v>
      </c>
      <c r="I16" s="51">
        <v>500</v>
      </c>
      <c r="J16" s="20">
        <f t="shared" si="0"/>
        <v>3.418597740880948E-19</v>
      </c>
      <c r="K16" s="20">
        <f t="shared" si="1"/>
        <v>1.0427588711999597E-19</v>
      </c>
      <c r="L16" s="20"/>
      <c r="M16" s="14">
        <f t="shared" si="2"/>
        <v>-2</v>
      </c>
      <c r="N16" s="14">
        <f t="shared" si="3"/>
        <v>-1.709298870440474E-19</v>
      </c>
      <c r="O16" s="21"/>
      <c r="P16" s="13"/>
      <c r="Q16" s="13"/>
      <c r="R16" s="13"/>
      <c r="S16" s="13"/>
      <c r="T16" s="13"/>
      <c r="U16" s="13"/>
    </row>
    <row r="17" spans="1:14">
      <c r="A17" s="20">
        <v>14</v>
      </c>
      <c r="B17" s="75">
        <v>0.10499790004199917</v>
      </c>
      <c r="C17" s="75">
        <v>1.3252212031548001E-2</v>
      </c>
      <c r="D17" s="75">
        <v>0.1528117359413203</v>
      </c>
      <c r="E17" s="75">
        <v>1.137821055836183E-2</v>
      </c>
      <c r="F17" s="69">
        <v>9</v>
      </c>
      <c r="G17" s="69">
        <v>22.8</v>
      </c>
      <c r="H17" s="51">
        <v>101100</v>
      </c>
      <c r="I17" s="51">
        <v>500</v>
      </c>
      <c r="J17" s="20">
        <f t="shared" si="0"/>
        <v>-4.324527694370833E-19</v>
      </c>
      <c r="K17" s="20">
        <f t="shared" si="1"/>
        <v>-1.7776940403664908E-19</v>
      </c>
      <c r="L17" s="20"/>
      <c r="M17" s="14">
        <f t="shared" si="2"/>
        <v>3</v>
      </c>
      <c r="N17" s="14">
        <f t="shared" si="3"/>
        <v>-1.4415092314569444E-19</v>
      </c>
    </row>
    <row r="18" spans="1:14">
      <c r="A18" s="20">
        <v>15</v>
      </c>
      <c r="B18" s="75">
        <v>0.11753643629525151</v>
      </c>
      <c r="C18" s="75">
        <v>1.35688159409234E-2</v>
      </c>
      <c r="D18" s="75">
        <v>0.12493753123438281</v>
      </c>
      <c r="E18" s="75">
        <v>9.9132350495054287E-3</v>
      </c>
      <c r="F18" s="69">
        <v>9</v>
      </c>
      <c r="G18" s="69">
        <v>22.8</v>
      </c>
      <c r="H18" s="51">
        <v>101100</v>
      </c>
      <c r="I18" s="51">
        <v>500</v>
      </c>
      <c r="J18" s="20">
        <f t="shared" si="0"/>
        <v>-7.1163032976912478E-20</v>
      </c>
      <c r="K18" s="20">
        <f t="shared" si="1"/>
        <v>-2.7429955534525744E-20</v>
      </c>
      <c r="L18" s="20"/>
      <c r="M18" s="14">
        <f t="shared" si="2"/>
        <v>0</v>
      </c>
      <c r="N18" s="14" t="e">
        <f t="shared" si="3"/>
        <v>#DIV/0!</v>
      </c>
    </row>
    <row r="19" spans="1:14">
      <c r="A19" s="20">
        <v>16</v>
      </c>
      <c r="B19" s="75">
        <v>0.22104332449160038</v>
      </c>
      <c r="C19" s="75">
        <v>1.2850603338720344E-2</v>
      </c>
      <c r="D19" s="75">
        <v>0.12189176011701608</v>
      </c>
      <c r="E19" s="75">
        <v>1.2411576581390266E-2</v>
      </c>
      <c r="F19" s="69">
        <v>9</v>
      </c>
      <c r="G19" s="69">
        <v>22.8</v>
      </c>
      <c r="H19" s="51">
        <v>101100</v>
      </c>
      <c r="I19" s="51">
        <v>500</v>
      </c>
      <c r="J19" s="20">
        <f t="shared" si="0"/>
        <v>1.3369242214153249E-18</v>
      </c>
      <c r="K19" s="20">
        <f t="shared" si="1"/>
        <v>2.9279300311613038E-19</v>
      </c>
      <c r="L19" s="20"/>
      <c r="M19" s="14">
        <f t="shared" si="2"/>
        <v>-9</v>
      </c>
      <c r="N19" s="14">
        <f t="shared" si="3"/>
        <v>-1.4854713571281389E-19</v>
      </c>
    </row>
    <row r="20" spans="1:14">
      <c r="A20" s="20">
        <v>17</v>
      </c>
      <c r="B20" s="75">
        <v>0.11665888940737286</v>
      </c>
      <c r="C20" s="75">
        <v>1.0512874756195507E-2</v>
      </c>
      <c r="D20" s="75">
        <v>0.1404494382022472</v>
      </c>
      <c r="E20" s="75">
        <v>1.1859128397772744E-2</v>
      </c>
      <c r="F20" s="69">
        <v>9</v>
      </c>
      <c r="G20" s="69">
        <v>22.8</v>
      </c>
      <c r="H20" s="51">
        <v>101100</v>
      </c>
      <c r="I20" s="51">
        <v>500</v>
      </c>
      <c r="J20" s="20">
        <f t="shared" si="0"/>
        <v>-2.2782489848631849E-19</v>
      </c>
      <c r="K20" s="20">
        <f t="shared" si="1"/>
        <v>-7.1150815023717152E-20</v>
      </c>
      <c r="L20" s="20"/>
      <c r="M20" s="14">
        <f t="shared" si="2"/>
        <v>1</v>
      </c>
      <c r="N20" s="14">
        <f t="shared" si="3"/>
        <v>-2.2782489848631849E-19</v>
      </c>
    </row>
    <row r="21" spans="1:14">
      <c r="A21" s="20">
        <v>18</v>
      </c>
      <c r="B21" s="75">
        <v>0.11671335200746964</v>
      </c>
      <c r="C21" s="75">
        <v>1.1706809853434372E-2</v>
      </c>
      <c r="D21" s="75">
        <v>0.17253278122843338</v>
      </c>
      <c r="E21" s="75">
        <v>1.0552493983721888E-2</v>
      </c>
      <c r="F21" s="69">
        <v>9</v>
      </c>
      <c r="G21" s="69">
        <v>22.8</v>
      </c>
      <c r="H21" s="51">
        <v>101100</v>
      </c>
      <c r="I21" s="51">
        <v>500</v>
      </c>
      <c r="J21" s="20">
        <f t="shared" si="0"/>
        <v>-5.3467743316630053E-19</v>
      </c>
      <c r="K21" s="20">
        <f t="shared" si="1"/>
        <v>-1.7522242354634389E-19</v>
      </c>
      <c r="L21" s="20"/>
      <c r="M21" s="14">
        <f t="shared" si="2"/>
        <v>3</v>
      </c>
      <c r="N21" s="14">
        <f t="shared" si="3"/>
        <v>-1.782258110554335E-19</v>
      </c>
    </row>
    <row r="22" spans="1:14">
      <c r="A22" s="20">
        <v>19</v>
      </c>
      <c r="B22" s="75">
        <v>0.1231527093596059</v>
      </c>
      <c r="C22" s="75">
        <v>1.0188885947545075E-2</v>
      </c>
      <c r="D22" s="75">
        <v>0.16995241332426922</v>
      </c>
      <c r="E22" s="75">
        <v>1.0860912139344567E-2</v>
      </c>
      <c r="F22" s="69">
        <v>9</v>
      </c>
      <c r="G22" s="69">
        <v>22.8</v>
      </c>
      <c r="H22" s="51">
        <v>101100</v>
      </c>
      <c r="I22" s="51">
        <v>500</v>
      </c>
      <c r="J22" s="20">
        <f t="shared" si="0"/>
        <v>-4.6149098546628723E-19</v>
      </c>
      <c r="K22" s="20">
        <f t="shared" si="1"/>
        <v>-1.2859489350908654E-19</v>
      </c>
      <c r="L22" s="20"/>
      <c r="M22" s="14">
        <f t="shared" si="2"/>
        <v>3</v>
      </c>
      <c r="N22" s="14">
        <f t="shared" si="3"/>
        <v>-1.538303284887624E-19</v>
      </c>
    </row>
    <row r="23" spans="1:14">
      <c r="A23" s="20">
        <v>20</v>
      </c>
      <c r="B23" s="75">
        <v>3.6999999999999998E-2</v>
      </c>
      <c r="C23" s="75">
        <v>0.16</v>
      </c>
      <c r="D23" s="75">
        <v>0.13200000000000001</v>
      </c>
      <c r="E23" s="75">
        <v>0.13600000000000001</v>
      </c>
      <c r="F23" s="69">
        <v>8</v>
      </c>
      <c r="G23" s="69">
        <v>23</v>
      </c>
      <c r="H23" s="51">
        <v>91900</v>
      </c>
      <c r="I23" s="51">
        <v>495</v>
      </c>
      <c r="J23" s="20">
        <f t="shared" si="0"/>
        <v>-4.2513598590220186E-19</v>
      </c>
      <c r="K23" s="20">
        <f t="shared" si="1"/>
        <v>-5.3406815871725199E-18</v>
      </c>
      <c r="L23" s="20"/>
      <c r="M23" s="14">
        <f t="shared" si="2"/>
        <v>3</v>
      </c>
      <c r="N23" s="14">
        <f t="shared" si="3"/>
        <v>-1.4171199530073395E-19</v>
      </c>
    </row>
    <row r="24" spans="1:14">
      <c r="A24" s="20">
        <v>21</v>
      </c>
      <c r="B24" s="75">
        <v>4.2000000000000003E-2</v>
      </c>
      <c r="C24" s="75">
        <v>1.9E-2</v>
      </c>
      <c r="D24" s="75">
        <v>0.24099999999999999</v>
      </c>
      <c r="E24" s="75">
        <v>0.41599999999999998</v>
      </c>
      <c r="F24" s="69">
        <v>8</v>
      </c>
      <c r="G24" s="69">
        <v>23</v>
      </c>
      <c r="H24" s="51">
        <v>91900</v>
      </c>
      <c r="I24" s="51">
        <v>495</v>
      </c>
      <c r="J24" s="20">
        <f t="shared" si="0"/>
        <v>-9.582699001667452E-19</v>
      </c>
      <c r="K24" s="20">
        <f t="shared" si="1"/>
        <v>-2.5567166590137896E-18</v>
      </c>
      <c r="L24" s="20"/>
      <c r="M24" s="14">
        <f t="shared" si="2"/>
        <v>6</v>
      </c>
      <c r="N24" s="14">
        <f t="shared" si="3"/>
        <v>-1.5971165002779087E-19</v>
      </c>
    </row>
    <row r="25" spans="1:14">
      <c r="A25" s="20">
        <v>22</v>
      </c>
      <c r="B25" s="75">
        <v>0.2767527675276753</v>
      </c>
      <c r="C25" s="75">
        <v>5.9327664875732884E-2</v>
      </c>
      <c r="D25" s="75">
        <v>0.15772870662460567</v>
      </c>
      <c r="E25" s="75">
        <v>4.0090123875841308E-2</v>
      </c>
      <c r="F25" s="69">
        <v>7.68</v>
      </c>
      <c r="G25" s="69">
        <v>22.9</v>
      </c>
      <c r="H25" s="51">
        <v>91000</v>
      </c>
      <c r="I25" s="51">
        <v>500</v>
      </c>
      <c r="J25" s="20">
        <f t="shared" si="0"/>
        <v>1.5330402503506953E-18</v>
      </c>
      <c r="K25" s="20">
        <f t="shared" si="1"/>
        <v>1.1723863522545535E-18</v>
      </c>
      <c r="L25" s="20"/>
      <c r="M25" s="14">
        <f t="shared" si="2"/>
        <v>-10</v>
      </c>
      <c r="N25" s="14">
        <f t="shared" si="3"/>
        <v>-1.5330402503506954E-19</v>
      </c>
    </row>
    <row r="26" spans="1:14">
      <c r="A26" s="20">
        <v>23</v>
      </c>
      <c r="B26" s="75">
        <v>0.14809329877823027</v>
      </c>
      <c r="C26" s="75">
        <v>3.1842629372015825E-2</v>
      </c>
      <c r="D26" s="75">
        <v>0.1427042454513022</v>
      </c>
      <c r="E26" s="75">
        <v>2.9918460862333855E-2</v>
      </c>
      <c r="F26" s="69">
        <v>7.68</v>
      </c>
      <c r="G26" s="69">
        <v>22.9</v>
      </c>
      <c r="H26" s="51">
        <v>91000</v>
      </c>
      <c r="I26" s="51">
        <v>507</v>
      </c>
      <c r="J26" s="20">
        <f t="shared" si="0"/>
        <v>4.8989150464642525E-20</v>
      </c>
      <c r="K26" s="20">
        <f t="shared" si="1"/>
        <v>3.6738363656618228E-20</v>
      </c>
      <c r="L26" s="20"/>
      <c r="M26" s="14">
        <f t="shared" si="2"/>
        <v>0</v>
      </c>
      <c r="N26" s="14" t="e">
        <f t="shared" si="3"/>
        <v>#DIV/0!</v>
      </c>
    </row>
    <row r="27" spans="1:14">
      <c r="A27" s="20">
        <v>24</v>
      </c>
      <c r="B27" s="75">
        <v>6.9002123142250529E-2</v>
      </c>
      <c r="C27" s="75">
        <v>1.4489139642215716E-2</v>
      </c>
      <c r="D27" s="75">
        <v>0.14345619068638268</v>
      </c>
      <c r="E27" s="75">
        <v>3.0005437679519267E-2</v>
      </c>
      <c r="F27" s="69">
        <v>7.68</v>
      </c>
      <c r="G27" s="69">
        <v>22.9</v>
      </c>
      <c r="H27" s="51">
        <v>91000</v>
      </c>
      <c r="I27" s="51">
        <v>487</v>
      </c>
      <c r="J27" s="20">
        <f t="shared" si="0"/>
        <v>-4.6306696336572297E-19</v>
      </c>
      <c r="K27" s="20">
        <f t="shared" si="1"/>
        <v>-3.4006711857289193E-19</v>
      </c>
      <c r="L27" s="20"/>
      <c r="M27" s="14">
        <f t="shared" si="2"/>
        <v>3</v>
      </c>
      <c r="N27" s="14">
        <f t="shared" si="3"/>
        <v>-1.5435565445524098E-19</v>
      </c>
    </row>
    <row r="28" spans="1:14">
      <c r="A28" s="20">
        <v>26</v>
      </c>
      <c r="B28" s="75">
        <v>11.41</v>
      </c>
      <c r="C28" s="75">
        <v>2.1736754694476649E-4</v>
      </c>
      <c r="D28" s="75">
        <v>1.92</v>
      </c>
      <c r="E28" s="75">
        <v>2.1736754694476649E-4</v>
      </c>
      <c r="F28" s="69">
        <v>8</v>
      </c>
      <c r="G28" s="69">
        <v>22.5</v>
      </c>
      <c r="H28" s="51">
        <v>100700</v>
      </c>
      <c r="I28" s="51">
        <v>490</v>
      </c>
      <c r="J28" s="20">
        <f t="shared" si="0"/>
        <v>8.7814262189075969E-16</v>
      </c>
      <c r="K28" s="20">
        <f t="shared" si="1"/>
        <v>7.0462014161716417E-20</v>
      </c>
      <c r="L28" s="20"/>
      <c r="M28" s="14">
        <f t="shared" si="2"/>
        <v>-5685</v>
      </c>
      <c r="N28" s="14">
        <f t="shared" si="3"/>
        <v>-1.5446660015668597E-19</v>
      </c>
    </row>
    <row r="29" spans="1:14">
      <c r="A29" s="20">
        <v>27</v>
      </c>
      <c r="B29" s="75">
        <v>11.18</v>
      </c>
      <c r="C29" s="75">
        <v>3.8589981447124304E-4</v>
      </c>
      <c r="D29" s="75">
        <v>2.59</v>
      </c>
      <c r="E29" s="75">
        <v>2.1736754694476649E-4</v>
      </c>
      <c r="F29" s="69">
        <v>8</v>
      </c>
      <c r="G29" s="69">
        <v>22.5</v>
      </c>
      <c r="H29" s="51">
        <v>100700</v>
      </c>
      <c r="I29" s="51">
        <v>490</v>
      </c>
      <c r="J29" s="20">
        <f t="shared" si="0"/>
        <v>7.8674272934325953E-16</v>
      </c>
      <c r="K29" s="20">
        <f t="shared" si="1"/>
        <v>1.0235736194274797E-19</v>
      </c>
      <c r="L29" s="20"/>
      <c r="M29" s="14">
        <f t="shared" si="2"/>
        <v>-5093</v>
      </c>
      <c r="N29" s="14">
        <f t="shared" si="3"/>
        <v>-1.5447530519207923E-19</v>
      </c>
    </row>
    <row r="30" spans="1:14">
      <c r="A30" s="20">
        <v>28</v>
      </c>
      <c r="B30" s="75">
        <v>4.4249999999999998</v>
      </c>
      <c r="C30" s="75">
        <v>3.0523925717191596E-3</v>
      </c>
      <c r="D30" s="75">
        <v>3.89</v>
      </c>
      <c r="E30" s="75">
        <v>2.1736754694476649E-4</v>
      </c>
      <c r="F30" s="69">
        <v>8</v>
      </c>
      <c r="G30" s="69">
        <v>22.5</v>
      </c>
      <c r="H30" s="51">
        <v>100700</v>
      </c>
      <c r="I30" s="51">
        <v>490</v>
      </c>
      <c r="J30" s="20">
        <f t="shared" si="0"/>
        <v>3.0672952521062567E-17</v>
      </c>
      <c r="K30" s="20">
        <f t="shared" si="1"/>
        <v>6.4957703830292924E-20</v>
      </c>
      <c r="L30" s="20"/>
      <c r="M30" s="14">
        <f t="shared" si="2"/>
        <v>-199</v>
      </c>
      <c r="N30" s="14">
        <f t="shared" si="3"/>
        <v>-1.5413543980433451E-19</v>
      </c>
    </row>
    <row r="31" spans="1:14">
      <c r="A31" s="20">
        <v>29</v>
      </c>
      <c r="B31" s="75">
        <v>4.59</v>
      </c>
      <c r="C31" s="75">
        <v>3.0523925717191596E-3</v>
      </c>
      <c r="D31" s="75">
        <v>2.14</v>
      </c>
      <c r="E31" s="75">
        <v>2.1736754694476649E-4</v>
      </c>
      <c r="F31" s="69">
        <v>8</v>
      </c>
      <c r="G31" s="69">
        <v>22.5</v>
      </c>
      <c r="H31" s="51">
        <v>100700</v>
      </c>
      <c r="I31" s="51">
        <v>490</v>
      </c>
      <c r="J31" s="20">
        <f t="shared" si="0"/>
        <v>1.4309481213375633E-16</v>
      </c>
      <c r="K31" s="20">
        <f t="shared" si="1"/>
        <v>3.0742083688677712E-19</v>
      </c>
      <c r="L31" s="20"/>
      <c r="M31" s="14">
        <f t="shared" si="2"/>
        <v>-926</v>
      </c>
      <c r="N31" s="14">
        <f t="shared" si="3"/>
        <v>-1.5453003470168071E-19</v>
      </c>
    </row>
    <row r="32" spans="1:14">
      <c r="A32" s="20">
        <v>30</v>
      </c>
      <c r="B32" s="75">
        <v>7.7750000000000004</v>
      </c>
      <c r="C32" s="75">
        <v>3.0523925717191596E-3</v>
      </c>
      <c r="D32" s="75">
        <v>1.91</v>
      </c>
      <c r="E32" s="75">
        <v>2.1736754694476649E-4</v>
      </c>
      <c r="F32" s="69">
        <v>8</v>
      </c>
      <c r="G32" s="69">
        <v>22.5</v>
      </c>
      <c r="H32" s="51">
        <v>100700</v>
      </c>
      <c r="I32" s="51">
        <v>490</v>
      </c>
      <c r="J32" s="20">
        <f t="shared" si="0"/>
        <v>4.4720088884195109E-16</v>
      </c>
      <c r="K32" s="20">
        <f t="shared" si="1"/>
        <v>5.8989708531958522E-19</v>
      </c>
      <c r="L32" s="20"/>
      <c r="M32" s="14">
        <f t="shared" si="2"/>
        <v>-2895</v>
      </c>
      <c r="N32" s="14">
        <f t="shared" si="3"/>
        <v>-1.5447353673297102E-19</v>
      </c>
    </row>
    <row r="33" spans="1:14">
      <c r="A33" s="20">
        <v>31</v>
      </c>
      <c r="B33" s="75">
        <v>7.9866666666666672</v>
      </c>
      <c r="C33" s="75">
        <v>3.0523925717191596E-3</v>
      </c>
      <c r="D33" s="75">
        <v>1.24</v>
      </c>
      <c r="E33" s="75">
        <v>2.1736754694476649E-4</v>
      </c>
      <c r="F33" s="69">
        <v>8</v>
      </c>
      <c r="G33" s="69">
        <v>22.5</v>
      </c>
      <c r="H33" s="51">
        <v>100700</v>
      </c>
      <c r="I33" s="51">
        <v>490</v>
      </c>
      <c r="J33" s="20">
        <f t="shared" si="0"/>
        <v>5.2145334221726152E-16</v>
      </c>
      <c r="K33" s="20">
        <f t="shared" si="1"/>
        <v>6.8302390628073127E-19</v>
      </c>
      <c r="L33" s="20"/>
      <c r="M33" s="14">
        <f t="shared" si="2"/>
        <v>-3376</v>
      </c>
      <c r="N33" s="14">
        <f t="shared" si="3"/>
        <v>-1.5445892838189027E-19</v>
      </c>
    </row>
    <row r="34" spans="1:14">
      <c r="A34" s="20">
        <v>32</v>
      </c>
      <c r="B34" s="75">
        <v>0.02</v>
      </c>
      <c r="C34" s="75">
        <v>0.01</v>
      </c>
      <c r="D34" s="75">
        <v>0.24</v>
      </c>
      <c r="E34" s="75">
        <v>0.01</v>
      </c>
      <c r="F34" s="69">
        <v>8.5</v>
      </c>
      <c r="G34" s="69">
        <v>23</v>
      </c>
      <c r="H34" s="51">
        <v>101000</v>
      </c>
      <c r="I34" s="51">
        <v>498</v>
      </c>
      <c r="J34" s="20">
        <f t="shared" si="0"/>
        <v>-7.3568236814913804E-19</v>
      </c>
      <c r="K34" s="20">
        <f t="shared" si="1"/>
        <v>-9.7619391158251001E-19</v>
      </c>
      <c r="L34" s="20"/>
      <c r="M34" s="14">
        <f t="shared" si="2"/>
        <v>5</v>
      </c>
      <c r="N34" s="14">
        <f t="shared" si="3"/>
        <v>-1.471364736298276E-19</v>
      </c>
    </row>
    <row r="35" spans="1:14">
      <c r="A35" s="20">
        <v>33</v>
      </c>
      <c r="B35" s="75">
        <v>0.02</v>
      </c>
      <c r="C35" s="75">
        <v>0.01</v>
      </c>
      <c r="D35" s="75">
        <v>0.22</v>
      </c>
      <c r="E35" s="75">
        <v>0.01</v>
      </c>
      <c r="F35" s="69">
        <v>8.5</v>
      </c>
      <c r="G35" s="69">
        <v>23</v>
      </c>
      <c r="H35" s="51">
        <v>101000</v>
      </c>
      <c r="I35" s="51">
        <v>498</v>
      </c>
      <c r="J35" s="20">
        <f t="shared" si="0"/>
        <v>-6.6880215286285286E-19</v>
      </c>
      <c r="K35" s="20">
        <f t="shared" si="1"/>
        <v>-8.9173620381713734E-19</v>
      </c>
      <c r="L35" s="20"/>
      <c r="M35" s="14">
        <f t="shared" si="2"/>
        <v>4</v>
      </c>
      <c r="N35" s="14">
        <f t="shared" si="3"/>
        <v>-1.6720053821571322E-19</v>
      </c>
    </row>
    <row r="36" spans="1:14">
      <c r="A36" s="20">
        <v>34</v>
      </c>
      <c r="B36" s="75">
        <v>0.01</v>
      </c>
      <c r="C36" s="75">
        <v>0.01</v>
      </c>
      <c r="D36" s="75">
        <v>0.24</v>
      </c>
      <c r="E36" s="75">
        <v>0.01</v>
      </c>
      <c r="F36" s="69">
        <v>8.5</v>
      </c>
      <c r="G36" s="69">
        <v>23</v>
      </c>
      <c r="H36" s="51">
        <v>101000</v>
      </c>
      <c r="I36" s="51">
        <v>498</v>
      </c>
      <c r="J36" s="20">
        <f t="shared" si="0"/>
        <v>-5.0072264301402462E-19</v>
      </c>
      <c r="K36" s="20">
        <f t="shared" si="1"/>
        <v>-1.2918644189761835E-18</v>
      </c>
      <c r="L36" s="20"/>
      <c r="M36" s="14">
        <f t="shared" si="2"/>
        <v>3</v>
      </c>
      <c r="N36" s="14">
        <f t="shared" si="3"/>
        <v>-1.6690754767134153E-19</v>
      </c>
    </row>
    <row r="37" spans="1:14">
      <c r="A37" s="20">
        <v>35</v>
      </c>
      <c r="B37" s="75">
        <v>0.02</v>
      </c>
      <c r="C37" s="75">
        <v>0.01</v>
      </c>
      <c r="D37" s="75">
        <v>0.24</v>
      </c>
      <c r="E37" s="75">
        <v>0.01</v>
      </c>
      <c r="F37" s="69">
        <v>8.5</v>
      </c>
      <c r="G37" s="69">
        <v>23</v>
      </c>
      <c r="H37" s="51">
        <v>101000</v>
      </c>
      <c r="I37" s="51">
        <v>498</v>
      </c>
      <c r="J37" s="20">
        <f t="shared" si="0"/>
        <v>-7.3568236814913804E-19</v>
      </c>
      <c r="K37" s="20">
        <f t="shared" si="1"/>
        <v>-9.7619391158251001E-19</v>
      </c>
      <c r="L37" s="20"/>
      <c r="M37" s="14">
        <f t="shared" si="2"/>
        <v>5</v>
      </c>
      <c r="N37" s="14">
        <f t="shared" si="3"/>
        <v>-1.471364736298276E-19</v>
      </c>
    </row>
    <row r="38" spans="1:14">
      <c r="A38" s="20">
        <v>36</v>
      </c>
      <c r="B38" s="75">
        <v>0.02</v>
      </c>
      <c r="C38" s="75">
        <v>0.01</v>
      </c>
      <c r="D38" s="75">
        <v>0.25</v>
      </c>
      <c r="E38" s="75">
        <v>0.01</v>
      </c>
      <c r="F38" s="69">
        <v>8.5</v>
      </c>
      <c r="G38" s="69">
        <v>23</v>
      </c>
      <c r="H38" s="51">
        <v>101000</v>
      </c>
      <c r="I38" s="51">
        <v>498</v>
      </c>
      <c r="J38" s="20">
        <f t="shared" si="0"/>
        <v>-7.6912247579228068E-19</v>
      </c>
      <c r="K38" s="20">
        <f t="shared" si="1"/>
        <v>-1.0183751299842234E-18</v>
      </c>
      <c r="L38" s="20"/>
      <c r="M38" s="14">
        <f t="shared" si="2"/>
        <v>5</v>
      </c>
      <c r="N38" s="14">
        <f t="shared" si="3"/>
        <v>-1.5382449515845614E-19</v>
      </c>
    </row>
    <row r="39" spans="1:14">
      <c r="A39" s="20">
        <v>37</v>
      </c>
      <c r="B39" s="75">
        <v>0.02</v>
      </c>
      <c r="C39" s="75">
        <v>0.01</v>
      </c>
      <c r="D39" s="75">
        <v>0.24</v>
      </c>
      <c r="E39" s="75">
        <v>0.01</v>
      </c>
      <c r="F39" s="69">
        <v>8.5</v>
      </c>
      <c r="G39" s="69">
        <v>23</v>
      </c>
      <c r="H39" s="51">
        <v>101000</v>
      </c>
      <c r="I39" s="51">
        <v>498</v>
      </c>
      <c r="J39" s="20">
        <f t="shared" si="0"/>
        <v>-7.3568236814913804E-19</v>
      </c>
      <c r="K39" s="20">
        <f t="shared" si="1"/>
        <v>-9.7619391158251001E-19</v>
      </c>
      <c r="L39" s="20"/>
      <c r="M39" s="14">
        <f t="shared" si="2"/>
        <v>5</v>
      </c>
      <c r="N39" s="14">
        <f t="shared" si="3"/>
        <v>-1.471364736298276E-19</v>
      </c>
    </row>
    <row r="40" spans="1:14">
      <c r="A40" s="20">
        <v>38</v>
      </c>
      <c r="B40" s="75">
        <v>0.02</v>
      </c>
      <c r="C40" s="75">
        <v>0.01</v>
      </c>
      <c r="D40" s="75">
        <v>0.22</v>
      </c>
      <c r="E40" s="75">
        <v>0.01</v>
      </c>
      <c r="F40" s="69">
        <v>8.5</v>
      </c>
      <c r="G40" s="69">
        <v>23</v>
      </c>
      <c r="H40" s="51">
        <v>101000</v>
      </c>
      <c r="I40" s="51">
        <v>498</v>
      </c>
      <c r="J40" s="20">
        <f t="shared" si="0"/>
        <v>-6.6880215286285286E-19</v>
      </c>
      <c r="K40" s="20">
        <f t="shared" si="1"/>
        <v>-8.9173620381713734E-19</v>
      </c>
      <c r="L40" s="20"/>
      <c r="M40" s="14">
        <f t="shared" si="2"/>
        <v>4</v>
      </c>
      <c r="N40" s="14">
        <f t="shared" si="3"/>
        <v>-1.6720053821571322E-19</v>
      </c>
    </row>
    <row r="41" spans="1:14">
      <c r="A41" s="20">
        <v>39</v>
      </c>
      <c r="B41" s="75">
        <v>0.02</v>
      </c>
      <c r="C41" s="75">
        <v>0.01</v>
      </c>
      <c r="D41" s="75">
        <v>0.24</v>
      </c>
      <c r="E41" s="75">
        <v>0.01</v>
      </c>
      <c r="F41" s="69">
        <v>8.5</v>
      </c>
      <c r="G41" s="69">
        <v>23</v>
      </c>
      <c r="H41" s="51">
        <v>101000</v>
      </c>
      <c r="I41" s="51">
        <v>498</v>
      </c>
      <c r="J41" s="20">
        <f t="shared" si="0"/>
        <v>-7.3568236814913804E-19</v>
      </c>
      <c r="K41" s="20">
        <f t="shared" si="1"/>
        <v>-9.7619391158251001E-19</v>
      </c>
      <c r="L41" s="20"/>
      <c r="M41" s="14">
        <f t="shared" si="2"/>
        <v>5</v>
      </c>
      <c r="N41" s="14">
        <f t="shared" si="3"/>
        <v>-1.471364736298276E-19</v>
      </c>
    </row>
    <row r="42" spans="1:14">
      <c r="A42" s="20">
        <v>40</v>
      </c>
      <c r="B42" s="75">
        <v>0.02</v>
      </c>
      <c r="C42" s="75">
        <v>0.01</v>
      </c>
      <c r="D42" s="75">
        <v>0.22</v>
      </c>
      <c r="E42" s="75">
        <v>0.01</v>
      </c>
      <c r="F42" s="69">
        <v>8.5</v>
      </c>
      <c r="G42" s="69">
        <v>23</v>
      </c>
      <c r="H42" s="51">
        <v>101000</v>
      </c>
      <c r="I42" s="51">
        <v>498</v>
      </c>
      <c r="J42" s="20">
        <f t="shared" si="0"/>
        <v>-6.6880215286285286E-19</v>
      </c>
      <c r="K42" s="20">
        <f t="shared" si="1"/>
        <v>-8.9173620381713734E-19</v>
      </c>
      <c r="L42" s="20"/>
      <c r="M42" s="14">
        <f t="shared" si="2"/>
        <v>4</v>
      </c>
      <c r="N42" s="14">
        <f t="shared" si="3"/>
        <v>-1.6720053821571322E-19</v>
      </c>
    </row>
    <row r="43" spans="1:14">
      <c r="A43" s="20">
        <v>41</v>
      </c>
      <c r="B43" s="75">
        <v>0.02</v>
      </c>
      <c r="C43" s="75">
        <v>0.01</v>
      </c>
      <c r="D43" s="75">
        <v>0.22</v>
      </c>
      <c r="E43" s="75">
        <v>0.01</v>
      </c>
      <c r="F43" s="69">
        <v>8.5</v>
      </c>
      <c r="G43" s="69">
        <v>23</v>
      </c>
      <c r="H43" s="51">
        <v>101000</v>
      </c>
      <c r="I43" s="51">
        <v>498</v>
      </c>
      <c r="J43" s="20">
        <f t="shared" si="0"/>
        <v>-6.6880215286285286E-19</v>
      </c>
      <c r="K43" s="20">
        <f t="shared" si="1"/>
        <v>-8.9173620381713734E-19</v>
      </c>
      <c r="L43" s="20"/>
      <c r="M43" s="14">
        <f t="shared" si="2"/>
        <v>4</v>
      </c>
      <c r="N43" s="14">
        <f t="shared" si="3"/>
        <v>-1.6720053821571322E-19</v>
      </c>
    </row>
    <row r="44" spans="1:14">
      <c r="A44" s="20">
        <v>42</v>
      </c>
      <c r="B44" s="75">
        <v>0.02</v>
      </c>
      <c r="C44" s="75">
        <v>0.01</v>
      </c>
      <c r="D44" s="75">
        <v>0.24</v>
      </c>
      <c r="E44" s="75">
        <v>0.01</v>
      </c>
      <c r="F44" s="69">
        <v>8.5</v>
      </c>
      <c r="G44" s="69">
        <v>23</v>
      </c>
      <c r="H44" s="51">
        <v>101000</v>
      </c>
      <c r="I44" s="51">
        <v>498</v>
      </c>
      <c r="J44" s="20">
        <f t="shared" si="0"/>
        <v>-7.3568236814913804E-19</v>
      </c>
      <c r="K44" s="20">
        <f t="shared" si="1"/>
        <v>-9.7619391158251001E-19</v>
      </c>
      <c r="L44" s="20"/>
      <c r="M44" s="14">
        <f t="shared" si="2"/>
        <v>5</v>
      </c>
      <c r="N44" s="14">
        <f t="shared" si="3"/>
        <v>-1.471364736298276E-19</v>
      </c>
    </row>
    <row r="45" spans="1:14">
      <c r="A45" s="20">
        <v>43</v>
      </c>
      <c r="B45" s="75">
        <v>0.02</v>
      </c>
      <c r="C45" s="75">
        <v>0.01</v>
      </c>
      <c r="D45" s="75">
        <v>0.22</v>
      </c>
      <c r="E45" s="75">
        <v>0.01</v>
      </c>
      <c r="F45" s="69">
        <v>8.5</v>
      </c>
      <c r="G45" s="69">
        <v>23</v>
      </c>
      <c r="H45" s="51">
        <v>101000</v>
      </c>
      <c r="I45" s="51">
        <v>498</v>
      </c>
      <c r="J45" s="20">
        <f t="shared" si="0"/>
        <v>-6.6880215286285286E-19</v>
      </c>
      <c r="K45" s="20">
        <f t="shared" si="1"/>
        <v>-8.9173620381713734E-19</v>
      </c>
      <c r="L45" s="20"/>
      <c r="M45" s="14">
        <f t="shared" si="2"/>
        <v>4</v>
      </c>
      <c r="N45" s="14">
        <f t="shared" si="3"/>
        <v>-1.6720053821571322E-19</v>
      </c>
    </row>
    <row r="46" spans="1:14">
      <c r="A46" s="20">
        <v>44</v>
      </c>
      <c r="B46" s="75">
        <v>0.01</v>
      </c>
      <c r="C46" s="75">
        <v>0.01</v>
      </c>
      <c r="D46" s="75">
        <v>0.24</v>
      </c>
      <c r="E46" s="75">
        <v>0.01</v>
      </c>
      <c r="F46" s="69">
        <v>8.5</v>
      </c>
      <c r="G46" s="69">
        <v>23</v>
      </c>
      <c r="H46" s="51">
        <v>101000</v>
      </c>
      <c r="I46" s="51">
        <v>498</v>
      </c>
      <c r="J46" s="20">
        <f t="shared" si="0"/>
        <v>-5.0072264301402462E-19</v>
      </c>
      <c r="K46" s="20">
        <f t="shared" si="1"/>
        <v>-1.2918644189761835E-18</v>
      </c>
      <c r="L46" s="20"/>
      <c r="M46" s="14">
        <f t="shared" si="2"/>
        <v>3</v>
      </c>
      <c r="N46" s="14">
        <f t="shared" si="3"/>
        <v>-1.6690754767134153E-19</v>
      </c>
    </row>
    <row r="47" spans="1:14">
      <c r="A47" s="20">
        <v>45</v>
      </c>
      <c r="B47" s="75">
        <v>0.02</v>
      </c>
      <c r="C47" s="75">
        <v>0.01</v>
      </c>
      <c r="D47" s="75">
        <v>0.23</v>
      </c>
      <c r="E47" s="75">
        <v>0.01</v>
      </c>
      <c r="F47" s="69">
        <v>8.5</v>
      </c>
      <c r="G47" s="69">
        <v>23</v>
      </c>
      <c r="H47" s="51">
        <v>101000</v>
      </c>
      <c r="I47" s="51">
        <v>498</v>
      </c>
      <c r="J47" s="20">
        <f t="shared" si="0"/>
        <v>-7.022422605059955E-19</v>
      </c>
      <c r="K47" s="20">
        <f t="shared" si="1"/>
        <v>-9.3398220647297407E-19</v>
      </c>
      <c r="L47" s="20"/>
      <c r="M47" s="14">
        <f t="shared" si="2"/>
        <v>5</v>
      </c>
      <c r="N47" s="14">
        <f t="shared" si="3"/>
        <v>-1.4044845210119909E-19</v>
      </c>
    </row>
    <row r="48" spans="1:14">
      <c r="A48" s="20">
        <v>46</v>
      </c>
      <c r="B48" s="75">
        <v>0.01</v>
      </c>
      <c r="C48" s="75">
        <v>0.01</v>
      </c>
      <c r="D48" s="75">
        <v>0.22</v>
      </c>
      <c r="E48" s="75">
        <v>0.01</v>
      </c>
      <c r="F48" s="69">
        <v>8.5</v>
      </c>
      <c r="G48" s="69">
        <v>23</v>
      </c>
      <c r="H48" s="51">
        <v>101000</v>
      </c>
      <c r="I48" s="51">
        <v>498</v>
      </c>
      <c r="J48" s="20">
        <f t="shared" si="0"/>
        <v>-4.5718154362150063E-19</v>
      </c>
      <c r="K48" s="20">
        <f t="shared" si="1"/>
        <v>-1.1827087758904038E-18</v>
      </c>
      <c r="L48" s="20"/>
      <c r="M48" s="14">
        <f t="shared" si="2"/>
        <v>3</v>
      </c>
      <c r="N48" s="14">
        <f t="shared" si="3"/>
        <v>-1.5239384787383355E-19</v>
      </c>
    </row>
    <row r="49" spans="1:14">
      <c r="A49" s="20">
        <v>47</v>
      </c>
      <c r="B49" s="75">
        <v>0.02</v>
      </c>
      <c r="C49" s="75">
        <v>0.01</v>
      </c>
      <c r="D49" s="75">
        <v>0.24</v>
      </c>
      <c r="E49" s="75">
        <v>0.01</v>
      </c>
      <c r="F49" s="69">
        <v>8.5</v>
      </c>
      <c r="G49" s="69">
        <v>23</v>
      </c>
      <c r="H49" s="51">
        <v>101000</v>
      </c>
      <c r="I49" s="51">
        <v>498</v>
      </c>
      <c r="J49" s="20">
        <f t="shared" si="0"/>
        <v>-7.3568236814913804E-19</v>
      </c>
      <c r="K49" s="20">
        <f t="shared" si="1"/>
        <v>-9.7619391158251001E-19</v>
      </c>
      <c r="L49" s="20"/>
      <c r="M49" s="14">
        <f t="shared" si="2"/>
        <v>5</v>
      </c>
      <c r="N49" s="14">
        <f t="shared" si="3"/>
        <v>-1.471364736298276E-19</v>
      </c>
    </row>
    <row r="50" spans="1:14">
      <c r="A50" s="20">
        <v>48</v>
      </c>
      <c r="B50" s="75">
        <v>0.02</v>
      </c>
      <c r="C50" s="75">
        <v>0.01</v>
      </c>
      <c r="D50" s="75">
        <v>0.23</v>
      </c>
      <c r="E50" s="75">
        <v>0.01</v>
      </c>
      <c r="F50" s="69">
        <v>8.5</v>
      </c>
      <c r="G50" s="69">
        <v>23</v>
      </c>
      <c r="H50" s="51">
        <v>101000</v>
      </c>
      <c r="I50" s="51">
        <v>498</v>
      </c>
      <c r="J50" s="20">
        <f t="shared" si="0"/>
        <v>-7.022422605059955E-19</v>
      </c>
      <c r="K50" s="20">
        <f t="shared" si="1"/>
        <v>-9.3398220647297407E-19</v>
      </c>
      <c r="L50" s="20"/>
      <c r="M50" s="14">
        <f t="shared" si="2"/>
        <v>5</v>
      </c>
      <c r="N50" s="14">
        <f t="shared" si="3"/>
        <v>-1.4044845210119909E-19</v>
      </c>
    </row>
    <row r="51" spans="1:14">
      <c r="A51" s="20">
        <v>49</v>
      </c>
      <c r="B51" s="75">
        <v>0.02</v>
      </c>
      <c r="C51" s="75">
        <v>0.01</v>
      </c>
      <c r="D51" s="75">
        <v>0.24</v>
      </c>
      <c r="E51" s="75">
        <v>0.01</v>
      </c>
      <c r="F51" s="69">
        <v>8.5</v>
      </c>
      <c r="G51" s="69">
        <v>23</v>
      </c>
      <c r="H51" s="51">
        <v>101000</v>
      </c>
      <c r="I51" s="51">
        <v>498</v>
      </c>
      <c r="J51" s="20">
        <f t="shared" si="0"/>
        <v>-7.3568236814913804E-19</v>
      </c>
      <c r="K51" s="20">
        <f t="shared" si="1"/>
        <v>-9.7619391158251001E-19</v>
      </c>
      <c r="L51" s="20"/>
      <c r="M51" s="14">
        <f t="shared" si="2"/>
        <v>5</v>
      </c>
      <c r="N51" s="14">
        <f t="shared" si="3"/>
        <v>-1.471364736298276E-19</v>
      </c>
    </row>
    <row r="52" spans="1:14">
      <c r="A52" s="20">
        <v>50</v>
      </c>
      <c r="B52" s="75">
        <v>0.01</v>
      </c>
      <c r="C52" s="75">
        <v>0.01</v>
      </c>
      <c r="D52" s="75">
        <v>0.24</v>
      </c>
      <c r="E52" s="75">
        <v>0.01</v>
      </c>
      <c r="F52" s="69">
        <v>8.5</v>
      </c>
      <c r="G52" s="69">
        <v>23</v>
      </c>
      <c r="H52" s="51">
        <v>101000</v>
      </c>
      <c r="I52" s="51">
        <v>498</v>
      </c>
      <c r="J52" s="20">
        <f t="shared" si="0"/>
        <v>-5.0072264301402462E-19</v>
      </c>
      <c r="K52" s="20">
        <f t="shared" si="1"/>
        <v>-1.2918644189761835E-18</v>
      </c>
      <c r="L52" s="20"/>
      <c r="M52" s="14">
        <f t="shared" si="2"/>
        <v>3</v>
      </c>
      <c r="N52" s="14">
        <f t="shared" si="3"/>
        <v>-1.6690754767134153E-19</v>
      </c>
    </row>
    <row r="53" spans="1:14">
      <c r="A53" s="20">
        <v>51</v>
      </c>
      <c r="B53" s="75">
        <v>0.01</v>
      </c>
      <c r="C53" s="75">
        <v>0.01</v>
      </c>
      <c r="D53" s="75">
        <v>0.24</v>
      </c>
      <c r="E53" s="75">
        <v>0.01</v>
      </c>
      <c r="F53" s="69">
        <v>8.5</v>
      </c>
      <c r="G53" s="69">
        <v>23</v>
      </c>
      <c r="H53" s="51">
        <v>101000</v>
      </c>
      <c r="I53" s="51">
        <v>498</v>
      </c>
      <c r="J53" s="20">
        <f t="shared" si="0"/>
        <v>-5.0072264301402462E-19</v>
      </c>
      <c r="K53" s="20">
        <f t="shared" si="1"/>
        <v>-1.2918644189761835E-18</v>
      </c>
      <c r="L53" s="20"/>
      <c r="M53" s="14">
        <f t="shared" si="2"/>
        <v>3</v>
      </c>
      <c r="N53" s="14">
        <f t="shared" si="3"/>
        <v>-1.6690754767134153E-19</v>
      </c>
    </row>
    <row r="54" spans="1:14">
      <c r="A54" s="20">
        <v>52</v>
      </c>
      <c r="B54" s="75">
        <v>0.01</v>
      </c>
      <c r="C54" s="75">
        <v>0.01</v>
      </c>
      <c r="D54" s="75">
        <v>0.22</v>
      </c>
      <c r="E54" s="75">
        <v>0.01</v>
      </c>
      <c r="F54" s="69">
        <v>8.5</v>
      </c>
      <c r="G54" s="69">
        <v>23</v>
      </c>
      <c r="H54" s="51">
        <v>101000</v>
      </c>
      <c r="I54" s="51">
        <v>498</v>
      </c>
      <c r="J54" s="20">
        <f t="shared" si="0"/>
        <v>-4.5718154362150063E-19</v>
      </c>
      <c r="K54" s="20">
        <f t="shared" si="1"/>
        <v>-1.1827087758904038E-18</v>
      </c>
      <c r="L54" s="20"/>
      <c r="M54" s="14">
        <f t="shared" si="2"/>
        <v>3</v>
      </c>
      <c r="N54" s="14">
        <f t="shared" si="3"/>
        <v>-1.5239384787383355E-19</v>
      </c>
    </row>
    <row r="55" spans="1:14">
      <c r="A55" s="20">
        <v>53</v>
      </c>
      <c r="B55" s="75">
        <v>7.4531731033506229E-2</v>
      </c>
      <c r="C55" s="75">
        <v>2.517369261633364E-3</v>
      </c>
      <c r="D55" s="75">
        <v>0.19725689695400045</v>
      </c>
      <c r="E55" s="75">
        <v>2.2105885660296143E-2</v>
      </c>
      <c r="F55" s="69">
        <v>7.7400000000000011</v>
      </c>
      <c r="G55" s="69">
        <v>23</v>
      </c>
      <c r="H55" s="51">
        <v>100800</v>
      </c>
      <c r="I55" s="51">
        <v>500</v>
      </c>
      <c r="J55" s="20">
        <f t="shared" si="0"/>
        <v>-7.9101398758840232E-19</v>
      </c>
      <c r="K55" s="20">
        <f t="shared" si="1"/>
        <v>-1.3845639092940161E-19</v>
      </c>
      <c r="L55" s="20"/>
      <c r="M55" s="14">
        <f t="shared" si="2"/>
        <v>5</v>
      </c>
      <c r="N55" s="14">
        <f t="shared" si="3"/>
        <v>-1.5820279751768047E-19</v>
      </c>
    </row>
    <row r="56" spans="1:14">
      <c r="A56" s="20">
        <v>54</v>
      </c>
      <c r="B56" s="75">
        <v>5.3248566792830007E-2</v>
      </c>
      <c r="C56" s="75">
        <v>1.2248818834583531E-3</v>
      </c>
      <c r="D56" s="75">
        <v>0.39906086996500323</v>
      </c>
      <c r="E56" s="75">
        <v>1.454991769132466E-2</v>
      </c>
      <c r="F56" s="69">
        <v>7.74</v>
      </c>
      <c r="G56" s="69">
        <v>23</v>
      </c>
      <c r="H56" s="51">
        <v>100800</v>
      </c>
      <c r="I56" s="51">
        <v>500</v>
      </c>
      <c r="J56" s="20">
        <f t="shared" si="0"/>
        <v>-1.8485060021646185E-18</v>
      </c>
      <c r="K56" s="20">
        <f t="shared" si="1"/>
        <v>-1.7077212446085972E-19</v>
      </c>
      <c r="L56" s="20"/>
      <c r="M56" s="14">
        <f t="shared" si="2"/>
        <v>12</v>
      </c>
      <c r="N56" s="14">
        <f t="shared" si="3"/>
        <v>-1.5404216684705154E-19</v>
      </c>
    </row>
    <row r="57" spans="1:14">
      <c r="A57" s="20">
        <v>55</v>
      </c>
      <c r="B57" s="75">
        <v>9.7409302326201916E-2</v>
      </c>
      <c r="C57" s="75">
        <v>1.0044514855833168E-3</v>
      </c>
      <c r="D57" s="75">
        <v>0.12795445779770559</v>
      </c>
      <c r="E57" s="75">
        <v>1.6042355583154953E-2</v>
      </c>
      <c r="F57" s="69">
        <v>7.7400000000000011</v>
      </c>
      <c r="G57" s="69">
        <v>23</v>
      </c>
      <c r="H57" s="51">
        <v>100800</v>
      </c>
      <c r="I57" s="51">
        <v>500</v>
      </c>
      <c r="J57" s="20">
        <f t="shared" si="0"/>
        <v>-2.2801897607082058E-19</v>
      </c>
      <c r="K57" s="20">
        <f t="shared" si="1"/>
        <v>-2.3125785726061814E-20</v>
      </c>
      <c r="L57" s="20"/>
      <c r="M57" s="14">
        <f t="shared" si="2"/>
        <v>1</v>
      </c>
      <c r="N57" s="14">
        <f t="shared" si="3"/>
        <v>-2.2801897607082058E-19</v>
      </c>
    </row>
    <row r="58" spans="1:14">
      <c r="A58" s="20">
        <v>56</v>
      </c>
      <c r="B58" s="75">
        <v>8.577537096157091E-2</v>
      </c>
      <c r="C58" s="75">
        <v>2.2339242371953458E-3</v>
      </c>
      <c r="D58" s="75">
        <v>0.16363717912482517</v>
      </c>
      <c r="E58" s="75">
        <v>5.0750802079303978E-3</v>
      </c>
      <c r="F58" s="69">
        <v>7.74</v>
      </c>
      <c r="G58" s="69">
        <v>23</v>
      </c>
      <c r="H58" s="51">
        <v>100800</v>
      </c>
      <c r="I58" s="51">
        <v>500</v>
      </c>
      <c r="J58" s="20">
        <f t="shared" si="0"/>
        <v>-5.42181259977646E-19</v>
      </c>
      <c r="K58" s="20">
        <f t="shared" si="1"/>
        <v>-5.1189827213542047E-20</v>
      </c>
      <c r="L58" s="20"/>
      <c r="M58" s="14">
        <f t="shared" si="2"/>
        <v>4</v>
      </c>
      <c r="N58" s="14">
        <f t="shared" si="3"/>
        <v>-1.355453149944115E-19</v>
      </c>
    </row>
    <row r="59" spans="1:14">
      <c r="A59" s="20">
        <v>57</v>
      </c>
      <c r="B59" s="75">
        <v>1.5035563304631699E-4</v>
      </c>
      <c r="C59" s="75">
        <v>3.4747435982722985E-5</v>
      </c>
      <c r="D59" s="75">
        <v>2.90046379855134E-5</v>
      </c>
      <c r="E59" s="75">
        <v>5.9734408873860912E-6</v>
      </c>
      <c r="F59" s="69">
        <v>7.54</v>
      </c>
      <c r="G59" s="69">
        <v>21</v>
      </c>
      <c r="H59" s="51">
        <v>1007</v>
      </c>
      <c r="I59" s="51">
        <v>500</v>
      </c>
      <c r="J59" s="20">
        <f t="shared" si="0"/>
        <v>1.0327450961614248E-29</v>
      </c>
      <c r="K59" s="20">
        <f t="shared" si="1"/>
        <v>8.311409916959088E-30</v>
      </c>
      <c r="L59" s="20"/>
      <c r="M59" s="14">
        <f t="shared" si="2"/>
        <v>0</v>
      </c>
      <c r="N59" s="14" t="e">
        <f t="shared" si="3"/>
        <v>#DIV/0!</v>
      </c>
    </row>
    <row r="60" spans="1:14">
      <c r="A60" s="20">
        <v>58</v>
      </c>
      <c r="B60" s="75">
        <v>1.1942695126318399E-4</v>
      </c>
      <c r="C60" s="75">
        <v>2.6931555216368513E-5</v>
      </c>
      <c r="D60" s="75">
        <v>1.7116617307589774E-5</v>
      </c>
      <c r="E60" s="75">
        <v>3.4923916689512968E-6</v>
      </c>
      <c r="F60" s="69">
        <v>7.54</v>
      </c>
      <c r="G60" s="69">
        <v>26</v>
      </c>
      <c r="H60" s="51">
        <v>920</v>
      </c>
      <c r="I60" s="51">
        <v>500</v>
      </c>
      <c r="J60" s="20">
        <f t="shared" si="0"/>
        <v>4.1891710170498957E-30</v>
      </c>
      <c r="K60" s="20">
        <f t="shared" si="1"/>
        <v>3.2951232445240613E-30</v>
      </c>
      <c r="L60" s="20"/>
      <c r="M60" s="14">
        <f t="shared" si="2"/>
        <v>0</v>
      </c>
      <c r="N60" s="14" t="e">
        <f t="shared" si="3"/>
        <v>#DIV/0!</v>
      </c>
    </row>
    <row r="61" spans="1:14">
      <c r="A61" s="20">
        <v>59</v>
      </c>
      <c r="B61" s="75">
        <v>3.3315530463868056E-4</v>
      </c>
      <c r="C61" s="75">
        <v>8.930287756995203E-5</v>
      </c>
      <c r="D61" s="75">
        <v>1.4280945462847663E-5</v>
      </c>
      <c r="E61" s="75">
        <v>2.8971965601764456E-6</v>
      </c>
      <c r="F61" s="69">
        <v>7.54</v>
      </c>
      <c r="G61" s="69">
        <v>26</v>
      </c>
      <c r="H61" s="51">
        <v>912</v>
      </c>
      <c r="I61" s="51">
        <v>500</v>
      </c>
      <c r="J61" s="20">
        <f t="shared" si="0"/>
        <v>9.8963456164512234E-29</v>
      </c>
      <c r="K61" s="20">
        <f t="shared" si="1"/>
        <v>9.2580523671088475E-29</v>
      </c>
      <c r="L61" s="20"/>
      <c r="M61" s="14">
        <f t="shared" si="2"/>
        <v>0</v>
      </c>
      <c r="N61" s="14" t="e">
        <f t="shared" si="3"/>
        <v>#DIV/0!</v>
      </c>
    </row>
    <row r="62" spans="1:14">
      <c r="A62" s="20">
        <v>60</v>
      </c>
      <c r="B62" s="75">
        <v>6.0310420998716929E-4</v>
      </c>
      <c r="C62" s="75">
        <v>1.9457071863706417E-4</v>
      </c>
      <c r="D62" s="75">
        <v>8.0459284244055637E-6</v>
      </c>
      <c r="E62" s="75">
        <v>1.6222652242868146E-6</v>
      </c>
      <c r="F62" s="69">
        <v>7.54</v>
      </c>
      <c r="G62" s="69">
        <v>28</v>
      </c>
      <c r="H62" s="51">
        <v>912</v>
      </c>
      <c r="I62" s="51">
        <v>500</v>
      </c>
      <c r="J62" s="20">
        <f t="shared" si="0"/>
        <v>6.0509767731663938E-28</v>
      </c>
      <c r="K62" s="20">
        <f t="shared" si="1"/>
        <v>6.8228461213493068E-28</v>
      </c>
      <c r="L62" s="20"/>
      <c r="M62" s="14">
        <f t="shared" si="2"/>
        <v>0</v>
      </c>
      <c r="N62" s="14" t="e">
        <f t="shared" si="3"/>
        <v>#DIV/0!</v>
      </c>
    </row>
    <row r="63" spans="1:14">
      <c r="A63" s="20">
        <v>61</v>
      </c>
      <c r="B63" s="75">
        <v>1.0130568356374807E-3</v>
      </c>
      <c r="C63" s="75">
        <v>4.3406318977276808E-4</v>
      </c>
      <c r="D63" s="75">
        <v>1.4234197663944533E-5</v>
      </c>
      <c r="E63" s="75">
        <v>2.8878510165700054E-6</v>
      </c>
      <c r="F63" s="69">
        <v>7.54</v>
      </c>
      <c r="G63" s="69">
        <v>26</v>
      </c>
      <c r="H63" s="51">
        <v>906</v>
      </c>
      <c r="I63" s="51">
        <v>500</v>
      </c>
      <c r="J63" s="20">
        <f t="shared" si="0"/>
        <v>2.8087884968179736E-27</v>
      </c>
      <c r="K63" s="20">
        <f t="shared" si="1"/>
        <v>4.2033936976222775E-27</v>
      </c>
      <c r="L63" s="20"/>
      <c r="M63" s="14">
        <f t="shared" si="2"/>
        <v>0</v>
      </c>
      <c r="N63" s="14" t="e">
        <f t="shared" si="3"/>
        <v>#DIV/0!</v>
      </c>
    </row>
    <row r="64" spans="1:14">
      <c r="A64" s="20">
        <v>62</v>
      </c>
      <c r="B64" s="75">
        <v>1.015788992434488E-4</v>
      </c>
      <c r="C64" s="75">
        <v>2.4516660575146036E-5</v>
      </c>
      <c r="D64" s="75">
        <v>2.0685031260585289E-4</v>
      </c>
      <c r="E64" s="75">
        <v>4.5570943247626855E-5</v>
      </c>
      <c r="F64" s="69">
        <v>7.54</v>
      </c>
      <c r="G64" s="69">
        <v>26</v>
      </c>
      <c r="H64" s="51">
        <v>911</v>
      </c>
      <c r="I64" s="51">
        <v>500</v>
      </c>
      <c r="J64" s="20">
        <f t="shared" si="0"/>
        <v>-3.0277431030538229E-30</v>
      </c>
      <c r="K64" s="20">
        <f t="shared" si="1"/>
        <v>-2.5149345139998924E-30</v>
      </c>
      <c r="L64" s="20"/>
      <c r="M64" s="14">
        <f t="shared" si="2"/>
        <v>0</v>
      </c>
      <c r="N64" s="14" t="e">
        <f t="shared" si="3"/>
        <v>#DIV/0!</v>
      </c>
    </row>
    <row r="65" spans="1:14">
      <c r="A65" s="20">
        <v>63</v>
      </c>
      <c r="B65" s="75">
        <v>1.261149695877028E-4</v>
      </c>
      <c r="C65" s="75">
        <v>2.84126301706596E-5</v>
      </c>
      <c r="D65" s="75">
        <v>4.2008262090010029E-5</v>
      </c>
      <c r="E65" s="75">
        <v>8.7594016412490157E-6</v>
      </c>
      <c r="F65" s="69">
        <v>7.54</v>
      </c>
      <c r="G65" s="69">
        <v>26</v>
      </c>
      <c r="H65" s="51">
        <v>911</v>
      </c>
      <c r="I65" s="51">
        <v>500</v>
      </c>
      <c r="J65" s="20">
        <f t="shared" si="0"/>
        <v>3.7287062543686825E-30</v>
      </c>
      <c r="K65" s="20">
        <f t="shared" si="1"/>
        <v>2.9245311523438192E-30</v>
      </c>
      <c r="L65" s="20"/>
      <c r="M65" s="14">
        <f t="shared" si="2"/>
        <v>0</v>
      </c>
      <c r="N65" s="14" t="e">
        <f t="shared" si="3"/>
        <v>#DIV/0!</v>
      </c>
    </row>
    <row r="66" spans="1:14">
      <c r="A66" s="20">
        <v>64</v>
      </c>
      <c r="B66" s="75">
        <v>3.8629925315477827E-2</v>
      </c>
      <c r="C66" s="75">
        <v>1.1755347326163255E-2</v>
      </c>
      <c r="D66" s="75">
        <v>0.11325028312570781</v>
      </c>
      <c r="E66" s="75">
        <v>3.4462826476022494E-2</v>
      </c>
      <c r="F66" s="69">
        <v>6.75</v>
      </c>
      <c r="G66" s="69">
        <v>22.8</v>
      </c>
      <c r="H66" s="51">
        <v>88900</v>
      </c>
      <c r="I66" s="51">
        <v>500</v>
      </c>
      <c r="J66" s="20">
        <f t="shared" si="0"/>
        <v>-2.8447954102542753E-19</v>
      </c>
      <c r="K66" s="20">
        <f t="shared" si="1"/>
        <v>-3.0299166374793077E-19</v>
      </c>
      <c r="L66" s="20"/>
      <c r="M66" s="14">
        <f t="shared" si="2"/>
        <v>2</v>
      </c>
      <c r="N66" s="14">
        <f t="shared" si="3"/>
        <v>-1.4223977051271377E-19</v>
      </c>
    </row>
    <row r="67" spans="1:14">
      <c r="A67" s="20">
        <v>65</v>
      </c>
      <c r="B67" s="75">
        <v>7.2481275670451831E-2</v>
      </c>
      <c r="C67" s="75">
        <v>2.2056541999271234E-2</v>
      </c>
      <c r="D67" s="75">
        <v>0.27223230490018102</v>
      </c>
      <c r="E67" s="75">
        <v>8.2842130068043043E-2</v>
      </c>
      <c r="F67" s="69">
        <v>6.75</v>
      </c>
      <c r="G67" s="69">
        <v>22.8</v>
      </c>
      <c r="H67" s="51">
        <v>88900</v>
      </c>
      <c r="I67" s="51">
        <v>502</v>
      </c>
      <c r="J67" s="20">
        <f t="shared" si="0"/>
        <v>-1.0858219261429304E-18</v>
      </c>
      <c r="K67" s="20">
        <f t="shared" si="1"/>
        <v>-1.1564803245609245E-18</v>
      </c>
      <c r="L67" s="20"/>
      <c r="M67" s="14">
        <f t="shared" si="2"/>
        <v>7</v>
      </c>
      <c r="N67" s="14">
        <f t="shared" si="3"/>
        <v>-1.5511741802041862E-19</v>
      </c>
    </row>
    <row r="68" spans="1:14">
      <c r="A68" s="20">
        <v>66</v>
      </c>
      <c r="B68" s="75">
        <v>7.1736011477761832E-2</v>
      </c>
      <c r="C68" s="75">
        <v>2.1829753069101766E-2</v>
      </c>
      <c r="D68" s="75">
        <v>0.30102347983142685</v>
      </c>
      <c r="E68" s="75">
        <v>9.1603479164141674E-2</v>
      </c>
      <c r="F68" s="69">
        <v>6.75</v>
      </c>
      <c r="G68" s="69">
        <v>22.8</v>
      </c>
      <c r="H68" s="51">
        <v>88900</v>
      </c>
      <c r="I68" s="51">
        <v>499</v>
      </c>
      <c r="J68" s="20">
        <f t="shared" si="0"/>
        <v>-1.2466376784684031E-18</v>
      </c>
      <c r="K68" s="20">
        <f t="shared" si="1"/>
        <v>-1.3277609452281763E-18</v>
      </c>
      <c r="L68" s="20"/>
      <c r="M68" s="14">
        <f t="shared" si="2"/>
        <v>8</v>
      </c>
      <c r="N68" s="14">
        <f t="shared" si="3"/>
        <v>-1.5582970980855039E-19</v>
      </c>
    </row>
    <row r="69" spans="1:14">
      <c r="A69" s="20">
        <v>67</v>
      </c>
      <c r="B69" s="75">
        <v>3.0372057706909646E-2</v>
      </c>
      <c r="C69" s="75">
        <v>9.2424224079963157E-3</v>
      </c>
      <c r="D69" s="75">
        <v>0.81967213114754101</v>
      </c>
      <c r="E69" s="75">
        <v>0.24943176867481856</v>
      </c>
      <c r="F69" s="69">
        <v>6.75</v>
      </c>
      <c r="G69" s="69">
        <v>22.8</v>
      </c>
      <c r="H69" s="51">
        <v>88900</v>
      </c>
      <c r="I69" s="51">
        <v>502</v>
      </c>
      <c r="J69" s="20">
        <f t="shared" ref="J69:J132" si="4">0.75*PI()*$P$9*$P$8*(SQRT(($P$10/(2*H69))^2 +((9*$P$11*B69)/(1000*$P$8*$P$9))) - ($P$10/(2*H69)))^3 * ((B69-D69)/((I69/(F69/1000))*B69))</f>
        <v>-2.6026385932158794E-18</v>
      </c>
      <c r="K69" s="20">
        <f t="shared" ref="K69:K132" si="5">J69* ((1.5*(C69/B69)) + ((C69+E69)/(B69+D69))  + (C69/B69))</f>
        <v>-2.7720017919410525E-18</v>
      </c>
      <c r="L69" s="20"/>
      <c r="M69" s="14">
        <f t="shared" ref="M69:M132" si="6">ROUND(J69/$P$13,0)</f>
        <v>17</v>
      </c>
      <c r="N69" s="14">
        <f t="shared" ref="N69:N132" si="7">J69/M69</f>
        <v>-1.5309638783622819E-19</v>
      </c>
    </row>
    <row r="70" spans="1:14">
      <c r="A70" s="20">
        <v>68</v>
      </c>
      <c r="B70" s="75">
        <v>4.8638132295719845E-2</v>
      </c>
      <c r="C70" s="75">
        <v>1.4800912343544682E-2</v>
      </c>
      <c r="D70" s="75">
        <v>0.2590673575129534</v>
      </c>
      <c r="E70" s="75">
        <v>7.8835947612248367E-2</v>
      </c>
      <c r="F70" s="69">
        <v>6.75</v>
      </c>
      <c r="G70" s="69">
        <v>22.8</v>
      </c>
      <c r="H70" s="51">
        <v>88900</v>
      </c>
      <c r="I70" s="51">
        <v>502</v>
      </c>
      <c r="J70" s="20">
        <f t="shared" si="4"/>
        <v>-9.1266766327066659E-19</v>
      </c>
      <c r="K70" s="20">
        <f t="shared" si="5"/>
        <v>-9.720582814023819E-19</v>
      </c>
      <c r="L70" s="20"/>
      <c r="M70" s="14">
        <f t="shared" si="6"/>
        <v>6</v>
      </c>
      <c r="N70" s="14">
        <f t="shared" si="7"/>
        <v>-1.5211127721177776E-19</v>
      </c>
    </row>
    <row r="71" spans="1:14">
      <c r="A71" s="20">
        <v>69</v>
      </c>
      <c r="B71" s="75">
        <v>1.3638843426077471E-2</v>
      </c>
      <c r="C71" s="75">
        <v>6.8380235180388405E-3</v>
      </c>
      <c r="D71" s="75">
        <v>0.11644154634373545</v>
      </c>
      <c r="E71" s="75">
        <v>2.35594819430455E-2</v>
      </c>
      <c r="F71" s="69">
        <v>7.95</v>
      </c>
      <c r="G71" s="69">
        <v>23.5</v>
      </c>
      <c r="H71" s="51">
        <v>91800</v>
      </c>
      <c r="I71" s="51">
        <v>497</v>
      </c>
      <c r="J71" s="20">
        <f t="shared" si="4"/>
        <v>-2.4898474964304368E-19</v>
      </c>
      <c r="K71" s="20">
        <f t="shared" si="5"/>
        <v>-3.702632718222258E-19</v>
      </c>
      <c r="L71" s="20"/>
      <c r="M71" s="14">
        <f t="shared" si="6"/>
        <v>2</v>
      </c>
      <c r="N71" s="14">
        <f t="shared" si="7"/>
        <v>-1.2449237482152184E-19</v>
      </c>
    </row>
    <row r="72" spans="1:14">
      <c r="A72" s="20">
        <v>70</v>
      </c>
      <c r="B72" s="75">
        <v>1.4012143858010277E-2</v>
      </c>
      <c r="C72" s="75">
        <v>7.0257059465548954E-3</v>
      </c>
      <c r="D72" s="75">
        <v>0.1431297709923664</v>
      </c>
      <c r="E72" s="75">
        <v>2.8826509692624191E-2</v>
      </c>
      <c r="F72" s="69">
        <v>7.95</v>
      </c>
      <c r="G72" s="69">
        <v>23.4</v>
      </c>
      <c r="H72" s="51">
        <v>91600</v>
      </c>
      <c r="I72" s="51">
        <v>497</v>
      </c>
      <c r="J72" s="20">
        <f t="shared" si="4"/>
        <v>-3.1791838641621085E-19</v>
      </c>
      <c r="K72" s="20">
        <f t="shared" si="5"/>
        <v>-4.7104532461042638E-19</v>
      </c>
      <c r="L72" s="20"/>
      <c r="M72" s="14">
        <f t="shared" si="6"/>
        <v>2</v>
      </c>
      <c r="N72" s="14">
        <f t="shared" si="7"/>
        <v>-1.5895919320810542E-19</v>
      </c>
    </row>
    <row r="73" spans="1:14">
      <c r="A73" s="20">
        <v>71</v>
      </c>
      <c r="B73" s="75">
        <v>1.3477088948787063E-2</v>
      </c>
      <c r="C73" s="75">
        <v>6.7567076670468828E-3</v>
      </c>
      <c r="D73" s="75">
        <v>0.19809825673534073</v>
      </c>
      <c r="E73" s="75">
        <v>3.988663012973033E-2</v>
      </c>
      <c r="F73" s="69">
        <v>7.95</v>
      </c>
      <c r="G73" s="69">
        <v>23.3</v>
      </c>
      <c r="H73" s="51">
        <v>91600</v>
      </c>
      <c r="I73" s="51">
        <v>497</v>
      </c>
      <c r="J73" s="20">
        <f t="shared" si="4"/>
        <v>-4.4352241029172228E-19</v>
      </c>
      <c r="K73" s="20">
        <f t="shared" si="5"/>
        <v>-6.5367513115509458E-19</v>
      </c>
      <c r="L73" s="20"/>
      <c r="M73" s="14">
        <f t="shared" si="6"/>
        <v>3</v>
      </c>
      <c r="N73" s="14">
        <f t="shared" si="7"/>
        <v>-1.478408034305741E-19</v>
      </c>
    </row>
    <row r="74" spans="1:14">
      <c r="A74" s="20">
        <v>72</v>
      </c>
      <c r="B74" s="75">
        <v>1.7882689556509297E-2</v>
      </c>
      <c r="C74" s="75">
        <v>8.9733238368320985E-3</v>
      </c>
      <c r="D74" s="75">
        <v>0.22123893805309733</v>
      </c>
      <c r="E74" s="75">
        <v>4.461837209647055E-2</v>
      </c>
      <c r="F74" s="69">
        <v>7.95</v>
      </c>
      <c r="G74" s="69">
        <v>23.3</v>
      </c>
      <c r="H74" s="51">
        <v>91600</v>
      </c>
      <c r="I74" s="51">
        <v>497</v>
      </c>
      <c r="J74" s="20">
        <f t="shared" si="4"/>
        <v>-5.82977447613692E-19</v>
      </c>
      <c r="K74" s="20">
        <f t="shared" si="5"/>
        <v>-8.6198442322080623E-19</v>
      </c>
      <c r="L74" s="20"/>
      <c r="M74" s="14">
        <f t="shared" si="6"/>
        <v>4</v>
      </c>
      <c r="N74" s="14">
        <f t="shared" si="7"/>
        <v>-1.45744361903423E-19</v>
      </c>
    </row>
    <row r="75" spans="1:14">
      <c r="A75" s="20">
        <v>73</v>
      </c>
      <c r="B75" s="75">
        <v>1.5234613040828763E-2</v>
      </c>
      <c r="C75" s="75">
        <v>7.6405158638647606E-3</v>
      </c>
      <c r="D75" s="75">
        <v>0.32722513089005234</v>
      </c>
      <c r="E75" s="75">
        <v>6.594354100264492E-2</v>
      </c>
      <c r="F75" s="69">
        <v>7.95</v>
      </c>
      <c r="G75" s="69">
        <v>23.2</v>
      </c>
      <c r="H75" s="51">
        <v>91600</v>
      </c>
      <c r="I75" s="51">
        <v>497</v>
      </c>
      <c r="J75" s="20">
        <f t="shared" si="4"/>
        <v>-8.0966851778139192E-19</v>
      </c>
      <c r="K75" s="20">
        <f t="shared" si="5"/>
        <v>-1.1891422339195874E-18</v>
      </c>
      <c r="L75" s="20"/>
      <c r="M75" s="14">
        <f t="shared" si="6"/>
        <v>5</v>
      </c>
      <c r="N75" s="14">
        <f t="shared" si="7"/>
        <v>-1.6193370355627837E-19</v>
      </c>
    </row>
    <row r="76" spans="1:14">
      <c r="A76" s="20">
        <v>74</v>
      </c>
      <c r="B76" s="75">
        <v>1.2565971349585323E-2</v>
      </c>
      <c r="C76" s="75">
        <v>6.2987760383885214E-3</v>
      </c>
      <c r="D76" s="75">
        <v>0.17253278122843341</v>
      </c>
      <c r="E76" s="75">
        <v>3.4723360444264759E-2</v>
      </c>
      <c r="F76" s="69">
        <v>7.95</v>
      </c>
      <c r="G76" s="69">
        <v>23.2</v>
      </c>
      <c r="H76" s="51">
        <v>91600</v>
      </c>
      <c r="I76" s="51">
        <v>497</v>
      </c>
      <c r="J76" s="20">
        <f t="shared" si="4"/>
        <v>-3.6755547214546394E-19</v>
      </c>
      <c r="K76" s="20">
        <f t="shared" si="5"/>
        <v>-5.4205775081055728E-19</v>
      </c>
      <c r="L76" s="20"/>
      <c r="M76" s="14">
        <f t="shared" si="6"/>
        <v>2</v>
      </c>
      <c r="N76" s="14">
        <f t="shared" si="7"/>
        <v>-1.8377773607273197E-19</v>
      </c>
    </row>
    <row r="77" spans="1:14">
      <c r="A77" s="20">
        <v>75</v>
      </c>
      <c r="B77" s="75">
        <v>2.2512381809995499E-2</v>
      </c>
      <c r="C77" s="75">
        <v>1.1306871638473652E-2</v>
      </c>
      <c r="D77" s="75">
        <v>0.36127167630057805</v>
      </c>
      <c r="E77" s="75">
        <v>7.3067643851517178E-2</v>
      </c>
      <c r="F77" s="69">
        <v>7.95</v>
      </c>
      <c r="G77" s="69">
        <v>23.2</v>
      </c>
      <c r="H77" s="51">
        <v>91300</v>
      </c>
      <c r="I77" s="51">
        <v>497</v>
      </c>
      <c r="J77" s="20">
        <f t="shared" si="4"/>
        <v>-1.1167966597481344E-18</v>
      </c>
      <c r="K77" s="20">
        <f t="shared" si="5"/>
        <v>-1.6478078163636976E-18</v>
      </c>
      <c r="L77" s="20"/>
      <c r="M77" s="14">
        <f t="shared" si="6"/>
        <v>7</v>
      </c>
      <c r="N77" s="14">
        <f t="shared" si="7"/>
        <v>-1.5954237996401921E-19</v>
      </c>
    </row>
    <row r="78" spans="1:14">
      <c r="A78" s="20">
        <v>76</v>
      </c>
      <c r="B78" s="75">
        <v>1.315097317201473E-2</v>
      </c>
      <c r="C78" s="75">
        <v>6.5927813955444703E-3</v>
      </c>
      <c r="D78" s="75">
        <v>0.2040816326530612</v>
      </c>
      <c r="E78" s="75">
        <v>4.1084713738204381E-2</v>
      </c>
      <c r="F78" s="69">
        <v>7.95</v>
      </c>
      <c r="G78" s="69">
        <v>23.1</v>
      </c>
      <c r="H78" s="51">
        <v>91300</v>
      </c>
      <c r="I78" s="51">
        <v>497</v>
      </c>
      <c r="J78" s="20">
        <f t="shared" si="4"/>
        <v>-4.5120209919123862E-19</v>
      </c>
      <c r="K78" s="20">
        <f t="shared" si="5"/>
        <v>-6.6451440775268937E-19</v>
      </c>
      <c r="L78" s="20"/>
      <c r="M78" s="14">
        <f t="shared" si="6"/>
        <v>3</v>
      </c>
      <c r="N78" s="14">
        <f t="shared" si="7"/>
        <v>-1.5040069973041287E-19</v>
      </c>
    </row>
    <row r="79" spans="1:14">
      <c r="A79" s="20">
        <v>77</v>
      </c>
      <c r="B79" s="75">
        <v>1.7385257301808066E-2</v>
      </c>
      <c r="C79" s="75">
        <v>8.7228533680490401E-3</v>
      </c>
      <c r="D79" s="75">
        <v>0.19984012789768188</v>
      </c>
      <c r="E79" s="75">
        <v>4.0315452783809116E-2</v>
      </c>
      <c r="F79" s="69">
        <v>7.95</v>
      </c>
      <c r="G79" s="69">
        <v>23.1</v>
      </c>
      <c r="H79" s="51">
        <v>91300</v>
      </c>
      <c r="I79" s="51">
        <v>497</v>
      </c>
      <c r="J79" s="20">
        <f t="shared" si="4"/>
        <v>-5.1363178024791337E-19</v>
      </c>
      <c r="K79" s="20">
        <f t="shared" si="5"/>
        <v>-7.6022373744698253E-19</v>
      </c>
      <c r="L79" s="20"/>
      <c r="M79" s="14">
        <f t="shared" si="6"/>
        <v>3</v>
      </c>
      <c r="N79" s="14">
        <f t="shared" si="7"/>
        <v>-1.7121059341597112E-19</v>
      </c>
    </row>
    <row r="80" spans="1:14">
      <c r="A80" s="20">
        <v>78</v>
      </c>
      <c r="B80" s="75">
        <v>1.4894250819183795E-2</v>
      </c>
      <c r="C80" s="75">
        <v>7.4693092803383735E-3</v>
      </c>
      <c r="D80" s="75">
        <v>0.52854122621564481</v>
      </c>
      <c r="E80" s="75">
        <v>0.10649546780228245</v>
      </c>
      <c r="F80" s="69">
        <v>7.95</v>
      </c>
      <c r="G80" s="69">
        <v>23.1</v>
      </c>
      <c r="H80" s="51">
        <v>91300</v>
      </c>
      <c r="I80" s="51">
        <v>497</v>
      </c>
      <c r="J80" s="20">
        <f t="shared" si="4"/>
        <v>-1.3131598353502638E-18</v>
      </c>
      <c r="K80" s="20">
        <f t="shared" si="5"/>
        <v>-1.921724407056598E-18</v>
      </c>
      <c r="L80" s="20"/>
      <c r="M80" s="14">
        <f t="shared" si="6"/>
        <v>9</v>
      </c>
      <c r="N80" s="14">
        <f t="shared" si="7"/>
        <v>-1.4590664837225154E-19</v>
      </c>
    </row>
    <row r="81" spans="1:14">
      <c r="A81" s="20">
        <v>79</v>
      </c>
      <c r="B81" s="75">
        <v>5.8685446009389679E-2</v>
      </c>
      <c r="C81" s="75">
        <v>2.9687121162026941E-2</v>
      </c>
      <c r="D81" s="75">
        <v>0.36075036075036071</v>
      </c>
      <c r="E81" s="75">
        <v>7.4267151731940456E-2</v>
      </c>
      <c r="F81" s="69">
        <v>7.95</v>
      </c>
      <c r="G81" s="69">
        <v>23.1</v>
      </c>
      <c r="H81" s="51">
        <v>91300</v>
      </c>
      <c r="I81" s="51">
        <v>497</v>
      </c>
      <c r="J81" s="20">
        <f t="shared" si="4"/>
        <v>-1.7405103354335175E-18</v>
      </c>
      <c r="K81" s="20">
        <f t="shared" si="5"/>
        <v>-2.6325470622635496E-18</v>
      </c>
      <c r="L81" s="20"/>
      <c r="M81" s="14">
        <f t="shared" si="6"/>
        <v>11</v>
      </c>
      <c r="N81" s="14">
        <f t="shared" si="7"/>
        <v>-1.5822821231213795E-19</v>
      </c>
    </row>
    <row r="82" spans="1:14">
      <c r="A82" s="20">
        <v>80</v>
      </c>
      <c r="B82" s="75">
        <v>1.2254901960784314E-2</v>
      </c>
      <c r="C82" s="75">
        <v>6.1424692425990001E-3</v>
      </c>
      <c r="D82" s="75">
        <v>0.14384349827387802</v>
      </c>
      <c r="E82" s="75">
        <v>2.8944978451679867E-2</v>
      </c>
      <c r="F82" s="69">
        <v>7.95</v>
      </c>
      <c r="G82" s="69">
        <v>23.1</v>
      </c>
      <c r="H82" s="51">
        <v>91200</v>
      </c>
      <c r="I82" s="51">
        <v>497</v>
      </c>
      <c r="J82" s="20">
        <f t="shared" si="4"/>
        <v>-2.9717711464688427E-19</v>
      </c>
      <c r="K82" s="20">
        <f t="shared" si="5"/>
        <v>-4.3918066656437299E-19</v>
      </c>
      <c r="L82" s="20"/>
      <c r="M82" s="14">
        <f t="shared" si="6"/>
        <v>2</v>
      </c>
      <c r="N82" s="14">
        <f t="shared" si="7"/>
        <v>-1.4858855732344213E-19</v>
      </c>
    </row>
    <row r="83" spans="1:14">
      <c r="A83" s="20">
        <v>81</v>
      </c>
      <c r="B83" s="75">
        <v>1.8925056775170323E-2</v>
      </c>
      <c r="C83" s="75">
        <v>9.4983441649795046E-3</v>
      </c>
      <c r="D83" s="75">
        <v>0.39936102236421728</v>
      </c>
      <c r="E83" s="75">
        <v>8.0627997475046745E-2</v>
      </c>
      <c r="F83" s="69">
        <v>7.95</v>
      </c>
      <c r="G83" s="69">
        <v>23</v>
      </c>
      <c r="H83" s="51">
        <v>91200</v>
      </c>
      <c r="I83" s="51">
        <v>497</v>
      </c>
      <c r="J83" s="20">
        <f t="shared" si="4"/>
        <v>-1.1281565805839724E-18</v>
      </c>
      <c r="K83" s="20">
        <f t="shared" si="5"/>
        <v>-1.6586124845516393E-18</v>
      </c>
      <c r="L83" s="20"/>
      <c r="M83" s="14">
        <f t="shared" si="6"/>
        <v>7</v>
      </c>
      <c r="N83" s="14">
        <f t="shared" si="7"/>
        <v>-1.6116522579771035E-19</v>
      </c>
    </row>
    <row r="84" spans="1:14">
      <c r="A84" s="20">
        <v>82</v>
      </c>
      <c r="B84" s="75">
        <v>0.114</v>
      </c>
      <c r="C84" s="75"/>
      <c r="D84" s="75">
        <v>0.75900000000000001</v>
      </c>
      <c r="E84" s="75"/>
      <c r="F84" s="69">
        <v>7.8</v>
      </c>
      <c r="G84" s="69">
        <v>22</v>
      </c>
      <c r="H84" s="51">
        <v>90600</v>
      </c>
      <c r="I84" s="51">
        <v>500</v>
      </c>
      <c r="J84" s="20">
        <f t="shared" si="4"/>
        <v>-5.2356714599434365E-18</v>
      </c>
      <c r="K84" s="20">
        <f t="shared" si="5"/>
        <v>0</v>
      </c>
      <c r="L84" s="20"/>
      <c r="M84" s="14">
        <f t="shared" si="6"/>
        <v>34</v>
      </c>
      <c r="N84" s="14">
        <f t="shared" si="7"/>
        <v>-1.539903370571599E-19</v>
      </c>
    </row>
    <row r="85" spans="1:14">
      <c r="A85" s="20">
        <v>83</v>
      </c>
      <c r="B85" s="75">
        <v>1.5669999999999999</v>
      </c>
      <c r="C85" s="75"/>
      <c r="D85" s="75">
        <v>2.3239999999999998</v>
      </c>
      <c r="E85" s="75"/>
      <c r="F85" s="69">
        <v>7.8</v>
      </c>
      <c r="G85" s="69">
        <v>23</v>
      </c>
      <c r="H85" s="51">
        <v>90600</v>
      </c>
      <c r="I85" s="51">
        <v>500</v>
      </c>
      <c r="J85" s="20">
        <f t="shared" si="4"/>
        <v>-2.4390503822695692E-17</v>
      </c>
      <c r="K85" s="20">
        <f t="shared" si="5"/>
        <v>0</v>
      </c>
      <c r="L85" s="20"/>
      <c r="M85" s="14">
        <f t="shared" si="6"/>
        <v>158</v>
      </c>
      <c r="N85" s="14">
        <f t="shared" si="7"/>
        <v>-1.5437027735883348E-19</v>
      </c>
    </row>
    <row r="86" spans="1:14">
      <c r="A86" s="20">
        <v>84</v>
      </c>
      <c r="B86" s="75">
        <v>0.216</v>
      </c>
      <c r="C86" s="75"/>
      <c r="D86" s="75">
        <v>0.78700000000000003</v>
      </c>
      <c r="E86" s="75"/>
      <c r="F86" s="69">
        <v>7.8</v>
      </c>
      <c r="G86" s="69">
        <v>23</v>
      </c>
      <c r="H86" s="51">
        <v>90600</v>
      </c>
      <c r="I86" s="51">
        <v>500</v>
      </c>
      <c r="J86" s="20">
        <f t="shared" si="4"/>
        <v>-6.5451442848859117E-18</v>
      </c>
      <c r="K86" s="20">
        <f t="shared" si="5"/>
        <v>0</v>
      </c>
      <c r="L86" s="20"/>
      <c r="M86" s="14">
        <f t="shared" si="6"/>
        <v>42</v>
      </c>
      <c r="N86" s="14">
        <f t="shared" si="7"/>
        <v>-1.5583676868775979E-19</v>
      </c>
    </row>
    <row r="87" spans="1:14">
      <c r="A87" s="20">
        <v>85</v>
      </c>
      <c r="B87" s="75">
        <v>0.20200000000000001</v>
      </c>
      <c r="C87" s="75"/>
      <c r="D87" s="75">
        <v>0.59299999999999997</v>
      </c>
      <c r="E87" s="75"/>
      <c r="F87" s="69">
        <v>7.8</v>
      </c>
      <c r="G87" s="69">
        <v>23</v>
      </c>
      <c r="H87" s="51">
        <v>90600</v>
      </c>
      <c r="I87" s="51">
        <v>500</v>
      </c>
      <c r="J87" s="20">
        <f t="shared" si="4"/>
        <v>-4.3241862210624202E-18</v>
      </c>
      <c r="K87" s="20">
        <f t="shared" si="5"/>
        <v>0</v>
      </c>
      <c r="L87" s="20"/>
      <c r="M87" s="14">
        <f t="shared" si="6"/>
        <v>28</v>
      </c>
      <c r="N87" s="14">
        <f t="shared" si="7"/>
        <v>-1.5443522218080073E-19</v>
      </c>
    </row>
    <row r="88" spans="1:14">
      <c r="A88" s="20">
        <v>86</v>
      </c>
      <c r="B88" s="75">
        <v>0.40500000000000003</v>
      </c>
      <c r="C88" s="75"/>
      <c r="D88" s="75">
        <v>1.9650000000000001</v>
      </c>
      <c r="E88" s="75"/>
      <c r="F88" s="69">
        <v>7.8</v>
      </c>
      <c r="G88" s="69">
        <v>23</v>
      </c>
      <c r="H88" s="51">
        <v>90600</v>
      </c>
      <c r="I88" s="51">
        <v>500</v>
      </c>
      <c r="J88" s="20">
        <f t="shared" si="4"/>
        <v>-2.49378134548171E-17</v>
      </c>
      <c r="K88" s="20">
        <f t="shared" si="5"/>
        <v>0</v>
      </c>
      <c r="L88" s="20"/>
      <c r="M88" s="14">
        <f t="shared" si="6"/>
        <v>161</v>
      </c>
      <c r="N88" s="14">
        <f t="shared" si="7"/>
        <v>-1.548932512721559E-19</v>
      </c>
    </row>
    <row r="89" spans="1:14">
      <c r="A89" s="20">
        <v>87</v>
      </c>
      <c r="B89" s="75">
        <v>0.66500000000000004</v>
      </c>
      <c r="C89" s="75"/>
      <c r="D89" s="75">
        <v>1.6279999999999999</v>
      </c>
      <c r="E89" s="75"/>
      <c r="F89" s="69">
        <v>7.8</v>
      </c>
      <c r="G89" s="69">
        <v>23</v>
      </c>
      <c r="H89" s="51">
        <v>90600</v>
      </c>
      <c r="I89" s="51">
        <v>500</v>
      </c>
      <c r="J89" s="20">
        <f t="shared" si="4"/>
        <v>-1.9942109637111974E-17</v>
      </c>
      <c r="K89" s="20">
        <f t="shared" si="5"/>
        <v>0</v>
      </c>
      <c r="L89" s="20"/>
      <c r="M89" s="14">
        <f t="shared" si="6"/>
        <v>129</v>
      </c>
      <c r="N89" s="14">
        <f t="shared" si="7"/>
        <v>-1.5458999718691452E-19</v>
      </c>
    </row>
    <row r="90" spans="1:14">
      <c r="A90" s="20">
        <v>88</v>
      </c>
      <c r="B90" s="75">
        <v>0.157</v>
      </c>
      <c r="C90" s="75"/>
      <c r="D90" s="75">
        <v>0.49</v>
      </c>
      <c r="E90" s="75"/>
      <c r="F90" s="69">
        <v>7.8</v>
      </c>
      <c r="G90" s="69">
        <v>23</v>
      </c>
      <c r="H90" s="51">
        <v>90600</v>
      </c>
      <c r="I90" s="51">
        <v>500</v>
      </c>
      <c r="J90" s="20">
        <f t="shared" si="4"/>
        <v>-3.2162738634037646E-18</v>
      </c>
      <c r="K90" s="20">
        <f t="shared" si="5"/>
        <v>0</v>
      </c>
      <c r="L90" s="20"/>
      <c r="M90" s="14">
        <f t="shared" si="6"/>
        <v>21</v>
      </c>
      <c r="N90" s="14">
        <f t="shared" si="7"/>
        <v>-1.5315589825732213E-19</v>
      </c>
    </row>
    <row r="91" spans="1:14">
      <c r="A91" s="20">
        <v>89</v>
      </c>
      <c r="B91" s="75">
        <v>0.45600000000000002</v>
      </c>
      <c r="C91" s="75"/>
      <c r="D91" s="75">
        <v>2.456</v>
      </c>
      <c r="E91" s="75"/>
      <c r="F91" s="69">
        <v>7.8</v>
      </c>
      <c r="G91" s="69">
        <v>23</v>
      </c>
      <c r="H91" s="51">
        <v>90600</v>
      </c>
      <c r="I91" s="51">
        <v>500</v>
      </c>
      <c r="J91" s="20">
        <f t="shared" si="4"/>
        <v>-3.4021875391532613E-17</v>
      </c>
      <c r="K91" s="20">
        <f t="shared" si="5"/>
        <v>0</v>
      </c>
      <c r="L91" s="20"/>
      <c r="M91" s="14">
        <f t="shared" si="6"/>
        <v>220</v>
      </c>
      <c r="N91" s="14">
        <f t="shared" si="7"/>
        <v>-1.5464488814333006E-19</v>
      </c>
    </row>
    <row r="92" spans="1:14">
      <c r="A92" s="20">
        <v>90</v>
      </c>
      <c r="B92" s="75">
        <v>0.43</v>
      </c>
      <c r="C92" s="75"/>
      <c r="D92" s="75">
        <v>1.7849999999999999</v>
      </c>
      <c r="E92" s="75"/>
      <c r="F92" s="69">
        <v>7.8</v>
      </c>
      <c r="G92" s="69">
        <v>23</v>
      </c>
      <c r="H92" s="51">
        <v>90600</v>
      </c>
      <c r="I92" s="51">
        <v>500</v>
      </c>
      <c r="J92" s="20">
        <f t="shared" si="4"/>
        <v>-2.2351927260019854E-17</v>
      </c>
      <c r="K92" s="20">
        <f t="shared" si="5"/>
        <v>0</v>
      </c>
      <c r="L92" s="20"/>
      <c r="M92" s="14">
        <f t="shared" si="6"/>
        <v>145</v>
      </c>
      <c r="N92" s="14">
        <f t="shared" si="7"/>
        <v>-1.5415122248289555E-19</v>
      </c>
    </row>
    <row r="93" spans="1:14">
      <c r="A93" s="20">
        <v>91</v>
      </c>
      <c r="B93" s="75">
        <v>0.59099999999999997</v>
      </c>
      <c r="C93" s="75"/>
      <c r="D93" s="75">
        <v>2.629</v>
      </c>
      <c r="E93" s="75"/>
      <c r="F93" s="69">
        <v>7.8</v>
      </c>
      <c r="G93" s="69">
        <v>23</v>
      </c>
      <c r="H93" s="51">
        <v>90600</v>
      </c>
      <c r="I93" s="51">
        <v>500</v>
      </c>
      <c r="J93" s="20">
        <f t="shared" si="4"/>
        <v>-3.9692738523347718E-17</v>
      </c>
      <c r="K93" s="20">
        <f t="shared" si="5"/>
        <v>0</v>
      </c>
      <c r="L93" s="20"/>
      <c r="M93" s="14">
        <f t="shared" si="6"/>
        <v>257</v>
      </c>
      <c r="N93" s="14">
        <f t="shared" si="7"/>
        <v>-1.5444645339824015E-19</v>
      </c>
    </row>
    <row r="94" spans="1:14">
      <c r="A94" s="20">
        <v>92</v>
      </c>
      <c r="B94" s="75">
        <v>2.6210000000000001E-2</v>
      </c>
      <c r="C94" s="75">
        <v>1.3166342925795516E-3</v>
      </c>
      <c r="D94" s="75">
        <v>0.40077499999999999</v>
      </c>
      <c r="E94" s="75">
        <v>8.237916666666667E-2</v>
      </c>
      <c r="F94" s="69">
        <v>8.1999999999999993</v>
      </c>
      <c r="G94" s="69">
        <v>23</v>
      </c>
      <c r="H94" s="51">
        <v>100000</v>
      </c>
      <c r="I94" s="51">
        <v>505</v>
      </c>
      <c r="J94" s="20">
        <f t="shared" si="4"/>
        <v>-1.396555375135549E-18</v>
      </c>
      <c r="K94" s="20">
        <f t="shared" si="5"/>
        <v>-4.4913346174675266E-19</v>
      </c>
      <c r="L94" s="20"/>
      <c r="M94" s="14">
        <f t="shared" si="6"/>
        <v>9</v>
      </c>
      <c r="N94" s="14">
        <f t="shared" si="7"/>
        <v>-1.5517281945950545E-19</v>
      </c>
    </row>
    <row r="95" spans="1:14">
      <c r="A95" s="20">
        <v>93</v>
      </c>
      <c r="B95" s="75">
        <v>3.2479000000000001E-2</v>
      </c>
      <c r="C95" s="75">
        <v>1.8405567872270072E-3</v>
      </c>
      <c r="D95" s="75">
        <v>0.20080000000000001</v>
      </c>
      <c r="E95" s="75">
        <v>2.5017801456571679E-2</v>
      </c>
      <c r="F95" s="69">
        <v>8.1999999999999993</v>
      </c>
      <c r="G95" s="69">
        <v>22.7</v>
      </c>
      <c r="H95" s="51">
        <v>100000</v>
      </c>
      <c r="I95" s="51">
        <v>511</v>
      </c>
      <c r="J95" s="20">
        <f t="shared" si="4"/>
        <v>-7.0289775439137177E-19</v>
      </c>
      <c r="K95" s="20">
        <f t="shared" si="5"/>
        <v>-1.8050898852562826E-19</v>
      </c>
      <c r="L95" s="20"/>
      <c r="M95" s="14">
        <f t="shared" si="6"/>
        <v>5</v>
      </c>
      <c r="N95" s="14">
        <f t="shared" si="7"/>
        <v>-1.4057955087827435E-19</v>
      </c>
    </row>
    <row r="96" spans="1:14">
      <c r="A96" s="20">
        <v>94</v>
      </c>
      <c r="B96" s="75">
        <v>3.1274999999999997E-2</v>
      </c>
      <c r="C96" s="75">
        <v>1.7257051243541994E-3</v>
      </c>
      <c r="D96" s="75">
        <v>0.20440800000000001</v>
      </c>
      <c r="E96" s="75">
        <v>2.5959088576676861E-2</v>
      </c>
      <c r="F96" s="69">
        <v>8.1999999999999993</v>
      </c>
      <c r="G96" s="69">
        <v>22.4</v>
      </c>
      <c r="H96" s="51">
        <v>100000</v>
      </c>
      <c r="I96" s="51">
        <v>511</v>
      </c>
      <c r="J96" s="20">
        <f t="shared" si="4"/>
        <v>-7.0732580995485729E-19</v>
      </c>
      <c r="K96" s="20">
        <f t="shared" si="5"/>
        <v>-1.8065970066834239E-19</v>
      </c>
      <c r="L96" s="20"/>
      <c r="M96" s="14">
        <f t="shared" si="6"/>
        <v>5</v>
      </c>
      <c r="N96" s="14">
        <f t="shared" si="7"/>
        <v>-1.4146516199097146E-19</v>
      </c>
    </row>
    <row r="97" spans="1:14">
      <c r="A97" s="20">
        <v>95</v>
      </c>
      <c r="B97" s="75">
        <v>4.9489999999999999E-2</v>
      </c>
      <c r="C97" s="75">
        <v>3.6522312734985065E-3</v>
      </c>
      <c r="D97" s="75">
        <v>0.39926499999999998</v>
      </c>
      <c r="E97" s="75">
        <v>8.8644297213920753E-2</v>
      </c>
      <c r="F97" s="69">
        <v>8.1999999999999993</v>
      </c>
      <c r="G97" s="69">
        <v>22.5</v>
      </c>
      <c r="H97" s="51">
        <v>100000</v>
      </c>
      <c r="I97" s="51">
        <v>512</v>
      </c>
      <c r="J97" s="20">
        <f t="shared" si="4"/>
        <v>-1.854456108373626E-18</v>
      </c>
      <c r="K97" s="20">
        <f t="shared" si="5"/>
        <v>-7.2354538816817125E-19</v>
      </c>
      <c r="L97" s="20"/>
      <c r="M97" s="14">
        <f t="shared" si="6"/>
        <v>12</v>
      </c>
      <c r="N97" s="14">
        <f t="shared" si="7"/>
        <v>-1.5453800903113549E-19</v>
      </c>
    </row>
    <row r="98" spans="1:14">
      <c r="A98" s="20">
        <v>96</v>
      </c>
      <c r="B98" s="75">
        <v>4.0049000000000001E-2</v>
      </c>
      <c r="C98" s="75">
        <v>2.5736549577935973E-3</v>
      </c>
      <c r="D98" s="75">
        <v>0.24690000000000001</v>
      </c>
      <c r="E98" s="75">
        <v>3.6503432700993682E-2</v>
      </c>
      <c r="F98" s="69">
        <v>8.1999999999999993</v>
      </c>
      <c r="G98" s="69">
        <v>22.5</v>
      </c>
      <c r="H98" s="51">
        <v>100000</v>
      </c>
      <c r="I98" s="51">
        <v>512</v>
      </c>
      <c r="J98" s="20">
        <f t="shared" si="4"/>
        <v>-9.7252139152974094E-19</v>
      </c>
      <c r="K98" s="20">
        <f t="shared" si="5"/>
        <v>-2.8868123655810605E-19</v>
      </c>
      <c r="L98" s="20"/>
      <c r="M98" s="14">
        <f t="shared" si="6"/>
        <v>6</v>
      </c>
      <c r="N98" s="14">
        <f t="shared" si="7"/>
        <v>-1.6208689858829015E-19</v>
      </c>
    </row>
    <row r="99" spans="1:14">
      <c r="A99" s="20">
        <v>97</v>
      </c>
      <c r="B99" s="75">
        <v>4.3465999999999998E-2</v>
      </c>
      <c r="C99" s="75">
        <v>2.9434219047216469E-3</v>
      </c>
      <c r="D99" s="75">
        <v>0.1605</v>
      </c>
      <c r="E99" s="75">
        <v>1.6795854050033279E-2</v>
      </c>
      <c r="F99" s="69">
        <v>8.1999999999999993</v>
      </c>
      <c r="G99" s="69">
        <v>22.6</v>
      </c>
      <c r="H99" s="51">
        <v>100000</v>
      </c>
      <c r="I99" s="51">
        <v>513</v>
      </c>
      <c r="J99" s="20">
        <f t="shared" si="4"/>
        <v>-5.7540111527202777E-19</v>
      </c>
      <c r="K99" s="20">
        <f t="shared" si="5"/>
        <v>-1.5309800284372769E-19</v>
      </c>
      <c r="L99" s="20"/>
      <c r="M99" s="14">
        <f t="shared" si="6"/>
        <v>4</v>
      </c>
      <c r="N99" s="14">
        <f t="shared" si="7"/>
        <v>-1.4385027881800694E-19</v>
      </c>
    </row>
    <row r="100" spans="1:14">
      <c r="A100" s="20">
        <v>98</v>
      </c>
      <c r="B100" s="75">
        <v>2.3449999999999999E-2</v>
      </c>
      <c r="C100" s="75">
        <v>2.3509999999999998E-3</v>
      </c>
      <c r="D100" s="75">
        <v>0.14011000000000001</v>
      </c>
      <c r="E100" s="75">
        <v>1.4206999999999999E-2</v>
      </c>
      <c r="F100" s="69">
        <v>0.5</v>
      </c>
      <c r="G100" s="69">
        <v>23</v>
      </c>
      <c r="H100" s="51">
        <v>107000</v>
      </c>
      <c r="I100" s="51">
        <v>499</v>
      </c>
      <c r="J100" s="20">
        <f t="shared" si="4"/>
        <v>-2.5442086022056105E-20</v>
      </c>
      <c r="K100" s="20">
        <f t="shared" si="5"/>
        <v>-8.9524258682849023E-21</v>
      </c>
      <c r="L100" s="20"/>
      <c r="M100" s="14">
        <f t="shared" si="6"/>
        <v>0</v>
      </c>
      <c r="N100" s="14" t="e">
        <f t="shared" si="7"/>
        <v>#DIV/0!</v>
      </c>
    </row>
    <row r="101" spans="1:14">
      <c r="A101" s="20">
        <v>99</v>
      </c>
      <c r="B101" s="75">
        <v>3.6027000000000003E-2</v>
      </c>
      <c r="C101" s="75">
        <v>3.6150000000000002E-3</v>
      </c>
      <c r="D101" s="75">
        <v>0.149089</v>
      </c>
      <c r="E101" s="75">
        <v>1.533E-2</v>
      </c>
      <c r="F101" s="69">
        <v>0.5</v>
      </c>
      <c r="G101" s="69">
        <v>23.1</v>
      </c>
      <c r="H101" s="51">
        <v>107000</v>
      </c>
      <c r="I101" s="51">
        <v>499</v>
      </c>
      <c r="J101" s="20">
        <f t="shared" si="4"/>
        <v>-3.160885051476154E-20</v>
      </c>
      <c r="K101" s="20">
        <f t="shared" si="5"/>
        <v>-1.1164080409590659E-20</v>
      </c>
      <c r="L101" s="20"/>
      <c r="M101" s="14">
        <f t="shared" si="6"/>
        <v>0</v>
      </c>
      <c r="N101" s="14" t="e">
        <f t="shared" si="7"/>
        <v>#DIV/0!</v>
      </c>
    </row>
    <row r="102" spans="1:14">
      <c r="A102" s="20">
        <v>101</v>
      </c>
      <c r="B102" s="75">
        <v>3.3646000000000002E-2</v>
      </c>
      <c r="C102" s="75">
        <v>3.3760000000000001E-3</v>
      </c>
      <c r="D102" s="75">
        <v>0.44301400000000002</v>
      </c>
      <c r="E102" s="75">
        <v>4.6264E-2</v>
      </c>
      <c r="F102" s="69">
        <v>0.5</v>
      </c>
      <c r="G102" s="69">
        <v>23.4</v>
      </c>
      <c r="H102" s="51">
        <v>107000</v>
      </c>
      <c r="I102" s="51">
        <v>500</v>
      </c>
      <c r="J102" s="20">
        <f t="shared" si="4"/>
        <v>-1.0984131219523785E-19</v>
      </c>
      <c r="K102" s="20">
        <f t="shared" si="5"/>
        <v>-3.8992388516474114E-20</v>
      </c>
      <c r="L102" s="20"/>
      <c r="M102" s="14">
        <f t="shared" si="6"/>
        <v>1</v>
      </c>
      <c r="N102" s="14">
        <f t="shared" si="7"/>
        <v>-1.0984131219523785E-19</v>
      </c>
    </row>
    <row r="103" spans="1:14">
      <c r="A103" s="20">
        <v>102</v>
      </c>
      <c r="B103" s="75">
        <v>2.7937E-2</v>
      </c>
      <c r="C103" s="75">
        <v>2.7937E-2</v>
      </c>
      <c r="D103" s="75">
        <v>4.0632000000000001E-2</v>
      </c>
      <c r="E103" s="75">
        <v>4.0632000000000001E-2</v>
      </c>
      <c r="F103" s="69">
        <v>0.5</v>
      </c>
      <c r="G103" s="69">
        <v>23.3</v>
      </c>
      <c r="H103" s="51">
        <v>107000</v>
      </c>
      <c r="I103" s="51">
        <v>500</v>
      </c>
      <c r="J103" s="20">
        <f t="shared" si="4"/>
        <v>-3.0602230101619071E-21</v>
      </c>
      <c r="K103" s="20">
        <f t="shared" si="5"/>
        <v>-1.0710780535566676E-20</v>
      </c>
      <c r="L103" s="20"/>
      <c r="M103" s="14">
        <f t="shared" si="6"/>
        <v>0</v>
      </c>
      <c r="N103" s="14" t="e">
        <f t="shared" si="7"/>
        <v>#DIV/0!</v>
      </c>
    </row>
    <row r="104" spans="1:14">
      <c r="A104" s="20">
        <v>103</v>
      </c>
      <c r="B104" s="75">
        <v>3.3646000000000002E-2</v>
      </c>
      <c r="C104" s="75">
        <v>2.7444E-2</v>
      </c>
      <c r="D104" s="75">
        <v>3.9872999999999999E-2</v>
      </c>
      <c r="E104" s="75">
        <v>3.9872999999999999E-2</v>
      </c>
      <c r="F104" s="69">
        <v>0.5</v>
      </c>
      <c r="G104" s="69">
        <v>23.3</v>
      </c>
      <c r="H104" s="51">
        <v>107000</v>
      </c>
      <c r="I104" s="51">
        <v>500</v>
      </c>
      <c r="J104" s="20">
        <f t="shared" si="4"/>
        <v>-1.6708239311322472E-21</v>
      </c>
      <c r="K104" s="20">
        <f t="shared" si="5"/>
        <v>-4.9369729676828207E-21</v>
      </c>
      <c r="L104" s="20"/>
      <c r="M104" s="14">
        <f t="shared" si="6"/>
        <v>0</v>
      </c>
      <c r="N104" s="14" t="e">
        <f t="shared" si="7"/>
        <v>#DIV/0!</v>
      </c>
    </row>
    <row r="105" spans="1:14">
      <c r="A105" s="20">
        <v>104</v>
      </c>
      <c r="B105" s="75">
        <v>1.1345586566825504E-2</v>
      </c>
      <c r="C105" s="75">
        <v>2.2716917600560079E-3</v>
      </c>
      <c r="D105" s="75">
        <v>0.11363636363636363</v>
      </c>
      <c r="E105" s="75">
        <v>2.2985537190082644E-2</v>
      </c>
      <c r="F105" s="69">
        <v>7.76</v>
      </c>
      <c r="G105" s="69">
        <v>23</v>
      </c>
      <c r="H105" s="51">
        <v>101200</v>
      </c>
      <c r="I105" s="51">
        <v>502</v>
      </c>
      <c r="J105" s="20">
        <f t="shared" si="4"/>
        <v>-2.1867665152213124E-19</v>
      </c>
      <c r="K105" s="20">
        <f t="shared" si="5"/>
        <v>-1.5365408774468708E-19</v>
      </c>
      <c r="L105" s="20"/>
      <c r="M105" s="14">
        <f t="shared" si="6"/>
        <v>1</v>
      </c>
      <c r="N105" s="14">
        <f t="shared" si="7"/>
        <v>-2.1867665152213124E-19</v>
      </c>
    </row>
    <row r="106" spans="1:14">
      <c r="A106" s="20">
        <v>105</v>
      </c>
      <c r="B106" s="75">
        <v>5.1387461459403906E-2</v>
      </c>
      <c r="C106" s="75">
        <v>1.0849391201764457E-2</v>
      </c>
      <c r="D106" s="75">
        <v>4.6685340802987856E-2</v>
      </c>
      <c r="E106" s="75">
        <v>1.0265042598528574E-2</v>
      </c>
      <c r="F106" s="69">
        <v>7.76</v>
      </c>
      <c r="G106" s="69">
        <v>23</v>
      </c>
      <c r="H106" s="51">
        <v>101200</v>
      </c>
      <c r="I106" s="51">
        <v>502</v>
      </c>
      <c r="J106" s="20">
        <f t="shared" si="4"/>
        <v>2.4614632380738494E-20</v>
      </c>
      <c r="K106" s="20">
        <f t="shared" si="5"/>
        <v>1.8291535791794827E-20</v>
      </c>
      <c r="L106" s="20"/>
      <c r="M106" s="14">
        <f t="shared" si="6"/>
        <v>0</v>
      </c>
      <c r="N106" s="14" t="e">
        <f t="shared" si="7"/>
        <v>#DIV/0!</v>
      </c>
    </row>
    <row r="107" spans="1:14">
      <c r="A107" s="20">
        <v>106</v>
      </c>
      <c r="B107" s="75">
        <v>2.319109461966605E-2</v>
      </c>
      <c r="C107" s="75">
        <v>5.6112427158312699E-3</v>
      </c>
      <c r="D107" s="75">
        <v>6.0679611650485438E-2</v>
      </c>
      <c r="E107" s="75">
        <v>1.4510796490664182E-2</v>
      </c>
      <c r="F107" s="69">
        <v>7.76</v>
      </c>
      <c r="G107" s="69">
        <v>23</v>
      </c>
      <c r="H107" s="51">
        <v>101200</v>
      </c>
      <c r="I107" s="51">
        <v>499</v>
      </c>
      <c r="J107" s="20">
        <f t="shared" si="4"/>
        <v>-1.2480453545243678E-19</v>
      </c>
      <c r="K107" s="20">
        <f t="shared" si="5"/>
        <v>-1.0543603647934526E-19</v>
      </c>
      <c r="L107" s="20"/>
      <c r="M107" s="14">
        <f t="shared" si="6"/>
        <v>1</v>
      </c>
      <c r="N107" s="14">
        <f t="shared" si="7"/>
        <v>-1.2480453545243678E-19</v>
      </c>
    </row>
    <row r="108" spans="1:14">
      <c r="A108" s="20">
        <v>107</v>
      </c>
      <c r="B108" s="75">
        <v>1.736714136853074E-2</v>
      </c>
      <c r="C108" s="75">
        <v>4.1906558991233883E-3</v>
      </c>
      <c r="D108" s="75">
        <v>8.5324232081911255E-2</v>
      </c>
      <c r="E108" s="75">
        <v>1.8986936008867226E-2</v>
      </c>
      <c r="F108" s="69">
        <v>7.76</v>
      </c>
      <c r="G108" s="69">
        <v>23</v>
      </c>
      <c r="H108" s="51">
        <v>101200</v>
      </c>
      <c r="I108" s="51">
        <v>500</v>
      </c>
      <c r="J108" s="20">
        <f t="shared" si="4"/>
        <v>-1.8984411103635405E-19</v>
      </c>
      <c r="K108" s="20">
        <f t="shared" si="5"/>
        <v>-1.5737058611173985E-19</v>
      </c>
      <c r="L108" s="20"/>
      <c r="M108" s="14">
        <f t="shared" si="6"/>
        <v>1</v>
      </c>
      <c r="N108" s="14">
        <f t="shared" si="7"/>
        <v>-1.8984411103635405E-19</v>
      </c>
    </row>
    <row r="109" spans="1:14">
      <c r="A109" s="20">
        <v>108</v>
      </c>
      <c r="B109" s="75">
        <v>1.7182130584192438E-2</v>
      </c>
      <c r="C109" s="75">
        <v>4.767123720397338E-3</v>
      </c>
      <c r="D109" s="75">
        <v>0.37593984962406013</v>
      </c>
      <c r="E109" s="75">
        <v>8.6157277354249676E-2</v>
      </c>
      <c r="F109" s="69">
        <v>7.76</v>
      </c>
      <c r="G109" s="69">
        <v>23</v>
      </c>
      <c r="H109" s="51">
        <v>101200</v>
      </c>
      <c r="I109" s="51">
        <v>501</v>
      </c>
      <c r="J109" s="20">
        <f t="shared" si="4"/>
        <v>-9.9373753288164244E-19</v>
      </c>
      <c r="K109" s="20">
        <f t="shared" si="5"/>
        <v>-9.191123287068858E-19</v>
      </c>
      <c r="L109" s="20"/>
      <c r="M109" s="14">
        <f t="shared" si="6"/>
        <v>6</v>
      </c>
      <c r="N109" s="14">
        <f t="shared" si="7"/>
        <v>-1.6562292214694041E-19</v>
      </c>
    </row>
    <row r="110" spans="1:14">
      <c r="A110" s="20">
        <v>109</v>
      </c>
      <c r="B110" s="75">
        <v>3.236507808075087E-2</v>
      </c>
      <c r="C110" s="75">
        <v>0.23428482548749191</v>
      </c>
      <c r="D110" s="75">
        <v>0.10883084577114426</v>
      </c>
      <c r="E110" s="75">
        <v>0.4831048142469016</v>
      </c>
      <c r="F110" s="69">
        <v>7.8</v>
      </c>
      <c r="G110" s="69">
        <v>23</v>
      </c>
      <c r="H110" s="51">
        <v>101000</v>
      </c>
      <c r="I110" s="51">
        <v>503</v>
      </c>
      <c r="J110" s="20">
        <f t="shared" si="4"/>
        <v>-3.0842735807579312E-19</v>
      </c>
      <c r="K110" s="20">
        <f t="shared" si="5"/>
        <v>-7.1486825269220012E-18</v>
      </c>
      <c r="L110" s="20"/>
      <c r="M110" s="14">
        <f t="shared" si="6"/>
        <v>2</v>
      </c>
      <c r="N110" s="14">
        <f t="shared" si="7"/>
        <v>-1.5421367903789656E-19</v>
      </c>
    </row>
    <row r="111" spans="1:14">
      <c r="A111" s="20">
        <v>110</v>
      </c>
      <c r="B111" s="75">
        <v>2.5422005287777102E-2</v>
      </c>
      <c r="C111" s="75">
        <v>0.26945269511930087</v>
      </c>
      <c r="D111" s="75">
        <v>0.1060220525869381</v>
      </c>
      <c r="E111" s="75">
        <v>0.41908332914569646</v>
      </c>
      <c r="F111" s="69">
        <v>7.8</v>
      </c>
      <c r="G111" s="69">
        <v>23</v>
      </c>
      <c r="H111" s="51">
        <v>101000</v>
      </c>
      <c r="I111" s="51">
        <v>503</v>
      </c>
      <c r="J111" s="20">
        <f t="shared" si="4"/>
        <v>-2.8238007465334306E-19</v>
      </c>
      <c r="K111" s="20">
        <f t="shared" si="5"/>
        <v>-8.9616766984035688E-18</v>
      </c>
      <c r="L111" s="20"/>
      <c r="M111" s="14">
        <f t="shared" si="6"/>
        <v>2</v>
      </c>
      <c r="N111" s="14">
        <f t="shared" si="7"/>
        <v>-1.4119003732667153E-19</v>
      </c>
    </row>
    <row r="112" spans="1:14">
      <c r="A112" s="20">
        <v>111</v>
      </c>
      <c r="B112" s="75">
        <v>8.31946755407654E-2</v>
      </c>
      <c r="C112" s="75">
        <v>0.22524007133479307</v>
      </c>
      <c r="D112" s="75">
        <v>0.20376974019358127</v>
      </c>
      <c r="E112" s="75">
        <v>0.31261175597208168</v>
      </c>
      <c r="F112" s="69">
        <v>7.8</v>
      </c>
      <c r="G112" s="69">
        <v>23</v>
      </c>
      <c r="H112" s="51">
        <v>101000</v>
      </c>
      <c r="I112" s="51">
        <v>503</v>
      </c>
      <c r="J112" s="20">
        <f t="shared" si="4"/>
        <v>-8.2725092359932974E-19</v>
      </c>
      <c r="K112" s="20">
        <f t="shared" si="5"/>
        <v>-7.1497185427737154E-18</v>
      </c>
      <c r="L112" s="20"/>
      <c r="M112" s="14">
        <f t="shared" si="6"/>
        <v>5</v>
      </c>
      <c r="N112" s="14">
        <f t="shared" si="7"/>
        <v>-1.6545018471986594E-19</v>
      </c>
    </row>
    <row r="113" spans="1:14">
      <c r="A113" s="20">
        <v>112</v>
      </c>
      <c r="B113" s="75">
        <v>2.0224199699526175E-2</v>
      </c>
      <c r="C113" s="75">
        <v>0.23049507281513987</v>
      </c>
      <c r="D113" s="75">
        <v>0.14625992478061012</v>
      </c>
      <c r="E113" s="75">
        <v>0.25290227967079781</v>
      </c>
      <c r="F113" s="69">
        <v>7.8</v>
      </c>
      <c r="G113" s="69">
        <v>23</v>
      </c>
      <c r="H113" s="51">
        <v>101000</v>
      </c>
      <c r="I113" s="51">
        <v>503</v>
      </c>
      <c r="J113" s="20">
        <f t="shared" si="4"/>
        <v>-3.854793018687805E-19</v>
      </c>
      <c r="K113" s="20">
        <f t="shared" si="5"/>
        <v>-1.2102526679676613E-17</v>
      </c>
      <c r="L113" s="20"/>
      <c r="M113" s="14">
        <f t="shared" si="6"/>
        <v>2</v>
      </c>
      <c r="N113" s="14">
        <f t="shared" si="7"/>
        <v>-1.9273965093439025E-19</v>
      </c>
    </row>
    <row r="114" spans="1:14">
      <c r="A114" s="20">
        <v>113</v>
      </c>
      <c r="B114" s="75">
        <v>1.2578616352201259E-2</v>
      </c>
      <c r="C114" s="75">
        <v>3.9555397333966222E-4</v>
      </c>
      <c r="D114" s="75">
        <v>0.14285714285714288</v>
      </c>
      <c r="E114" s="75">
        <v>5.1020408163265314E-2</v>
      </c>
      <c r="F114" s="69">
        <v>7.86</v>
      </c>
      <c r="G114" s="69">
        <v>23</v>
      </c>
      <c r="H114" s="51">
        <v>100700</v>
      </c>
      <c r="I114" s="51">
        <v>504</v>
      </c>
      <c r="J114" s="20">
        <f t="shared" si="4"/>
        <v>-2.9943558064236036E-19</v>
      </c>
      <c r="K114" s="20">
        <f t="shared" si="5"/>
        <v>-1.2258961003192572E-19</v>
      </c>
      <c r="L114" s="20"/>
      <c r="M114" s="14">
        <f t="shared" si="6"/>
        <v>2</v>
      </c>
      <c r="N114" s="14">
        <f t="shared" si="7"/>
        <v>-1.4971779032118018E-19</v>
      </c>
    </row>
    <row r="115" spans="1:14">
      <c r="A115" s="20">
        <v>114</v>
      </c>
      <c r="B115" s="75">
        <v>1.3623978201634879E-2</v>
      </c>
      <c r="C115" s="75">
        <v>4.6403195509655588E-4</v>
      </c>
      <c r="D115" s="75">
        <v>0.23809523809523811</v>
      </c>
      <c r="E115" s="75">
        <v>0.14172335600907029</v>
      </c>
      <c r="F115" s="69">
        <v>7.86</v>
      </c>
      <c r="G115" s="69">
        <v>23</v>
      </c>
      <c r="H115" s="51">
        <v>100700</v>
      </c>
      <c r="I115" s="51">
        <v>504</v>
      </c>
      <c r="J115" s="20">
        <f t="shared" si="4"/>
        <v>-5.4226727836088383E-19</v>
      </c>
      <c r="K115" s="20">
        <f t="shared" si="5"/>
        <v>-3.5248181874891084E-19</v>
      </c>
      <c r="L115" s="20"/>
      <c r="M115" s="14">
        <f t="shared" si="6"/>
        <v>4</v>
      </c>
      <c r="N115" s="14">
        <f t="shared" si="7"/>
        <v>-1.3556681959022096E-19</v>
      </c>
    </row>
    <row r="116" spans="1:14">
      <c r="A116" s="20">
        <v>115</v>
      </c>
      <c r="B116" s="75">
        <v>1.9940179461615158E-2</v>
      </c>
      <c r="C116" s="75">
        <v>9.9402689240354739E-4</v>
      </c>
      <c r="D116" s="75">
        <v>0.25974025974025977</v>
      </c>
      <c r="E116" s="75">
        <v>0.168662506324844</v>
      </c>
      <c r="F116" s="69">
        <v>7.86</v>
      </c>
      <c r="G116" s="69">
        <v>23</v>
      </c>
      <c r="H116" s="51">
        <v>100700</v>
      </c>
      <c r="I116" s="51">
        <v>504</v>
      </c>
      <c r="J116" s="20">
        <f t="shared" si="4"/>
        <v>-7.309374813892249E-19</v>
      </c>
      <c r="K116" s="20">
        <f t="shared" si="5"/>
        <v>-5.3448679659846178E-19</v>
      </c>
      <c r="L116" s="20"/>
      <c r="M116" s="14">
        <f t="shared" si="6"/>
        <v>5</v>
      </c>
      <c r="N116" s="14">
        <f t="shared" si="7"/>
        <v>-1.4618749627784497E-19</v>
      </c>
    </row>
    <row r="117" spans="1:14">
      <c r="A117" s="20">
        <v>116</v>
      </c>
      <c r="B117" s="75">
        <v>1.4556040756914119E-2</v>
      </c>
      <c r="C117" s="75">
        <v>5.2969580629236236E-4</v>
      </c>
      <c r="D117" s="75">
        <v>0.39215686274509803</v>
      </c>
      <c r="E117" s="75">
        <v>0.38446751249519412</v>
      </c>
      <c r="F117" s="69">
        <v>7.86</v>
      </c>
      <c r="G117" s="69">
        <v>23</v>
      </c>
      <c r="H117" s="51">
        <v>100700</v>
      </c>
      <c r="I117" s="51">
        <v>504</v>
      </c>
      <c r="J117" s="20">
        <f t="shared" si="4"/>
        <v>-9.503461535295137E-19</v>
      </c>
      <c r="K117" s="20">
        <f t="shared" si="5"/>
        <v>-9.8606213384217269E-19</v>
      </c>
      <c r="L117" s="20"/>
      <c r="M117" s="14">
        <f t="shared" si="6"/>
        <v>6</v>
      </c>
      <c r="N117" s="14">
        <f t="shared" si="7"/>
        <v>-1.5839102558825229E-19</v>
      </c>
    </row>
    <row r="118" spans="1:14">
      <c r="A118" s="20">
        <v>117</v>
      </c>
      <c r="B118" s="75">
        <v>1.7873100983020557E-2</v>
      </c>
      <c r="C118" s="75">
        <v>7.986193468731259E-4</v>
      </c>
      <c r="D118" s="75">
        <v>0.35087719298245618</v>
      </c>
      <c r="E118" s="75">
        <v>0.30778701138811948</v>
      </c>
      <c r="F118" s="69">
        <v>7.86</v>
      </c>
      <c r="G118" s="69">
        <v>23</v>
      </c>
      <c r="H118" s="51">
        <v>100700</v>
      </c>
      <c r="I118" s="51">
        <v>504</v>
      </c>
      <c r="J118" s="20">
        <f t="shared" si="4"/>
        <v>-9.5020475944525536E-19</v>
      </c>
      <c r="K118" s="20">
        <f t="shared" si="5"/>
        <v>-9.013153966151576E-19</v>
      </c>
      <c r="L118" s="20"/>
      <c r="M118" s="14">
        <f t="shared" si="6"/>
        <v>6</v>
      </c>
      <c r="N118" s="14">
        <f t="shared" si="7"/>
        <v>-1.5836745990754256E-19</v>
      </c>
    </row>
    <row r="119" spans="1:14">
      <c r="A119" s="20">
        <v>118</v>
      </c>
      <c r="B119" s="75">
        <v>1.266624445851805E-2</v>
      </c>
      <c r="C119" s="75">
        <v>4.0108437170734802E-4</v>
      </c>
      <c r="D119" s="75">
        <v>0.23255813953488375</v>
      </c>
      <c r="E119" s="75">
        <v>0.13520822065981614</v>
      </c>
      <c r="F119" s="69">
        <v>7.86</v>
      </c>
      <c r="G119" s="69">
        <v>23</v>
      </c>
      <c r="H119" s="51">
        <v>100700</v>
      </c>
      <c r="I119" s="51">
        <v>504</v>
      </c>
      <c r="J119" s="20">
        <f t="shared" si="4"/>
        <v>-5.0760609370472761E-19</v>
      </c>
      <c r="K119" s="20">
        <f t="shared" si="5"/>
        <v>-3.2089076957219792E-19</v>
      </c>
      <c r="L119" s="20"/>
      <c r="M119" s="14">
        <f t="shared" si="6"/>
        <v>3</v>
      </c>
      <c r="N119" s="14">
        <f t="shared" si="7"/>
        <v>-1.6920203123490921E-19</v>
      </c>
    </row>
    <row r="120" spans="1:14">
      <c r="A120" s="20">
        <v>119</v>
      </c>
      <c r="B120" s="75">
        <v>1.7621145374449341E-2</v>
      </c>
      <c r="C120" s="75">
        <v>7.7626191076869352E-4</v>
      </c>
      <c r="D120" s="75">
        <v>0.25</v>
      </c>
      <c r="E120" s="75">
        <v>0.15625</v>
      </c>
      <c r="F120" s="69">
        <v>7.86</v>
      </c>
      <c r="G120" s="69">
        <v>23</v>
      </c>
      <c r="H120" s="51">
        <v>100700</v>
      </c>
      <c r="I120" s="51">
        <v>504</v>
      </c>
      <c r="J120" s="20">
        <f t="shared" si="4"/>
        <v>-6.5739453450215928E-19</v>
      </c>
      <c r="K120" s="20">
        <f t="shared" si="5"/>
        <v>-4.5812542879656032E-19</v>
      </c>
      <c r="L120" s="20"/>
      <c r="M120" s="14">
        <f t="shared" si="6"/>
        <v>4</v>
      </c>
      <c r="N120" s="14">
        <f t="shared" si="7"/>
        <v>-1.6434863362553982E-19</v>
      </c>
    </row>
    <row r="121" spans="1:14">
      <c r="A121" s="20">
        <v>120</v>
      </c>
      <c r="B121" s="75">
        <v>1.4347202295552369E-2</v>
      </c>
      <c r="C121" s="75">
        <v>5.1460553427375784E-4</v>
      </c>
      <c r="D121" s="75">
        <v>0.25</v>
      </c>
      <c r="E121" s="75">
        <v>0.15625</v>
      </c>
      <c r="F121" s="69">
        <v>7.86</v>
      </c>
      <c r="G121" s="69">
        <v>23</v>
      </c>
      <c r="H121" s="51">
        <v>100700</v>
      </c>
      <c r="I121" s="51">
        <v>504</v>
      </c>
      <c r="J121" s="20">
        <f t="shared" si="4"/>
        <v>-5.8782055207736522E-19</v>
      </c>
      <c r="K121" s="20">
        <f t="shared" si="5"/>
        <v>-4.0130239570486513E-19</v>
      </c>
      <c r="L121" s="20"/>
      <c r="M121" s="14">
        <f t="shared" si="6"/>
        <v>4</v>
      </c>
      <c r="N121" s="14">
        <f t="shared" si="7"/>
        <v>-1.4695513801934131E-19</v>
      </c>
    </row>
    <row r="122" spans="1:14">
      <c r="A122" s="20">
        <v>121</v>
      </c>
      <c r="B122" s="75">
        <v>1.0857763300760043E-2</v>
      </c>
      <c r="C122" s="75">
        <v>2.9472755973832904E-4</v>
      </c>
      <c r="D122" s="75">
        <v>0.28571428571428575</v>
      </c>
      <c r="E122" s="75">
        <v>0.20408163265306126</v>
      </c>
      <c r="F122" s="69">
        <v>7.86</v>
      </c>
      <c r="G122" s="69">
        <v>23</v>
      </c>
      <c r="H122" s="51">
        <v>100700</v>
      </c>
      <c r="I122" s="51">
        <v>504</v>
      </c>
      <c r="J122" s="20">
        <f t="shared" si="4"/>
        <v>-5.7574741085432242E-19</v>
      </c>
      <c r="K122" s="20">
        <f t="shared" si="5"/>
        <v>-4.3583496802276919E-19</v>
      </c>
      <c r="L122" s="20"/>
      <c r="M122" s="14">
        <f t="shared" si="6"/>
        <v>4</v>
      </c>
      <c r="N122" s="14">
        <f t="shared" si="7"/>
        <v>-1.439368527135806E-19</v>
      </c>
    </row>
    <row r="123" spans="1:14">
      <c r="A123" s="20">
        <v>122</v>
      </c>
      <c r="B123" s="75">
        <v>1.4587892049598834E-2</v>
      </c>
      <c r="C123" s="75">
        <v>5.3201648612687211E-4</v>
      </c>
      <c r="D123" s="75">
        <v>0.43478260869565216</v>
      </c>
      <c r="E123" s="75">
        <v>0.47258979206049145</v>
      </c>
      <c r="F123" s="69">
        <v>7.86</v>
      </c>
      <c r="G123" s="69">
        <v>23</v>
      </c>
      <c r="H123" s="51">
        <v>100700</v>
      </c>
      <c r="I123" s="51">
        <v>504</v>
      </c>
      <c r="J123" s="20">
        <f t="shared" si="4"/>
        <v>-1.0589742198795931E-18</v>
      </c>
      <c r="K123" s="20">
        <f t="shared" si="5"/>
        <v>-1.2114971616356E-18</v>
      </c>
      <c r="L123" s="20"/>
      <c r="M123" s="14">
        <f t="shared" si="6"/>
        <v>7</v>
      </c>
      <c r="N123" s="14">
        <f t="shared" si="7"/>
        <v>-1.5128203141137044E-19</v>
      </c>
    </row>
    <row r="124" spans="1:14">
      <c r="A124" s="20">
        <v>123</v>
      </c>
      <c r="B124" s="75">
        <v>0.1</v>
      </c>
      <c r="C124" s="75">
        <v>2.5000000000000001E-2</v>
      </c>
      <c r="D124" s="75">
        <v>0.38461538461538464</v>
      </c>
      <c r="E124" s="75">
        <v>0.36982248520710059</v>
      </c>
      <c r="F124" s="69">
        <v>7.86</v>
      </c>
      <c r="G124" s="69">
        <v>23</v>
      </c>
      <c r="H124" s="51">
        <v>100700</v>
      </c>
      <c r="I124" s="51">
        <v>504</v>
      </c>
      <c r="J124" s="20">
        <f t="shared" si="4"/>
        <v>-2.1711182192261916E-18</v>
      </c>
      <c r="K124" s="20">
        <f t="shared" si="5"/>
        <v>-3.1257872652565118E-18</v>
      </c>
      <c r="L124" s="20"/>
      <c r="M124" s="14">
        <f t="shared" si="6"/>
        <v>14</v>
      </c>
      <c r="N124" s="14">
        <f t="shared" si="7"/>
        <v>-1.5507987280187084E-19</v>
      </c>
    </row>
    <row r="125" spans="1:14">
      <c r="A125" s="20">
        <v>124</v>
      </c>
      <c r="B125" s="75">
        <v>1.6605780000000001E-2</v>
      </c>
      <c r="C125" s="75">
        <v>1.290851E-2</v>
      </c>
      <c r="D125" s="75">
        <v>0.21920210000000001</v>
      </c>
      <c r="E125" s="75">
        <v>4.9081420000000001E-2</v>
      </c>
      <c r="F125" s="69">
        <v>7.54</v>
      </c>
      <c r="G125" s="69">
        <v>23</v>
      </c>
      <c r="H125" s="51">
        <v>101200</v>
      </c>
      <c r="I125" s="51">
        <v>499</v>
      </c>
      <c r="J125" s="20">
        <f t="shared" si="4"/>
        <v>-5.3620880339037921E-19</v>
      </c>
      <c r="K125" s="20">
        <f t="shared" si="5"/>
        <v>-1.1830156275945012E-18</v>
      </c>
      <c r="L125" s="20"/>
      <c r="M125" s="14">
        <f t="shared" si="6"/>
        <v>3</v>
      </c>
      <c r="N125" s="14">
        <f t="shared" si="7"/>
        <v>-1.7873626779679308E-19</v>
      </c>
    </row>
    <row r="126" spans="1:14">
      <c r="A126" s="20">
        <v>125</v>
      </c>
      <c r="B126" s="75">
        <v>1.7047389999999999E-2</v>
      </c>
      <c r="C126" s="75">
        <v>3.9963000000000004E-3</v>
      </c>
      <c r="D126" s="75">
        <v>0.21586616</v>
      </c>
      <c r="E126" s="75">
        <v>0.10708073999999999</v>
      </c>
      <c r="F126" s="69">
        <v>7.54</v>
      </c>
      <c r="G126" s="69">
        <v>23</v>
      </c>
      <c r="H126" s="51">
        <v>101200</v>
      </c>
      <c r="I126" s="51">
        <v>499</v>
      </c>
      <c r="J126" s="20">
        <f t="shared" si="4"/>
        <v>-5.3468365556390938E-19</v>
      </c>
      <c r="K126" s="20">
        <f t="shared" si="5"/>
        <v>-5.6834728174765382E-19</v>
      </c>
      <c r="L126" s="20"/>
      <c r="M126" s="14">
        <f t="shared" si="6"/>
        <v>3</v>
      </c>
      <c r="N126" s="14">
        <f t="shared" si="7"/>
        <v>-1.7822788518796979E-19</v>
      </c>
    </row>
    <row r="127" spans="1:14">
      <c r="A127" s="20">
        <v>126</v>
      </c>
      <c r="B127" s="75">
        <v>1.507235E-2</v>
      </c>
      <c r="C127" s="75">
        <v>3.9221999999999998E-3</v>
      </c>
      <c r="D127" s="75">
        <v>0.22421525</v>
      </c>
      <c r="E127" s="75">
        <v>7.5560039999999995E-2</v>
      </c>
      <c r="F127" s="69">
        <v>7.54</v>
      </c>
      <c r="G127" s="69">
        <v>23</v>
      </c>
      <c r="H127" s="51">
        <v>101200</v>
      </c>
      <c r="I127" s="51">
        <v>499</v>
      </c>
      <c r="J127" s="20">
        <f t="shared" si="4"/>
        <v>-5.2166822854669126E-19</v>
      </c>
      <c r="K127" s="20">
        <f t="shared" si="5"/>
        <v>-5.1265593490471552E-19</v>
      </c>
      <c r="L127" s="20"/>
      <c r="M127" s="14">
        <f t="shared" si="6"/>
        <v>3</v>
      </c>
      <c r="N127" s="14">
        <f t="shared" si="7"/>
        <v>-1.7388940951556376E-19</v>
      </c>
    </row>
    <row r="128" spans="1:14">
      <c r="A128" s="20">
        <v>127</v>
      </c>
      <c r="B128" s="75">
        <v>2.4613869999999999E-2</v>
      </c>
      <c r="C128" s="75">
        <v>5.87018E-3</v>
      </c>
      <c r="D128" s="75">
        <v>8.727907E-2</v>
      </c>
      <c r="E128" s="75">
        <v>3.3135820000000003E-2</v>
      </c>
      <c r="F128" s="69">
        <v>7.54</v>
      </c>
      <c r="G128" s="69">
        <v>23</v>
      </c>
      <c r="H128" s="51">
        <v>101200</v>
      </c>
      <c r="I128" s="51">
        <v>499</v>
      </c>
      <c r="J128" s="20">
        <f t="shared" si="4"/>
        <v>-2.099693455123716E-19</v>
      </c>
      <c r="K128" s="20">
        <f t="shared" si="5"/>
        <v>-1.9838490108875178E-19</v>
      </c>
      <c r="L128" s="20"/>
      <c r="M128" s="14">
        <f t="shared" si="6"/>
        <v>1</v>
      </c>
      <c r="N128" s="14">
        <f t="shared" si="7"/>
        <v>-2.099693455123716E-19</v>
      </c>
    </row>
    <row r="129" spans="1:14">
      <c r="A129" s="20">
        <v>128</v>
      </c>
      <c r="B129" s="75">
        <v>1.516428E-2</v>
      </c>
      <c r="C129" s="75">
        <v>4.0295599999999997E-3</v>
      </c>
      <c r="D129" s="75">
        <v>0.10851872</v>
      </c>
      <c r="E129" s="75">
        <v>3.1464190000000003E-2</v>
      </c>
      <c r="F129" s="69">
        <v>7.54</v>
      </c>
      <c r="G129" s="69">
        <v>23</v>
      </c>
      <c r="H129" s="51">
        <v>101200</v>
      </c>
      <c r="I129" s="51">
        <v>499</v>
      </c>
      <c r="J129" s="20">
        <f t="shared" si="4"/>
        <v>-2.337271139828702E-19</v>
      </c>
      <c r="K129" s="20">
        <f t="shared" si="5"/>
        <v>-2.2234256518856164E-19</v>
      </c>
      <c r="L129" s="20"/>
      <c r="M129" s="14">
        <f t="shared" si="6"/>
        <v>2</v>
      </c>
      <c r="N129" s="14">
        <f t="shared" si="7"/>
        <v>-1.168635569914351E-19</v>
      </c>
    </row>
    <row r="130" spans="1:14">
      <c r="A130" s="20">
        <v>129</v>
      </c>
      <c r="B130" s="75">
        <v>3.9979649999999999E-2</v>
      </c>
      <c r="C130" s="75">
        <v>9.38896E-3</v>
      </c>
      <c r="D130" s="75">
        <v>0.18822723999999999</v>
      </c>
      <c r="E130" s="75">
        <v>4.8109230000000003E-2</v>
      </c>
      <c r="F130" s="69">
        <v>7.54</v>
      </c>
      <c r="G130" s="69">
        <v>23</v>
      </c>
      <c r="H130" s="51">
        <v>101200</v>
      </c>
      <c r="I130" s="51">
        <v>499</v>
      </c>
      <c r="J130" s="20">
        <f t="shared" si="4"/>
        <v>-6.5805381684490325E-19</v>
      </c>
      <c r="K130" s="20">
        <f t="shared" si="5"/>
        <v>-5.5214999628275961E-19</v>
      </c>
      <c r="L130" s="20"/>
      <c r="M130" s="14">
        <f t="shared" si="6"/>
        <v>4</v>
      </c>
      <c r="N130" s="14">
        <f t="shared" si="7"/>
        <v>-1.6451345421122581E-19</v>
      </c>
    </row>
    <row r="131" spans="1:14">
      <c r="A131" s="20">
        <v>130</v>
      </c>
      <c r="B131" s="75">
        <v>1.943106E-2</v>
      </c>
      <c r="C131" s="75">
        <v>4.8872500000000001E-3</v>
      </c>
      <c r="D131" s="75">
        <v>7.0224720000000004E-2</v>
      </c>
      <c r="E131" s="75">
        <v>0.70884689000000001</v>
      </c>
      <c r="F131" s="69">
        <v>7.54</v>
      </c>
      <c r="G131" s="69">
        <v>23</v>
      </c>
      <c r="H131" s="51">
        <v>101200</v>
      </c>
      <c r="I131" s="51">
        <v>499</v>
      </c>
      <c r="J131" s="20">
        <f t="shared" si="4"/>
        <v>-1.4784448329736284E-19</v>
      </c>
      <c r="K131" s="20">
        <f t="shared" si="5"/>
        <v>-1.2699279871304073E-18</v>
      </c>
      <c r="L131" s="20"/>
      <c r="M131" s="14">
        <f t="shared" si="6"/>
        <v>1</v>
      </c>
      <c r="N131" s="14">
        <f t="shared" si="7"/>
        <v>-1.4784448329736284E-19</v>
      </c>
    </row>
    <row r="132" spans="1:14">
      <c r="A132" s="20">
        <v>131</v>
      </c>
      <c r="B132" s="75">
        <v>1.7872039999999999E-2</v>
      </c>
      <c r="C132" s="75">
        <v>4.3554199999999996E-3</v>
      </c>
      <c r="D132" s="75">
        <v>0.18570101999999999</v>
      </c>
      <c r="E132" s="75">
        <v>9.9040539999999996E-2</v>
      </c>
      <c r="F132" s="69">
        <v>7.54</v>
      </c>
      <c r="G132" s="69">
        <v>23</v>
      </c>
      <c r="H132" s="51">
        <v>101200</v>
      </c>
      <c r="I132" s="51">
        <v>499</v>
      </c>
      <c r="J132" s="20">
        <f t="shared" si="4"/>
        <v>-4.6446418975319992E-19</v>
      </c>
      <c r="K132" s="20">
        <f t="shared" si="5"/>
        <v>-5.1887916417017129E-19</v>
      </c>
      <c r="L132" s="20"/>
      <c r="M132" s="14">
        <f t="shared" si="6"/>
        <v>3</v>
      </c>
      <c r="N132" s="14">
        <f t="shared" si="7"/>
        <v>-1.5482139658439996E-19</v>
      </c>
    </row>
    <row r="133" spans="1:14">
      <c r="A133" s="20">
        <v>132</v>
      </c>
      <c r="B133" s="75">
        <v>1.4798149999999999E-2</v>
      </c>
      <c r="C133" s="75">
        <v>7.6392200000000004E-3</v>
      </c>
      <c r="D133" s="75">
        <v>0.20399837000000001</v>
      </c>
      <c r="E133" s="75">
        <v>0.10530962000000001</v>
      </c>
      <c r="F133" s="69">
        <v>7.54</v>
      </c>
      <c r="G133" s="69">
        <v>23</v>
      </c>
      <c r="H133" s="51">
        <v>101200</v>
      </c>
      <c r="I133" s="51">
        <v>499</v>
      </c>
      <c r="J133" s="20">
        <f t="shared" ref="J133:J185" si="8">0.75*PI()*$P$9*$P$8*(SQRT(($P$10/(2*H133))^2 +((9*$P$11*B133)/(1000*$P$8*$P$9))) - ($P$10/(2*H133)))^3 * ((B133-D133)/((I133/(F133/1000))*B133))</f>
        <v>-4.6662432748690443E-19</v>
      </c>
      <c r="K133" s="20">
        <f t="shared" ref="K133:K185" si="9">J133* ((1.5*(C133/B133)) + ((C133+E133)/(B133+D133))  + (C133/B133))</f>
        <v>-8.4309584419444235E-19</v>
      </c>
      <c r="L133" s="20"/>
      <c r="M133" s="14">
        <f t="shared" ref="M133:M184" si="10">ROUND(J133/$P$13,0)</f>
        <v>3</v>
      </c>
      <c r="N133" s="14">
        <f t="shared" ref="N133:N185" si="11">J133/M133</f>
        <v>-1.555414424956348E-19</v>
      </c>
    </row>
    <row r="134" spans="1:14">
      <c r="A134" s="20">
        <v>133</v>
      </c>
      <c r="B134" s="75">
        <v>2.882082E-2</v>
      </c>
      <c r="C134" s="75">
        <v>1.3466850000000001E-2</v>
      </c>
      <c r="D134" s="75">
        <v>0.11760753</v>
      </c>
      <c r="E134" s="75">
        <v>5.4953439999999999E-2</v>
      </c>
      <c r="F134" s="69">
        <v>7.54</v>
      </c>
      <c r="G134" s="69">
        <v>23</v>
      </c>
      <c r="H134" s="51">
        <v>101200</v>
      </c>
      <c r="I134" s="51">
        <v>502</v>
      </c>
      <c r="J134" s="20">
        <f t="shared" si="8"/>
        <v>-3.2438387164169751E-19</v>
      </c>
      <c r="K134" s="20">
        <f t="shared" si="9"/>
        <v>-5.305019712112035E-19</v>
      </c>
      <c r="L134" s="20"/>
      <c r="M134" s="14">
        <f t="shared" si="10"/>
        <v>2</v>
      </c>
      <c r="N134" s="14">
        <f t="shared" si="11"/>
        <v>-1.6219193582084876E-19</v>
      </c>
    </row>
    <row r="135" spans="1:14">
      <c r="A135" s="20">
        <v>134</v>
      </c>
      <c r="B135" s="79">
        <v>1.6361916727887976E-2</v>
      </c>
      <c r="C135" s="79">
        <v>8.3199841598106256E-4</v>
      </c>
      <c r="D135" s="79">
        <v>9.2928709751139663E-2</v>
      </c>
      <c r="E135" s="79">
        <v>5.0784505942195355E-3</v>
      </c>
      <c r="F135" s="80">
        <v>7.76</v>
      </c>
      <c r="G135" s="80">
        <v>23.2</v>
      </c>
      <c r="H135" s="81">
        <v>100700</v>
      </c>
      <c r="I135" s="81">
        <v>502</v>
      </c>
      <c r="J135" s="20">
        <f t="shared" si="8"/>
        <v>-2.0522852793449144E-19</v>
      </c>
      <c r="K135" s="20">
        <f t="shared" si="9"/>
        <v>-3.7188299462596288E-20</v>
      </c>
      <c r="L135" s="20"/>
      <c r="M135" s="14">
        <f t="shared" si="10"/>
        <v>1</v>
      </c>
      <c r="N135" s="14">
        <f t="shared" si="11"/>
        <v>-2.0522852793449144E-19</v>
      </c>
    </row>
    <row r="136" spans="1:14">
      <c r="A136" s="20">
        <v>135</v>
      </c>
      <c r="B136" s="79">
        <v>7.7334645894569926E-2</v>
      </c>
      <c r="C136" s="79">
        <v>4.1659223365491053E-3</v>
      </c>
      <c r="D136" s="79">
        <v>0.1582097244135352</v>
      </c>
      <c r="E136" s="79">
        <v>9.1628537413944462E-3</v>
      </c>
      <c r="F136" s="80">
        <v>7.76</v>
      </c>
      <c r="G136" s="80">
        <v>23</v>
      </c>
      <c r="H136" s="81">
        <v>100700</v>
      </c>
      <c r="I136" s="81">
        <v>503</v>
      </c>
      <c r="J136" s="20">
        <f t="shared" si="8"/>
        <v>-5.3013331625535596E-19</v>
      </c>
      <c r="K136" s="20">
        <f t="shared" si="9"/>
        <v>-1.0139278991771024E-19</v>
      </c>
      <c r="L136" s="20"/>
      <c r="M136" s="14">
        <f t="shared" si="10"/>
        <v>3</v>
      </c>
      <c r="N136" s="14">
        <f t="shared" si="11"/>
        <v>-1.7671110541845199E-19</v>
      </c>
    </row>
    <row r="137" spans="1:14">
      <c r="A137" s="20">
        <v>136</v>
      </c>
      <c r="B137" s="79">
        <v>3.0092637807919043E-2</v>
      </c>
      <c r="C137" s="79">
        <v>1.5499226385654145E-3</v>
      </c>
      <c r="D137" s="79">
        <v>0.11713154606451459</v>
      </c>
      <c r="E137" s="79">
        <v>6.5427727718069166E-3</v>
      </c>
      <c r="F137" s="80">
        <v>7.76</v>
      </c>
      <c r="G137" s="80">
        <v>23</v>
      </c>
      <c r="H137" s="81">
        <v>100700</v>
      </c>
      <c r="I137" s="81">
        <v>503</v>
      </c>
      <c r="J137" s="20">
        <f t="shared" si="8"/>
        <v>-3.3467117034500512E-19</v>
      </c>
      <c r="K137" s="20">
        <f t="shared" si="9"/>
        <v>-6.1489512228563596E-20</v>
      </c>
      <c r="L137" s="20"/>
      <c r="M137" s="14">
        <f t="shared" si="10"/>
        <v>2</v>
      </c>
      <c r="N137" s="14">
        <f t="shared" si="11"/>
        <v>-1.6733558517250256E-19</v>
      </c>
    </row>
    <row r="138" spans="1:14">
      <c r="A138" s="20">
        <v>137</v>
      </c>
      <c r="B138" s="79">
        <v>1.749540814403942E-2</v>
      </c>
      <c r="C138" s="79">
        <v>8.9008613574339331E-4</v>
      </c>
      <c r="D138" s="79">
        <v>0.26183648223121903</v>
      </c>
      <c r="E138" s="79">
        <v>1.6525058998834212E-2</v>
      </c>
      <c r="F138" s="80">
        <v>7.76</v>
      </c>
      <c r="G138" s="80">
        <v>22.8</v>
      </c>
      <c r="H138" s="81">
        <v>100700</v>
      </c>
      <c r="I138" s="81">
        <v>503</v>
      </c>
      <c r="J138" s="20">
        <f t="shared" si="8"/>
        <v>-6.8083266106696829E-19</v>
      </c>
      <c r="K138" s="20">
        <f t="shared" si="9"/>
        <v>-1.290411049615564E-19</v>
      </c>
      <c r="L138" s="20"/>
      <c r="M138" s="14">
        <f t="shared" si="10"/>
        <v>4</v>
      </c>
      <c r="N138" s="14">
        <f t="shared" si="11"/>
        <v>-1.7020816526674207E-19</v>
      </c>
    </row>
    <row r="139" spans="1:14">
      <c r="A139" s="20">
        <v>138</v>
      </c>
      <c r="B139" s="79">
        <v>8.7026104840229497E-3</v>
      </c>
      <c r="C139" s="79">
        <v>8.7800002746395405E-4</v>
      </c>
      <c r="D139" s="79">
        <v>0.23606023606023604</v>
      </c>
      <c r="E139" s="79">
        <v>2.9300426431073567E-2</v>
      </c>
      <c r="F139" s="80">
        <v>7.76</v>
      </c>
      <c r="G139" s="80">
        <v>22.7</v>
      </c>
      <c r="H139" s="81">
        <v>100700</v>
      </c>
      <c r="I139" s="81">
        <v>501</v>
      </c>
      <c r="J139" s="20">
        <f t="shared" si="8"/>
        <v>-4.1024726292119158E-19</v>
      </c>
      <c r="K139" s="20">
        <f t="shared" si="9"/>
        <v>-1.5405596033679465E-19</v>
      </c>
      <c r="L139" s="20"/>
      <c r="M139" s="14">
        <f t="shared" si="10"/>
        <v>3</v>
      </c>
      <c r="N139" s="14">
        <f t="shared" si="11"/>
        <v>-1.3674908764039718E-19</v>
      </c>
    </row>
    <row r="140" spans="1:14">
      <c r="A140" s="20">
        <v>139</v>
      </c>
      <c r="B140" s="79">
        <v>4.493792309589717E-2</v>
      </c>
      <c r="C140" s="79">
        <v>4.6962990207139229E-3</v>
      </c>
      <c r="D140" s="79">
        <v>0.33856837606837609</v>
      </c>
      <c r="E140" s="79">
        <v>4.5492554468916646E-2</v>
      </c>
      <c r="F140" s="80">
        <v>7.76</v>
      </c>
      <c r="G140" s="80">
        <v>22.8</v>
      </c>
      <c r="H140" s="81">
        <v>100700</v>
      </c>
      <c r="I140" s="81">
        <v>503</v>
      </c>
      <c r="J140" s="20">
        <f t="shared" si="8"/>
        <v>-1.4212734032502942E-18</v>
      </c>
      <c r="K140" s="20">
        <f t="shared" si="9"/>
        <v>-5.5733006259789981E-19</v>
      </c>
      <c r="L140" s="20"/>
      <c r="M140" s="14">
        <f t="shared" si="10"/>
        <v>9</v>
      </c>
      <c r="N140" s="14">
        <f t="shared" si="11"/>
        <v>-1.5791926702781047E-19</v>
      </c>
    </row>
    <row r="141" spans="1:14">
      <c r="A141" s="20">
        <v>140</v>
      </c>
      <c r="B141" s="79">
        <v>2.5789809932311579E-2</v>
      </c>
      <c r="C141" s="79">
        <v>2.6455350298596513E-3</v>
      </c>
      <c r="D141" s="79">
        <v>0.17787952787952788</v>
      </c>
      <c r="E141" s="79">
        <v>2.0962335027760345E-2</v>
      </c>
      <c r="F141" s="80">
        <v>7.76</v>
      </c>
      <c r="G141" s="80">
        <v>22.8</v>
      </c>
      <c r="H141" s="81">
        <v>100700</v>
      </c>
      <c r="I141" s="81">
        <v>503</v>
      </c>
      <c r="J141" s="20">
        <f t="shared" si="8"/>
        <v>-5.3432808017588024E-19</v>
      </c>
      <c r="K141" s="20">
        <f t="shared" si="9"/>
        <v>-1.9896471120207748E-19</v>
      </c>
      <c r="L141" s="20"/>
      <c r="M141" s="14">
        <f t="shared" si="10"/>
        <v>3</v>
      </c>
      <c r="N141" s="14">
        <f t="shared" si="11"/>
        <v>-1.7810936005862674E-19</v>
      </c>
    </row>
    <row r="142" spans="1:14">
      <c r="A142" s="20">
        <v>141</v>
      </c>
      <c r="B142" s="79">
        <v>1.8298646131597616E-2</v>
      </c>
      <c r="C142" s="79">
        <v>3.1060558515548817E-3</v>
      </c>
      <c r="D142" s="79">
        <v>0.16595201238390095</v>
      </c>
      <c r="E142" s="79">
        <v>3.2280655875883024E-2</v>
      </c>
      <c r="F142" s="80">
        <v>7.76</v>
      </c>
      <c r="G142" s="80">
        <v>22.9</v>
      </c>
      <c r="H142" s="81">
        <v>100700</v>
      </c>
      <c r="I142" s="81">
        <v>503</v>
      </c>
      <c r="J142" s="20">
        <f t="shared" si="8"/>
        <v>-4.2276411202318429E-19</v>
      </c>
      <c r="K142" s="20">
        <f t="shared" si="9"/>
        <v>-2.6059747004711947E-19</v>
      </c>
      <c r="L142" s="20"/>
      <c r="M142" s="14">
        <f t="shared" si="10"/>
        <v>3</v>
      </c>
      <c r="N142" s="14">
        <f t="shared" si="11"/>
        <v>-1.4092137067439476E-19</v>
      </c>
    </row>
    <row r="143" spans="1:14">
      <c r="A143" s="20">
        <v>142</v>
      </c>
      <c r="B143" s="79">
        <v>5.5446747318824048E-2</v>
      </c>
      <c r="C143" s="79">
        <v>5.8532238939333443E-3</v>
      </c>
      <c r="D143" s="79">
        <v>0.34620934620934624</v>
      </c>
      <c r="E143" s="79">
        <v>4.703032195539688E-2</v>
      </c>
      <c r="F143" s="80">
        <v>7.76</v>
      </c>
      <c r="G143" s="80">
        <v>23</v>
      </c>
      <c r="H143" s="81">
        <v>100600</v>
      </c>
      <c r="I143" s="81">
        <v>503</v>
      </c>
      <c r="J143" s="20">
        <f t="shared" si="8"/>
        <v>-1.5841258928372047E-18</v>
      </c>
      <c r="K143" s="20">
        <f t="shared" si="9"/>
        <v>-6.2664171760596487E-19</v>
      </c>
      <c r="L143" s="20"/>
      <c r="M143" s="14">
        <f t="shared" si="10"/>
        <v>10</v>
      </c>
      <c r="N143" s="14">
        <f t="shared" si="11"/>
        <v>-1.5841258928372048E-19</v>
      </c>
    </row>
    <row r="144" spans="1:14">
      <c r="A144" s="20">
        <v>143</v>
      </c>
      <c r="B144" s="79">
        <v>4.8657532155881998E-2</v>
      </c>
      <c r="C144" s="79">
        <v>5.1035012720112953E-3</v>
      </c>
      <c r="D144" s="79">
        <v>0.45930458430458437</v>
      </c>
      <c r="E144" s="79">
        <v>6.7232986354489863E-2</v>
      </c>
      <c r="F144" s="80">
        <v>7.76</v>
      </c>
      <c r="G144" s="80">
        <v>23.2</v>
      </c>
      <c r="H144" s="81">
        <v>100600</v>
      </c>
      <c r="I144" s="81">
        <v>503</v>
      </c>
      <c r="J144" s="20">
        <f t="shared" si="8"/>
        <v>-2.0788497837197412E-18</v>
      </c>
      <c r="K144" s="20">
        <f t="shared" si="9"/>
        <v>-8.4114556791141257E-19</v>
      </c>
      <c r="L144" s="20"/>
      <c r="M144" s="14">
        <f t="shared" si="10"/>
        <v>13</v>
      </c>
      <c r="N144" s="14">
        <f t="shared" si="11"/>
        <v>-1.5991152182459548E-19</v>
      </c>
    </row>
    <row r="145" spans="1:14">
      <c r="A145" s="20">
        <v>144</v>
      </c>
      <c r="B145" s="75">
        <v>7.8125E-3</v>
      </c>
      <c r="C145" s="75">
        <v>1E-3</v>
      </c>
      <c r="D145" s="75">
        <v>0.16949152542372881</v>
      </c>
      <c r="E145" s="75">
        <v>5.9976905802013605E-2</v>
      </c>
      <c r="F145" s="69">
        <v>7.7</v>
      </c>
      <c r="G145" s="69">
        <v>22</v>
      </c>
      <c r="H145" s="51">
        <v>101500</v>
      </c>
      <c r="I145" s="51">
        <v>501</v>
      </c>
      <c r="J145" s="20">
        <f t="shared" si="8"/>
        <v>-2.7039367197275616E-19</v>
      </c>
      <c r="K145" s="20">
        <f t="shared" si="9"/>
        <v>-1.7951748735560816E-19</v>
      </c>
      <c r="L145" s="20"/>
      <c r="M145" s="14">
        <f t="shared" si="10"/>
        <v>2</v>
      </c>
      <c r="N145" s="14">
        <f t="shared" si="11"/>
        <v>-1.3519683598637808E-19</v>
      </c>
    </row>
    <row r="146" spans="1:14">
      <c r="A146" s="20">
        <v>145</v>
      </c>
      <c r="B146" s="75">
        <v>9.09767316017316E-3</v>
      </c>
      <c r="C146" s="75">
        <v>1E-3</v>
      </c>
      <c r="D146" s="75">
        <v>0.13824044353662096</v>
      </c>
      <c r="E146" s="75">
        <v>5.9976905802013605E-2</v>
      </c>
      <c r="F146" s="69">
        <v>7.7</v>
      </c>
      <c r="G146" s="69">
        <v>22</v>
      </c>
      <c r="H146" s="51">
        <v>101500</v>
      </c>
      <c r="I146" s="51">
        <v>501</v>
      </c>
      <c r="J146" s="20">
        <f t="shared" si="8"/>
        <v>-2.385481580802355E-19</v>
      </c>
      <c r="K146" s="20">
        <f t="shared" si="9"/>
        <v>-1.6427678638976734E-19</v>
      </c>
      <c r="L146" s="20"/>
      <c r="M146" s="14">
        <f t="shared" si="10"/>
        <v>2</v>
      </c>
      <c r="N146" s="14">
        <f t="shared" si="11"/>
        <v>-1.1927407904011775E-19</v>
      </c>
    </row>
    <row r="147" spans="1:14">
      <c r="A147" s="20">
        <v>146</v>
      </c>
      <c r="B147" s="75">
        <v>6.7567567567567571E-3</v>
      </c>
      <c r="C147" s="75">
        <v>1E-3</v>
      </c>
      <c r="D147" s="75">
        <v>0.41666666666666669</v>
      </c>
      <c r="E147" s="75">
        <v>5.9976905802013605E-2</v>
      </c>
      <c r="F147" s="69">
        <v>7.7</v>
      </c>
      <c r="G147" s="69">
        <v>22</v>
      </c>
      <c r="H147" s="51">
        <v>101500</v>
      </c>
      <c r="I147" s="51">
        <v>501</v>
      </c>
      <c r="J147" s="20">
        <f t="shared" si="8"/>
        <v>-6.2251483809064733E-19</v>
      </c>
      <c r="K147" s="20">
        <f t="shared" si="9"/>
        <v>-3.199784088026803E-19</v>
      </c>
      <c r="L147" s="20"/>
      <c r="M147" s="14">
        <f t="shared" si="10"/>
        <v>4</v>
      </c>
      <c r="N147" s="14">
        <f t="shared" si="11"/>
        <v>-1.5562870952266183E-19</v>
      </c>
    </row>
    <row r="148" spans="1:14">
      <c r="A148" s="20">
        <v>147</v>
      </c>
      <c r="B148" s="75">
        <v>8.9285714285714281E-3</v>
      </c>
      <c r="C148" s="75">
        <v>1E-3</v>
      </c>
      <c r="D148" s="75">
        <v>0.70422535211267612</v>
      </c>
      <c r="E148" s="75">
        <v>5.9976905802013605E-2</v>
      </c>
      <c r="F148" s="69">
        <v>7.7</v>
      </c>
      <c r="G148" s="69">
        <v>22</v>
      </c>
      <c r="H148" s="51">
        <v>101500</v>
      </c>
      <c r="I148" s="51">
        <v>501</v>
      </c>
      <c r="J148" s="20">
        <f t="shared" si="8"/>
        <v>-1.2688178295575648E-18</v>
      </c>
      <c r="K148" s="20">
        <f t="shared" si="9"/>
        <v>-4.637569115301613E-19</v>
      </c>
      <c r="L148" s="20"/>
      <c r="M148" s="14">
        <f t="shared" si="10"/>
        <v>8</v>
      </c>
      <c r="N148" s="14">
        <f t="shared" si="11"/>
        <v>-1.586022286946956E-19</v>
      </c>
    </row>
    <row r="149" spans="1:14">
      <c r="A149" s="20">
        <v>148</v>
      </c>
      <c r="B149" s="75">
        <v>6.3410544700241545E-2</v>
      </c>
      <c r="C149" s="75">
        <v>7.4017323154096917E-3</v>
      </c>
      <c r="D149" s="75">
        <v>0.17833077697868985</v>
      </c>
      <c r="E149" s="75">
        <v>5.9976905802013605E-2</v>
      </c>
      <c r="F149" s="69">
        <v>7.7</v>
      </c>
      <c r="G149" s="69">
        <v>22</v>
      </c>
      <c r="H149" s="51">
        <v>101500</v>
      </c>
      <c r="I149" s="51">
        <v>503</v>
      </c>
      <c r="J149" s="20">
        <f t="shared" si="8"/>
        <v>-6.7027384365933812E-19</v>
      </c>
      <c r="K149" s="20">
        <f t="shared" si="9"/>
        <v>-3.8241799632035576E-19</v>
      </c>
      <c r="L149" s="20"/>
      <c r="M149" s="14">
        <f t="shared" si="10"/>
        <v>4</v>
      </c>
      <c r="N149" s="14">
        <f t="shared" si="11"/>
        <v>-1.6756846091483453E-19</v>
      </c>
    </row>
    <row r="150" spans="1:14">
      <c r="A150" s="20">
        <v>149</v>
      </c>
      <c r="B150" s="75">
        <v>5.3865656960396205E-2</v>
      </c>
      <c r="C150" s="75">
        <v>7.4017323154096917E-3</v>
      </c>
      <c r="D150" s="75">
        <v>0.45001537424355176</v>
      </c>
      <c r="E150" s="75">
        <v>5.9976905802013605E-2</v>
      </c>
      <c r="F150" s="69">
        <v>7.7</v>
      </c>
      <c r="G150" s="69">
        <v>22</v>
      </c>
      <c r="H150" s="51">
        <v>101500</v>
      </c>
      <c r="I150" s="51">
        <v>503</v>
      </c>
      <c r="J150" s="20">
        <f t="shared" si="8"/>
        <v>-2.1094322277219226E-18</v>
      </c>
      <c r="K150" s="20">
        <f t="shared" si="9"/>
        <v>-1.0067197172405556E-18</v>
      </c>
      <c r="L150" s="20"/>
      <c r="M150" s="14">
        <f t="shared" si="10"/>
        <v>14</v>
      </c>
      <c r="N150" s="14">
        <f t="shared" si="11"/>
        <v>-1.5067373055156591E-19</v>
      </c>
    </row>
    <row r="151" spans="1:14">
      <c r="A151" s="20">
        <v>150</v>
      </c>
      <c r="B151" s="75">
        <v>3.6964773838892115E-2</v>
      </c>
      <c r="C151" s="75">
        <v>7.4017323154096917E-3</v>
      </c>
      <c r="D151" s="75">
        <v>0.28616811346366583</v>
      </c>
      <c r="E151" s="75">
        <v>5.9976905802013605E-2</v>
      </c>
      <c r="F151" s="69">
        <v>7.7</v>
      </c>
      <c r="G151" s="69">
        <v>22</v>
      </c>
      <c r="H151" s="51">
        <v>101500</v>
      </c>
      <c r="I151" s="51">
        <v>504</v>
      </c>
      <c r="J151" s="20">
        <f t="shared" si="8"/>
        <v>-1.0698671484607109E-18</v>
      </c>
      <c r="K151" s="20">
        <f t="shared" si="9"/>
        <v>-7.5865397552093032E-19</v>
      </c>
      <c r="L151" s="20"/>
      <c r="M151" s="14">
        <f t="shared" si="10"/>
        <v>7</v>
      </c>
      <c r="N151" s="14">
        <f t="shared" si="11"/>
        <v>-1.5283816406581583E-19</v>
      </c>
    </row>
    <row r="152" spans="1:14">
      <c r="A152" s="20">
        <v>151</v>
      </c>
      <c r="B152" s="75">
        <v>0.24</v>
      </c>
      <c r="C152" s="75">
        <v>7.0000000000000001E-3</v>
      </c>
      <c r="D152" s="75">
        <v>0.22</v>
      </c>
      <c r="E152" s="75">
        <v>6.0000000000000001E-3</v>
      </c>
      <c r="F152" s="69">
        <v>7.5</v>
      </c>
      <c r="G152" s="69">
        <v>22</v>
      </c>
      <c r="H152" s="51">
        <v>101400</v>
      </c>
      <c r="I152" s="51">
        <v>490</v>
      </c>
      <c r="J152" s="20">
        <f t="shared" si="8"/>
        <v>2.3956503203466424E-19</v>
      </c>
      <c r="K152" s="20">
        <f t="shared" si="9"/>
        <v>2.4238599708579706E-20</v>
      </c>
      <c r="L152" s="20"/>
      <c r="M152" s="14">
        <f t="shared" si="10"/>
        <v>-2</v>
      </c>
      <c r="N152" s="14">
        <f t="shared" si="11"/>
        <v>-1.1978251601733212E-19</v>
      </c>
    </row>
    <row r="153" spans="1:14">
      <c r="A153" s="20">
        <v>152</v>
      </c>
      <c r="B153" s="75">
        <v>0.14599999999999999</v>
      </c>
      <c r="C153" s="75">
        <v>7.0000000000000001E-3</v>
      </c>
      <c r="D153" s="75">
        <v>0.11700000000000001</v>
      </c>
      <c r="E153" s="75">
        <v>5.0000000000000001E-3</v>
      </c>
      <c r="F153" s="69">
        <v>7.5</v>
      </c>
      <c r="G153" s="69">
        <v>20</v>
      </c>
      <c r="H153" s="51">
        <v>101400</v>
      </c>
      <c r="I153" s="51">
        <v>504</v>
      </c>
      <c r="J153" s="20">
        <f t="shared" si="8"/>
        <v>2.5916662751656052E-19</v>
      </c>
      <c r="K153" s="20">
        <f t="shared" si="9"/>
        <v>4.2889586294962861E-20</v>
      </c>
      <c r="L153" s="20"/>
      <c r="M153" s="14">
        <f t="shared" si="10"/>
        <v>-2</v>
      </c>
      <c r="N153" s="14">
        <f t="shared" si="11"/>
        <v>-1.2958331375828026E-19</v>
      </c>
    </row>
    <row r="154" spans="1:14">
      <c r="A154" s="20">
        <v>153</v>
      </c>
      <c r="B154" s="75">
        <v>0.17699999999999999</v>
      </c>
      <c r="C154" s="75">
        <v>8.9999999999999993E-3</v>
      </c>
      <c r="D154" s="75">
        <v>0.16500000000000001</v>
      </c>
      <c r="E154" s="75">
        <v>7.0000000000000001E-3</v>
      </c>
      <c r="F154" s="69">
        <v>7.5</v>
      </c>
      <c r="G154" s="69">
        <v>18</v>
      </c>
      <c r="H154" s="51">
        <v>101500</v>
      </c>
      <c r="I154" s="51">
        <v>509</v>
      </c>
      <c r="J154" s="20">
        <f t="shared" si="8"/>
        <v>1.1772100199862741E-19</v>
      </c>
      <c r="K154" s="20">
        <f t="shared" si="9"/>
        <v>2.0471949450549288E-20</v>
      </c>
      <c r="L154" s="20"/>
      <c r="M154" s="14">
        <f t="shared" si="10"/>
        <v>-1</v>
      </c>
      <c r="N154" s="14">
        <f t="shared" si="11"/>
        <v>-1.1772100199862741E-19</v>
      </c>
    </row>
    <row r="155" spans="1:14">
      <c r="A155" s="20">
        <v>154</v>
      </c>
      <c r="B155" s="75">
        <v>0.188</v>
      </c>
      <c r="C155" s="75">
        <v>8.9999999999999993E-3</v>
      </c>
      <c r="D155" s="75">
        <v>0.17699999999999999</v>
      </c>
      <c r="E155" s="75">
        <v>7.0000000000000001E-3</v>
      </c>
      <c r="F155" s="69">
        <v>7.5</v>
      </c>
      <c r="G155" s="69">
        <v>18</v>
      </c>
      <c r="H155" s="51">
        <v>101500</v>
      </c>
      <c r="I155" s="51">
        <v>510</v>
      </c>
      <c r="J155" s="20">
        <f t="shared" si="8"/>
        <v>1.1121628772742515E-19</v>
      </c>
      <c r="K155" s="20">
        <f t="shared" si="9"/>
        <v>1.8185694497895278E-20</v>
      </c>
      <c r="L155" s="20"/>
      <c r="M155" s="14">
        <f t="shared" si="10"/>
        <v>-1</v>
      </c>
      <c r="N155" s="14">
        <f t="shared" si="11"/>
        <v>-1.1121628772742515E-19</v>
      </c>
    </row>
    <row r="156" spans="1:14">
      <c r="A156" s="20">
        <v>155</v>
      </c>
      <c r="B156" s="75">
        <v>0.247</v>
      </c>
      <c r="C156" s="75">
        <v>8.0000000000000002E-3</v>
      </c>
      <c r="D156" s="75">
        <v>0.23300000000000001</v>
      </c>
      <c r="E156" s="75">
        <v>1.6E-2</v>
      </c>
      <c r="F156" s="69">
        <v>7.5</v>
      </c>
      <c r="G156" s="69">
        <v>18</v>
      </c>
      <c r="H156" s="51">
        <v>101500</v>
      </c>
      <c r="I156" s="51">
        <v>510</v>
      </c>
      <c r="J156" s="20">
        <f t="shared" si="8"/>
        <v>1.6359540116728507E-19</v>
      </c>
      <c r="K156" s="20">
        <f t="shared" si="9"/>
        <v>2.1426361245998672E-20</v>
      </c>
      <c r="L156" s="20"/>
      <c r="M156" s="14">
        <f t="shared" si="10"/>
        <v>-1</v>
      </c>
      <c r="N156" s="14">
        <f t="shared" si="11"/>
        <v>-1.6359540116728507E-19</v>
      </c>
    </row>
    <row r="157" spans="1:14">
      <c r="A157" s="20">
        <v>156</v>
      </c>
      <c r="B157" s="75">
        <v>3.0919999999999996</v>
      </c>
      <c r="C157" s="75">
        <v>0.31920000000000004</v>
      </c>
      <c r="D157" s="75">
        <v>5.5129999999999999</v>
      </c>
      <c r="E157" s="75">
        <v>0.56130000000000002</v>
      </c>
      <c r="F157" s="69">
        <v>7</v>
      </c>
      <c r="G157" s="69">
        <v>23</v>
      </c>
      <c r="H157" s="51">
        <v>101400</v>
      </c>
      <c r="I157" s="51">
        <v>500</v>
      </c>
      <c r="J157" s="20">
        <f t="shared" si="8"/>
        <v>-9.9241168790173824E-17</v>
      </c>
      <c r="K157" s="20">
        <f t="shared" si="9"/>
        <v>-3.5767471111178137E-17</v>
      </c>
      <c r="L157" s="20"/>
      <c r="M157" s="14">
        <f t="shared" si="10"/>
        <v>642</v>
      </c>
      <c r="N157" s="14">
        <f t="shared" si="11"/>
        <v>-1.5458125979777855E-19</v>
      </c>
    </row>
    <row r="158" spans="1:14">
      <c r="A158" s="20">
        <v>157</v>
      </c>
      <c r="B158" s="75">
        <v>3.0729999999999995</v>
      </c>
      <c r="C158" s="75">
        <v>0.23149999999999998</v>
      </c>
      <c r="D158" s="75">
        <v>2.484</v>
      </c>
      <c r="E158" s="75">
        <v>0.25840000000000007</v>
      </c>
      <c r="F158" s="69">
        <v>7</v>
      </c>
      <c r="G158" s="69">
        <v>23</v>
      </c>
      <c r="H158" s="51">
        <v>101400</v>
      </c>
      <c r="I158" s="51">
        <v>500</v>
      </c>
      <c r="J158" s="20">
        <f t="shared" si="8"/>
        <v>2.4068688301934575E-17</v>
      </c>
      <c r="K158" s="20">
        <f t="shared" si="9"/>
        <v>6.6548227354753246E-18</v>
      </c>
      <c r="L158" s="20"/>
      <c r="M158" s="14">
        <f t="shared" si="10"/>
        <v>-156</v>
      </c>
      <c r="N158" s="14">
        <f t="shared" si="11"/>
        <v>-1.5428646347393957E-19</v>
      </c>
    </row>
    <row r="159" spans="1:14">
      <c r="A159" s="20">
        <v>158</v>
      </c>
      <c r="B159" s="75">
        <v>3.0089999999999995</v>
      </c>
      <c r="C159" s="75">
        <v>0.32570000000000005</v>
      </c>
      <c r="D159" s="75">
        <v>2.7349999999999999</v>
      </c>
      <c r="E159" s="75">
        <v>0.28350000000000003</v>
      </c>
      <c r="F159" s="69">
        <v>7</v>
      </c>
      <c r="G159" s="69">
        <v>23</v>
      </c>
      <c r="H159" s="51">
        <v>101400</v>
      </c>
      <c r="I159" s="51">
        <v>500</v>
      </c>
      <c r="J159" s="20">
        <f t="shared" si="8"/>
        <v>1.1077547566905457E-17</v>
      </c>
      <c r="K159" s="20">
        <f t="shared" si="9"/>
        <v>4.1725061534272855E-18</v>
      </c>
      <c r="L159" s="20"/>
      <c r="M159" s="14">
        <f t="shared" si="10"/>
        <v>-72</v>
      </c>
      <c r="N159" s="14">
        <f t="shared" si="11"/>
        <v>-1.5385482731813134E-19</v>
      </c>
    </row>
    <row r="160" spans="1:14">
      <c r="A160" s="20">
        <v>159</v>
      </c>
      <c r="B160" s="75">
        <v>2.9159999999999999</v>
      </c>
      <c r="C160" s="75">
        <v>0.17020000000000002</v>
      </c>
      <c r="D160" s="75">
        <v>2.2600000000000002</v>
      </c>
      <c r="E160" s="75">
        <v>0.23599999999999999</v>
      </c>
      <c r="F160" s="69">
        <v>7</v>
      </c>
      <c r="G160" s="69">
        <v>23</v>
      </c>
      <c r="H160" s="51">
        <v>101400</v>
      </c>
      <c r="I160" s="51">
        <v>500</v>
      </c>
      <c r="J160" s="20">
        <f t="shared" si="8"/>
        <v>2.6101646472277572E-17</v>
      </c>
      <c r="K160" s="20">
        <f t="shared" si="9"/>
        <v>5.8571221867461926E-18</v>
      </c>
      <c r="L160" s="20"/>
      <c r="M160" s="14">
        <f t="shared" si="10"/>
        <v>-169</v>
      </c>
      <c r="N160" s="14">
        <f t="shared" si="11"/>
        <v>-1.5444761226199748E-19</v>
      </c>
    </row>
    <row r="161" spans="1:14">
      <c r="A161" s="20">
        <v>160</v>
      </c>
      <c r="B161" s="75">
        <v>2.8319999999999999</v>
      </c>
      <c r="C161" s="75">
        <v>0.34210000000000002</v>
      </c>
      <c r="D161" s="75">
        <v>3.7569999999999992</v>
      </c>
      <c r="E161" s="75">
        <v>0.38570000000000004</v>
      </c>
      <c r="F161" s="69">
        <v>7</v>
      </c>
      <c r="G161" s="69">
        <v>23</v>
      </c>
      <c r="H161" s="51">
        <v>101400</v>
      </c>
      <c r="I161" s="51">
        <v>500</v>
      </c>
      <c r="J161" s="20">
        <f t="shared" si="8"/>
        <v>-3.626211345504175E-17</v>
      </c>
      <c r="K161" s="20">
        <f t="shared" si="9"/>
        <v>-1.495637681194012E-17</v>
      </c>
      <c r="L161" s="20"/>
      <c r="M161" s="14">
        <f t="shared" si="10"/>
        <v>235</v>
      </c>
      <c r="N161" s="14">
        <f t="shared" si="11"/>
        <v>-1.543068657661351E-19</v>
      </c>
    </row>
    <row r="162" spans="1:14">
      <c r="A162" s="20">
        <v>161</v>
      </c>
      <c r="B162" s="75">
        <v>2.782</v>
      </c>
      <c r="C162" s="75">
        <v>0.33299999999999996</v>
      </c>
      <c r="D162" s="75">
        <v>3.7539999999999991</v>
      </c>
      <c r="E162" s="75">
        <v>0.38540000000000008</v>
      </c>
      <c r="F162" s="69">
        <v>7</v>
      </c>
      <c r="G162" s="69">
        <v>23</v>
      </c>
      <c r="H162" s="51">
        <v>101400</v>
      </c>
      <c r="I162" s="51">
        <v>500</v>
      </c>
      <c r="J162" s="20">
        <f t="shared" si="8"/>
        <v>-3.7761087988378952E-17</v>
      </c>
      <c r="K162" s="20">
        <f t="shared" si="9"/>
        <v>-1.5450306674745718E-17</v>
      </c>
      <c r="L162" s="20"/>
      <c r="M162" s="14">
        <f t="shared" si="10"/>
        <v>244</v>
      </c>
      <c r="N162" s="14">
        <f t="shared" si="11"/>
        <v>-1.5475855732942193E-19</v>
      </c>
    </row>
    <row r="163" spans="1:14">
      <c r="A163" s="20">
        <v>162</v>
      </c>
      <c r="B163" s="75">
        <v>2.645</v>
      </c>
      <c r="C163" s="75">
        <v>0.16980000000000003</v>
      </c>
      <c r="D163" s="75">
        <v>1.8540000000000003</v>
      </c>
      <c r="E163" s="75">
        <v>0.19539999999999996</v>
      </c>
      <c r="F163" s="69">
        <v>7</v>
      </c>
      <c r="G163" s="69">
        <v>23</v>
      </c>
      <c r="H163" s="51">
        <v>101400</v>
      </c>
      <c r="I163" s="51">
        <v>500</v>
      </c>
      <c r="J163" s="20">
        <f t="shared" si="8"/>
        <v>2.9950308571835134E-17</v>
      </c>
      <c r="K163" s="20">
        <f t="shared" si="9"/>
        <v>7.2379439421369208E-18</v>
      </c>
      <c r="L163" s="20"/>
      <c r="M163" s="14">
        <f t="shared" si="10"/>
        <v>-194</v>
      </c>
      <c r="N163" s="14">
        <f t="shared" si="11"/>
        <v>-1.5438303387543885E-19</v>
      </c>
    </row>
    <row r="164" spans="1:14">
      <c r="A164" s="20">
        <v>163</v>
      </c>
      <c r="B164" s="75">
        <v>2.5379999999999998</v>
      </c>
      <c r="C164" s="75">
        <v>0.1444</v>
      </c>
      <c r="D164" s="75">
        <v>1.5919999999999999</v>
      </c>
      <c r="E164" s="75">
        <v>0.16920000000000002</v>
      </c>
      <c r="F164" s="69">
        <v>7</v>
      </c>
      <c r="G164" s="69">
        <v>23</v>
      </c>
      <c r="H164" s="51">
        <v>101400</v>
      </c>
      <c r="I164" s="51">
        <v>500</v>
      </c>
      <c r="J164" s="20">
        <f t="shared" si="8"/>
        <v>3.5074531752482912E-17</v>
      </c>
      <c r="K164" s="20">
        <f t="shared" si="9"/>
        <v>7.6522171181731564E-18</v>
      </c>
      <c r="L164" s="20"/>
      <c r="M164" s="14">
        <f t="shared" si="10"/>
        <v>-227</v>
      </c>
      <c r="N164" s="14">
        <f t="shared" si="11"/>
        <v>-1.5451335573781019E-19</v>
      </c>
    </row>
    <row r="165" spans="1:14">
      <c r="A165" s="20">
        <v>164</v>
      </c>
      <c r="B165" s="75">
        <v>2.4060000000000001</v>
      </c>
      <c r="C165" s="75">
        <v>0.1986</v>
      </c>
      <c r="D165" s="75">
        <v>2.1570000000000005</v>
      </c>
      <c r="E165" s="75">
        <v>0.22570000000000007</v>
      </c>
      <c r="F165" s="69">
        <v>7</v>
      </c>
      <c r="G165" s="69">
        <v>23</v>
      </c>
      <c r="H165" s="51">
        <v>101400</v>
      </c>
      <c r="I165" s="51">
        <v>500</v>
      </c>
      <c r="J165" s="20">
        <f t="shared" si="8"/>
        <v>8.9845039987723551E-18</v>
      </c>
      <c r="K165" s="20">
        <f t="shared" si="9"/>
        <v>2.689476880739625E-18</v>
      </c>
      <c r="L165" s="20"/>
      <c r="M165" s="14">
        <f t="shared" si="10"/>
        <v>-58</v>
      </c>
      <c r="N165" s="14">
        <f t="shared" si="11"/>
        <v>-1.5490524135814405E-19</v>
      </c>
    </row>
    <row r="166" spans="1:14">
      <c r="A166" s="20">
        <v>165</v>
      </c>
      <c r="B166" s="75">
        <v>2.331</v>
      </c>
      <c r="C166" s="75">
        <v>0.1472</v>
      </c>
      <c r="D166" s="75">
        <v>1.52</v>
      </c>
      <c r="E166" s="75">
        <v>0.16200000000000001</v>
      </c>
      <c r="F166" s="69">
        <v>7</v>
      </c>
      <c r="G166" s="69">
        <v>23</v>
      </c>
      <c r="H166" s="51">
        <v>101400</v>
      </c>
      <c r="I166" s="51">
        <v>500</v>
      </c>
      <c r="J166" s="20">
        <f t="shared" si="8"/>
        <v>2.8794727275204219E-17</v>
      </c>
      <c r="K166" s="20">
        <f t="shared" si="9"/>
        <v>6.8578383850399862E-18</v>
      </c>
      <c r="L166" s="20"/>
      <c r="M166" s="14">
        <f t="shared" si="10"/>
        <v>-186</v>
      </c>
      <c r="N166" s="14">
        <f t="shared" si="11"/>
        <v>-1.5481036169464634E-19</v>
      </c>
    </row>
    <row r="167" spans="1:14">
      <c r="A167" s="20">
        <v>166</v>
      </c>
      <c r="B167" s="75">
        <v>2.2149999999999999</v>
      </c>
      <c r="C167" s="75">
        <v>0.1691</v>
      </c>
      <c r="D167" s="75">
        <v>1.7583333333333331</v>
      </c>
      <c r="E167" s="75">
        <v>0.18583333333333332</v>
      </c>
      <c r="F167" s="69">
        <v>7</v>
      </c>
      <c r="G167" s="69">
        <v>23</v>
      </c>
      <c r="H167" s="51">
        <v>101400</v>
      </c>
      <c r="I167" s="51">
        <v>500</v>
      </c>
      <c r="J167" s="20">
        <f t="shared" si="8"/>
        <v>1.5797918367233522E-17</v>
      </c>
      <c r="K167" s="20">
        <f t="shared" si="9"/>
        <v>4.4263657748535697E-18</v>
      </c>
      <c r="L167" s="20"/>
      <c r="M167" s="14">
        <f t="shared" si="10"/>
        <v>-102</v>
      </c>
      <c r="N167" s="14">
        <f t="shared" si="11"/>
        <v>-1.548815526199365E-19</v>
      </c>
    </row>
    <row r="168" spans="1:14">
      <c r="A168" s="20">
        <v>167</v>
      </c>
      <c r="B168" s="75">
        <v>2.161</v>
      </c>
      <c r="C168" s="75">
        <v>0.16020000000000004</v>
      </c>
      <c r="D168" s="75">
        <v>1.7909999999999999</v>
      </c>
      <c r="E168" s="75">
        <v>0.18910000000000002</v>
      </c>
      <c r="F168" s="69">
        <v>7</v>
      </c>
      <c r="G168" s="69">
        <v>23</v>
      </c>
      <c r="H168" s="51">
        <v>101400</v>
      </c>
      <c r="I168" s="51">
        <v>500</v>
      </c>
      <c r="J168" s="20">
        <f t="shared" si="8"/>
        <v>1.2639813098308047E-17</v>
      </c>
      <c r="K168" s="20">
        <f t="shared" si="9"/>
        <v>3.4597253118072948E-18</v>
      </c>
      <c r="L168" s="20"/>
      <c r="M168" s="14">
        <f t="shared" si="10"/>
        <v>-82</v>
      </c>
      <c r="N168" s="14">
        <f t="shared" si="11"/>
        <v>-1.5414406217448837E-19</v>
      </c>
    </row>
    <row r="169" spans="1:14">
      <c r="A169" s="20">
        <v>168</v>
      </c>
      <c r="B169" s="75">
        <v>2.1219999999999999</v>
      </c>
      <c r="C169" s="75">
        <v>0.21589999999999998</v>
      </c>
      <c r="D169" s="75">
        <v>2.3039999999999998</v>
      </c>
      <c r="E169" s="75">
        <v>0.2404</v>
      </c>
      <c r="F169" s="69">
        <v>7</v>
      </c>
      <c r="G169" s="69">
        <v>23</v>
      </c>
      <c r="H169" s="51">
        <v>101400</v>
      </c>
      <c r="I169" s="51">
        <v>500</v>
      </c>
      <c r="J169" s="20">
        <f t="shared" si="8"/>
        <v>-6.1599819577660503E-18</v>
      </c>
      <c r="K169" s="20">
        <f t="shared" si="9"/>
        <v>-2.2019129065306301E-18</v>
      </c>
      <c r="L169" s="20"/>
      <c r="M169" s="14">
        <f t="shared" si="10"/>
        <v>40</v>
      </c>
      <c r="N169" s="14">
        <f t="shared" si="11"/>
        <v>-1.5399954894415126E-19</v>
      </c>
    </row>
    <row r="170" spans="1:14">
      <c r="A170" s="20">
        <v>169</v>
      </c>
      <c r="B170" s="75">
        <v>7.4394021365537896E-2</v>
      </c>
      <c r="C170" s="75">
        <v>1.2906682647670998E-2</v>
      </c>
      <c r="D170" s="75">
        <v>5.39804264965483E-2</v>
      </c>
      <c r="E170" s="75">
        <v>9.3651105450205108E-3</v>
      </c>
      <c r="F170" s="69">
        <v>10</v>
      </c>
      <c r="G170" s="69">
        <v>21</v>
      </c>
      <c r="H170" s="51">
        <v>101500</v>
      </c>
      <c r="I170" s="51">
        <v>500</v>
      </c>
      <c r="J170" s="20">
        <f t="shared" si="8"/>
        <v>1.6994053808078978E-19</v>
      </c>
      <c r="K170" s="20">
        <f t="shared" si="9"/>
        <v>1.0319095456906414E-19</v>
      </c>
      <c r="L170" s="20"/>
      <c r="M170" s="14">
        <f t="shared" si="10"/>
        <v>-1</v>
      </c>
      <c r="N170" s="14">
        <f t="shared" si="11"/>
        <v>-1.6994053808078978E-19</v>
      </c>
    </row>
    <row r="171" spans="1:14">
      <c r="A171" s="20">
        <v>170</v>
      </c>
      <c r="B171" s="75">
        <v>3.2626004438242158E-2</v>
      </c>
      <c r="C171" s="75">
        <v>3.3877017309041058E-3</v>
      </c>
      <c r="D171" s="75">
        <v>0.21701171091929999</v>
      </c>
      <c r="E171" s="75">
        <v>2.2533281698633362E-2</v>
      </c>
      <c r="F171" s="69">
        <v>10</v>
      </c>
      <c r="G171" s="69">
        <v>21</v>
      </c>
      <c r="H171" s="51">
        <v>101500</v>
      </c>
      <c r="I171" s="51">
        <v>500</v>
      </c>
      <c r="J171" s="20">
        <f t="shared" si="8"/>
        <v>-9.6442447486604206E-19</v>
      </c>
      <c r="K171" s="20">
        <f t="shared" si="9"/>
        <v>-3.5049154246118326E-19</v>
      </c>
      <c r="L171" s="20"/>
      <c r="M171" s="14">
        <f t="shared" si="10"/>
        <v>6</v>
      </c>
      <c r="N171" s="14">
        <f t="shared" si="11"/>
        <v>-1.6073741247767368E-19</v>
      </c>
    </row>
    <row r="172" spans="1:14">
      <c r="A172" s="20">
        <v>171</v>
      </c>
      <c r="B172" s="75">
        <v>9.9176879973556786E-2</v>
      </c>
      <c r="C172" s="75">
        <v>1.08168E-2</v>
      </c>
      <c r="D172" s="75">
        <v>0.24655849185456158</v>
      </c>
      <c r="E172" s="75">
        <v>2.6890000000000001E-2</v>
      </c>
      <c r="F172" s="69">
        <v>10</v>
      </c>
      <c r="G172" s="69">
        <v>20</v>
      </c>
      <c r="H172" s="51">
        <v>101500</v>
      </c>
      <c r="I172" s="51">
        <v>504</v>
      </c>
      <c r="J172" s="20">
        <f t="shared" si="8"/>
        <v>-1.424945022413721E-18</v>
      </c>
      <c r="K172" s="20">
        <f t="shared" si="9"/>
        <v>-5.4393993024084158E-19</v>
      </c>
      <c r="L172" s="20"/>
      <c r="M172" s="14">
        <f t="shared" si="10"/>
        <v>9</v>
      </c>
      <c r="N172" s="14">
        <f t="shared" si="11"/>
        <v>-1.5832722471263566E-19</v>
      </c>
    </row>
    <row r="173" spans="1:14">
      <c r="A173" s="20">
        <v>172</v>
      </c>
      <c r="B173" s="75">
        <v>5.944438626183518E-2</v>
      </c>
      <c r="C173" s="75">
        <v>6.2100000000000002E-3</v>
      </c>
      <c r="D173" s="75">
        <v>0.74266293464998345</v>
      </c>
      <c r="E173" s="75">
        <v>7.7623300000000006E-2</v>
      </c>
      <c r="F173" s="69">
        <v>10</v>
      </c>
      <c r="G173" s="69">
        <v>20</v>
      </c>
      <c r="H173" s="51">
        <v>101500</v>
      </c>
      <c r="I173" s="51">
        <v>504</v>
      </c>
      <c r="J173" s="20">
        <f t="shared" si="8"/>
        <v>-4.9824598236769187E-18</v>
      </c>
      <c r="K173" s="20">
        <f t="shared" si="9"/>
        <v>-1.8220097900396173E-18</v>
      </c>
      <c r="L173" s="20"/>
      <c r="M173" s="14">
        <f t="shared" si="10"/>
        <v>32</v>
      </c>
      <c r="N173" s="14">
        <f t="shared" si="11"/>
        <v>-1.5570186948990371E-19</v>
      </c>
    </row>
    <row r="174" spans="1:14">
      <c r="A174" s="20">
        <v>173</v>
      </c>
      <c r="B174" s="75">
        <v>6.4758508639218976E-2</v>
      </c>
      <c r="C174" s="75">
        <v>6.8767000000000003E-3</v>
      </c>
      <c r="D174" s="75">
        <v>0.10611206424562851</v>
      </c>
      <c r="E174" s="75">
        <v>1.1267900000000001E-2</v>
      </c>
      <c r="F174" s="69">
        <v>10</v>
      </c>
      <c r="G174" s="69">
        <v>20</v>
      </c>
      <c r="H174" s="51">
        <v>101500</v>
      </c>
      <c r="I174" s="51">
        <v>502</v>
      </c>
      <c r="J174" s="20">
        <f t="shared" si="8"/>
        <v>-3.1755405879411331E-19</v>
      </c>
      <c r="K174" s="20">
        <f t="shared" si="9"/>
        <v>-1.1802338372593278E-19</v>
      </c>
      <c r="L174" s="20"/>
      <c r="M174" s="14">
        <f t="shared" si="10"/>
        <v>2</v>
      </c>
      <c r="N174" s="14">
        <f t="shared" si="11"/>
        <v>-1.5877702939705666E-19</v>
      </c>
    </row>
    <row r="175" spans="1:14">
      <c r="A175" s="20">
        <v>174</v>
      </c>
      <c r="B175" s="75">
        <v>7.3218324802893558E-2</v>
      </c>
      <c r="C175" s="75">
        <v>7.6023999999999996E-3</v>
      </c>
      <c r="D175" s="75">
        <v>0.58524493764501018</v>
      </c>
      <c r="E175" s="75">
        <v>6.076024E-2</v>
      </c>
      <c r="F175" s="69">
        <v>10</v>
      </c>
      <c r="G175" s="69">
        <v>20</v>
      </c>
      <c r="H175" s="51">
        <v>101500</v>
      </c>
      <c r="I175" s="51">
        <v>502</v>
      </c>
      <c r="J175" s="20">
        <f t="shared" si="8"/>
        <v>-4.2084175132111898E-18</v>
      </c>
      <c r="K175" s="20">
        <f t="shared" si="9"/>
        <v>-1.5293444809300532E-18</v>
      </c>
      <c r="L175" s="20"/>
      <c r="M175" s="14">
        <f t="shared" si="10"/>
        <v>27</v>
      </c>
      <c r="N175" s="14">
        <f t="shared" si="11"/>
        <v>-1.5586731530411815E-19</v>
      </c>
    </row>
    <row r="176" spans="1:14">
      <c r="A176" s="20">
        <v>175</v>
      </c>
      <c r="B176" s="75">
        <v>0.89</v>
      </c>
      <c r="C176" s="75">
        <v>0.5</v>
      </c>
      <c r="D176" s="75">
        <v>15.15</v>
      </c>
      <c r="E176" s="75">
        <v>0.5</v>
      </c>
      <c r="F176" s="69">
        <v>9</v>
      </c>
      <c r="G176" s="69">
        <v>21</v>
      </c>
      <c r="H176" s="51">
        <v>101960</v>
      </c>
      <c r="I176" s="51">
        <v>507</v>
      </c>
      <c r="J176" s="20">
        <f t="shared" si="8"/>
        <v>-3.92242722376123E-16</v>
      </c>
      <c r="K176" s="20">
        <f t="shared" si="9"/>
        <v>-5.7535673502732046E-16</v>
      </c>
      <c r="L176" s="20"/>
      <c r="M176" s="14">
        <f t="shared" si="10"/>
        <v>2539</v>
      </c>
      <c r="N176" s="14">
        <f t="shared" si="11"/>
        <v>-1.5448709034112761E-19</v>
      </c>
    </row>
    <row r="177" spans="1:14">
      <c r="A177" s="20">
        <v>176</v>
      </c>
      <c r="B177" s="75">
        <v>1.96</v>
      </c>
      <c r="C177" s="75">
        <v>0.5</v>
      </c>
      <c r="D177" s="75">
        <v>6.45</v>
      </c>
      <c r="E177" s="75">
        <v>0.5</v>
      </c>
      <c r="F177" s="69">
        <v>9</v>
      </c>
      <c r="G177" s="69">
        <v>21</v>
      </c>
      <c r="H177" s="51">
        <v>101960</v>
      </c>
      <c r="I177" s="51">
        <v>508</v>
      </c>
      <c r="J177" s="20">
        <f t="shared" si="8"/>
        <v>-1.8470051402030502E-16</v>
      </c>
      <c r="K177" s="20">
        <f t="shared" si="9"/>
        <v>-1.3975570634559528E-16</v>
      </c>
      <c r="L177" s="20"/>
      <c r="M177" s="14">
        <f t="shared" si="10"/>
        <v>1196</v>
      </c>
      <c r="N177" s="14">
        <f t="shared" si="11"/>
        <v>-1.5443186790995403E-19</v>
      </c>
    </row>
    <row r="178" spans="1:14">
      <c r="A178" s="20">
        <v>177</v>
      </c>
      <c r="B178" s="75">
        <v>0.89</v>
      </c>
      <c r="C178" s="75">
        <v>0.5</v>
      </c>
      <c r="D178" s="75">
        <v>11.92</v>
      </c>
      <c r="E178" s="75">
        <v>0.5</v>
      </c>
      <c r="F178" s="69">
        <v>9</v>
      </c>
      <c r="G178" s="69">
        <v>20</v>
      </c>
      <c r="H178" s="51">
        <v>101960</v>
      </c>
      <c r="I178" s="51">
        <v>509</v>
      </c>
      <c r="J178" s="20">
        <f t="shared" si="8"/>
        <v>-3.0220459147669833E-16</v>
      </c>
      <c r="K178" s="20">
        <f t="shared" si="9"/>
        <v>-4.4803595395406453E-16</v>
      </c>
      <c r="L178" s="20"/>
      <c r="M178" s="14">
        <f t="shared" si="10"/>
        <v>1956</v>
      </c>
      <c r="N178" s="14">
        <f t="shared" si="11"/>
        <v>-1.545013248858376E-19</v>
      </c>
    </row>
    <row r="179" spans="1:14">
      <c r="A179" s="20">
        <v>178</v>
      </c>
      <c r="B179" s="75">
        <v>2.66</v>
      </c>
      <c r="C179" s="75">
        <v>0.5</v>
      </c>
      <c r="D179" s="75">
        <v>8.7200000000000006</v>
      </c>
      <c r="E179" s="75">
        <v>0.5</v>
      </c>
      <c r="F179" s="69">
        <v>9</v>
      </c>
      <c r="G179" s="69">
        <v>22</v>
      </c>
      <c r="H179" s="51">
        <v>101960</v>
      </c>
      <c r="I179" s="51">
        <v>509</v>
      </c>
      <c r="J179" s="20">
        <f t="shared" si="8"/>
        <v>-2.9065954962139612E-16</v>
      </c>
      <c r="K179" s="20">
        <f t="shared" si="9"/>
        <v>-1.6212939517149441E-16</v>
      </c>
      <c r="L179" s="20"/>
      <c r="M179" s="14">
        <f t="shared" si="10"/>
        <v>1882</v>
      </c>
      <c r="N179" s="14">
        <f t="shared" si="11"/>
        <v>-1.5444184358203833E-19</v>
      </c>
    </row>
    <row r="180" spans="1:14">
      <c r="A180" s="20">
        <v>179</v>
      </c>
      <c r="B180" s="75">
        <v>1.21</v>
      </c>
      <c r="C180" s="75">
        <v>0.5</v>
      </c>
      <c r="D180" s="75">
        <v>8.67</v>
      </c>
      <c r="E180" s="75">
        <v>0.5</v>
      </c>
      <c r="F180" s="69">
        <v>9</v>
      </c>
      <c r="G180" s="69">
        <v>23</v>
      </c>
      <c r="H180" s="51">
        <v>101960</v>
      </c>
      <c r="I180" s="51">
        <v>509</v>
      </c>
      <c r="J180" s="20">
        <f t="shared" si="8"/>
        <v>-2.3933122505611573E-16</v>
      </c>
      <c r="K180" s="20">
        <f t="shared" si="9"/>
        <v>-2.7146680929508897E-16</v>
      </c>
      <c r="L180" s="20"/>
      <c r="M180" s="14">
        <f t="shared" si="10"/>
        <v>1549</v>
      </c>
      <c r="N180" s="14">
        <f t="shared" si="11"/>
        <v>-1.545069238580476E-19</v>
      </c>
    </row>
    <row r="181" spans="1:14">
      <c r="A181" s="20">
        <v>180</v>
      </c>
      <c r="B181" s="75">
        <v>1.41</v>
      </c>
      <c r="C181" s="75">
        <v>0.5</v>
      </c>
      <c r="D181" s="75">
        <v>11.06</v>
      </c>
      <c r="E181" s="75">
        <v>0.5</v>
      </c>
      <c r="F181" s="69">
        <v>9</v>
      </c>
      <c r="G181" s="69">
        <v>22</v>
      </c>
      <c r="H181" s="51">
        <v>101960</v>
      </c>
      <c r="I181" s="51">
        <v>509</v>
      </c>
      <c r="J181" s="20">
        <f t="shared" si="8"/>
        <v>-3.3482641855702965E-16</v>
      </c>
      <c r="K181" s="20">
        <f t="shared" si="9"/>
        <v>-3.2368248616100551E-16</v>
      </c>
      <c r="L181" s="20"/>
      <c r="M181" s="14">
        <f t="shared" si="10"/>
        <v>2168</v>
      </c>
      <c r="N181" s="14">
        <f t="shared" si="11"/>
        <v>-1.5444022996172953E-19</v>
      </c>
    </row>
    <row r="182" spans="1:14">
      <c r="A182" s="20">
        <v>181</v>
      </c>
      <c r="B182" s="75">
        <v>0.9</v>
      </c>
      <c r="C182" s="75">
        <v>0.5</v>
      </c>
      <c r="D182" s="75">
        <v>14.42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20">
        <f t="shared" si="8"/>
        <v>-3.725635700257134E-16</v>
      </c>
      <c r="K182" s="20">
        <f t="shared" si="9"/>
        <v>-5.4176817370289767E-16</v>
      </c>
      <c r="L182" s="20"/>
      <c r="M182" s="14">
        <f t="shared" si="10"/>
        <v>2412</v>
      </c>
      <c r="N182" s="14">
        <f t="shared" si="11"/>
        <v>-1.5446250830253457E-19</v>
      </c>
    </row>
    <row r="183" spans="1:14">
      <c r="A183" s="20">
        <v>182</v>
      </c>
      <c r="B183" s="75">
        <v>1.0900000000000001</v>
      </c>
      <c r="C183" s="75">
        <v>0.5</v>
      </c>
      <c r="D183" s="75">
        <v>19.87</v>
      </c>
      <c r="E183" s="75">
        <v>0.5</v>
      </c>
      <c r="F183" s="69">
        <v>9</v>
      </c>
      <c r="G183" s="69">
        <v>22</v>
      </c>
      <c r="H183" s="51">
        <v>101960</v>
      </c>
      <c r="I183" s="51">
        <v>509</v>
      </c>
      <c r="J183" s="20">
        <f t="shared" si="8"/>
        <v>-5.7106208557200371E-16</v>
      </c>
      <c r="K183" s="20">
        <f t="shared" si="9"/>
        <v>-6.8213304132204553E-16</v>
      </c>
      <c r="L183" s="20"/>
      <c r="M183" s="14">
        <f t="shared" si="10"/>
        <v>3697</v>
      </c>
      <c r="N183" s="14">
        <f t="shared" si="11"/>
        <v>-1.5446634719286008E-19</v>
      </c>
    </row>
    <row r="184" spans="1:14">
      <c r="A184" s="20">
        <v>183</v>
      </c>
      <c r="B184" s="75">
        <v>2.75</v>
      </c>
      <c r="C184" s="75">
        <v>0.5</v>
      </c>
      <c r="D184" s="75">
        <v>2.4</v>
      </c>
      <c r="E184" s="75">
        <v>0.5</v>
      </c>
      <c r="F184" s="69">
        <v>9</v>
      </c>
      <c r="G184" s="69">
        <v>22</v>
      </c>
      <c r="H184" s="51">
        <v>101960</v>
      </c>
      <c r="I184" s="51">
        <v>503</v>
      </c>
      <c r="J184" s="20">
        <f t="shared" si="8"/>
        <v>1.7277405127368775E-17</v>
      </c>
      <c r="K184" s="20">
        <f t="shared" si="9"/>
        <v>1.1208201914047704E-17</v>
      </c>
      <c r="L184" s="20"/>
      <c r="M184" s="14">
        <f t="shared" si="10"/>
        <v>-112</v>
      </c>
      <c r="N184" s="14">
        <f t="shared" si="11"/>
        <v>-1.5426254578007836E-19</v>
      </c>
    </row>
    <row r="185" spans="1:14" ht="15.75" thickBot="1">
      <c r="A185" s="20">
        <v>184</v>
      </c>
      <c r="B185" s="75">
        <v>1.48</v>
      </c>
      <c r="C185" s="75">
        <v>0.5</v>
      </c>
      <c r="D185" s="75">
        <v>8.34</v>
      </c>
      <c r="E185" s="75">
        <v>0.5</v>
      </c>
      <c r="F185" s="69">
        <v>9</v>
      </c>
      <c r="G185" s="69">
        <v>22</v>
      </c>
      <c r="H185" s="51">
        <v>101960</v>
      </c>
      <c r="I185" s="51">
        <v>509</v>
      </c>
      <c r="J185" s="20">
        <f t="shared" si="8"/>
        <v>-2.4399629830134852E-16</v>
      </c>
      <c r="K185" s="20">
        <f t="shared" si="9"/>
        <v>-2.3092482820051803E-16</v>
      </c>
      <c r="L185" s="20"/>
      <c r="M185" s="14">
        <f>ROUND(J185/$P$13,0)</f>
        <v>1580</v>
      </c>
      <c r="N185" s="14">
        <f t="shared" si="11"/>
        <v>-1.5442803689958767E-19</v>
      </c>
    </row>
    <row r="186" spans="1:14" ht="15.75" thickBot="1">
      <c r="A186" s="82">
        <v>185</v>
      </c>
      <c r="B186" s="83">
        <f>AVERAGE(B4:B185)</f>
        <v>0.62382619786185878</v>
      </c>
      <c r="C186" s="83">
        <f t="shared" ref="C186:N186" si="12">AVERAGE(C4:C185)</f>
        <v>0.11338672890963437</v>
      </c>
      <c r="D186" s="83">
        <f t="shared" si="12"/>
        <v>1.4450393867165185</v>
      </c>
      <c r="E186" s="83">
        <f t="shared" si="12"/>
        <v>0.19572204179225838</v>
      </c>
      <c r="F186" s="83">
        <f t="shared" si="12"/>
        <v>7.7917032967033002</v>
      </c>
      <c r="G186" s="83">
        <f t="shared" si="12"/>
        <v>22.753296703296705</v>
      </c>
      <c r="H186" s="83">
        <f t="shared" si="12"/>
        <v>95200.434065934067</v>
      </c>
      <c r="I186" s="83">
        <f t="shared" si="12"/>
        <v>500.6868131868132</v>
      </c>
      <c r="J186" s="83">
        <f t="shared" si="12"/>
        <v>-8.6798833213855968E-18</v>
      </c>
      <c r="K186" s="83">
        <f t="shared" si="12"/>
        <v>-4.7851584047714758E-17</v>
      </c>
      <c r="L186" s="83" t="e">
        <f t="shared" si="12"/>
        <v>#DIV/0!</v>
      </c>
      <c r="M186" s="83">
        <f t="shared" si="12"/>
        <v>56.153846153846153</v>
      </c>
      <c r="N186" s="83" t="e">
        <f t="shared" si="12"/>
        <v>#DIV/0!</v>
      </c>
    </row>
    <row r="187" spans="1:14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  <c r="L187" s="20"/>
    </row>
    <row r="188" spans="1:14">
      <c r="A188" s="20">
        <v>187</v>
      </c>
      <c r="B188" s="75"/>
      <c r="C188" s="75"/>
      <c r="D188" s="75"/>
      <c r="E188" s="75"/>
      <c r="F188" s="69"/>
      <c r="G188" s="69"/>
      <c r="H188" s="51"/>
      <c r="I188" s="51"/>
      <c r="J188" s="20"/>
      <c r="K188" s="20"/>
      <c r="L188" s="20"/>
    </row>
    <row r="189" spans="1:14">
      <c r="A189" s="20">
        <v>188</v>
      </c>
      <c r="B189" s="75"/>
      <c r="C189" s="75"/>
      <c r="D189" s="75"/>
      <c r="E189" s="75"/>
      <c r="F189" s="69"/>
      <c r="G189" s="69"/>
      <c r="H189" s="51"/>
      <c r="I189" s="51"/>
      <c r="J189" s="20"/>
      <c r="K189" s="20"/>
      <c r="L189" s="20"/>
    </row>
    <row r="190" spans="1:14">
      <c r="A190" s="20">
        <v>189</v>
      </c>
      <c r="B190" s="75"/>
      <c r="C190" s="75"/>
      <c r="D190" s="75"/>
      <c r="E190" s="75"/>
      <c r="F190" s="69"/>
      <c r="G190" s="69"/>
      <c r="H190" s="51"/>
      <c r="I190" s="51"/>
      <c r="J190" s="20"/>
      <c r="K190" s="20"/>
      <c r="L190" s="20"/>
    </row>
    <row r="191" spans="1:14">
      <c r="A191" s="20">
        <v>190</v>
      </c>
      <c r="B191" s="75"/>
      <c r="C191" s="75"/>
      <c r="D191" s="75"/>
      <c r="E191" s="75"/>
      <c r="F191" s="69"/>
      <c r="G191" s="69"/>
      <c r="H191" s="51"/>
      <c r="I191" s="51"/>
      <c r="J191" s="20"/>
      <c r="K191" s="20"/>
      <c r="L191" s="20"/>
    </row>
    <row r="192" spans="1:14">
      <c r="A192" s="20">
        <v>191</v>
      </c>
      <c r="B192" s="75"/>
      <c r="C192" s="75"/>
      <c r="D192" s="75"/>
      <c r="E192" s="75"/>
      <c r="F192" s="69"/>
      <c r="G192" s="69"/>
      <c r="H192" s="51"/>
      <c r="I192" s="51"/>
      <c r="J192" s="20"/>
      <c r="K192" s="20"/>
      <c r="L192" s="20"/>
    </row>
    <row r="193" spans="1:12">
      <c r="A193" s="20">
        <v>192</v>
      </c>
      <c r="B193" s="75"/>
      <c r="C193" s="75"/>
      <c r="D193" s="75"/>
      <c r="E193" s="75"/>
      <c r="F193" s="69"/>
      <c r="G193" s="69"/>
      <c r="H193" s="51"/>
      <c r="I193" s="51"/>
      <c r="J193" s="20"/>
      <c r="K193" s="20"/>
      <c r="L193" s="20"/>
    </row>
    <row r="194" spans="1:12">
      <c r="A194" s="20">
        <v>193</v>
      </c>
      <c r="B194" s="75"/>
      <c r="C194" s="75"/>
      <c r="D194" s="75"/>
      <c r="E194" s="75"/>
      <c r="F194" s="69"/>
      <c r="G194" s="69"/>
      <c r="H194" s="51"/>
      <c r="I194" s="51"/>
      <c r="J194" s="20"/>
      <c r="K194" s="20"/>
      <c r="L194" s="20"/>
    </row>
    <row r="195" spans="1:12">
      <c r="A195" s="20">
        <v>194</v>
      </c>
      <c r="B195" s="75"/>
      <c r="C195" s="75"/>
      <c r="D195" s="75"/>
      <c r="E195" s="75"/>
      <c r="F195" s="69"/>
      <c r="G195" s="69"/>
      <c r="H195" s="51"/>
      <c r="I195" s="51"/>
      <c r="J195" s="20"/>
      <c r="K195" s="20"/>
      <c r="L195" s="20"/>
    </row>
    <row r="196" spans="1:12">
      <c r="A196" s="20">
        <v>195</v>
      </c>
      <c r="B196" s="75"/>
      <c r="C196" s="75"/>
      <c r="D196" s="75"/>
      <c r="E196" s="75"/>
      <c r="F196" s="69"/>
      <c r="G196" s="69"/>
      <c r="H196" s="51"/>
      <c r="I196" s="51"/>
      <c r="J196" s="20"/>
      <c r="K196" s="20"/>
      <c r="L196" s="20"/>
    </row>
    <row r="197" spans="1:12">
      <c r="A197" s="20">
        <v>196</v>
      </c>
      <c r="B197" s="75"/>
      <c r="C197" s="75"/>
      <c r="D197" s="75"/>
      <c r="E197" s="75"/>
      <c r="F197" s="69"/>
      <c r="G197" s="69"/>
      <c r="H197" s="51"/>
      <c r="I197" s="51"/>
      <c r="J197" s="20"/>
      <c r="K197" s="20"/>
      <c r="L197" s="20"/>
    </row>
    <row r="198" spans="1:12">
      <c r="A198" s="20">
        <v>197</v>
      </c>
      <c r="B198" s="75"/>
      <c r="C198" s="75"/>
      <c r="D198" s="75"/>
      <c r="E198" s="75"/>
      <c r="F198" s="69"/>
      <c r="G198" s="69"/>
      <c r="H198" s="51"/>
      <c r="I198" s="51"/>
      <c r="J198" s="20"/>
      <c r="K198" s="20"/>
      <c r="L198" s="20"/>
    </row>
    <row r="199" spans="1:12">
      <c r="A199" s="20">
        <v>198</v>
      </c>
      <c r="B199" s="75"/>
      <c r="C199" s="75"/>
      <c r="D199" s="75"/>
      <c r="E199" s="75"/>
      <c r="F199" s="69"/>
      <c r="G199" s="69"/>
      <c r="H199" s="51"/>
      <c r="I199" s="51"/>
      <c r="J199" s="20"/>
      <c r="K199" s="20"/>
      <c r="L199" s="20"/>
    </row>
    <row r="200" spans="1:12">
      <c r="A200" s="20">
        <v>199</v>
      </c>
      <c r="B200" s="75"/>
      <c r="C200" s="75"/>
      <c r="D200" s="75"/>
      <c r="E200" s="75"/>
      <c r="F200" s="69"/>
      <c r="G200" s="69"/>
      <c r="H200" s="51"/>
      <c r="I200" s="51"/>
      <c r="J200" s="20"/>
      <c r="K200" s="20"/>
      <c r="L200" s="20"/>
    </row>
    <row r="201" spans="1:12">
      <c r="A201" s="20">
        <v>200</v>
      </c>
      <c r="B201" s="75"/>
      <c r="C201" s="75"/>
      <c r="D201" s="75"/>
      <c r="E201" s="75"/>
      <c r="F201" s="69"/>
      <c r="G201" s="69"/>
      <c r="H201" s="51"/>
      <c r="I201" s="51"/>
      <c r="J201" s="20"/>
      <c r="K201" s="20"/>
      <c r="L201" s="20"/>
    </row>
    <row r="202" spans="1:12">
      <c r="A202" s="20">
        <v>201</v>
      </c>
      <c r="B202" s="75"/>
      <c r="C202" s="75"/>
      <c r="D202" s="75"/>
      <c r="E202" s="75"/>
      <c r="F202" s="69"/>
      <c r="G202" s="69"/>
      <c r="H202" s="51"/>
      <c r="I202" s="51"/>
      <c r="J202" s="20"/>
      <c r="K202" s="20"/>
      <c r="L202" s="20"/>
    </row>
    <row r="203" spans="1:12">
      <c r="A203" s="20">
        <v>202</v>
      </c>
      <c r="B203" s="75"/>
      <c r="C203" s="75"/>
      <c r="D203" s="75"/>
      <c r="E203" s="75"/>
      <c r="F203" s="69"/>
      <c r="G203" s="69"/>
      <c r="H203" s="51"/>
      <c r="I203" s="51"/>
      <c r="J203" s="20"/>
      <c r="K203" s="20"/>
      <c r="L203" s="20"/>
    </row>
    <row r="204" spans="1:12">
      <c r="A204" s="20">
        <v>203</v>
      </c>
      <c r="B204" s="75"/>
      <c r="C204" s="75"/>
      <c r="D204" s="75"/>
      <c r="E204" s="75"/>
      <c r="F204" s="69"/>
      <c r="G204" s="69"/>
      <c r="H204" s="51"/>
      <c r="I204" s="51"/>
      <c r="J204" s="20"/>
      <c r="K204" s="20"/>
      <c r="L204" s="20"/>
    </row>
    <row r="205" spans="1:12">
      <c r="A205" s="26">
        <v>204</v>
      </c>
      <c r="B205" s="76"/>
      <c r="C205" s="76"/>
      <c r="D205" s="76"/>
      <c r="E205" s="76"/>
      <c r="F205" s="77"/>
      <c r="G205" s="77"/>
      <c r="H205" s="78"/>
      <c r="I205" s="78"/>
    </row>
    <row r="206" spans="1:12">
      <c r="A206" s="15">
        <v>205</v>
      </c>
      <c r="B206" s="23"/>
      <c r="C206" s="23"/>
      <c r="D206" s="23"/>
      <c r="E206" s="23"/>
      <c r="F206" s="15"/>
      <c r="G206" s="15"/>
      <c r="H206" s="22"/>
      <c r="I206" s="22"/>
    </row>
    <row r="207" spans="1:12">
      <c r="A207" s="15">
        <v>206</v>
      </c>
      <c r="B207" s="23"/>
      <c r="C207" s="23"/>
      <c r="D207" s="23"/>
      <c r="E207" s="23"/>
      <c r="F207" s="15"/>
      <c r="G207" s="15"/>
      <c r="H207" s="22"/>
      <c r="I207" s="22"/>
    </row>
    <row r="208" spans="1:12">
      <c r="A208" s="15">
        <v>207</v>
      </c>
      <c r="B208" s="23"/>
      <c r="C208" s="23"/>
      <c r="D208" s="23"/>
      <c r="E208" s="23"/>
      <c r="F208" s="15"/>
      <c r="G208" s="15"/>
      <c r="H208" s="22"/>
      <c r="I208" s="22"/>
    </row>
    <row r="209" spans="1:9">
      <c r="A209" s="15">
        <v>208</v>
      </c>
      <c r="B209" s="23"/>
      <c r="C209" s="23"/>
      <c r="D209" s="23"/>
      <c r="E209" s="23"/>
      <c r="F209" s="15"/>
      <c r="G209" s="15"/>
      <c r="H209" s="22"/>
      <c r="I209" s="22"/>
    </row>
    <row r="210" spans="1:9">
      <c r="A210" s="15">
        <v>209</v>
      </c>
      <c r="B210" s="23"/>
      <c r="C210" s="23"/>
      <c r="D210" s="23"/>
      <c r="E210" s="23"/>
      <c r="F210" s="15"/>
      <c r="G210" s="15"/>
      <c r="H210" s="22"/>
      <c r="I210" s="22"/>
    </row>
    <row r="211" spans="1:9">
      <c r="A211" s="15">
        <v>210</v>
      </c>
      <c r="B211" s="23"/>
      <c r="C211" s="23"/>
      <c r="D211" s="23"/>
      <c r="E211" s="23"/>
      <c r="F211" s="15"/>
      <c r="G211" s="15"/>
      <c r="H211" s="22"/>
      <c r="I211" s="22"/>
    </row>
    <row r="212" spans="1:9">
      <c r="A212" s="15">
        <v>211</v>
      </c>
      <c r="B212" s="23"/>
      <c r="C212" s="23"/>
      <c r="D212" s="23"/>
      <c r="E212" s="23"/>
      <c r="F212" s="15"/>
      <c r="G212" s="15"/>
      <c r="H212" s="22"/>
      <c r="I212" s="22"/>
    </row>
    <row r="213" spans="1:9">
      <c r="A213" s="15">
        <v>212</v>
      </c>
      <c r="B213" s="23"/>
      <c r="C213" s="23"/>
      <c r="D213" s="23"/>
      <c r="E213" s="23"/>
      <c r="F213" s="15"/>
      <c r="G213" s="15"/>
      <c r="H213" s="22"/>
      <c r="I213" s="22"/>
    </row>
    <row r="214" spans="1:9">
      <c r="A214" s="15">
        <v>213</v>
      </c>
      <c r="B214" s="23"/>
      <c r="C214" s="23"/>
      <c r="D214" s="23"/>
      <c r="E214" s="23"/>
      <c r="F214" s="15"/>
      <c r="G214" s="15"/>
      <c r="H214" s="22"/>
      <c r="I214" s="22"/>
    </row>
    <row r="215" spans="1:9">
      <c r="A215" s="15">
        <v>214</v>
      </c>
      <c r="B215" s="23"/>
      <c r="C215" s="23"/>
      <c r="D215" s="23"/>
      <c r="E215" s="23"/>
      <c r="F215" s="15"/>
      <c r="G215" s="15"/>
      <c r="H215" s="22"/>
      <c r="I215" s="22"/>
    </row>
    <row r="216" spans="1:9">
      <c r="A216" s="15">
        <v>215</v>
      </c>
      <c r="B216" s="23"/>
      <c r="C216" s="23"/>
      <c r="D216" s="23"/>
      <c r="E216" s="23"/>
      <c r="F216" s="15"/>
      <c r="G216" s="15"/>
      <c r="H216" s="22"/>
      <c r="I216" s="22"/>
    </row>
    <row r="217" spans="1:9">
      <c r="A217" s="15">
        <v>216</v>
      </c>
      <c r="B217" s="23"/>
      <c r="C217" s="23"/>
      <c r="D217" s="23"/>
      <c r="E217" s="23"/>
      <c r="F217" s="15"/>
      <c r="G217" s="15"/>
      <c r="H217" s="22"/>
      <c r="I217" s="22"/>
    </row>
    <row r="218" spans="1:9">
      <c r="A218" s="15">
        <v>217</v>
      </c>
      <c r="B218" s="23"/>
      <c r="C218" s="23"/>
      <c r="D218" s="23"/>
      <c r="E218" s="23"/>
      <c r="F218" s="15"/>
      <c r="G218" s="15"/>
      <c r="H218" s="22"/>
      <c r="I218" s="22"/>
    </row>
    <row r="219" spans="1:9">
      <c r="A219" s="15">
        <v>218</v>
      </c>
      <c r="B219" s="23"/>
      <c r="C219" s="23"/>
      <c r="D219" s="23"/>
      <c r="E219" s="23"/>
      <c r="F219" s="15"/>
      <c r="G219" s="15"/>
      <c r="H219" s="22"/>
      <c r="I219" s="22"/>
    </row>
    <row r="220" spans="1:9">
      <c r="A220" s="15">
        <v>219</v>
      </c>
      <c r="B220" s="23"/>
      <c r="C220" s="23"/>
      <c r="D220" s="23"/>
      <c r="E220" s="23"/>
      <c r="F220" s="15"/>
      <c r="G220" s="15"/>
      <c r="H220" s="22"/>
      <c r="I220" s="22"/>
    </row>
    <row r="221" spans="1:9">
      <c r="A221" s="15">
        <v>220</v>
      </c>
      <c r="B221" s="23"/>
      <c r="C221" s="23"/>
      <c r="D221" s="23"/>
      <c r="E221" s="23"/>
      <c r="F221" s="15"/>
      <c r="G221" s="15"/>
      <c r="H221" s="22"/>
      <c r="I221" s="22"/>
    </row>
    <row r="222" spans="1:9">
      <c r="A222" s="15">
        <v>221</v>
      </c>
      <c r="B222" s="23"/>
      <c r="C222" s="23"/>
      <c r="D222" s="23"/>
      <c r="E222" s="23"/>
      <c r="F222" s="15"/>
      <c r="G222" s="15"/>
      <c r="H222" s="22"/>
      <c r="I222" s="22"/>
    </row>
    <row r="223" spans="1:9">
      <c r="A223" s="15">
        <v>222</v>
      </c>
      <c r="B223" s="23"/>
      <c r="C223" s="23"/>
      <c r="D223" s="23"/>
      <c r="E223" s="23"/>
      <c r="F223" s="15"/>
      <c r="G223" s="15"/>
      <c r="H223" s="22"/>
      <c r="I223" s="22"/>
    </row>
    <row r="224" spans="1:9">
      <c r="A224" s="15">
        <v>223</v>
      </c>
      <c r="B224" s="23"/>
      <c r="C224" s="23"/>
      <c r="D224" s="23"/>
      <c r="E224" s="23"/>
      <c r="F224" s="15"/>
      <c r="G224" s="15"/>
      <c r="H224" s="22"/>
      <c r="I224" s="22"/>
    </row>
    <row r="225" spans="1:9">
      <c r="A225" s="15">
        <v>224</v>
      </c>
      <c r="B225" s="23"/>
      <c r="C225" s="23"/>
      <c r="D225" s="23"/>
      <c r="E225" s="23"/>
      <c r="F225" s="15"/>
      <c r="G225" s="15"/>
      <c r="H225" s="22"/>
      <c r="I225" s="22"/>
    </row>
    <row r="226" spans="1:9">
      <c r="A226" s="15">
        <v>225</v>
      </c>
      <c r="B226" s="23"/>
      <c r="C226" s="23"/>
      <c r="D226" s="23"/>
      <c r="E226" s="23"/>
      <c r="F226" s="15"/>
      <c r="G226" s="15"/>
      <c r="H226" s="22"/>
      <c r="I226" s="22"/>
    </row>
    <row r="227" spans="1:9">
      <c r="A227" s="15">
        <v>226</v>
      </c>
      <c r="B227" s="23"/>
      <c r="C227" s="23"/>
      <c r="D227" s="23"/>
      <c r="E227" s="23"/>
      <c r="F227" s="15"/>
      <c r="G227" s="15"/>
      <c r="H227" s="22"/>
      <c r="I227" s="22"/>
    </row>
    <row r="228" spans="1:9">
      <c r="A228" s="15">
        <v>227</v>
      </c>
      <c r="B228" s="23"/>
      <c r="C228" s="23"/>
      <c r="D228" s="23"/>
      <c r="E228" s="23"/>
      <c r="F228" s="15"/>
      <c r="G228" s="15"/>
      <c r="H228" s="22"/>
      <c r="I228" s="22"/>
    </row>
    <row r="229" spans="1:9">
      <c r="A229" s="15">
        <v>228</v>
      </c>
      <c r="B229" s="23"/>
      <c r="C229" s="23"/>
      <c r="D229" s="23"/>
      <c r="E229" s="23"/>
      <c r="F229" s="15"/>
      <c r="G229" s="15"/>
      <c r="H229" s="22"/>
      <c r="I229" s="22"/>
    </row>
    <row r="230" spans="1:9">
      <c r="A230" s="15">
        <v>229</v>
      </c>
      <c r="B230" s="23"/>
      <c r="C230" s="23"/>
      <c r="D230" s="23"/>
      <c r="E230" s="23"/>
      <c r="F230" s="15"/>
      <c r="G230" s="15"/>
      <c r="H230" s="22"/>
      <c r="I230" s="22"/>
    </row>
    <row r="231" spans="1:9">
      <c r="A231" s="15">
        <v>230</v>
      </c>
      <c r="B231" s="23"/>
      <c r="C231" s="23"/>
      <c r="D231" s="23"/>
      <c r="E231" s="23"/>
      <c r="F231" s="15"/>
      <c r="G231" s="15"/>
      <c r="H231" s="22"/>
      <c r="I231" s="22"/>
    </row>
    <row r="232" spans="1:9">
      <c r="A232" s="15">
        <v>231</v>
      </c>
      <c r="B232" s="23"/>
      <c r="C232" s="23"/>
      <c r="D232" s="23"/>
      <c r="E232" s="23"/>
      <c r="F232" s="15"/>
      <c r="G232" s="15"/>
      <c r="H232" s="22"/>
      <c r="I232" s="22"/>
    </row>
    <row r="233" spans="1:9">
      <c r="A233" s="15">
        <v>232</v>
      </c>
      <c r="B233" s="23"/>
      <c r="C233" s="23"/>
      <c r="D233" s="23"/>
      <c r="E233" s="23"/>
      <c r="F233" s="15"/>
      <c r="G233" s="15"/>
      <c r="H233" s="22"/>
      <c r="I233" s="22"/>
    </row>
    <row r="234" spans="1:9">
      <c r="A234" s="15">
        <v>233</v>
      </c>
      <c r="B234" s="23"/>
      <c r="C234" s="23"/>
      <c r="D234" s="23"/>
      <c r="E234" s="23"/>
      <c r="F234" s="15"/>
      <c r="G234" s="15"/>
      <c r="H234" s="22"/>
      <c r="I234" s="22"/>
    </row>
    <row r="235" spans="1:9">
      <c r="A235" s="15">
        <v>234</v>
      </c>
      <c r="B235" s="23"/>
      <c r="C235" s="23"/>
      <c r="D235" s="23"/>
      <c r="E235" s="23"/>
      <c r="F235" s="15"/>
      <c r="G235" s="15"/>
      <c r="H235" s="22"/>
      <c r="I235" s="22"/>
    </row>
    <row r="236" spans="1:9">
      <c r="A236" s="15">
        <v>235</v>
      </c>
      <c r="B236" s="23"/>
      <c r="C236" s="23"/>
      <c r="D236" s="23"/>
      <c r="E236" s="23"/>
      <c r="F236" s="15"/>
      <c r="G236" s="15"/>
      <c r="H236" s="22"/>
      <c r="I236" s="22"/>
    </row>
    <row r="237" spans="1:9">
      <c r="A237" s="15">
        <v>236</v>
      </c>
      <c r="B237" s="23"/>
      <c r="C237" s="23"/>
      <c r="D237" s="23"/>
      <c r="E237" s="23"/>
      <c r="F237" s="15"/>
      <c r="G237" s="15"/>
      <c r="H237" s="22"/>
      <c r="I237" s="22"/>
    </row>
    <row r="238" spans="1:9">
      <c r="A238" s="15">
        <v>237</v>
      </c>
      <c r="B238" s="23"/>
      <c r="C238" s="23"/>
      <c r="D238" s="23"/>
      <c r="E238" s="23"/>
      <c r="F238" s="15"/>
      <c r="G238" s="15"/>
      <c r="H238" s="22"/>
      <c r="I238" s="22"/>
    </row>
    <row r="239" spans="1:9">
      <c r="A239" s="15">
        <v>238</v>
      </c>
      <c r="B239" s="23"/>
      <c r="C239" s="23"/>
      <c r="D239" s="23"/>
      <c r="E239" s="23"/>
      <c r="F239" s="15"/>
      <c r="G239" s="15"/>
      <c r="H239" s="22"/>
      <c r="I239" s="22"/>
    </row>
    <row r="240" spans="1:9">
      <c r="A240" s="15">
        <v>239</v>
      </c>
      <c r="B240" s="23"/>
      <c r="C240" s="23"/>
      <c r="D240" s="23"/>
      <c r="E240" s="23"/>
      <c r="F240" s="15"/>
      <c r="G240" s="15"/>
      <c r="H240" s="22"/>
      <c r="I240" s="22"/>
    </row>
    <row r="241" spans="1:9">
      <c r="A241" s="15">
        <v>240</v>
      </c>
      <c r="B241" s="23"/>
      <c r="C241" s="23"/>
      <c r="D241" s="23"/>
      <c r="E241" s="23"/>
      <c r="F241" s="15"/>
      <c r="G241" s="15"/>
      <c r="H241" s="22"/>
      <c r="I241" s="22"/>
    </row>
    <row r="242" spans="1:9">
      <c r="A242" s="15">
        <v>241</v>
      </c>
      <c r="B242" s="23"/>
      <c r="C242" s="23"/>
      <c r="D242" s="23"/>
      <c r="E242" s="23"/>
      <c r="F242" s="15"/>
      <c r="G242" s="15"/>
      <c r="H242" s="22"/>
      <c r="I242" s="22"/>
    </row>
    <row r="243" spans="1:9">
      <c r="A243" s="15">
        <v>242</v>
      </c>
      <c r="B243" s="23"/>
      <c r="C243" s="23"/>
      <c r="D243" s="23"/>
      <c r="E243" s="23"/>
      <c r="F243" s="15"/>
      <c r="G243" s="15"/>
      <c r="H243" s="22"/>
      <c r="I243" s="22"/>
    </row>
    <row r="244" spans="1:9">
      <c r="A244" s="15">
        <v>243</v>
      </c>
      <c r="B244" s="23"/>
      <c r="C244" s="23"/>
      <c r="D244" s="23"/>
      <c r="E244" s="23"/>
      <c r="F244" s="15"/>
      <c r="G244" s="15"/>
      <c r="H244" s="22"/>
      <c r="I244" s="22"/>
    </row>
    <row r="245" spans="1:9">
      <c r="A245" s="15">
        <v>244</v>
      </c>
      <c r="B245" s="23"/>
      <c r="C245" s="23"/>
      <c r="D245" s="23"/>
      <c r="E245" s="23"/>
      <c r="F245" s="15"/>
      <c r="G245" s="15"/>
      <c r="H245" s="22"/>
      <c r="I245" s="22"/>
    </row>
    <row r="246" spans="1:9">
      <c r="A246" s="15">
        <v>245</v>
      </c>
      <c r="B246" s="23"/>
      <c r="C246" s="23"/>
      <c r="D246" s="23"/>
      <c r="E246" s="23"/>
      <c r="F246" s="15"/>
      <c r="G246" s="15"/>
      <c r="H246" s="22"/>
      <c r="I246" s="22"/>
    </row>
    <row r="247" spans="1:9">
      <c r="A247" s="15">
        <v>246</v>
      </c>
      <c r="B247" s="23"/>
      <c r="C247" s="23"/>
      <c r="D247" s="23"/>
      <c r="E247" s="23"/>
      <c r="F247" s="15"/>
      <c r="G247" s="15"/>
      <c r="H247" s="22"/>
      <c r="I247" s="22"/>
    </row>
    <row r="248" spans="1:9">
      <c r="A248" s="15">
        <v>247</v>
      </c>
      <c r="B248" s="23"/>
      <c r="C248" s="23"/>
      <c r="D248" s="23"/>
      <c r="E248" s="23"/>
      <c r="F248" s="15"/>
      <c r="G248" s="15"/>
      <c r="H248" s="22"/>
      <c r="I248" s="22"/>
    </row>
    <row r="249" spans="1:9">
      <c r="A249" s="15">
        <v>248</v>
      </c>
      <c r="B249" s="23"/>
      <c r="C249" s="23"/>
      <c r="D249" s="23"/>
      <c r="E249" s="23"/>
      <c r="F249" s="15"/>
      <c r="G249" s="15"/>
      <c r="H249" s="22"/>
      <c r="I249" s="22"/>
    </row>
    <row r="250" spans="1:9">
      <c r="A250" s="15">
        <v>249</v>
      </c>
      <c r="B250" s="23"/>
      <c r="C250" s="23"/>
      <c r="D250" s="23"/>
      <c r="E250" s="23"/>
      <c r="F250" s="15"/>
      <c r="G250" s="15"/>
      <c r="H250" s="22"/>
      <c r="I250" s="22"/>
    </row>
    <row r="251" spans="1:9">
      <c r="A251" s="15">
        <v>250</v>
      </c>
      <c r="B251" s="23"/>
      <c r="C251" s="23"/>
      <c r="D251" s="23"/>
      <c r="E251" s="23"/>
      <c r="F251" s="15"/>
      <c r="G251" s="15"/>
      <c r="H251" s="22"/>
      <c r="I251" s="22"/>
    </row>
    <row r="252" spans="1:9">
      <c r="A252" s="15">
        <v>251</v>
      </c>
      <c r="B252" s="23"/>
      <c r="C252" s="23"/>
      <c r="D252" s="23"/>
      <c r="E252" s="23"/>
      <c r="F252" s="15"/>
      <c r="G252" s="15"/>
      <c r="H252" s="22"/>
      <c r="I252" s="22"/>
    </row>
    <row r="253" spans="1:9">
      <c r="A253" s="15">
        <v>252</v>
      </c>
      <c r="B253" s="23"/>
      <c r="C253" s="23"/>
      <c r="D253" s="23"/>
      <c r="E253" s="23"/>
      <c r="F253" s="15"/>
      <c r="G253" s="15"/>
      <c r="H253" s="22"/>
      <c r="I253" s="22"/>
    </row>
    <row r="254" spans="1:9">
      <c r="A254" s="15">
        <v>253</v>
      </c>
      <c r="B254" s="23"/>
      <c r="C254" s="23"/>
      <c r="D254" s="23"/>
      <c r="E254" s="23"/>
      <c r="F254" s="15"/>
      <c r="G254" s="15"/>
      <c r="H254" s="22"/>
      <c r="I254" s="22"/>
    </row>
    <row r="255" spans="1:9">
      <c r="A255" s="15">
        <v>254</v>
      </c>
      <c r="B255" s="23"/>
      <c r="C255" s="23"/>
      <c r="D255" s="23"/>
      <c r="E255" s="23"/>
      <c r="F255" s="15"/>
      <c r="G255" s="15"/>
      <c r="H255" s="22"/>
      <c r="I255" s="22"/>
    </row>
    <row r="256" spans="1:9">
      <c r="A256" s="15">
        <v>255</v>
      </c>
      <c r="B256" s="23"/>
      <c r="C256" s="23"/>
      <c r="D256" s="23"/>
      <c r="E256" s="23"/>
      <c r="F256" s="15"/>
      <c r="G256" s="15"/>
      <c r="H256" s="22"/>
      <c r="I256" s="22"/>
    </row>
    <row r="257" spans="1:9">
      <c r="A257" s="15">
        <v>256</v>
      </c>
      <c r="B257" s="23"/>
      <c r="C257" s="23"/>
      <c r="D257" s="23"/>
      <c r="E257" s="23"/>
      <c r="F257" s="15"/>
      <c r="G257" s="15"/>
      <c r="H257" s="22"/>
      <c r="I257" s="22"/>
    </row>
    <row r="258" spans="1:9">
      <c r="A258" s="15">
        <v>257</v>
      </c>
      <c r="B258" s="23"/>
      <c r="C258" s="23"/>
      <c r="D258" s="23"/>
      <c r="E258" s="23"/>
      <c r="F258" s="15"/>
      <c r="G258" s="15"/>
      <c r="H258" s="22"/>
      <c r="I258" s="22"/>
    </row>
    <row r="259" spans="1:9">
      <c r="A259" s="15">
        <v>258</v>
      </c>
      <c r="B259" s="23"/>
      <c r="C259" s="23"/>
      <c r="D259" s="23"/>
      <c r="E259" s="23"/>
      <c r="F259" s="15"/>
      <c r="G259" s="15"/>
      <c r="H259" s="22"/>
      <c r="I259" s="22"/>
    </row>
    <row r="260" spans="1:9">
      <c r="A260" s="15">
        <v>259</v>
      </c>
      <c r="B260" s="23"/>
      <c r="C260" s="23"/>
      <c r="D260" s="23"/>
      <c r="E260" s="23"/>
      <c r="F260" s="15"/>
      <c r="G260" s="15"/>
      <c r="H260" s="22"/>
      <c r="I260" s="22"/>
    </row>
    <row r="261" spans="1:9">
      <c r="A261" s="15">
        <v>260</v>
      </c>
      <c r="B261" s="23"/>
      <c r="C261" s="23"/>
      <c r="D261" s="23"/>
      <c r="E261" s="23"/>
      <c r="F261" s="15"/>
      <c r="G261" s="15"/>
      <c r="H261" s="22"/>
      <c r="I261" s="22"/>
    </row>
    <row r="262" spans="1:9">
      <c r="A262" s="15">
        <v>261</v>
      </c>
      <c r="B262" s="23"/>
      <c r="C262" s="23"/>
      <c r="D262" s="23"/>
      <c r="E262" s="23"/>
      <c r="F262" s="15"/>
      <c r="G262" s="15"/>
      <c r="H262" s="22"/>
      <c r="I262" s="22"/>
    </row>
    <row r="263" spans="1:9">
      <c r="A263" s="15">
        <v>262</v>
      </c>
      <c r="B263" s="23"/>
      <c r="C263" s="23"/>
      <c r="D263" s="23"/>
      <c r="E263" s="23"/>
      <c r="F263" s="15"/>
      <c r="G263" s="15"/>
      <c r="H263" s="22"/>
      <c r="I263" s="22"/>
    </row>
    <row r="264" spans="1:9">
      <c r="A264" s="15">
        <v>263</v>
      </c>
      <c r="B264" s="23"/>
      <c r="C264" s="23"/>
      <c r="D264" s="23"/>
      <c r="E264" s="23"/>
      <c r="F264" s="15"/>
      <c r="G264" s="15"/>
      <c r="H264" s="22"/>
      <c r="I264" s="22"/>
    </row>
    <row r="265" spans="1:9">
      <c r="A265" s="15">
        <v>264</v>
      </c>
      <c r="B265" s="23"/>
      <c r="C265" s="23"/>
      <c r="D265" s="23"/>
      <c r="E265" s="23"/>
      <c r="F265" s="15"/>
      <c r="G265" s="15"/>
      <c r="H265" s="22"/>
      <c r="I265" s="22"/>
    </row>
    <row r="266" spans="1:9">
      <c r="A266" s="15">
        <v>265</v>
      </c>
      <c r="B266" s="23"/>
      <c r="C266" s="23"/>
      <c r="D266" s="23"/>
      <c r="E266" s="23"/>
      <c r="F266" s="15"/>
      <c r="G266" s="15"/>
      <c r="H266" s="22"/>
      <c r="I266" s="22"/>
    </row>
    <row r="267" spans="1:9">
      <c r="A267" s="15">
        <v>266</v>
      </c>
      <c r="B267" s="23"/>
      <c r="C267" s="23"/>
      <c r="D267" s="23"/>
      <c r="E267" s="23"/>
      <c r="F267" s="15"/>
      <c r="G267" s="15"/>
      <c r="H267" s="22"/>
      <c r="I267" s="22"/>
    </row>
    <row r="268" spans="1:9">
      <c r="A268" s="15">
        <v>267</v>
      </c>
      <c r="B268" s="23"/>
      <c r="C268" s="23"/>
      <c r="D268" s="23"/>
      <c r="E268" s="23"/>
      <c r="F268" s="15"/>
      <c r="G268" s="15"/>
      <c r="H268" s="22"/>
      <c r="I268" s="22"/>
    </row>
    <row r="269" spans="1:9">
      <c r="A269" s="15">
        <v>268</v>
      </c>
      <c r="B269" s="23"/>
      <c r="C269" s="23"/>
      <c r="D269" s="23"/>
      <c r="E269" s="23"/>
      <c r="F269" s="15"/>
      <c r="G269" s="15"/>
      <c r="H269" s="22"/>
      <c r="I269" s="22"/>
    </row>
    <row r="270" spans="1:9">
      <c r="A270" s="15">
        <v>269</v>
      </c>
      <c r="B270" s="23"/>
      <c r="C270" s="23"/>
      <c r="D270" s="23"/>
      <c r="E270" s="23"/>
      <c r="F270" s="15"/>
      <c r="G270" s="15"/>
      <c r="H270" s="22"/>
      <c r="I270" s="22"/>
    </row>
    <row r="271" spans="1:9">
      <c r="A271" s="15">
        <v>270</v>
      </c>
      <c r="B271" s="23"/>
      <c r="C271" s="23"/>
      <c r="D271" s="23"/>
      <c r="E271" s="23"/>
      <c r="F271" s="15"/>
      <c r="G271" s="15"/>
      <c r="H271" s="22"/>
      <c r="I271" s="22"/>
    </row>
    <row r="272" spans="1:9">
      <c r="A272" s="15">
        <v>271</v>
      </c>
      <c r="B272" s="23"/>
      <c r="C272" s="23"/>
      <c r="D272" s="23"/>
      <c r="E272" s="23"/>
      <c r="F272" s="15"/>
      <c r="G272" s="15"/>
      <c r="H272" s="22"/>
      <c r="I272" s="22"/>
    </row>
    <row r="273" spans="1:9">
      <c r="A273" s="15">
        <v>272</v>
      </c>
      <c r="B273" s="23"/>
      <c r="C273" s="23"/>
      <c r="D273" s="23"/>
      <c r="E273" s="23"/>
      <c r="F273" s="15"/>
      <c r="G273" s="15"/>
      <c r="H273" s="22"/>
      <c r="I273" s="22"/>
    </row>
    <row r="274" spans="1:9">
      <c r="A274" s="15">
        <v>273</v>
      </c>
      <c r="B274" s="23"/>
      <c r="C274" s="23"/>
      <c r="D274" s="23"/>
      <c r="E274" s="23"/>
      <c r="F274" s="15"/>
      <c r="G274" s="15"/>
      <c r="H274" s="22"/>
      <c r="I274" s="22"/>
    </row>
    <row r="275" spans="1:9">
      <c r="A275" s="15">
        <v>274</v>
      </c>
      <c r="B275" s="23"/>
      <c r="C275" s="23"/>
      <c r="D275" s="23"/>
      <c r="E275" s="23"/>
      <c r="F275" s="15"/>
      <c r="G275" s="15"/>
      <c r="H275" s="22"/>
      <c r="I275" s="22"/>
    </row>
    <row r="276" spans="1:9">
      <c r="A276" s="15">
        <v>275</v>
      </c>
      <c r="B276" s="23"/>
      <c r="C276" s="23"/>
      <c r="D276" s="23"/>
      <c r="E276" s="23"/>
      <c r="F276" s="15"/>
      <c r="G276" s="15"/>
      <c r="H276" s="22"/>
      <c r="I276" s="22"/>
    </row>
    <row r="277" spans="1:9">
      <c r="A277" s="15">
        <v>276</v>
      </c>
      <c r="B277" s="23"/>
      <c r="C277" s="23"/>
      <c r="D277" s="23"/>
      <c r="E277" s="23"/>
      <c r="F277" s="15"/>
      <c r="G277" s="15"/>
      <c r="H277" s="22"/>
      <c r="I277" s="22"/>
    </row>
    <row r="278" spans="1:9">
      <c r="A278" s="15">
        <v>277</v>
      </c>
      <c r="B278" s="23"/>
      <c r="C278" s="23"/>
      <c r="D278" s="23"/>
      <c r="E278" s="23"/>
      <c r="F278" s="15"/>
      <c r="G278" s="15"/>
      <c r="H278" s="22"/>
      <c r="I278" s="22"/>
    </row>
    <row r="279" spans="1:9">
      <c r="A279" s="15">
        <v>278</v>
      </c>
      <c r="B279" s="23"/>
      <c r="C279" s="23"/>
      <c r="D279" s="23"/>
      <c r="E279" s="23"/>
      <c r="F279" s="15"/>
      <c r="G279" s="15"/>
      <c r="H279" s="22"/>
      <c r="I279" s="22"/>
    </row>
    <row r="280" spans="1:9">
      <c r="A280" s="15">
        <v>279</v>
      </c>
      <c r="B280" s="23"/>
      <c r="C280" s="23"/>
      <c r="D280" s="23"/>
      <c r="E280" s="23"/>
      <c r="F280" s="15"/>
      <c r="G280" s="15"/>
      <c r="H280" s="22"/>
      <c r="I280" s="22"/>
    </row>
    <row r="281" spans="1:9">
      <c r="A281" s="15">
        <v>280</v>
      </c>
      <c r="B281" s="23"/>
      <c r="C281" s="23"/>
      <c r="D281" s="23"/>
      <c r="E281" s="23"/>
      <c r="F281" s="15"/>
      <c r="G281" s="15"/>
      <c r="H281" s="22"/>
      <c r="I281" s="22"/>
    </row>
    <row r="282" spans="1:9">
      <c r="A282" s="15">
        <v>281</v>
      </c>
      <c r="B282" s="23"/>
      <c r="C282" s="23"/>
      <c r="D282" s="23"/>
      <c r="E282" s="23"/>
      <c r="F282" s="15"/>
      <c r="G282" s="15"/>
      <c r="H282" s="22"/>
      <c r="I282" s="22"/>
    </row>
    <row r="283" spans="1:9">
      <c r="A283" s="15">
        <v>282</v>
      </c>
      <c r="B283" s="23"/>
      <c r="C283" s="23"/>
      <c r="D283" s="23"/>
      <c r="E283" s="23"/>
      <c r="F283" s="15"/>
      <c r="G283" s="15"/>
      <c r="H283" s="22"/>
      <c r="I283" s="22"/>
    </row>
    <row r="284" spans="1:9">
      <c r="A284" s="15">
        <v>283</v>
      </c>
      <c r="B284" s="23"/>
      <c r="C284" s="23"/>
      <c r="D284" s="23"/>
      <c r="E284" s="23"/>
      <c r="F284" s="15"/>
      <c r="G284" s="15"/>
      <c r="H284" s="22"/>
      <c r="I284" s="22"/>
    </row>
    <row r="285" spans="1:9">
      <c r="A285" s="15">
        <v>284</v>
      </c>
      <c r="B285" s="23"/>
      <c r="C285" s="23"/>
      <c r="D285" s="23"/>
      <c r="E285" s="23"/>
      <c r="F285" s="15"/>
      <c r="G285" s="15"/>
      <c r="H285" s="22"/>
      <c r="I285" s="22"/>
    </row>
    <row r="286" spans="1:9">
      <c r="A286" s="15">
        <v>285</v>
      </c>
      <c r="B286" s="23"/>
      <c r="C286" s="23"/>
      <c r="D286" s="23"/>
      <c r="E286" s="23"/>
      <c r="F286" s="15"/>
      <c r="G286" s="15"/>
      <c r="H286" s="22"/>
      <c r="I286" s="22"/>
    </row>
    <row r="287" spans="1:9">
      <c r="A287" s="15">
        <v>286</v>
      </c>
      <c r="B287" s="23"/>
      <c r="C287" s="23"/>
      <c r="D287" s="23"/>
      <c r="E287" s="23"/>
      <c r="F287" s="15"/>
      <c r="G287" s="15"/>
      <c r="H287" s="22"/>
      <c r="I287" s="22"/>
    </row>
    <row r="288" spans="1:9">
      <c r="A288" s="15">
        <v>287</v>
      </c>
      <c r="B288" s="23"/>
      <c r="C288" s="23"/>
      <c r="D288" s="23"/>
      <c r="E288" s="23"/>
      <c r="F288" s="15"/>
      <c r="G288" s="15"/>
      <c r="H288" s="22"/>
      <c r="I288" s="22"/>
    </row>
    <row r="289" spans="1:9">
      <c r="A289" s="15">
        <v>288</v>
      </c>
      <c r="B289" s="23"/>
      <c r="C289" s="23"/>
      <c r="D289" s="23"/>
      <c r="E289" s="23"/>
      <c r="F289" s="15"/>
      <c r="G289" s="15"/>
      <c r="H289" s="22"/>
      <c r="I289" s="22"/>
    </row>
    <row r="290" spans="1:9">
      <c r="A290" s="15">
        <v>289</v>
      </c>
      <c r="B290" s="23"/>
      <c r="C290" s="23"/>
      <c r="D290" s="23"/>
      <c r="E290" s="23"/>
      <c r="F290" s="15"/>
      <c r="G290" s="15"/>
      <c r="H290" s="15"/>
      <c r="I290" s="15"/>
    </row>
    <row r="291" spans="1:9">
      <c r="A291" s="15">
        <v>290</v>
      </c>
      <c r="B291" s="23"/>
      <c r="C291" s="23"/>
      <c r="D291" s="23"/>
      <c r="E291" s="23"/>
      <c r="F291" s="15"/>
      <c r="G291" s="15"/>
      <c r="H291" s="15"/>
      <c r="I291" s="15"/>
    </row>
    <row r="292" spans="1:9">
      <c r="A292" s="15">
        <v>291</v>
      </c>
      <c r="B292" s="23"/>
      <c r="C292" s="23"/>
      <c r="D292" s="23"/>
      <c r="E292" s="23"/>
      <c r="F292" s="15"/>
      <c r="G292" s="15"/>
      <c r="H292" s="15"/>
      <c r="I292" s="15"/>
    </row>
    <row r="293" spans="1:9">
      <c r="A293" s="15">
        <v>292</v>
      </c>
      <c r="B293" s="15"/>
      <c r="C293" s="15"/>
      <c r="D293" s="23"/>
      <c r="E293" s="23"/>
      <c r="F293" s="15"/>
      <c r="G293" s="15"/>
      <c r="H293" s="15"/>
      <c r="I293" s="15"/>
    </row>
    <row r="294" spans="1:9">
      <c r="A294" s="15">
        <v>293</v>
      </c>
      <c r="B294" s="15"/>
      <c r="C294" s="15"/>
      <c r="D294" s="23"/>
      <c r="E294" s="23"/>
      <c r="F294" s="15"/>
      <c r="G294" s="15"/>
      <c r="H294" s="15"/>
      <c r="I294" s="15"/>
    </row>
    <row r="295" spans="1:9">
      <c r="A295" s="15">
        <v>294</v>
      </c>
      <c r="B295" s="15"/>
      <c r="C295" s="15"/>
      <c r="D295" s="23"/>
      <c r="E295" s="23"/>
      <c r="F295" s="15"/>
      <c r="G295" s="15"/>
      <c r="H295" s="15"/>
      <c r="I295" s="15"/>
    </row>
    <row r="296" spans="1:9">
      <c r="A296" s="15">
        <v>295</v>
      </c>
      <c r="B296" s="15"/>
      <c r="C296" s="15"/>
      <c r="D296" s="23"/>
      <c r="E296" s="23"/>
      <c r="F296" s="15"/>
      <c r="G296" s="15"/>
      <c r="H296" s="15"/>
      <c r="I296" s="15"/>
    </row>
    <row r="297" spans="1:9">
      <c r="A297" s="15">
        <v>296</v>
      </c>
      <c r="B297" s="15"/>
      <c r="C297" s="15"/>
      <c r="D297" s="23"/>
      <c r="E297" s="23"/>
      <c r="F297" s="15"/>
      <c r="G297" s="15"/>
      <c r="H297" s="15"/>
      <c r="I297" s="15"/>
    </row>
    <row r="298" spans="1:9">
      <c r="A298" s="15">
        <v>297</v>
      </c>
      <c r="B298" s="15"/>
      <c r="C298" s="15"/>
      <c r="D298" s="23"/>
      <c r="E298" s="23"/>
      <c r="F298" s="15"/>
      <c r="G298" s="15"/>
      <c r="H298" s="15"/>
      <c r="I298" s="15"/>
    </row>
    <row r="299" spans="1:9">
      <c r="A299" s="15">
        <v>298</v>
      </c>
      <c r="B299" s="15"/>
      <c r="C299" s="15"/>
      <c r="D299" s="23"/>
      <c r="E299" s="23"/>
      <c r="F299" s="15"/>
      <c r="G299" s="15"/>
      <c r="H299" s="15"/>
      <c r="I299" s="15"/>
    </row>
    <row r="300" spans="1:9">
      <c r="A300" s="15">
        <v>299</v>
      </c>
      <c r="B300" s="15"/>
      <c r="C300" s="15"/>
      <c r="D300" s="23"/>
      <c r="E300" s="23"/>
      <c r="F300" s="15"/>
      <c r="G300" s="15"/>
      <c r="H300" s="15"/>
      <c r="I300" s="15"/>
    </row>
    <row r="301" spans="1:9">
      <c r="A301" s="15">
        <v>300</v>
      </c>
      <c r="B301" s="15"/>
      <c r="C301" s="15"/>
      <c r="D301" s="23"/>
      <c r="E301" s="23"/>
      <c r="F301" s="15"/>
      <c r="G301" s="15"/>
      <c r="H301" s="15"/>
      <c r="I301" s="15"/>
    </row>
    <row r="302" spans="1:9">
      <c r="A302" s="15">
        <v>301</v>
      </c>
      <c r="B302" s="15"/>
      <c r="C302" s="15"/>
      <c r="D302" s="23"/>
      <c r="E302" s="23"/>
      <c r="F302" s="15"/>
      <c r="G302" s="15"/>
      <c r="H302" s="15"/>
      <c r="I302" s="15"/>
    </row>
    <row r="303" spans="1:9">
      <c r="A303" s="15">
        <v>302</v>
      </c>
      <c r="B303" s="15"/>
      <c r="C303" s="15"/>
      <c r="D303" s="23"/>
      <c r="E303" s="23"/>
      <c r="F303" s="15"/>
      <c r="G303" s="15"/>
      <c r="H303" s="15"/>
      <c r="I303" s="15"/>
    </row>
    <row r="304" spans="1:9">
      <c r="A304" s="15">
        <v>303</v>
      </c>
      <c r="B304" s="15"/>
      <c r="C304" s="15"/>
      <c r="D304" s="23"/>
      <c r="E304" s="23"/>
      <c r="F304" s="15"/>
      <c r="G304" s="15"/>
      <c r="H304" s="15"/>
      <c r="I304" s="15"/>
    </row>
    <row r="305" spans="1:9">
      <c r="A305" s="15">
        <v>304</v>
      </c>
      <c r="B305" s="15"/>
      <c r="C305" s="15"/>
      <c r="D305" s="23"/>
      <c r="E305" s="23"/>
      <c r="F305" s="15"/>
      <c r="G305" s="15"/>
      <c r="H305" s="15"/>
      <c r="I305" s="15"/>
    </row>
    <row r="306" spans="1:9">
      <c r="A306" s="15">
        <v>305</v>
      </c>
      <c r="B306" s="15"/>
      <c r="C306" s="15"/>
      <c r="D306" s="23"/>
      <c r="E306" s="23"/>
      <c r="F306" s="15"/>
      <c r="G306" s="15"/>
      <c r="H306" s="15"/>
      <c r="I306" s="15"/>
    </row>
    <row r="307" spans="1:9">
      <c r="A307" s="15">
        <v>306</v>
      </c>
      <c r="B307" s="15"/>
      <c r="C307" s="15"/>
      <c r="D307" s="23"/>
      <c r="E307" s="23"/>
      <c r="F307" s="15"/>
      <c r="G307" s="15"/>
      <c r="H307" s="15"/>
      <c r="I307" s="15"/>
    </row>
    <row r="308" spans="1:9">
      <c r="A308" s="15">
        <v>307</v>
      </c>
      <c r="B308" s="15"/>
      <c r="C308" s="15"/>
      <c r="D308" s="23"/>
      <c r="E308" s="23"/>
      <c r="F308" s="15"/>
      <c r="G308" s="15"/>
      <c r="H308" s="15"/>
      <c r="I308" s="15"/>
    </row>
    <row r="309" spans="1:9">
      <c r="A309" s="15">
        <v>308</v>
      </c>
      <c r="B309" s="15"/>
      <c r="C309" s="15"/>
      <c r="D309" s="23"/>
      <c r="E309" s="23"/>
      <c r="F309" s="15"/>
      <c r="G309" s="15"/>
      <c r="H309" s="15"/>
      <c r="I309" s="15"/>
    </row>
    <row r="310" spans="1:9">
      <c r="A310" s="15">
        <v>309</v>
      </c>
      <c r="B310" s="15"/>
      <c r="C310" s="15"/>
      <c r="D310" s="23"/>
      <c r="E310" s="23"/>
      <c r="F310" s="15"/>
      <c r="G310" s="15"/>
      <c r="H310" s="15"/>
      <c r="I310" s="15"/>
    </row>
    <row r="311" spans="1:9">
      <c r="A311" s="15">
        <v>310</v>
      </c>
      <c r="B311" s="15"/>
      <c r="C311" s="15"/>
      <c r="D311" s="23"/>
      <c r="E311" s="23"/>
      <c r="F311" s="15"/>
      <c r="G311" s="15"/>
      <c r="H311" s="15"/>
      <c r="I311" s="15"/>
    </row>
    <row r="312" spans="1:9">
      <c r="A312" s="15">
        <v>311</v>
      </c>
      <c r="B312" s="15"/>
      <c r="C312" s="15"/>
      <c r="D312" s="23"/>
      <c r="E312" s="23"/>
      <c r="F312" s="15"/>
      <c r="G312" s="15"/>
      <c r="H312" s="15"/>
      <c r="I312" s="15"/>
    </row>
    <row r="313" spans="1:9">
      <c r="A313" s="15">
        <v>312</v>
      </c>
      <c r="B313" s="15"/>
      <c r="C313" s="15"/>
      <c r="D313" s="23"/>
      <c r="E313" s="23"/>
      <c r="F313" s="15"/>
      <c r="G313" s="15"/>
      <c r="H313" s="15"/>
      <c r="I313" s="15"/>
    </row>
    <row r="314" spans="1:9">
      <c r="A314" s="15">
        <v>313</v>
      </c>
      <c r="B314" s="15"/>
      <c r="C314" s="15"/>
      <c r="D314" s="23"/>
      <c r="E314" s="23"/>
      <c r="F314" s="15"/>
      <c r="G314" s="15"/>
      <c r="H314" s="15"/>
      <c r="I314" s="15"/>
    </row>
    <row r="315" spans="1:9">
      <c r="A315" s="15">
        <v>314</v>
      </c>
      <c r="B315" s="15"/>
      <c r="C315" s="15"/>
      <c r="D315" s="23"/>
      <c r="E315" s="23"/>
      <c r="F315" s="15"/>
      <c r="G315" s="15"/>
      <c r="H315" s="15"/>
      <c r="I315" s="15"/>
    </row>
    <row r="316" spans="1:9">
      <c r="A316" s="15">
        <v>315</v>
      </c>
      <c r="B316" s="15"/>
      <c r="C316" s="15"/>
      <c r="D316" s="23"/>
      <c r="E316" s="23"/>
      <c r="F316" s="15"/>
      <c r="G316" s="15"/>
      <c r="H316" s="15"/>
      <c r="I316" s="15"/>
    </row>
    <row r="317" spans="1:9">
      <c r="A317" s="15">
        <v>316</v>
      </c>
      <c r="B317" s="15"/>
      <c r="C317" s="15"/>
      <c r="D317" s="23"/>
      <c r="E317" s="23"/>
      <c r="F317" s="15"/>
      <c r="G317" s="15"/>
      <c r="H317" s="15"/>
      <c r="I317" s="15"/>
    </row>
    <row r="318" spans="1:9">
      <c r="A318" s="15">
        <v>317</v>
      </c>
      <c r="B318" s="15"/>
      <c r="C318" s="15"/>
      <c r="D318" s="23"/>
      <c r="E318" s="23"/>
      <c r="F318" s="15"/>
      <c r="G318" s="15"/>
      <c r="H318" s="15"/>
      <c r="I318" s="15"/>
    </row>
    <row r="319" spans="1:9">
      <c r="A319" s="15">
        <v>318</v>
      </c>
      <c r="B319" s="15"/>
      <c r="C319" s="15"/>
      <c r="D319" s="23"/>
      <c r="E319" s="23"/>
      <c r="F319" s="15"/>
      <c r="G319" s="15"/>
      <c r="H319" s="15"/>
      <c r="I319" s="15"/>
    </row>
    <row r="320" spans="1:9">
      <c r="A320" s="15">
        <v>319</v>
      </c>
      <c r="B320" s="15"/>
      <c r="C320" s="15"/>
      <c r="D320" s="23"/>
      <c r="E320" s="23"/>
      <c r="F320" s="15"/>
      <c r="G320" s="15"/>
      <c r="H320" s="15"/>
      <c r="I320" s="15"/>
    </row>
    <row r="321" spans="1:9">
      <c r="A321" s="15">
        <v>320</v>
      </c>
      <c r="B321" s="15"/>
      <c r="C321" s="15"/>
      <c r="D321" s="23"/>
      <c r="E321" s="23"/>
      <c r="F321" s="15"/>
      <c r="G321" s="15"/>
      <c r="H321" s="15"/>
      <c r="I321" s="15"/>
    </row>
    <row r="322" spans="1:9">
      <c r="A322" s="15">
        <v>321</v>
      </c>
      <c r="B322" s="15"/>
      <c r="C322" s="15"/>
      <c r="D322" s="23"/>
      <c r="E322" s="23"/>
      <c r="F322" s="15"/>
      <c r="G322" s="15"/>
      <c r="H322" s="15"/>
      <c r="I322" s="15"/>
    </row>
    <row r="323" spans="1:9">
      <c r="A323" s="15">
        <v>322</v>
      </c>
      <c r="B323" s="15"/>
      <c r="C323" s="15"/>
      <c r="D323" s="23"/>
      <c r="E323" s="23"/>
      <c r="F323" s="15"/>
      <c r="G323" s="15"/>
      <c r="H323" s="15"/>
      <c r="I323" s="15"/>
    </row>
    <row r="324" spans="1:9">
      <c r="A324" s="15">
        <v>323</v>
      </c>
      <c r="B324" s="15"/>
      <c r="C324" s="15"/>
      <c r="D324" s="23"/>
      <c r="E324" s="23"/>
      <c r="F324" s="15"/>
      <c r="G324" s="15"/>
      <c r="H324" s="15"/>
      <c r="I324" s="15"/>
    </row>
    <row r="325" spans="1:9">
      <c r="A325" s="15">
        <v>324</v>
      </c>
      <c r="B325" s="15"/>
      <c r="C325" s="15"/>
      <c r="D325" s="23"/>
      <c r="E325" s="23"/>
      <c r="F325" s="15"/>
      <c r="G325" s="15"/>
      <c r="H325" s="15"/>
      <c r="I325" s="15"/>
    </row>
    <row r="326" spans="1:9">
      <c r="A326" s="15">
        <v>325</v>
      </c>
      <c r="B326" s="15"/>
      <c r="C326" s="15"/>
      <c r="D326" s="23"/>
      <c r="E326" s="23"/>
      <c r="F326" s="15"/>
      <c r="G326" s="15"/>
      <c r="H326" s="15"/>
      <c r="I326" s="15"/>
    </row>
    <row r="327" spans="1:9">
      <c r="A327" s="15">
        <v>326</v>
      </c>
      <c r="B327" s="15"/>
      <c r="C327" s="15"/>
      <c r="D327" s="23"/>
      <c r="E327" s="23"/>
      <c r="F327" s="15"/>
      <c r="G327" s="15"/>
      <c r="H327" s="15"/>
      <c r="I327" s="15"/>
    </row>
    <row r="328" spans="1:9">
      <c r="A328" s="15">
        <v>327</v>
      </c>
      <c r="B328" s="15"/>
      <c r="C328" s="15"/>
      <c r="D328" s="23"/>
      <c r="E328" s="23"/>
      <c r="F328" s="15"/>
      <c r="G328" s="15"/>
      <c r="H328" s="15"/>
      <c r="I328" s="15"/>
    </row>
    <row r="329" spans="1:9">
      <c r="A329" s="15">
        <v>328</v>
      </c>
      <c r="B329" s="15"/>
      <c r="C329" s="15"/>
      <c r="D329" s="23"/>
      <c r="E329" s="23"/>
      <c r="F329" s="15"/>
      <c r="G329" s="15"/>
      <c r="H329" s="15"/>
      <c r="I329" s="15"/>
    </row>
    <row r="330" spans="1:9">
      <c r="A330" s="15">
        <v>329</v>
      </c>
      <c r="B330" s="15"/>
      <c r="C330" s="15"/>
      <c r="D330" s="23"/>
      <c r="E330" s="23"/>
      <c r="F330" s="15"/>
      <c r="G330" s="15"/>
      <c r="H330" s="15"/>
      <c r="I330" s="15"/>
    </row>
    <row r="331" spans="1:9">
      <c r="A331" s="15">
        <v>330</v>
      </c>
      <c r="B331" s="15"/>
      <c r="C331" s="15"/>
      <c r="D331" s="23"/>
      <c r="E331" s="23"/>
      <c r="F331" s="15"/>
      <c r="G331" s="15"/>
      <c r="H331" s="15"/>
      <c r="I331" s="15"/>
    </row>
    <row r="332" spans="1:9">
      <c r="A332" s="15">
        <v>331</v>
      </c>
      <c r="B332" s="15"/>
      <c r="C332" s="15"/>
      <c r="D332" s="23"/>
      <c r="E332" s="23"/>
      <c r="F332" s="15"/>
      <c r="G332" s="15"/>
      <c r="H332" s="15"/>
      <c r="I332" s="15"/>
    </row>
    <row r="333" spans="1:9">
      <c r="A333" s="15">
        <v>332</v>
      </c>
      <c r="B333" s="15"/>
      <c r="C333" s="15"/>
      <c r="D333" s="23"/>
      <c r="E333" s="23"/>
      <c r="F333" s="15"/>
      <c r="G333" s="15"/>
      <c r="H333" s="15"/>
      <c r="I333" s="15"/>
    </row>
    <row r="334" spans="1:9">
      <c r="A334" s="15">
        <v>333</v>
      </c>
      <c r="B334" s="15"/>
      <c r="C334" s="15"/>
      <c r="D334" s="23"/>
      <c r="E334" s="23"/>
      <c r="F334" s="15"/>
      <c r="G334" s="15"/>
      <c r="H334" s="15"/>
      <c r="I334" s="15"/>
    </row>
    <row r="335" spans="1:9">
      <c r="A335" s="15">
        <v>334</v>
      </c>
      <c r="B335" s="15"/>
      <c r="C335" s="15"/>
      <c r="D335" s="23"/>
      <c r="E335" s="23"/>
      <c r="F335" s="15"/>
      <c r="G335" s="15"/>
      <c r="H335" s="15"/>
      <c r="I335" s="15"/>
    </row>
    <row r="336" spans="1:9">
      <c r="A336" s="15">
        <v>335</v>
      </c>
      <c r="B336" s="15"/>
      <c r="C336" s="15"/>
      <c r="D336" s="23"/>
      <c r="E336" s="23"/>
      <c r="F336" s="15"/>
      <c r="G336" s="15"/>
      <c r="H336" s="15"/>
      <c r="I336" s="15"/>
    </row>
    <row r="337" spans="1:9">
      <c r="A337" s="15">
        <v>336</v>
      </c>
      <c r="B337" s="15"/>
      <c r="C337" s="15"/>
      <c r="D337" s="23"/>
      <c r="E337" s="23"/>
      <c r="F337" s="15"/>
      <c r="G337" s="15"/>
      <c r="H337" s="15"/>
      <c r="I337" s="15"/>
    </row>
    <row r="338" spans="1:9">
      <c r="A338" s="15">
        <v>337</v>
      </c>
      <c r="B338" s="15"/>
      <c r="C338" s="15"/>
      <c r="D338" s="23"/>
      <c r="E338" s="23"/>
      <c r="F338" s="15"/>
      <c r="G338" s="15"/>
      <c r="H338" s="15"/>
      <c r="I338" s="15"/>
    </row>
    <row r="339" spans="1:9">
      <c r="A339" s="15">
        <v>338</v>
      </c>
      <c r="B339" s="15"/>
      <c r="C339" s="15"/>
      <c r="D339" s="23"/>
      <c r="E339" s="23"/>
      <c r="F339" s="15"/>
      <c r="G339" s="15"/>
      <c r="H339" s="15"/>
      <c r="I339" s="15"/>
    </row>
    <row r="340" spans="1:9">
      <c r="A340" s="15">
        <v>339</v>
      </c>
      <c r="B340" s="15"/>
      <c r="C340" s="15"/>
      <c r="D340" s="23"/>
      <c r="E340" s="23"/>
      <c r="F340" s="15"/>
      <c r="G340" s="15"/>
      <c r="H340" s="15"/>
      <c r="I340" s="15"/>
    </row>
    <row r="341" spans="1:9">
      <c r="A341" s="15">
        <v>340</v>
      </c>
      <c r="B341" s="15"/>
      <c r="C341" s="15"/>
      <c r="D341" s="23"/>
      <c r="E341" s="23"/>
      <c r="F341" s="15"/>
      <c r="G341" s="15"/>
      <c r="H341" s="15"/>
      <c r="I341" s="15"/>
    </row>
    <row r="342" spans="1:9">
      <c r="A342" s="15">
        <v>341</v>
      </c>
      <c r="B342" s="15"/>
      <c r="C342" s="15"/>
      <c r="D342" s="23"/>
      <c r="E342" s="23"/>
      <c r="F342" s="15"/>
      <c r="G342" s="15"/>
      <c r="H342" s="15"/>
      <c r="I342" s="15"/>
    </row>
    <row r="343" spans="1:9">
      <c r="A343" s="15">
        <v>342</v>
      </c>
      <c r="B343" s="15"/>
      <c r="C343" s="15"/>
      <c r="D343" s="23"/>
      <c r="E343" s="23"/>
      <c r="F343" s="15"/>
      <c r="G343" s="15"/>
      <c r="H343" s="15"/>
      <c r="I343" s="15"/>
    </row>
    <row r="344" spans="1:9">
      <c r="A344" s="15">
        <v>343</v>
      </c>
      <c r="B344" s="15"/>
      <c r="C344" s="15"/>
      <c r="D344" s="23"/>
      <c r="E344" s="23"/>
      <c r="F344" s="15"/>
      <c r="G344" s="15"/>
      <c r="H344" s="15"/>
      <c r="I344" s="15"/>
    </row>
    <row r="345" spans="1:9">
      <c r="A345" s="15">
        <v>344</v>
      </c>
      <c r="B345" s="15"/>
      <c r="C345" s="15"/>
      <c r="D345" s="23"/>
      <c r="E345" s="23"/>
      <c r="F345" s="15"/>
      <c r="G345" s="15"/>
      <c r="H345" s="15"/>
      <c r="I345" s="15"/>
    </row>
    <row r="346" spans="1:9">
      <c r="A346" s="15">
        <v>345</v>
      </c>
      <c r="B346" s="15"/>
      <c r="C346" s="15"/>
      <c r="D346" s="23"/>
      <c r="E346" s="23"/>
      <c r="F346" s="15"/>
      <c r="G346" s="15"/>
      <c r="H346" s="15"/>
      <c r="I346" s="15"/>
    </row>
    <row r="347" spans="1:9">
      <c r="A347" s="15">
        <v>346</v>
      </c>
      <c r="B347" s="15"/>
      <c r="C347" s="15"/>
      <c r="D347" s="23"/>
      <c r="E347" s="23"/>
      <c r="F347" s="15"/>
      <c r="G347" s="15"/>
      <c r="H347" s="15"/>
      <c r="I347" s="15"/>
    </row>
    <row r="348" spans="1:9">
      <c r="A348" s="15">
        <v>347</v>
      </c>
      <c r="B348" s="15"/>
      <c r="C348" s="15"/>
      <c r="D348" s="23"/>
      <c r="E348" s="23"/>
      <c r="F348" s="15"/>
      <c r="G348" s="15"/>
      <c r="H348" s="15"/>
      <c r="I348" s="15"/>
    </row>
    <row r="349" spans="1:9">
      <c r="A349" s="15">
        <v>348</v>
      </c>
      <c r="B349" s="15"/>
      <c r="C349" s="15"/>
      <c r="D349" s="23"/>
      <c r="E349" s="23"/>
      <c r="F349" s="15"/>
      <c r="G349" s="15"/>
      <c r="H349" s="15"/>
      <c r="I349" s="15"/>
    </row>
    <row r="350" spans="1:9">
      <c r="A350" s="15">
        <v>349</v>
      </c>
      <c r="B350" s="15"/>
      <c r="C350" s="15"/>
      <c r="D350" s="23"/>
      <c r="E350" s="23"/>
      <c r="F350" s="15"/>
      <c r="G350" s="15"/>
      <c r="H350" s="15"/>
      <c r="I350" s="15"/>
    </row>
    <row r="351" spans="1:9">
      <c r="A351" s="15">
        <v>350</v>
      </c>
      <c r="B351" s="15"/>
      <c r="C351" s="15"/>
      <c r="D351" s="23"/>
      <c r="E351" s="23"/>
      <c r="F351" s="15"/>
      <c r="G351" s="15"/>
      <c r="H351" s="15"/>
      <c r="I351" s="15"/>
    </row>
    <row r="352" spans="1:9">
      <c r="A352" s="15">
        <v>351</v>
      </c>
      <c r="B352" s="15"/>
      <c r="C352" s="15"/>
      <c r="D352" s="23"/>
      <c r="E352" s="23"/>
      <c r="F352" s="15"/>
      <c r="G352" s="15"/>
      <c r="H352" s="15"/>
      <c r="I352" s="15"/>
    </row>
    <row r="353" spans="1:9">
      <c r="A353" s="15">
        <v>352</v>
      </c>
      <c r="B353" s="15"/>
      <c r="C353" s="15"/>
      <c r="D353" s="23"/>
      <c r="E353" s="23"/>
      <c r="F353" s="15"/>
      <c r="G353" s="15"/>
      <c r="H353" s="15"/>
      <c r="I353" s="15"/>
    </row>
    <row r="354" spans="1:9">
      <c r="A354" s="15">
        <v>353</v>
      </c>
      <c r="B354" s="15"/>
      <c r="C354" s="15"/>
      <c r="D354" s="23"/>
      <c r="E354" s="23"/>
      <c r="F354" s="15"/>
      <c r="G354" s="15"/>
      <c r="H354" s="15"/>
      <c r="I354" s="15"/>
    </row>
    <row r="355" spans="1:9">
      <c r="A355" s="15">
        <v>354</v>
      </c>
      <c r="B355" s="15"/>
      <c r="C355" s="15"/>
      <c r="D355" s="23"/>
      <c r="E355" s="23"/>
      <c r="F355" s="15"/>
      <c r="G355" s="15"/>
      <c r="H355" s="15"/>
      <c r="I355" s="15"/>
    </row>
    <row r="356" spans="1:9">
      <c r="A356" s="15">
        <v>355</v>
      </c>
      <c r="B356" s="15"/>
      <c r="C356" s="15"/>
      <c r="D356" s="23"/>
      <c r="E356" s="23"/>
      <c r="F356" s="15"/>
      <c r="G356" s="15"/>
      <c r="H356" s="15"/>
      <c r="I356" s="15"/>
    </row>
    <row r="357" spans="1:9">
      <c r="A357" s="15">
        <v>356</v>
      </c>
      <c r="B357" s="15"/>
      <c r="C357" s="15"/>
      <c r="D357" s="23"/>
      <c r="E357" s="23"/>
      <c r="F357" s="15"/>
      <c r="G357" s="15"/>
      <c r="H357" s="15"/>
      <c r="I357" s="15"/>
    </row>
    <row r="358" spans="1:9">
      <c r="A358" s="15">
        <v>357</v>
      </c>
      <c r="B358" s="15"/>
      <c r="C358" s="15"/>
      <c r="D358" s="23"/>
      <c r="E358" s="23"/>
      <c r="F358" s="15"/>
      <c r="G358" s="15"/>
      <c r="H358" s="15"/>
      <c r="I358" s="15"/>
    </row>
    <row r="359" spans="1:9">
      <c r="A359" s="15">
        <v>358</v>
      </c>
      <c r="B359" s="15"/>
      <c r="C359" s="15"/>
      <c r="D359" s="23"/>
      <c r="E359" s="23"/>
      <c r="F359" s="15"/>
      <c r="G359" s="15"/>
      <c r="H359" s="15"/>
      <c r="I359" s="15"/>
    </row>
    <row r="360" spans="1:9">
      <c r="A360" s="15">
        <v>359</v>
      </c>
      <c r="B360" s="15"/>
      <c r="C360" s="15"/>
      <c r="D360" s="23"/>
      <c r="E360" s="23"/>
      <c r="F360" s="15"/>
      <c r="G360" s="15"/>
      <c r="H360" s="15"/>
      <c r="I360" s="15"/>
    </row>
    <row r="361" spans="1:9">
      <c r="A361" s="15">
        <v>360</v>
      </c>
      <c r="B361" s="15"/>
      <c r="C361" s="15"/>
      <c r="D361" s="23"/>
      <c r="E361" s="23"/>
      <c r="F361" s="15"/>
      <c r="G361" s="15"/>
      <c r="H361" s="15"/>
      <c r="I361" s="15"/>
    </row>
    <row r="362" spans="1:9">
      <c r="A362" s="15">
        <v>361</v>
      </c>
      <c r="B362" s="15"/>
      <c r="C362" s="15"/>
      <c r="D362" s="23"/>
      <c r="E362" s="23"/>
      <c r="F362" s="15"/>
      <c r="G362" s="15"/>
      <c r="H362" s="15"/>
      <c r="I362" s="15"/>
    </row>
    <row r="363" spans="1:9">
      <c r="A363" s="15">
        <v>362</v>
      </c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5">
        <v>363</v>
      </c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5">
        <v>364</v>
      </c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5">
        <v>365</v>
      </c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5">
        <v>366</v>
      </c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5">
        <v>367</v>
      </c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5">
        <v>368</v>
      </c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5">
        <v>369</v>
      </c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5">
        <v>370</v>
      </c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5">
        <v>371</v>
      </c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5">
        <v>372</v>
      </c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5">
        <v>373</v>
      </c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5">
        <v>374</v>
      </c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5">
        <v>375</v>
      </c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5">
        <v>376</v>
      </c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5">
        <v>377</v>
      </c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5">
        <v>378</v>
      </c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5">
        <v>379</v>
      </c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5">
        <v>380</v>
      </c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5">
        <v>381</v>
      </c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5">
        <v>382</v>
      </c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5">
        <v>383</v>
      </c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5">
        <v>384</v>
      </c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5">
        <v>385</v>
      </c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5">
        <v>386</v>
      </c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5">
        <v>387</v>
      </c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5">
        <v>388</v>
      </c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5">
        <v>389</v>
      </c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5">
        <v>390</v>
      </c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5">
        <v>391</v>
      </c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5">
        <v>392</v>
      </c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5">
        <v>393</v>
      </c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5">
        <v>394</v>
      </c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5">
        <v>395</v>
      </c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5">
        <v>396</v>
      </c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5">
        <v>397</v>
      </c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5">
        <v>398</v>
      </c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5">
        <v>399</v>
      </c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5">
        <v>400</v>
      </c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5">
        <v>401</v>
      </c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5">
        <v>402</v>
      </c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5">
        <v>403</v>
      </c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5">
        <v>404</v>
      </c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5">
        <v>405</v>
      </c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5">
        <v>406</v>
      </c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5">
        <v>407</v>
      </c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5">
        <v>408</v>
      </c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5">
        <v>409</v>
      </c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5">
        <v>410</v>
      </c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5">
        <v>411</v>
      </c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5">
        <v>412</v>
      </c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5">
        <v>413</v>
      </c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5">
        <v>414</v>
      </c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5">
        <v>415</v>
      </c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5">
        <v>416</v>
      </c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5">
        <v>417</v>
      </c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5">
        <v>418</v>
      </c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5">
        <v>419</v>
      </c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5">
        <v>420</v>
      </c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5">
        <v>421</v>
      </c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5">
        <v>422</v>
      </c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5">
        <v>423</v>
      </c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5">
        <v>424</v>
      </c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5">
        <v>425</v>
      </c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5">
        <v>426</v>
      </c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5">
        <v>427</v>
      </c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5">
        <v>428</v>
      </c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5">
        <v>429</v>
      </c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5">
        <v>430</v>
      </c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5">
        <v>431</v>
      </c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5">
        <v>432</v>
      </c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5">
        <v>433</v>
      </c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5">
        <v>434</v>
      </c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5">
        <v>435</v>
      </c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5">
        <v>436</v>
      </c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5">
        <v>437</v>
      </c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5">
        <v>438</v>
      </c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5">
        <v>439</v>
      </c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5">
        <v>440</v>
      </c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5">
        <v>441</v>
      </c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5">
        <v>442</v>
      </c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5">
        <v>443</v>
      </c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5">
        <v>444</v>
      </c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5">
        <v>445</v>
      </c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5">
        <v>446</v>
      </c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5">
        <v>447</v>
      </c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5">
        <v>448</v>
      </c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5">
        <v>449</v>
      </c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5">
        <v>450</v>
      </c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5"/>
      <c r="B543" s="15"/>
      <c r="C543" s="15"/>
      <c r="D543" s="15"/>
      <c r="E543" s="15"/>
      <c r="F543" s="15"/>
      <c r="G543" s="15"/>
      <c r="H543" s="15"/>
      <c r="I543" s="15"/>
    </row>
  </sheetData>
  <sortState ref="A2:B175">
    <sortCondition ref="B2:B175"/>
  </sortState>
  <conditionalFormatting sqref="J1:J185 J187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91"/>
  <sheetViews>
    <sheetView workbookViewId="0">
      <selection activeCell="I100" sqref="I100"/>
    </sheetView>
  </sheetViews>
  <sheetFormatPr defaultRowHeight="15"/>
  <cols>
    <col min="4" max="5" width="13.85546875" customWidth="1"/>
    <col min="6" max="6" width="15.140625" customWidth="1"/>
    <col min="7" max="7" width="14.5703125" customWidth="1"/>
    <col min="8" max="8" width="13.85546875" customWidth="1"/>
    <col min="9" max="9" width="15.140625" customWidth="1"/>
  </cols>
  <sheetData>
    <row r="3" spans="3:10">
      <c r="C3" s="102" t="s">
        <v>61</v>
      </c>
    </row>
    <row r="4" spans="3:10" ht="15.75" thickBot="1">
      <c r="C4" s="40" t="s">
        <v>49</v>
      </c>
      <c r="D4" s="40" t="s">
        <v>38</v>
      </c>
      <c r="E4" s="40" t="s">
        <v>0</v>
      </c>
      <c r="F4" s="40" t="s">
        <v>59</v>
      </c>
      <c r="G4" s="40" t="s">
        <v>39</v>
      </c>
      <c r="H4" s="40" t="s">
        <v>1</v>
      </c>
      <c r="I4" s="40" t="s">
        <v>60</v>
      </c>
      <c r="J4" s="40" t="s">
        <v>7</v>
      </c>
    </row>
    <row r="5" spans="3:10">
      <c r="C5">
        <f>'Droplet 1'!A4</f>
        <v>1</v>
      </c>
      <c r="D5">
        <f>'Droplet 1'!B4</f>
        <v>3.57</v>
      </c>
      <c r="E5">
        <f>'Droplet 1'!C4</f>
        <v>5.6022408963585436E-2</v>
      </c>
      <c r="F5">
        <f>'Droplet 1'!D4</f>
        <v>7.8462757652080443E-3</v>
      </c>
      <c r="G5">
        <f>'Droplet 1'!E4</f>
        <v>1.41</v>
      </c>
      <c r="H5">
        <f>'Droplet 1'!F4</f>
        <v>0.14184397163120568</v>
      </c>
      <c r="I5">
        <f>'Droplet 1'!G4</f>
        <v>5.0299280720285708E-2</v>
      </c>
      <c r="J5">
        <f>'Droplet 1'!H4</f>
        <v>7.86</v>
      </c>
    </row>
    <row r="6" spans="3:10">
      <c r="C6">
        <f>'Droplet 1'!A5</f>
        <v>2</v>
      </c>
      <c r="D6">
        <f>'Droplet 1'!B5</f>
        <v>5.49</v>
      </c>
      <c r="E6">
        <f>'Droplet 1'!C5</f>
        <v>3.6429872495446269E-2</v>
      </c>
      <c r="F6">
        <f>'Droplet 1'!D5</f>
        <v>3.3178390250861809E-3</v>
      </c>
      <c r="G6">
        <f>'Droplet 1'!E5</f>
        <v>1.26</v>
      </c>
      <c r="H6">
        <f>'Droplet 1'!F5</f>
        <v>0.15873015873015875</v>
      </c>
      <c r="I6">
        <f>'Droplet 1'!G5</f>
        <v>6.2988158226253463E-2</v>
      </c>
      <c r="J6">
        <f>'Droplet 1'!H5</f>
        <v>7.86</v>
      </c>
    </row>
    <row r="7" spans="3:10">
      <c r="C7">
        <f>'Droplet 1'!A6</f>
        <v>3</v>
      </c>
      <c r="D7">
        <f>'Droplet 1'!B6</f>
        <v>5.99</v>
      </c>
      <c r="E7">
        <f>'Droplet 1'!C6</f>
        <v>3.3388981636060099E-2</v>
      </c>
      <c r="F7">
        <f>'Droplet 1'!D6</f>
        <v>2.7870602367328964E-3</v>
      </c>
      <c r="G7">
        <f>'Droplet 1'!E6</f>
        <v>1.02</v>
      </c>
      <c r="H7">
        <f>'Droplet 1'!F6</f>
        <v>0.19607843137254902</v>
      </c>
      <c r="I7">
        <f>'Droplet 1'!G6</f>
        <v>9.611687812379853E-2</v>
      </c>
      <c r="J7">
        <f>'Droplet 1'!H6</f>
        <v>7.86</v>
      </c>
    </row>
    <row r="8" spans="3:10">
      <c r="C8">
        <f>'Droplet 1'!A7</f>
        <v>4</v>
      </c>
      <c r="D8">
        <f>'Droplet 1'!B7</f>
        <v>6.92</v>
      </c>
      <c r="E8">
        <f>'Droplet 1'!C7</f>
        <v>2.8901734104046246E-2</v>
      </c>
      <c r="F8">
        <f>'Droplet 1'!D7</f>
        <v>2.0882755855524747E-3</v>
      </c>
      <c r="G8">
        <f>'Droplet 1'!E7</f>
        <v>0.92</v>
      </c>
      <c r="H8">
        <f>'Droplet 1'!F7</f>
        <v>0.21739130434782608</v>
      </c>
      <c r="I8">
        <f>'Droplet 1'!G7</f>
        <v>0.11814744801512286</v>
      </c>
      <c r="J8">
        <f>'Droplet 1'!H7</f>
        <v>7.86</v>
      </c>
    </row>
    <row r="9" spans="3:10">
      <c r="C9">
        <f>'Droplet 1'!A8</f>
        <v>5</v>
      </c>
      <c r="D9">
        <f>'Droplet 1'!B8</f>
        <v>5.14</v>
      </c>
      <c r="E9">
        <f>'Droplet 1'!C8</f>
        <v>3.8910505836575883E-2</v>
      </c>
      <c r="F9">
        <f>'Droplet 1'!D8</f>
        <v>3.7850686611455141E-3</v>
      </c>
      <c r="G9">
        <f>'Droplet 1'!E8</f>
        <v>1.32</v>
      </c>
      <c r="H9">
        <f>'Droplet 1'!F8</f>
        <v>0.15151515151515152</v>
      </c>
      <c r="I9">
        <f>'Droplet 1'!G8</f>
        <v>5.73921028466483E-2</v>
      </c>
      <c r="J9">
        <f>'Droplet 1'!H8</f>
        <v>7.86</v>
      </c>
    </row>
    <row r="10" spans="3:10">
      <c r="C10">
        <f>'Droplet 1'!A9</f>
        <v>6</v>
      </c>
      <c r="D10">
        <f>'Droplet 1'!B9</f>
        <v>4.18</v>
      </c>
      <c r="E10">
        <f>'Droplet 1'!C9</f>
        <v>4.7846889952153117E-2</v>
      </c>
      <c r="F10">
        <f>'Droplet 1'!D9</f>
        <v>5.7233121952336274E-3</v>
      </c>
      <c r="G10">
        <f>'Droplet 1'!E9</f>
        <v>0.92</v>
      </c>
      <c r="H10">
        <f>'Droplet 1'!F9</f>
        <v>0.21739130434782608</v>
      </c>
      <c r="I10">
        <f>'Droplet 1'!G9</f>
        <v>0.11814744801512286</v>
      </c>
      <c r="J10">
        <f>'Droplet 1'!H9</f>
        <v>7.86</v>
      </c>
    </row>
    <row r="11" spans="3:10">
      <c r="C11">
        <f>'Droplet 1'!A10</f>
        <v>7</v>
      </c>
      <c r="D11">
        <f>'Droplet 1'!B10</f>
        <v>4.42</v>
      </c>
      <c r="E11">
        <f>'Droplet 1'!C10</f>
        <v>4.5248868778280549E-2</v>
      </c>
      <c r="F11">
        <f>'Droplet 1'!D10</f>
        <v>5.1186503142851298E-3</v>
      </c>
      <c r="G11">
        <f>'Droplet 1'!E10</f>
        <v>0.79</v>
      </c>
      <c r="H11">
        <f>'Droplet 1'!F10</f>
        <v>0.25316455696202533</v>
      </c>
      <c r="I11">
        <f>'Droplet 1'!G10</f>
        <v>0.1602307322544464</v>
      </c>
      <c r="J11">
        <f>'Droplet 1'!H10</f>
        <v>7.86</v>
      </c>
    </row>
    <row r="12" spans="3:10">
      <c r="C12">
        <f>'Droplet 1'!A11</f>
        <v>8</v>
      </c>
      <c r="D12">
        <f>'Droplet 1'!B11</f>
        <v>6.4</v>
      </c>
      <c r="E12">
        <f>'Droplet 1'!C11</f>
        <v>3.125E-2</v>
      </c>
      <c r="F12">
        <f>'Droplet 1'!D11</f>
        <v>2.44140625E-3</v>
      </c>
      <c r="G12">
        <f>'Droplet 1'!E11</f>
        <v>0.79</v>
      </c>
      <c r="H12">
        <f>'Droplet 1'!F11</f>
        <v>0.25316455696202533</v>
      </c>
      <c r="I12">
        <f>'Droplet 1'!G11</f>
        <v>0.1602307322544464</v>
      </c>
      <c r="J12">
        <f>'Droplet 1'!H11</f>
        <v>7.86</v>
      </c>
    </row>
    <row r="13" spans="3:10">
      <c r="C13">
        <f>'Droplet 1'!A12</f>
        <v>9</v>
      </c>
      <c r="D13">
        <f>'Droplet 1'!B12</f>
        <v>3.69</v>
      </c>
      <c r="E13">
        <f>'Droplet 1'!C12</f>
        <v>5.4200542005420058E-2</v>
      </c>
      <c r="F13">
        <f>'Droplet 1'!D12</f>
        <v>7.3442468842032605E-3</v>
      </c>
      <c r="G13">
        <f>'Droplet 1'!E12</f>
        <v>0.9</v>
      </c>
      <c r="H13">
        <f>'Droplet 1'!F12</f>
        <v>0.22222222222222224</v>
      </c>
      <c r="I13">
        <f>'Droplet 1'!G12</f>
        <v>0.12345679012345681</v>
      </c>
      <c r="J13">
        <f>'Droplet 1'!H12</f>
        <v>7.86</v>
      </c>
    </row>
    <row r="14" spans="3:10">
      <c r="C14">
        <f>'Droplet 1'!A13</f>
        <v>10</v>
      </c>
      <c r="D14">
        <f>'Droplet 1'!B13</f>
        <v>4</v>
      </c>
      <c r="E14">
        <f>'Droplet 1'!C13</f>
        <v>0.05</v>
      </c>
      <c r="F14">
        <f>'Droplet 1'!D13</f>
        <v>6.2500000000000003E-3</v>
      </c>
      <c r="G14">
        <f>'Droplet 1'!E13</f>
        <v>0.79</v>
      </c>
      <c r="H14">
        <f>'Droplet 1'!F13</f>
        <v>0.25316455696202533</v>
      </c>
      <c r="I14">
        <f>'Droplet 1'!G13</f>
        <v>0.1602307322544464</v>
      </c>
      <c r="J14">
        <f>'Droplet 1'!H13</f>
        <v>7.86</v>
      </c>
    </row>
    <row r="15" spans="3:10">
      <c r="C15" s="93" t="str">
        <f>'Droplet 1'!A14</f>
        <v>AVERAGE</v>
      </c>
      <c r="D15" s="93">
        <f>'Droplet 1'!B14</f>
        <v>4.9799999999999995</v>
      </c>
      <c r="E15" s="93">
        <f>'Droplet 1'!C14</f>
        <v>4.2219980377156761E-2</v>
      </c>
      <c r="F15" s="93">
        <f>'Droplet 1'!D14</f>
        <v>4.6702134917447121E-3</v>
      </c>
      <c r="G15" s="93">
        <f>'Droplet 1'!E14</f>
        <v>1.012</v>
      </c>
      <c r="H15" s="93">
        <f>'Droplet 1'!F14</f>
        <v>0.20646662150530154</v>
      </c>
      <c r="I15" s="93">
        <f>'Droplet 1'!G14</f>
        <v>0.11072403028340276</v>
      </c>
      <c r="J15" s="93">
        <f>'Droplet 1'!H14</f>
        <v>7.8600000000000012</v>
      </c>
    </row>
    <row r="16" spans="3:10">
      <c r="C16" s="102" t="s">
        <v>62</v>
      </c>
    </row>
    <row r="17" spans="3:10" ht="15.75" thickBot="1">
      <c r="C17" s="40" t="s">
        <v>49</v>
      </c>
      <c r="D17" s="40" t="s">
        <v>38</v>
      </c>
      <c r="E17" s="40" t="s">
        <v>0</v>
      </c>
      <c r="F17" s="40" t="s">
        <v>59</v>
      </c>
      <c r="G17" s="40" t="s">
        <v>50</v>
      </c>
      <c r="H17" s="40" t="s">
        <v>1</v>
      </c>
      <c r="I17" s="40" t="s">
        <v>60</v>
      </c>
      <c r="J17" s="40" t="s">
        <v>7</v>
      </c>
    </row>
    <row r="18" spans="3:10">
      <c r="C18">
        <f>'Droplet (2)'!A4</f>
        <v>1</v>
      </c>
      <c r="D18">
        <f>'Droplet (2)'!B4</f>
        <v>2.83</v>
      </c>
      <c r="E18">
        <f>'Droplet (2)'!C4</f>
        <v>7.0671378091872794E-2</v>
      </c>
      <c r="F18">
        <f>'Droplet (2)'!D4</f>
        <v>1.2486109203511096E-2</v>
      </c>
      <c r="G18">
        <f>'Droplet (2)'!E4</f>
        <v>2</v>
      </c>
      <c r="H18">
        <f>'Droplet (2)'!F4</f>
        <v>0.1</v>
      </c>
      <c r="I18">
        <f>'Droplet (2)'!G4</f>
        <v>2.5000000000000001E-2</v>
      </c>
      <c r="J18">
        <f>'Droplet (2)'!H4</f>
        <v>7.86</v>
      </c>
    </row>
    <row r="19" spans="3:10">
      <c r="C19">
        <f>'Droplet (2)'!A5</f>
        <v>2</v>
      </c>
      <c r="D19">
        <f>'Droplet (2)'!B5</f>
        <v>3.14</v>
      </c>
      <c r="E19">
        <f>'Droplet (2)'!C5</f>
        <v>6.3694267515923567E-2</v>
      </c>
      <c r="F19">
        <f>'Droplet (2)'!D5</f>
        <v>1.0142399285975089E-2</v>
      </c>
      <c r="G19">
        <f>'Droplet (2)'!E5</f>
        <v>1.88</v>
      </c>
      <c r="H19">
        <f>'Droplet (2)'!F5</f>
        <v>0.10638297872340427</v>
      </c>
      <c r="I19">
        <f>'Droplet (2)'!G5</f>
        <v>2.8293345405160708E-2</v>
      </c>
      <c r="J19">
        <f>'Droplet (2)'!H5</f>
        <v>7.86</v>
      </c>
    </row>
    <row r="20" spans="3:10">
      <c r="C20">
        <f>'Droplet (2)'!A6</f>
        <v>3</v>
      </c>
      <c r="D20">
        <f>'Droplet (2)'!B6</f>
        <v>3.05</v>
      </c>
      <c r="E20">
        <f>'Droplet (2)'!C6</f>
        <v>6.5573770491803282E-2</v>
      </c>
      <c r="F20">
        <f>'Droplet (2)'!D6</f>
        <v>1.0749798441279228E-2</v>
      </c>
      <c r="G20">
        <f>'Droplet (2)'!E6</f>
        <v>1.17</v>
      </c>
      <c r="H20">
        <f>'Droplet (2)'!F6</f>
        <v>0.17094017094017097</v>
      </c>
      <c r="I20">
        <f>'Droplet (2)'!G6</f>
        <v>7.3051355102637175E-2</v>
      </c>
      <c r="J20">
        <f>'Droplet (2)'!H6</f>
        <v>7.86</v>
      </c>
    </row>
    <row r="21" spans="3:10">
      <c r="C21">
        <f>'Droplet (2)'!A7</f>
        <v>4</v>
      </c>
      <c r="D21">
        <f>'Droplet (2)'!B7</f>
        <v>2.39</v>
      </c>
      <c r="E21">
        <f>'Droplet (2)'!C7</f>
        <v>8.3682008368200833E-2</v>
      </c>
      <c r="F21">
        <f>'Droplet (2)'!D7</f>
        <v>1.7506696311339085E-2</v>
      </c>
      <c r="G21">
        <f>'Droplet (2)'!E7</f>
        <v>2.38</v>
      </c>
      <c r="H21">
        <f>'Droplet (2)'!F7</f>
        <v>8.4033613445378158E-2</v>
      </c>
      <c r="I21">
        <f>'Droplet (2)'!G7</f>
        <v>1.7654120471718101E-2</v>
      </c>
      <c r="J21">
        <f>'Droplet (2)'!H7</f>
        <v>7.86</v>
      </c>
    </row>
    <row r="22" spans="3:10">
      <c r="C22">
        <f>'Droplet (2)'!A8</f>
        <v>5</v>
      </c>
      <c r="D22">
        <f>'Droplet (2)'!B8</f>
        <v>3.31</v>
      </c>
      <c r="E22">
        <f>'Droplet (2)'!C8</f>
        <v>6.0422960725075532E-2</v>
      </c>
      <c r="F22">
        <f>'Droplet (2)'!D8</f>
        <v>9.12733545696005E-3</v>
      </c>
      <c r="G22">
        <f>'Droplet (2)'!E8</f>
        <v>1.36</v>
      </c>
      <c r="H22">
        <f>'Droplet (2)'!F8</f>
        <v>0.14705882352941177</v>
      </c>
      <c r="I22">
        <f>'Droplet (2)'!G8</f>
        <v>5.4065743944636674E-2</v>
      </c>
      <c r="J22">
        <f>'Droplet (2)'!H8</f>
        <v>7.86</v>
      </c>
    </row>
    <row r="23" spans="3:10">
      <c r="C23">
        <f>'Droplet (2)'!A9</f>
        <v>6</v>
      </c>
      <c r="D23">
        <f>'Droplet (2)'!B9</f>
        <v>3.15</v>
      </c>
      <c r="E23">
        <f>'Droplet (2)'!C9</f>
        <v>6.3492063492063502E-2</v>
      </c>
      <c r="F23">
        <f>'Droplet (2)'!D9</f>
        <v>1.0078105316200556E-2</v>
      </c>
      <c r="G23">
        <f>'Droplet (2)'!E9</f>
        <v>1.71</v>
      </c>
      <c r="H23">
        <f>'Droplet (2)'!F9</f>
        <v>0.11695906432748539</v>
      </c>
      <c r="I23">
        <f>'Droplet (2)'!G9</f>
        <v>3.4198556820902157E-2</v>
      </c>
      <c r="J23">
        <f>'Droplet (2)'!H9</f>
        <v>7.86</v>
      </c>
    </row>
    <row r="24" spans="3:10">
      <c r="C24">
        <f>'Droplet (2)'!A10</f>
        <v>7</v>
      </c>
      <c r="D24">
        <f>'Droplet (2)'!B10</f>
        <v>3.62</v>
      </c>
      <c r="E24">
        <f>'Droplet (2)'!C10</f>
        <v>5.5248618784530391E-2</v>
      </c>
      <c r="F24">
        <f>'Droplet (2)'!D10</f>
        <v>7.6310246939959112E-3</v>
      </c>
      <c r="G24">
        <f>'Droplet (2)'!E10</f>
        <v>1.5</v>
      </c>
      <c r="H24">
        <f>'Droplet (2)'!F10</f>
        <v>0.13333333333333333</v>
      </c>
      <c r="I24">
        <f>'Droplet (2)'!G10</f>
        <v>4.4444444444444439E-2</v>
      </c>
      <c r="J24">
        <f>'Droplet (2)'!H10</f>
        <v>7.86</v>
      </c>
    </row>
    <row r="25" spans="3:10">
      <c r="C25">
        <f>'Droplet (2)'!A11</f>
        <v>8</v>
      </c>
      <c r="D25">
        <f>'Droplet (2)'!B11</f>
        <v>3.54</v>
      </c>
      <c r="E25">
        <f>'Droplet (2)'!C11</f>
        <v>5.6497175141242938E-2</v>
      </c>
      <c r="F25">
        <f>'Droplet (2)'!D11</f>
        <v>7.9798269973506974E-3</v>
      </c>
      <c r="G25">
        <f>'Droplet (2)'!E11</f>
        <v>1.71</v>
      </c>
      <c r="H25">
        <f>'Droplet (2)'!F11</f>
        <v>0.11695906432748539</v>
      </c>
      <c r="I25">
        <f>'Droplet (2)'!G11</f>
        <v>3.4198556820902157E-2</v>
      </c>
      <c r="J25">
        <f>'Droplet (2)'!H11</f>
        <v>7.86</v>
      </c>
    </row>
    <row r="26" spans="3:10">
      <c r="C26">
        <f>'Droplet (2)'!A12</f>
        <v>9</v>
      </c>
      <c r="D26">
        <f>'Droplet (2)'!B12</f>
        <v>3.02</v>
      </c>
      <c r="E26">
        <f>'Droplet (2)'!C12</f>
        <v>6.6225165562913912E-2</v>
      </c>
      <c r="F26">
        <f>'Droplet (2)'!D12</f>
        <v>1.0964431384588398E-2</v>
      </c>
      <c r="G26">
        <f>'Droplet (2)'!E12</f>
        <v>2.1800000000000002</v>
      </c>
      <c r="H26">
        <f>'Droplet (2)'!F12</f>
        <v>9.1743119266055051E-2</v>
      </c>
      <c r="I26">
        <f>'Droplet (2)'!G12</f>
        <v>2.1041999831664E-2</v>
      </c>
      <c r="J26">
        <f>'Droplet (2)'!H12</f>
        <v>7.86</v>
      </c>
    </row>
    <row r="27" spans="3:10">
      <c r="C27">
        <f>'Droplet (2)'!A13</f>
        <v>10</v>
      </c>
      <c r="D27">
        <f>'Droplet (2)'!B13</f>
        <v>3.49</v>
      </c>
      <c r="E27">
        <f>'Droplet (2)'!C13</f>
        <v>5.7306590257879653E-2</v>
      </c>
      <c r="F27">
        <f>'Droplet (2)'!D13</f>
        <v>8.2101132174612675E-3</v>
      </c>
      <c r="G27">
        <f>'Droplet (2)'!E13</f>
        <v>1.71</v>
      </c>
      <c r="H27">
        <f>'Droplet (2)'!F13</f>
        <v>0.11695906432748539</v>
      </c>
      <c r="I27">
        <f>'Droplet (2)'!G13</f>
        <v>3.4198556820902157E-2</v>
      </c>
      <c r="J27">
        <f>'Droplet (2)'!H13</f>
        <v>7.86</v>
      </c>
    </row>
    <row r="28" spans="3:10">
      <c r="C28">
        <f>'Droplet (2)'!A14</f>
        <v>11</v>
      </c>
      <c r="D28">
        <f>'Droplet (2)'!B14</f>
        <v>3.43</v>
      </c>
      <c r="E28">
        <f>'Droplet (2)'!C14</f>
        <v>5.8309037900874633E-2</v>
      </c>
      <c r="F28">
        <f>'Droplet (2)'!D14</f>
        <v>8.4998597523140845E-3</v>
      </c>
      <c r="G28">
        <f>'Droplet (2)'!E14</f>
        <v>1.63</v>
      </c>
      <c r="H28">
        <f>'Droplet (2)'!F14</f>
        <v>0.1226993865030675</v>
      </c>
      <c r="I28">
        <f>'Droplet (2)'!G14</f>
        <v>3.7637848620572852E-2</v>
      </c>
      <c r="J28">
        <f>'Droplet (2)'!H14</f>
        <v>7.86</v>
      </c>
    </row>
    <row r="29" spans="3:10">
      <c r="C29">
        <f>'Droplet (2)'!A15</f>
        <v>12</v>
      </c>
      <c r="D29">
        <f>'Droplet (2)'!B15</f>
        <v>3.22</v>
      </c>
      <c r="E29">
        <f>'Droplet (2)'!C15</f>
        <v>6.2111801242236024E-2</v>
      </c>
      <c r="F29">
        <f>'Droplet (2)'!D15</f>
        <v>9.644689633887581E-3</v>
      </c>
      <c r="G29">
        <f>'Droplet (2)'!E15</f>
        <v>1.55</v>
      </c>
      <c r="H29">
        <f>'Droplet (2)'!F15</f>
        <v>0.12903225806451613</v>
      </c>
      <c r="I29">
        <f>'Droplet (2)'!G15</f>
        <v>4.1623309053069719E-2</v>
      </c>
      <c r="J29">
        <f>'Droplet (2)'!H15</f>
        <v>7.86</v>
      </c>
    </row>
    <row r="30" spans="3:10">
      <c r="C30">
        <f>'Droplet (2)'!A16</f>
        <v>13</v>
      </c>
      <c r="D30">
        <f>'Droplet (2)'!B16</f>
        <v>3.51</v>
      </c>
      <c r="E30">
        <f>'Droplet (2)'!C16</f>
        <v>5.6980056980056988E-2</v>
      </c>
      <c r="F30">
        <f>'Droplet (2)'!D16</f>
        <v>8.116817233626351E-3</v>
      </c>
      <c r="G30">
        <f>'Droplet (2)'!E16</f>
        <v>1.86</v>
      </c>
      <c r="H30">
        <f>'Droplet (2)'!F16</f>
        <v>0.10752688172043011</v>
      </c>
      <c r="I30">
        <f>'Droplet (2)'!G16</f>
        <v>2.8905075731298413E-2</v>
      </c>
      <c r="J30">
        <f>'Droplet (2)'!H16</f>
        <v>7.86</v>
      </c>
    </row>
    <row r="31" spans="3:10">
      <c r="C31">
        <f>'Droplet (2)'!A17</f>
        <v>14</v>
      </c>
      <c r="D31">
        <f>'Droplet (2)'!B17</f>
        <v>3.23</v>
      </c>
      <c r="E31">
        <f>'Droplet (2)'!C17</f>
        <v>6.1919504643962855E-2</v>
      </c>
      <c r="F31">
        <f>'Droplet (2)'!D17</f>
        <v>9.5850626383843437E-3</v>
      </c>
      <c r="G31">
        <f>'Droplet (2)'!E17</f>
        <v>1.56</v>
      </c>
      <c r="H31">
        <f>'Droplet (2)'!F17</f>
        <v>0.12820512820512822</v>
      </c>
      <c r="I31">
        <f>'Droplet (2)'!G17</f>
        <v>4.1091387245233403E-2</v>
      </c>
      <c r="J31">
        <f>'Droplet (2)'!H17</f>
        <v>7.86</v>
      </c>
    </row>
    <row r="32" spans="3:10">
      <c r="C32">
        <f>'Droplet (2)'!A18</f>
        <v>15</v>
      </c>
      <c r="D32">
        <f>'Droplet (2)'!B18</f>
        <v>3.05</v>
      </c>
      <c r="E32">
        <f>'Droplet (2)'!C18</f>
        <v>6.5573770491803282E-2</v>
      </c>
      <c r="F32">
        <f>'Droplet (2)'!D18</f>
        <v>1.0749798441279228E-2</v>
      </c>
      <c r="G32">
        <f>'Droplet (2)'!E18</f>
        <v>1.65</v>
      </c>
      <c r="H32">
        <f>'Droplet (2)'!F18</f>
        <v>0.12121212121212123</v>
      </c>
      <c r="I32">
        <f>'Droplet (2)'!G18</f>
        <v>3.6730945821854918E-2</v>
      </c>
      <c r="J32">
        <f>'Droplet (2)'!H18</f>
        <v>7.86</v>
      </c>
    </row>
    <row r="33" spans="3:16">
      <c r="C33">
        <f>'Droplet (2)'!A19</f>
        <v>16</v>
      </c>
      <c r="D33">
        <f>'Droplet (2)'!B19</f>
        <v>2.5299999999999998</v>
      </c>
      <c r="E33">
        <f>'Droplet (2)'!C19</f>
        <v>7.9051383399209502E-2</v>
      </c>
      <c r="F33">
        <f>'Droplet (2)'!D19</f>
        <v>1.5622803043322038E-2</v>
      </c>
      <c r="G33">
        <f>'Droplet (2)'!E19</f>
        <v>1.66</v>
      </c>
      <c r="H33">
        <f>'Droplet (2)'!F19</f>
        <v>0.12048192771084339</v>
      </c>
      <c r="I33">
        <f>'Droplet (2)'!G19</f>
        <v>3.6289737262302231E-2</v>
      </c>
      <c r="J33">
        <f>'Droplet (2)'!H19</f>
        <v>7.86</v>
      </c>
    </row>
    <row r="34" spans="3:16">
      <c r="C34" s="94" t="str">
        <f>'Droplet (2)'!A20</f>
        <v>AVERAGE</v>
      </c>
      <c r="D34" s="94">
        <f>'Droplet (2)'!B20</f>
        <v>3.1568749999999994</v>
      </c>
      <c r="E34" s="94">
        <f>'Droplet (2)'!C20</f>
        <v>6.4172472068103115E-2</v>
      </c>
      <c r="F34" s="94">
        <f>'Droplet (2)'!D20</f>
        <v>1.0443429440717189E-2</v>
      </c>
      <c r="G34" s="94">
        <f>'Droplet (2)'!E20</f>
        <v>1.7193749999999999</v>
      </c>
      <c r="H34" s="94">
        <f>'Droplet (2)'!F20</f>
        <v>0.11959543347726975</v>
      </c>
      <c r="I34" s="94">
        <f>'Droplet (2)'!G20</f>
        <v>3.6776561462331193E-2</v>
      </c>
      <c r="J34" s="94">
        <f>'Droplet (2)'!H20</f>
        <v>7.86</v>
      </c>
      <c r="P34" s="87">
        <f>'Droplet (2)'!N20</f>
        <v>0</v>
      </c>
    </row>
    <row r="35" spans="3:16">
      <c r="C35" s="102" t="s">
        <v>63</v>
      </c>
    </row>
    <row r="36" spans="3:16" ht="15.75" thickBot="1">
      <c r="C36" s="56" t="s">
        <v>49</v>
      </c>
      <c r="D36" s="56" t="s">
        <v>38</v>
      </c>
      <c r="E36" s="56" t="s">
        <v>0</v>
      </c>
      <c r="F36" s="44" t="s">
        <v>2</v>
      </c>
      <c r="G36" s="44" t="s">
        <v>39</v>
      </c>
      <c r="H36" s="56" t="s">
        <v>1</v>
      </c>
      <c r="I36" s="44" t="s">
        <v>3</v>
      </c>
      <c r="J36" s="44" t="s">
        <v>7</v>
      </c>
    </row>
    <row r="37" spans="3:16">
      <c r="C37" s="19">
        <v>1</v>
      </c>
      <c r="D37" s="64">
        <v>5.18</v>
      </c>
      <c r="E37" s="41">
        <f>(0.2/D37)</f>
        <v>3.8610038610038616E-2</v>
      </c>
      <c r="F37" s="41">
        <f>(0.5/D37)*E37</f>
        <v>3.726837703671681E-3</v>
      </c>
      <c r="G37" s="41">
        <v>1.01</v>
      </c>
      <c r="H37" s="41">
        <f t="array" ref="H37">(0.2/G37)</f>
        <v>0.19801980198019803</v>
      </c>
      <c r="I37" s="41">
        <f>(0.5/G37)*H37</f>
        <v>9.8029604940692086E-2</v>
      </c>
      <c r="J37" s="19">
        <v>7.86</v>
      </c>
    </row>
    <row r="38" spans="3:16">
      <c r="C38" s="19">
        <v>2</v>
      </c>
      <c r="D38" s="64">
        <v>5.37</v>
      </c>
      <c r="E38" s="41">
        <f t="shared" ref="E38:E48" si="0">(0.2/D38)</f>
        <v>3.7243947858473E-2</v>
      </c>
      <c r="F38" s="41">
        <f t="shared" ref="F38:F48" si="1">(0.5/D38)*E38</f>
        <v>3.4677791302116386E-3</v>
      </c>
      <c r="G38" s="41">
        <v>1.21</v>
      </c>
      <c r="H38" s="41">
        <f t="array" ref="H38">(0.2/G38)</f>
        <v>0.16528925619834711</v>
      </c>
      <c r="I38" s="41">
        <f t="shared" ref="I38:I48" si="2">(0.5/G38)*H38</f>
        <v>6.8301345536507074E-2</v>
      </c>
      <c r="J38" s="19">
        <v>7.86</v>
      </c>
    </row>
    <row r="39" spans="3:16">
      <c r="C39" s="19">
        <v>3</v>
      </c>
      <c r="D39" s="64">
        <v>5.09</v>
      </c>
      <c r="E39" s="41">
        <f t="shared" si="0"/>
        <v>3.9292730844793719E-2</v>
      </c>
      <c r="F39" s="41">
        <f t="shared" si="1"/>
        <v>3.8597967431035093E-3</v>
      </c>
      <c r="G39" s="41">
        <v>0.62</v>
      </c>
      <c r="H39" s="41">
        <f t="array" ref="H39">(0.2/G39)</f>
        <v>0.32258064516129037</v>
      </c>
      <c r="I39" s="41">
        <f t="shared" si="2"/>
        <v>0.26014568158168583</v>
      </c>
      <c r="J39" s="19">
        <v>7.86</v>
      </c>
    </row>
    <row r="40" spans="3:16">
      <c r="C40" s="19">
        <v>4</v>
      </c>
      <c r="D40" s="64">
        <v>4.8600000000000003</v>
      </c>
      <c r="E40" s="41">
        <f t="shared" si="0"/>
        <v>4.1152263374485597E-2</v>
      </c>
      <c r="F40" s="41">
        <f t="shared" si="1"/>
        <v>4.2337719521075715E-3</v>
      </c>
      <c r="G40" s="41">
        <v>0.97</v>
      </c>
      <c r="H40" s="41">
        <f t="array" ref="H40">(0.2/G40)</f>
        <v>0.2061855670103093</v>
      </c>
      <c r="I40" s="41">
        <f t="shared" si="2"/>
        <v>0.10628122010840686</v>
      </c>
      <c r="J40" s="19">
        <v>7.86</v>
      </c>
    </row>
    <row r="41" spans="3:16">
      <c r="C41" s="19">
        <v>5</v>
      </c>
      <c r="D41" s="64">
        <v>6.45</v>
      </c>
      <c r="E41" s="41">
        <f t="shared" si="0"/>
        <v>3.1007751937984496E-2</v>
      </c>
      <c r="F41" s="41">
        <f t="shared" si="1"/>
        <v>2.4037017006189533E-3</v>
      </c>
      <c r="G41" s="41">
        <v>0.99</v>
      </c>
      <c r="H41" s="41">
        <f t="array" ref="H41">(0.2/G41)</f>
        <v>0.20202020202020204</v>
      </c>
      <c r="I41" s="41">
        <f t="shared" si="2"/>
        <v>0.10203040506070811</v>
      </c>
      <c r="J41" s="19">
        <v>7.86</v>
      </c>
    </row>
    <row r="42" spans="3:16">
      <c r="C42" s="19">
        <v>6</v>
      </c>
      <c r="D42" s="64">
        <v>4.78</v>
      </c>
      <c r="E42" s="41">
        <f t="shared" si="0"/>
        <v>4.1841004184100417E-2</v>
      </c>
      <c r="F42" s="41">
        <f t="shared" si="1"/>
        <v>4.3766740778347713E-3</v>
      </c>
      <c r="G42" s="41">
        <v>0.92</v>
      </c>
      <c r="H42" s="41">
        <f t="array" ref="H42">(0.2/G42)</f>
        <v>0.21739130434782608</v>
      </c>
      <c r="I42" s="41">
        <f t="shared" si="2"/>
        <v>0.11814744801512286</v>
      </c>
      <c r="J42" s="19">
        <v>7.86</v>
      </c>
    </row>
    <row r="43" spans="3:16">
      <c r="C43" s="19">
        <v>7</v>
      </c>
      <c r="D43" s="64">
        <v>6.13</v>
      </c>
      <c r="E43" s="41">
        <f t="shared" si="0"/>
        <v>3.2626427406199025E-2</v>
      </c>
      <c r="F43" s="41">
        <f t="shared" si="1"/>
        <v>2.6612094132299367E-3</v>
      </c>
      <c r="G43" s="41">
        <v>1.1000000000000001</v>
      </c>
      <c r="H43" s="41">
        <f t="array" ref="H43">(0.2/G43)</f>
        <v>0.18181818181818182</v>
      </c>
      <c r="I43" s="41">
        <f t="shared" si="2"/>
        <v>8.2644628099173556E-2</v>
      </c>
      <c r="J43" s="19">
        <v>7.86</v>
      </c>
    </row>
    <row r="44" spans="3:16">
      <c r="C44" s="19">
        <v>8</v>
      </c>
      <c r="D44" s="64">
        <v>6.48</v>
      </c>
      <c r="E44" s="41">
        <f t="shared" si="0"/>
        <v>3.0864197530864196E-2</v>
      </c>
      <c r="F44" s="41">
        <f t="shared" si="1"/>
        <v>2.3814967230605089E-3</v>
      </c>
      <c r="G44" s="41">
        <v>0.99</v>
      </c>
      <c r="H44" s="41">
        <f t="array" ref="H44">(0.2/G44)</f>
        <v>0.20202020202020204</v>
      </c>
      <c r="I44" s="41">
        <f t="shared" si="2"/>
        <v>0.10203040506070811</v>
      </c>
      <c r="J44" s="19">
        <v>7.86</v>
      </c>
    </row>
    <row r="45" spans="3:16">
      <c r="C45" s="19">
        <v>9</v>
      </c>
      <c r="D45" s="64">
        <v>5.93</v>
      </c>
      <c r="E45" s="41">
        <f t="shared" si="0"/>
        <v>3.3726812816188875E-2</v>
      </c>
      <c r="F45" s="41">
        <f t="shared" si="1"/>
        <v>2.8437447568456053E-3</v>
      </c>
      <c r="G45" s="41">
        <v>1.1499999999999999</v>
      </c>
      <c r="H45" s="41">
        <f t="array" ref="H45">(0.2/G45)</f>
        <v>0.17391304347826089</v>
      </c>
      <c r="I45" s="41">
        <f t="shared" si="2"/>
        <v>7.5614366729678653E-2</v>
      </c>
      <c r="J45" s="19">
        <v>7.86</v>
      </c>
    </row>
    <row r="46" spans="3:16">
      <c r="C46" s="19">
        <v>10</v>
      </c>
      <c r="D46" s="64">
        <v>4.76</v>
      </c>
      <c r="E46" s="41">
        <f t="shared" si="0"/>
        <v>4.2016806722689079E-2</v>
      </c>
      <c r="F46" s="41">
        <f t="shared" si="1"/>
        <v>4.4135301179295252E-3</v>
      </c>
      <c r="G46" s="41">
        <v>0.97</v>
      </c>
      <c r="H46" s="41">
        <f t="array" ref="H46">(0.2/G46)</f>
        <v>0.2061855670103093</v>
      </c>
      <c r="I46" s="41">
        <f t="shared" si="2"/>
        <v>0.10628122010840686</v>
      </c>
      <c r="J46" s="19">
        <v>7.86</v>
      </c>
    </row>
    <row r="47" spans="3:16">
      <c r="C47" s="19">
        <v>11</v>
      </c>
      <c r="D47" s="64">
        <v>4.2</v>
      </c>
      <c r="E47" s="41">
        <f t="shared" si="0"/>
        <v>4.7619047619047616E-2</v>
      </c>
      <c r="F47" s="41">
        <f t="shared" si="1"/>
        <v>5.6689342403628109E-3</v>
      </c>
      <c r="G47" s="41">
        <v>0.83</v>
      </c>
      <c r="H47" s="41">
        <f t="array" ref="H47">(0.2/G47)</f>
        <v>0.24096385542168677</v>
      </c>
      <c r="I47" s="41">
        <f t="shared" si="2"/>
        <v>0.14515894904920892</v>
      </c>
      <c r="J47" s="19">
        <v>7.86</v>
      </c>
    </row>
    <row r="48" spans="3:16">
      <c r="C48" s="19">
        <v>12</v>
      </c>
      <c r="D48" s="64">
        <v>5.94</v>
      </c>
      <c r="E48" s="41">
        <f t="shared" si="0"/>
        <v>3.3670033670033669E-2</v>
      </c>
      <c r="F48" s="41">
        <f t="shared" si="1"/>
        <v>2.8341779183530024E-3</v>
      </c>
      <c r="G48" s="41">
        <v>0.91</v>
      </c>
      <c r="H48" s="41">
        <f t="array" ref="H48">(0.2/G48)</f>
        <v>0.21978021978021978</v>
      </c>
      <c r="I48" s="41">
        <f t="shared" si="2"/>
        <v>0.12075836251660425</v>
      </c>
      <c r="J48" s="19">
        <v>7.86</v>
      </c>
    </row>
    <row r="49" spans="3:11">
      <c r="C49" s="93" t="s">
        <v>18</v>
      </c>
      <c r="D49" s="93">
        <f>'Droplet (3)'!B20</f>
        <v>5.4308333333333332</v>
      </c>
      <c r="E49" s="93">
        <f>'Droplet (3)'!C20</f>
        <v>3.7472588547908192E-2</v>
      </c>
      <c r="F49" s="93">
        <f>'Droplet (3)'!D20</f>
        <v>3.5726378731107933E-3</v>
      </c>
      <c r="G49" s="93">
        <f>'Droplet (3)'!E20</f>
        <v>0.97250000000000014</v>
      </c>
      <c r="H49" s="93">
        <f>'Droplet (3)'!F20</f>
        <v>0.21134732052058613</v>
      </c>
      <c r="I49" s="93">
        <f>'Droplet (3)'!G20</f>
        <v>0.1154519697339086</v>
      </c>
      <c r="J49" s="93">
        <f>'Droplet (3)'!H20</f>
        <v>7.86</v>
      </c>
      <c r="K49" s="16"/>
    </row>
    <row r="50" spans="3:11">
      <c r="C50" s="102" t="s">
        <v>64</v>
      </c>
    </row>
    <row r="51" spans="3:11" ht="15.75" thickBot="1">
      <c r="C51" s="56" t="s">
        <v>49</v>
      </c>
      <c r="D51" s="56" t="s">
        <v>38</v>
      </c>
      <c r="E51" s="56" t="s">
        <v>0</v>
      </c>
      <c r="F51" s="44" t="s">
        <v>2</v>
      </c>
      <c r="G51" s="44" t="s">
        <v>39</v>
      </c>
      <c r="H51" s="56" t="s">
        <v>1</v>
      </c>
      <c r="I51" s="44" t="s">
        <v>3</v>
      </c>
      <c r="J51" s="44" t="s">
        <v>7</v>
      </c>
    </row>
    <row r="52" spans="3:11">
      <c r="C52" s="19">
        <v>13</v>
      </c>
      <c r="D52" s="64">
        <v>4</v>
      </c>
      <c r="E52" s="41">
        <f t="shared" ref="E52:E55" si="3">(0.2/D52)</f>
        <v>0.05</v>
      </c>
      <c r="F52" s="41">
        <f t="shared" ref="F52:F55" si="4">(0.5/D52)*E52</f>
        <v>6.2500000000000003E-3</v>
      </c>
      <c r="G52" s="41">
        <v>1.62</v>
      </c>
      <c r="H52" s="41">
        <f t="array" ref="H52">(0.2/G52)</f>
        <v>0.12345679012345678</v>
      </c>
      <c r="I52" s="41">
        <f t="shared" ref="I52:I55" si="5">(0.5/G52)*H52</f>
        <v>3.8103947568968143E-2</v>
      </c>
      <c r="J52" s="19">
        <v>7.86</v>
      </c>
    </row>
    <row r="53" spans="3:11">
      <c r="C53" s="19">
        <v>14</v>
      </c>
      <c r="D53" s="64">
        <v>5</v>
      </c>
      <c r="E53" s="41">
        <f t="shared" si="3"/>
        <v>0.04</v>
      </c>
      <c r="F53" s="41">
        <f t="shared" si="4"/>
        <v>4.0000000000000001E-3</v>
      </c>
      <c r="G53" s="41">
        <v>1.78</v>
      </c>
      <c r="H53" s="41">
        <f t="array" ref="H53">(0.2/G53)</f>
        <v>0.11235955056179776</v>
      </c>
      <c r="I53" s="41">
        <f t="shared" si="5"/>
        <v>3.1561671506122969E-2</v>
      </c>
      <c r="J53" s="19">
        <v>7.86</v>
      </c>
    </row>
    <row r="54" spans="3:11">
      <c r="C54" s="19">
        <v>15</v>
      </c>
      <c r="D54" s="64">
        <v>4.03</v>
      </c>
      <c r="E54" s="41">
        <f t="shared" si="3"/>
        <v>4.9627791563275431E-2</v>
      </c>
      <c r="F54" s="41">
        <f t="shared" si="4"/>
        <v>6.15729423861978E-3</v>
      </c>
      <c r="G54" s="41">
        <v>2.46</v>
      </c>
      <c r="H54" s="41">
        <f t="array" ref="H54">(0.2/G54)</f>
        <v>8.1300813008130093E-2</v>
      </c>
      <c r="I54" s="41">
        <f t="shared" si="5"/>
        <v>1.6524555489457336E-2</v>
      </c>
      <c r="J54" s="19">
        <v>7.86</v>
      </c>
    </row>
    <row r="55" spans="3:11">
      <c r="C55" s="19">
        <v>16</v>
      </c>
      <c r="D55" s="64">
        <v>4.5999999999999996</v>
      </c>
      <c r="E55" s="41">
        <f t="shared" si="3"/>
        <v>4.3478260869565223E-2</v>
      </c>
      <c r="F55" s="41">
        <f t="shared" si="4"/>
        <v>4.7258979206049158E-3</v>
      </c>
      <c r="G55" s="41">
        <v>2.77</v>
      </c>
      <c r="H55" s="41">
        <f t="array" ref="H55">(0.2/G55)</f>
        <v>7.2202166064981949E-2</v>
      </c>
      <c r="I55" s="41">
        <f t="shared" si="5"/>
        <v>1.3032881961188078E-2</v>
      </c>
      <c r="J55" s="19">
        <v>7.86</v>
      </c>
    </row>
    <row r="56" spans="3:11" s="13" customFormat="1">
      <c r="C56" s="94" t="s">
        <v>18</v>
      </c>
      <c r="D56" s="91">
        <f>AVERAGE(D51:D54)</f>
        <v>4.3433333333333337</v>
      </c>
      <c r="E56" s="92">
        <f t="shared" ref="E56:J56" si="6">AVERAGE(E51:E54)</f>
        <v>4.6542597187758473E-2</v>
      </c>
      <c r="F56" s="92">
        <f t="shared" si="6"/>
        <v>5.4690980795399262E-3</v>
      </c>
      <c r="G56" s="92">
        <f t="shared" si="6"/>
        <v>1.9533333333333334</v>
      </c>
      <c r="H56" s="92">
        <f t="shared" si="6"/>
        <v>0.10570571789779487</v>
      </c>
      <c r="I56" s="92">
        <f t="shared" si="6"/>
        <v>2.8730058188182816E-2</v>
      </c>
      <c r="J56" s="90">
        <f t="shared" si="6"/>
        <v>7.86</v>
      </c>
    </row>
    <row r="57" spans="3:11" s="13" customFormat="1">
      <c r="C57" s="95"/>
      <c r="D57" s="96"/>
      <c r="E57" s="97"/>
      <c r="F57" s="97"/>
      <c r="G57" s="97"/>
      <c r="H57" s="97"/>
      <c r="I57" s="97"/>
      <c r="J57" s="98"/>
    </row>
    <row r="58" spans="3:11" s="13" customFormat="1">
      <c r="C58" s="102" t="s">
        <v>65</v>
      </c>
      <c r="D58"/>
      <c r="E58"/>
      <c r="F58"/>
      <c r="G58"/>
      <c r="H58"/>
      <c r="I58"/>
      <c r="J58"/>
    </row>
    <row r="59" spans="3:11" s="13" customFormat="1" ht="15.75" thickBot="1">
      <c r="C59" s="30" t="s">
        <v>49</v>
      </c>
      <c r="D59" s="30" t="s">
        <v>38</v>
      </c>
      <c r="E59" s="30" t="s">
        <v>0</v>
      </c>
      <c r="F59" s="43" t="s">
        <v>2</v>
      </c>
      <c r="G59" s="43" t="s">
        <v>39</v>
      </c>
      <c r="H59" s="30" t="s">
        <v>1</v>
      </c>
      <c r="I59" s="43" t="s">
        <v>3</v>
      </c>
      <c r="J59" s="43" t="s">
        <v>7</v>
      </c>
    </row>
    <row r="60" spans="3:11" s="13" customFormat="1">
      <c r="C60" s="20">
        <v>1</v>
      </c>
      <c r="D60" s="20">
        <v>5.77</v>
      </c>
      <c r="E60" s="24">
        <f>0.2/D60</f>
        <v>3.4662045060658585E-2</v>
      </c>
      <c r="F60" s="24">
        <f>(0.5/D60)*E60</f>
        <v>3.0036434194678149E-3</v>
      </c>
      <c r="G60" s="24">
        <v>1.74</v>
      </c>
      <c r="H60" s="24">
        <f>0.2/G60</f>
        <v>0.1149425287356322</v>
      </c>
      <c r="I60" s="24">
        <f>(0.5/G60)*H60</f>
        <v>3.3029462280354076E-2</v>
      </c>
      <c r="J60" s="20">
        <v>7.86</v>
      </c>
    </row>
    <row r="61" spans="3:11" s="13" customFormat="1">
      <c r="C61" s="20">
        <v>2</v>
      </c>
      <c r="D61" s="20">
        <v>6.27</v>
      </c>
      <c r="E61" s="24">
        <f t="shared" ref="E61:E76" si="7">0.2/D61</f>
        <v>3.1897926634768745E-2</v>
      </c>
      <c r="F61" s="24">
        <f t="shared" ref="F61:F76" si="8">(0.5/D61)*E61</f>
        <v>2.5436943089927229E-3</v>
      </c>
      <c r="G61" s="24">
        <v>1.94</v>
      </c>
      <c r="H61" s="24">
        <f t="shared" ref="H61:H76" si="9">0.2/G61</f>
        <v>0.10309278350515465</v>
      </c>
      <c r="I61" s="24">
        <f t="shared" ref="I61:I76" si="10">(0.5/G61)*H61</f>
        <v>2.6570305027101716E-2</v>
      </c>
      <c r="J61" s="20">
        <v>7.86</v>
      </c>
    </row>
    <row r="62" spans="3:11" s="13" customFormat="1">
      <c r="C62" s="20">
        <v>3</v>
      </c>
      <c r="D62" s="20">
        <v>7.09</v>
      </c>
      <c r="E62" s="24">
        <f t="shared" si="7"/>
        <v>2.8208744710860368E-2</v>
      </c>
      <c r="F62" s="24">
        <f t="shared" si="8"/>
        <v>1.9893331954062318E-3</v>
      </c>
      <c r="G62" s="24">
        <v>2.15</v>
      </c>
      <c r="H62" s="24">
        <f t="shared" si="9"/>
        <v>9.3023255813953501E-2</v>
      </c>
      <c r="I62" s="24">
        <f t="shared" si="10"/>
        <v>2.1633315305570583E-2</v>
      </c>
      <c r="J62" s="20">
        <v>7.86</v>
      </c>
    </row>
    <row r="63" spans="3:11" s="13" customFormat="1">
      <c r="C63" s="20">
        <v>4</v>
      </c>
      <c r="D63" s="20">
        <v>6.31</v>
      </c>
      <c r="E63" s="24">
        <f t="shared" si="7"/>
        <v>3.1695721077654518E-2</v>
      </c>
      <c r="F63" s="24">
        <f t="shared" si="8"/>
        <v>2.5115468365811823E-3</v>
      </c>
      <c r="G63" s="24">
        <v>2.2400000000000002</v>
      </c>
      <c r="H63" s="24">
        <f t="shared" si="9"/>
        <v>8.9285714285714288E-2</v>
      </c>
      <c r="I63" s="24">
        <f t="shared" si="10"/>
        <v>1.992984693877551E-2</v>
      </c>
      <c r="J63" s="20">
        <v>7.86</v>
      </c>
    </row>
    <row r="64" spans="3:11" s="13" customFormat="1">
      <c r="C64" s="20">
        <v>5</v>
      </c>
      <c r="D64" s="20">
        <v>7.12</v>
      </c>
      <c r="E64" s="24">
        <f t="shared" si="7"/>
        <v>2.8089887640449441E-2</v>
      </c>
      <c r="F64" s="24">
        <f t="shared" si="8"/>
        <v>1.9726044691326856E-3</v>
      </c>
      <c r="G64" s="24">
        <v>2.17</v>
      </c>
      <c r="H64" s="24">
        <f t="shared" si="9"/>
        <v>9.2165898617511524E-2</v>
      </c>
      <c r="I64" s="24">
        <f t="shared" si="10"/>
        <v>2.1236382169933531E-2</v>
      </c>
      <c r="J64" s="20">
        <v>7.86</v>
      </c>
    </row>
    <row r="65" spans="3:10" s="13" customFormat="1">
      <c r="C65" s="20">
        <v>6</v>
      </c>
      <c r="D65" s="20">
        <v>6.59</v>
      </c>
      <c r="E65" s="24">
        <f t="shared" si="7"/>
        <v>3.0349013657056147E-2</v>
      </c>
      <c r="F65" s="24">
        <f t="shared" si="8"/>
        <v>2.3026565748904514E-3</v>
      </c>
      <c r="G65" s="24">
        <v>2.0099999999999998</v>
      </c>
      <c r="H65" s="24">
        <f t="shared" si="9"/>
        <v>9.9502487562189074E-2</v>
      </c>
      <c r="I65" s="24">
        <f t="shared" si="10"/>
        <v>2.4751862577658976E-2</v>
      </c>
      <c r="J65" s="20">
        <v>7.86</v>
      </c>
    </row>
    <row r="66" spans="3:10" s="13" customFormat="1">
      <c r="C66" s="20">
        <v>7</v>
      </c>
      <c r="D66" s="20">
        <v>6.13</v>
      </c>
      <c r="E66" s="24">
        <f t="shared" si="7"/>
        <v>3.2626427406199025E-2</v>
      </c>
      <c r="F66" s="24">
        <f t="shared" si="8"/>
        <v>2.6612094132299367E-3</v>
      </c>
      <c r="G66" s="24">
        <v>2.34</v>
      </c>
      <c r="H66" s="24">
        <f t="shared" si="9"/>
        <v>8.5470085470085486E-2</v>
      </c>
      <c r="I66" s="24">
        <f t="shared" si="10"/>
        <v>1.8262838775659294E-2</v>
      </c>
      <c r="J66" s="20">
        <v>7.86</v>
      </c>
    </row>
    <row r="67" spans="3:10" s="13" customFormat="1">
      <c r="C67" s="20">
        <v>8</v>
      </c>
      <c r="D67" s="20">
        <v>5.65</v>
      </c>
      <c r="E67" s="24">
        <f t="shared" si="7"/>
        <v>3.5398230088495575E-2</v>
      </c>
      <c r="F67" s="24">
        <f t="shared" si="8"/>
        <v>3.1325867334951836E-3</v>
      </c>
      <c r="G67" s="24">
        <v>1.87</v>
      </c>
      <c r="H67" s="24">
        <f t="shared" si="9"/>
        <v>0.10695187165775401</v>
      </c>
      <c r="I67" s="24">
        <f t="shared" si="10"/>
        <v>2.859675712774171E-2</v>
      </c>
      <c r="J67" s="20">
        <v>7.86</v>
      </c>
    </row>
    <row r="68" spans="3:10" s="13" customFormat="1">
      <c r="C68" s="20">
        <v>9</v>
      </c>
      <c r="D68" s="20">
        <v>7.43</v>
      </c>
      <c r="E68" s="24">
        <f t="shared" si="7"/>
        <v>2.691790040376851E-2</v>
      </c>
      <c r="F68" s="24">
        <f t="shared" si="8"/>
        <v>1.8114334053680021E-3</v>
      </c>
      <c r="G68" s="24">
        <v>1.86</v>
      </c>
      <c r="H68" s="24">
        <f t="shared" si="9"/>
        <v>0.10752688172043011</v>
      </c>
      <c r="I68" s="24">
        <f t="shared" si="10"/>
        <v>2.8905075731298413E-2</v>
      </c>
      <c r="J68" s="20">
        <v>7.86</v>
      </c>
    </row>
    <row r="69" spans="3:10" s="13" customFormat="1">
      <c r="C69" s="20">
        <v>10</v>
      </c>
      <c r="D69" s="20">
        <v>7.51</v>
      </c>
      <c r="E69" s="24">
        <f t="shared" si="7"/>
        <v>2.6631158455392812E-2</v>
      </c>
      <c r="F69" s="24">
        <f t="shared" si="8"/>
        <v>1.7730465016906002E-3</v>
      </c>
      <c r="G69" s="24">
        <v>2.33</v>
      </c>
      <c r="H69" s="24">
        <f t="shared" si="9"/>
        <v>8.5836909871244635E-2</v>
      </c>
      <c r="I69" s="24">
        <f t="shared" si="10"/>
        <v>1.8419937740610438E-2</v>
      </c>
      <c r="J69" s="20">
        <v>7.86</v>
      </c>
    </row>
    <row r="70" spans="3:10" s="13" customFormat="1">
      <c r="C70" s="20">
        <v>11</v>
      </c>
      <c r="D70" s="20">
        <v>5.95</v>
      </c>
      <c r="E70" s="24">
        <f t="shared" si="7"/>
        <v>3.3613445378151259E-2</v>
      </c>
      <c r="F70" s="24">
        <f t="shared" si="8"/>
        <v>2.8246592754748953E-3</v>
      </c>
      <c r="G70" s="24">
        <v>2.19</v>
      </c>
      <c r="H70" s="24">
        <f t="shared" si="9"/>
        <v>9.1324200913242018E-2</v>
      </c>
      <c r="I70" s="24">
        <f t="shared" si="10"/>
        <v>2.0850274181105483E-2</v>
      </c>
      <c r="J70" s="20">
        <v>7.86</v>
      </c>
    </row>
    <row r="71" spans="3:10" s="13" customFormat="1">
      <c r="C71" s="20">
        <v>12</v>
      </c>
      <c r="D71" s="20">
        <v>5.99</v>
      </c>
      <c r="E71" s="24">
        <f t="shared" si="7"/>
        <v>3.3388981636060099E-2</v>
      </c>
      <c r="F71" s="24">
        <f t="shared" si="8"/>
        <v>2.7870602367328964E-3</v>
      </c>
      <c r="G71" s="24">
        <v>2.0299999999999998</v>
      </c>
      <c r="H71" s="24">
        <f t="shared" si="9"/>
        <v>9.8522167487684748E-2</v>
      </c>
      <c r="I71" s="24">
        <f t="shared" si="10"/>
        <v>2.4266543716178514E-2</v>
      </c>
      <c r="J71" s="20">
        <v>7.86</v>
      </c>
    </row>
    <row r="72" spans="3:10" s="13" customFormat="1">
      <c r="C72" s="20">
        <v>13</v>
      </c>
      <c r="D72" s="20">
        <v>5.71</v>
      </c>
      <c r="E72" s="24">
        <f t="shared" si="7"/>
        <v>3.5026269702276708E-2</v>
      </c>
      <c r="F72" s="24">
        <f t="shared" si="8"/>
        <v>3.0670989231415683E-3</v>
      </c>
      <c r="G72" s="24">
        <v>1.83</v>
      </c>
      <c r="H72" s="24">
        <f t="shared" si="9"/>
        <v>0.10928961748633879</v>
      </c>
      <c r="I72" s="24">
        <f t="shared" si="10"/>
        <v>2.9860551225775623E-2</v>
      </c>
      <c r="J72" s="20">
        <v>7.86</v>
      </c>
    </row>
    <row r="73" spans="3:10" s="13" customFormat="1">
      <c r="C73" s="20">
        <v>14</v>
      </c>
      <c r="D73" s="20">
        <v>6.47</v>
      </c>
      <c r="E73" s="24">
        <f t="shared" si="7"/>
        <v>3.0911901081916542E-2</v>
      </c>
      <c r="F73" s="24">
        <f t="shared" si="8"/>
        <v>2.3888640712454823E-3</v>
      </c>
      <c r="G73" s="24">
        <v>2.14</v>
      </c>
      <c r="H73" s="24">
        <f t="shared" si="9"/>
        <v>9.3457943925233641E-2</v>
      </c>
      <c r="I73" s="24">
        <f t="shared" si="10"/>
        <v>2.183596820683029E-2</v>
      </c>
      <c r="J73" s="20">
        <v>7.86</v>
      </c>
    </row>
    <row r="74" spans="3:10" s="13" customFormat="1">
      <c r="C74" s="20">
        <v>15</v>
      </c>
      <c r="D74" s="20">
        <v>6.21</v>
      </c>
      <c r="E74" s="24">
        <f t="shared" si="7"/>
        <v>3.2206119162640906E-2</v>
      </c>
      <c r="F74" s="24">
        <f t="shared" si="8"/>
        <v>2.5930852787955641E-3</v>
      </c>
      <c r="G74" s="24">
        <v>2.2000000000000002</v>
      </c>
      <c r="H74" s="24">
        <f t="shared" si="9"/>
        <v>9.0909090909090912E-2</v>
      </c>
      <c r="I74" s="24">
        <f t="shared" si="10"/>
        <v>2.0661157024793389E-2</v>
      </c>
      <c r="J74" s="20">
        <v>7.86</v>
      </c>
    </row>
    <row r="75" spans="3:10" s="13" customFormat="1">
      <c r="C75" s="20">
        <v>16</v>
      </c>
      <c r="D75" s="20">
        <v>5.77</v>
      </c>
      <c r="E75" s="24">
        <f t="shared" si="7"/>
        <v>3.4662045060658585E-2</v>
      </c>
      <c r="F75" s="24">
        <f t="shared" si="8"/>
        <v>3.0036434194678149E-3</v>
      </c>
      <c r="G75" s="24">
        <v>2.25</v>
      </c>
      <c r="H75" s="24">
        <f t="shared" si="9"/>
        <v>8.8888888888888892E-2</v>
      </c>
      <c r="I75" s="24">
        <f t="shared" si="10"/>
        <v>1.9753086419753086E-2</v>
      </c>
      <c r="J75" s="20">
        <v>7.86</v>
      </c>
    </row>
    <row r="76" spans="3:10" s="13" customFormat="1">
      <c r="C76" s="20">
        <v>17</v>
      </c>
      <c r="D76" s="20">
        <v>7.21</v>
      </c>
      <c r="E76" s="24">
        <f t="shared" si="7"/>
        <v>2.7739251040221916E-2</v>
      </c>
      <c r="F76" s="24">
        <f t="shared" si="8"/>
        <v>1.9236651206811313E-3</v>
      </c>
      <c r="G76" s="24">
        <v>2.09</v>
      </c>
      <c r="H76" s="24">
        <f t="shared" si="9"/>
        <v>9.5693779904306234E-2</v>
      </c>
      <c r="I76" s="24">
        <f t="shared" si="10"/>
        <v>2.2893248780934509E-2</v>
      </c>
      <c r="J76" s="20">
        <v>7.86</v>
      </c>
    </row>
    <row r="77" spans="3:10" s="13" customFormat="1" ht="15.75" thickBot="1">
      <c r="C77" s="99" t="s">
        <v>21</v>
      </c>
      <c r="D77" s="100">
        <f>AVERAGE(D60:D76)</f>
        <v>6.4223529411764684</v>
      </c>
      <c r="E77" s="101">
        <f t="shared" ref="E77:J77" si="11">AVERAGE(E60:E76)</f>
        <v>3.1413239305719397E-2</v>
      </c>
      <c r="F77" s="101">
        <f t="shared" si="11"/>
        <v>2.48763712845848E-3</v>
      </c>
      <c r="G77" s="101">
        <f t="shared" si="11"/>
        <v>2.0811764705882361</v>
      </c>
      <c r="H77" s="101">
        <f t="shared" si="11"/>
        <v>9.6816712162026738E-2</v>
      </c>
      <c r="I77" s="101">
        <f t="shared" si="11"/>
        <v>2.3615094895886778E-2</v>
      </c>
      <c r="J77" s="99">
        <f t="shared" si="11"/>
        <v>7.86</v>
      </c>
    </row>
    <row r="78" spans="3:10">
      <c r="C78" s="102" t="s">
        <v>66</v>
      </c>
    </row>
    <row r="79" spans="3:10" ht="15.75" thickBot="1">
      <c r="C79" s="30" t="s">
        <v>49</v>
      </c>
      <c r="D79" s="30" t="s">
        <v>38</v>
      </c>
      <c r="E79" s="30" t="s">
        <v>0</v>
      </c>
      <c r="F79" s="43" t="s">
        <v>2</v>
      </c>
      <c r="G79" s="43" t="s">
        <v>39</v>
      </c>
      <c r="H79" s="30" t="s">
        <v>1</v>
      </c>
      <c r="I79" s="43" t="s">
        <v>3</v>
      </c>
      <c r="J79" s="43" t="s">
        <v>7</v>
      </c>
    </row>
    <row r="80" spans="3:10">
      <c r="C80" s="20">
        <v>1</v>
      </c>
      <c r="D80" s="69">
        <v>15.9</v>
      </c>
      <c r="E80" s="24">
        <f>0.2/D80</f>
        <v>1.2578616352201259E-2</v>
      </c>
      <c r="F80" s="24">
        <f>(0.5/D80)*E80</f>
        <v>3.9555397333966222E-4</v>
      </c>
      <c r="G80" s="24">
        <v>1.4</v>
      </c>
      <c r="H80" s="24">
        <f>0.2/G80</f>
        <v>0.14285714285714288</v>
      </c>
      <c r="I80" s="24">
        <f>(0.5/G80)*H80</f>
        <v>5.1020408163265314E-2</v>
      </c>
      <c r="J80" s="20">
        <v>7.86</v>
      </c>
    </row>
    <row r="81" spans="3:10">
      <c r="C81" s="20">
        <v>2</v>
      </c>
      <c r="D81" s="69">
        <v>14.68</v>
      </c>
      <c r="E81" s="24">
        <f t="shared" ref="E81:E90" si="12">0.2/D81</f>
        <v>1.3623978201634879E-2</v>
      </c>
      <c r="F81" s="24">
        <f t="shared" ref="F81:F89" si="13">(0.5/D81)*E81</f>
        <v>4.6403195509655588E-4</v>
      </c>
      <c r="G81" s="24">
        <v>0.84</v>
      </c>
      <c r="H81" s="24">
        <f t="shared" ref="H81:H90" si="14">0.2/G81</f>
        <v>0.23809523809523811</v>
      </c>
      <c r="I81" s="24">
        <f t="shared" ref="I81:I89" si="15">(0.5/G81)*H81</f>
        <v>0.14172335600907029</v>
      </c>
      <c r="J81" s="20">
        <v>7.86</v>
      </c>
    </row>
    <row r="82" spans="3:10">
      <c r="C82" s="20">
        <v>3</v>
      </c>
      <c r="D82" s="69">
        <v>10.029999999999999</v>
      </c>
      <c r="E82" s="24">
        <f t="shared" si="12"/>
        <v>1.9940179461615158E-2</v>
      </c>
      <c r="F82" s="24">
        <f t="shared" si="13"/>
        <v>9.9402689240354739E-4</v>
      </c>
      <c r="G82" s="24">
        <v>0.77</v>
      </c>
      <c r="H82" s="24">
        <f t="shared" si="14"/>
        <v>0.25974025974025977</v>
      </c>
      <c r="I82" s="24">
        <f t="shared" si="15"/>
        <v>0.168662506324844</v>
      </c>
      <c r="J82" s="20">
        <v>7.86</v>
      </c>
    </row>
    <row r="83" spans="3:10">
      <c r="C83" s="20">
        <v>4</v>
      </c>
      <c r="D83" s="69">
        <v>13.74</v>
      </c>
      <c r="E83" s="24">
        <f t="shared" si="12"/>
        <v>1.4556040756914119E-2</v>
      </c>
      <c r="F83" s="24">
        <f t="shared" si="13"/>
        <v>5.2969580629236236E-4</v>
      </c>
      <c r="G83" s="24">
        <v>0.51</v>
      </c>
      <c r="H83" s="24">
        <f t="shared" si="14"/>
        <v>0.39215686274509803</v>
      </c>
      <c r="I83" s="24">
        <f t="shared" si="15"/>
        <v>0.38446751249519412</v>
      </c>
      <c r="J83" s="20">
        <v>7.86</v>
      </c>
    </row>
    <row r="84" spans="3:10">
      <c r="C84" s="20">
        <v>5</v>
      </c>
      <c r="D84" s="69">
        <v>11.19</v>
      </c>
      <c r="E84" s="24">
        <f t="shared" si="12"/>
        <v>1.7873100983020557E-2</v>
      </c>
      <c r="F84" s="24">
        <f t="shared" si="13"/>
        <v>7.986193468731259E-4</v>
      </c>
      <c r="G84" s="24">
        <v>0.56999999999999995</v>
      </c>
      <c r="H84" s="24">
        <f t="shared" si="14"/>
        <v>0.35087719298245618</v>
      </c>
      <c r="I84" s="24">
        <f t="shared" si="15"/>
        <v>0.30778701138811948</v>
      </c>
      <c r="J84" s="20">
        <v>7.86</v>
      </c>
    </row>
    <row r="85" spans="3:10">
      <c r="C85" s="20">
        <v>6</v>
      </c>
      <c r="D85" s="69">
        <v>15.79</v>
      </c>
      <c r="E85" s="24">
        <f t="shared" si="12"/>
        <v>1.266624445851805E-2</v>
      </c>
      <c r="F85" s="24">
        <f t="shared" si="13"/>
        <v>4.0108437170734802E-4</v>
      </c>
      <c r="G85" s="24">
        <v>0.86</v>
      </c>
      <c r="H85" s="24">
        <f t="shared" si="14"/>
        <v>0.23255813953488375</v>
      </c>
      <c r="I85" s="24">
        <f t="shared" si="15"/>
        <v>0.13520822065981614</v>
      </c>
      <c r="J85" s="20">
        <v>7.86</v>
      </c>
    </row>
    <row r="86" spans="3:10">
      <c r="C86" s="20">
        <v>7</v>
      </c>
      <c r="D86" s="69">
        <v>11.35</v>
      </c>
      <c r="E86" s="24">
        <f t="shared" si="12"/>
        <v>1.7621145374449341E-2</v>
      </c>
      <c r="F86" s="24">
        <f t="shared" si="13"/>
        <v>7.7626191076869352E-4</v>
      </c>
      <c r="G86" s="24">
        <v>0.8</v>
      </c>
      <c r="H86" s="24">
        <f t="shared" si="14"/>
        <v>0.25</v>
      </c>
      <c r="I86" s="24">
        <f t="shared" si="15"/>
        <v>0.15625</v>
      </c>
      <c r="J86" s="20">
        <v>7.86</v>
      </c>
    </row>
    <row r="87" spans="3:10">
      <c r="C87" s="20">
        <v>8</v>
      </c>
      <c r="D87" s="69">
        <v>13.94</v>
      </c>
      <c r="E87" s="24">
        <f t="shared" si="12"/>
        <v>1.4347202295552369E-2</v>
      </c>
      <c r="F87" s="24">
        <f t="shared" si="13"/>
        <v>5.1460553427375784E-4</v>
      </c>
      <c r="G87" s="24">
        <v>0.8</v>
      </c>
      <c r="H87" s="24">
        <f t="shared" si="14"/>
        <v>0.25</v>
      </c>
      <c r="I87" s="24">
        <f t="shared" si="15"/>
        <v>0.15625</v>
      </c>
      <c r="J87" s="20">
        <v>7.86</v>
      </c>
    </row>
    <row r="88" spans="3:10">
      <c r="C88" s="20">
        <v>9</v>
      </c>
      <c r="D88" s="69">
        <v>18.420000000000002</v>
      </c>
      <c r="E88" s="24">
        <f t="shared" si="12"/>
        <v>1.0857763300760043E-2</v>
      </c>
      <c r="F88" s="24">
        <f t="shared" si="13"/>
        <v>2.9472755973832904E-4</v>
      </c>
      <c r="G88" s="24">
        <v>0.7</v>
      </c>
      <c r="H88" s="24">
        <f t="shared" si="14"/>
        <v>0.28571428571428575</v>
      </c>
      <c r="I88" s="24">
        <f t="shared" si="15"/>
        <v>0.20408163265306126</v>
      </c>
      <c r="J88" s="20">
        <v>7.86</v>
      </c>
    </row>
    <row r="89" spans="3:10">
      <c r="C89" s="20">
        <v>10</v>
      </c>
      <c r="D89" s="69">
        <v>13.71</v>
      </c>
      <c r="E89" s="24">
        <f t="shared" si="12"/>
        <v>1.4587892049598834E-2</v>
      </c>
      <c r="F89" s="24">
        <f t="shared" si="13"/>
        <v>5.3201648612687211E-4</v>
      </c>
      <c r="G89" s="24">
        <v>0.46</v>
      </c>
      <c r="H89" s="24">
        <f t="shared" si="14"/>
        <v>0.43478260869565216</v>
      </c>
      <c r="I89" s="24">
        <f t="shared" si="15"/>
        <v>0.47258979206049145</v>
      </c>
      <c r="J89" s="20">
        <v>7.86</v>
      </c>
    </row>
    <row r="90" spans="3:10">
      <c r="C90" s="20">
        <v>11</v>
      </c>
      <c r="D90" s="69">
        <v>2</v>
      </c>
      <c r="E90" s="24">
        <f t="shared" si="12"/>
        <v>0.1</v>
      </c>
      <c r="F90" s="24">
        <f>(0.5/D90)*E90</f>
        <v>2.5000000000000001E-2</v>
      </c>
      <c r="G90" s="24">
        <v>0.52</v>
      </c>
      <c r="H90" s="24">
        <f t="shared" si="14"/>
        <v>0.38461538461538464</v>
      </c>
      <c r="I90" s="24">
        <f>(0.5/G90)*H90</f>
        <v>0.36982248520710059</v>
      </c>
      <c r="J90" s="20">
        <v>7.86</v>
      </c>
    </row>
    <row r="91" spans="3:10">
      <c r="C91" s="90" t="s">
        <v>21</v>
      </c>
      <c r="D91" s="91">
        <f>AVERAGE(D80:D90)</f>
        <v>12.795454545454545</v>
      </c>
      <c r="E91" s="92">
        <f t="shared" ref="E91:J91" si="16">AVERAGE(E80:E90)</f>
        <v>2.2604742112205874E-2</v>
      </c>
      <c r="F91" s="92">
        <f t="shared" si="16"/>
        <v>2.790965803329114E-3</v>
      </c>
      <c r="G91" s="92">
        <f t="shared" si="16"/>
        <v>0.74818181818181817</v>
      </c>
      <c r="H91" s="92">
        <f t="shared" si="16"/>
        <v>0.29285428318003648</v>
      </c>
      <c r="I91" s="92">
        <f t="shared" si="16"/>
        <v>0.23162390226917839</v>
      </c>
      <c r="J91" s="90">
        <f t="shared" si="16"/>
        <v>7.86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K195"/>
  <sheetViews>
    <sheetView workbookViewId="0">
      <selection activeCell="D9" sqref="D9"/>
    </sheetView>
  </sheetViews>
  <sheetFormatPr defaultRowHeight="15"/>
  <cols>
    <col min="7" max="7" width="10.140625" customWidth="1"/>
    <col min="11" max="11" width="11.7109375" bestFit="1" customWidth="1"/>
  </cols>
  <sheetData>
    <row r="3" spans="6:193">
      <c r="K3" s="88">
        <v>-2.8447954102542753E-19</v>
      </c>
      <c r="L3" s="89">
        <v>-1.0858219261429304E-18</v>
      </c>
      <c r="M3" s="88">
        <v>-1.2466376784684031E-18</v>
      </c>
      <c r="N3" s="89">
        <v>-2.6026385932158794E-18</v>
      </c>
      <c r="O3" s="88">
        <v>-9.1266766327066659E-19</v>
      </c>
      <c r="P3" s="89">
        <v>-2.262578130026178E-16</v>
      </c>
      <c r="Q3" s="88">
        <v>-6.3390620347441299E-16</v>
      </c>
      <c r="R3" s="89">
        <v>-4.3532060870520451E-16</v>
      </c>
      <c r="S3" s="88">
        <v>8.3677430744390738E-17</v>
      </c>
      <c r="T3" s="89">
        <v>-3.3260166661337345E-19</v>
      </c>
      <c r="U3" s="88">
        <v>-1.225914911854331E-18</v>
      </c>
      <c r="V3" s="89">
        <v>-7.6938609442212743E-19</v>
      </c>
      <c r="W3" s="88">
        <v>3.418597740880948E-19</v>
      </c>
      <c r="X3" s="89">
        <v>-4.324527694370833E-19</v>
      </c>
      <c r="Y3" s="88">
        <v>-7.1163032976912478E-20</v>
      </c>
      <c r="Z3" s="89">
        <v>1.3369242214153249E-18</v>
      </c>
      <c r="AA3" s="88">
        <v>-2.2782489848631849E-19</v>
      </c>
      <c r="AB3" s="89">
        <v>-5.3467743316630053E-19</v>
      </c>
      <c r="AC3" s="88">
        <v>-4.6149098546628723E-19</v>
      </c>
      <c r="AD3" s="89">
        <v>-4.2513598590220186E-19</v>
      </c>
      <c r="AE3" s="88">
        <v>-9.582699001667452E-19</v>
      </c>
      <c r="AF3" s="89">
        <v>1.5330402503506953E-18</v>
      </c>
      <c r="AG3" s="88">
        <v>4.8989150464642525E-20</v>
      </c>
      <c r="AH3" s="89">
        <v>-4.6306696336572297E-19</v>
      </c>
      <c r="AI3" s="88">
        <v>8.7814262189075969E-16</v>
      </c>
      <c r="AJ3" s="89">
        <v>7.8674272934325953E-16</v>
      </c>
      <c r="AK3" s="88">
        <v>3.0672952521062567E-17</v>
      </c>
      <c r="AL3" s="89">
        <v>1.4309481213375633E-16</v>
      </c>
      <c r="AM3" s="88">
        <v>4.4720088884195109E-16</v>
      </c>
      <c r="AN3" s="89">
        <v>5.2145334221726152E-16</v>
      </c>
      <c r="AO3" s="88">
        <v>-7.3568236814913804E-19</v>
      </c>
      <c r="AP3" s="89">
        <v>-6.6880215286285286E-19</v>
      </c>
      <c r="AQ3" s="88">
        <v>-5.0072264301402462E-19</v>
      </c>
      <c r="AR3" s="89">
        <v>-7.3568236814913804E-19</v>
      </c>
      <c r="AS3" s="88">
        <v>-7.6912247579228068E-19</v>
      </c>
      <c r="AT3" s="89">
        <v>-7.3568236814913804E-19</v>
      </c>
      <c r="AU3" s="88">
        <v>-6.6880215286285286E-19</v>
      </c>
      <c r="AV3" s="89">
        <v>-7.3568236814913804E-19</v>
      </c>
      <c r="AW3" s="88">
        <v>-6.6880215286285286E-19</v>
      </c>
      <c r="AX3" s="89">
        <v>-6.6880215286285286E-19</v>
      </c>
      <c r="AY3" s="88">
        <v>-7.3568236814913804E-19</v>
      </c>
      <c r="AZ3" s="89">
        <v>-6.6880215286285286E-19</v>
      </c>
      <c r="BA3" s="88">
        <v>-5.0072264301402462E-19</v>
      </c>
      <c r="BB3" s="89">
        <v>-7.022422605059955E-19</v>
      </c>
      <c r="BC3" s="88">
        <v>-4.5718154362150063E-19</v>
      </c>
      <c r="BD3" s="89">
        <v>-7.3568236814913804E-19</v>
      </c>
      <c r="BE3" s="88">
        <v>-7.022422605059955E-19</v>
      </c>
      <c r="BF3" s="89">
        <v>-7.3568236814913804E-19</v>
      </c>
      <c r="BG3" s="88">
        <v>-5.0072264301402462E-19</v>
      </c>
      <c r="BH3" s="89">
        <v>-5.0072264301402462E-19</v>
      </c>
      <c r="BI3" s="88">
        <v>-4.5718154362150063E-19</v>
      </c>
      <c r="BJ3" s="89">
        <v>-7.9101398758840232E-19</v>
      </c>
      <c r="BK3" s="88">
        <v>-1.8485060021646185E-18</v>
      </c>
      <c r="BL3" s="89">
        <v>-2.2801897607082058E-19</v>
      </c>
      <c r="BM3" s="88">
        <v>-5.42181259977646E-19</v>
      </c>
      <c r="BN3" s="89">
        <v>1.0327450961614248E-29</v>
      </c>
      <c r="BO3" s="88">
        <v>4.1891710170498957E-30</v>
      </c>
      <c r="BP3" s="89">
        <v>9.8963456164512234E-29</v>
      </c>
      <c r="BQ3" s="88">
        <v>6.0509767731663938E-28</v>
      </c>
      <c r="BR3" s="89">
        <v>2.8087884968179736E-27</v>
      </c>
      <c r="BS3" s="88">
        <v>-3.0277431030538229E-30</v>
      </c>
      <c r="BT3" s="89">
        <v>3.7287062543686825E-30</v>
      </c>
      <c r="BU3" s="88">
        <v>-2.8447954102542753E-19</v>
      </c>
      <c r="BV3" s="89">
        <v>-1.0858219261429304E-18</v>
      </c>
      <c r="BW3" s="88">
        <v>-1.2466376784684031E-18</v>
      </c>
      <c r="BX3" s="89">
        <v>-2.6026385932158794E-18</v>
      </c>
      <c r="BY3" s="88">
        <v>-9.1266766327066659E-19</v>
      </c>
      <c r="BZ3" s="89">
        <v>-2.4898474964304368E-19</v>
      </c>
      <c r="CA3" s="88">
        <v>-3.1791838641621085E-19</v>
      </c>
      <c r="CB3" s="89">
        <v>-4.4352241029172228E-19</v>
      </c>
      <c r="CC3" s="88">
        <v>-5.82977447613692E-19</v>
      </c>
      <c r="CD3" s="89">
        <v>-8.0966851778139192E-19</v>
      </c>
      <c r="CE3" s="88">
        <v>-3.6755547214546394E-19</v>
      </c>
      <c r="CF3" s="89">
        <v>-1.1167966597481344E-18</v>
      </c>
      <c r="CG3" s="88">
        <v>-4.5120209919123862E-19</v>
      </c>
      <c r="CH3" s="89">
        <v>-5.1363178024791337E-19</v>
      </c>
      <c r="CI3" s="88">
        <v>-1.3131598353502638E-18</v>
      </c>
      <c r="CJ3" s="89">
        <v>-1.7405103354335175E-18</v>
      </c>
      <c r="CK3" s="88">
        <v>-2.9717711464688427E-19</v>
      </c>
      <c r="CL3" s="89">
        <v>-1.1281565805839724E-18</v>
      </c>
      <c r="CM3" s="88">
        <v>-5.2356714599434365E-18</v>
      </c>
      <c r="CN3" s="89">
        <v>-2.4390503822695692E-17</v>
      </c>
      <c r="CO3" s="88">
        <v>-6.5451442848859117E-18</v>
      </c>
      <c r="CP3" s="89">
        <v>-4.3241862210624202E-18</v>
      </c>
      <c r="CQ3" s="88">
        <v>-2.49378134548171E-17</v>
      </c>
      <c r="CR3" s="89">
        <v>-1.9942109637111974E-17</v>
      </c>
      <c r="CS3" s="88">
        <v>-3.2162738634037646E-18</v>
      </c>
      <c r="CT3" s="89">
        <v>-3.4021875391532613E-17</v>
      </c>
      <c r="CU3" s="88">
        <v>-2.2351927260019854E-17</v>
      </c>
      <c r="CV3" s="89">
        <v>-3.9692738523347718E-17</v>
      </c>
      <c r="CW3" s="88">
        <v>-1.396555375135549E-18</v>
      </c>
      <c r="CX3" s="89">
        <v>-7.0289775439137177E-19</v>
      </c>
      <c r="CY3" s="88">
        <v>-7.0732580995485729E-19</v>
      </c>
      <c r="CZ3" s="89">
        <v>-1.854456108373626E-18</v>
      </c>
      <c r="DA3" s="88">
        <v>-9.7252139152974094E-19</v>
      </c>
      <c r="DB3" s="89">
        <v>-5.7540111527202777E-19</v>
      </c>
      <c r="DC3" s="88">
        <v>-2.5442086022056105E-20</v>
      </c>
      <c r="DD3" s="89">
        <v>-3.160885051476154E-20</v>
      </c>
      <c r="DE3" s="88">
        <v>-1.0984131219523785E-19</v>
      </c>
      <c r="DF3" s="89">
        <v>-3.0602230101619071E-21</v>
      </c>
      <c r="DG3" s="88">
        <v>-1.6708239311322472E-21</v>
      </c>
      <c r="DH3" s="89">
        <v>-2.1867665152213124E-19</v>
      </c>
      <c r="DI3" s="88">
        <v>2.4614632380738494E-20</v>
      </c>
      <c r="DJ3" s="89">
        <v>-1.2480453545243678E-19</v>
      </c>
      <c r="DK3" s="88">
        <v>-1.8984411103635405E-19</v>
      </c>
      <c r="DL3" s="89">
        <v>-9.9373753288164244E-19</v>
      </c>
      <c r="DM3" s="88">
        <v>-3.0842735807579312E-19</v>
      </c>
      <c r="DN3" s="89">
        <v>-2.8238007465334306E-19</v>
      </c>
      <c r="DO3" s="88">
        <v>-8.2725092359932974E-19</v>
      </c>
      <c r="DP3" s="89">
        <v>-3.854793018687805E-19</v>
      </c>
      <c r="DQ3" s="88">
        <v>-2.9943558064236036E-19</v>
      </c>
      <c r="DR3" s="89">
        <v>-5.4226727836088383E-19</v>
      </c>
      <c r="DS3" s="88">
        <v>-7.309374813892249E-19</v>
      </c>
      <c r="DT3" s="89">
        <v>-9.503461535295137E-19</v>
      </c>
      <c r="DU3" s="88">
        <v>-9.5020475944525536E-19</v>
      </c>
      <c r="DV3" s="89">
        <v>-5.0760609370472761E-19</v>
      </c>
      <c r="DW3" s="88">
        <v>-6.5739453450215928E-19</v>
      </c>
      <c r="DX3" s="89">
        <v>-5.8782055207736522E-19</v>
      </c>
      <c r="DY3" s="88">
        <v>-5.7574741085432242E-19</v>
      </c>
      <c r="DZ3" s="89">
        <v>-1.0589742198795931E-18</v>
      </c>
      <c r="EA3" s="88">
        <v>-2.1711182192261916E-18</v>
      </c>
      <c r="EB3" s="89">
        <v>-5.3620880339037921E-19</v>
      </c>
      <c r="EC3" s="88">
        <v>-5.3468365556390938E-19</v>
      </c>
      <c r="ED3" s="89">
        <v>-5.2166822854669126E-19</v>
      </c>
      <c r="EE3" s="88">
        <v>-2.099693455123716E-19</v>
      </c>
      <c r="EF3" s="89">
        <v>-2.337271139828702E-19</v>
      </c>
      <c r="EG3" s="88">
        <v>-6.5805381684490325E-19</v>
      </c>
      <c r="EH3" s="89">
        <v>-1.4784448329736284E-19</v>
      </c>
      <c r="EI3" s="88">
        <v>-4.6446418975319992E-19</v>
      </c>
      <c r="EJ3" s="89">
        <v>-4.6662432748690443E-19</v>
      </c>
      <c r="EK3" s="88">
        <v>-3.2438387164169751E-19</v>
      </c>
      <c r="EL3" s="89">
        <v>-2.0522852793449144E-19</v>
      </c>
      <c r="EM3" s="88">
        <v>-5.3013331625535596E-19</v>
      </c>
      <c r="EN3" s="89">
        <v>-3.3467117034500512E-19</v>
      </c>
      <c r="EO3" s="88">
        <v>-6.8083266106696829E-19</v>
      </c>
      <c r="EP3" s="89">
        <v>-4.1024726292119158E-19</v>
      </c>
      <c r="EQ3" s="88">
        <v>-1.4212734032502942E-18</v>
      </c>
      <c r="ER3" s="89">
        <v>-5.3432808017588024E-19</v>
      </c>
      <c r="ES3" s="88">
        <v>-4.2276411202318429E-19</v>
      </c>
      <c r="ET3" s="89">
        <v>-1.5841258928372047E-18</v>
      </c>
      <c r="EU3" s="88">
        <v>-2.0788497837197412E-18</v>
      </c>
      <c r="EV3" s="89">
        <v>-2.7039367197275616E-19</v>
      </c>
      <c r="EW3" s="88">
        <v>-2.385481580802355E-19</v>
      </c>
      <c r="EX3" s="89">
        <v>-6.2251483809064733E-19</v>
      </c>
      <c r="EY3" s="88">
        <v>-1.2688178295575648E-18</v>
      </c>
      <c r="EZ3" s="89">
        <v>-6.7027384365933812E-19</v>
      </c>
      <c r="FA3" s="88">
        <v>-2.1094322277219226E-18</v>
      </c>
      <c r="FB3" s="89">
        <v>-1.0698671484607109E-18</v>
      </c>
      <c r="FC3" s="88">
        <v>2.3956503203466424E-19</v>
      </c>
      <c r="FD3" s="89">
        <v>2.5916662751656052E-19</v>
      </c>
      <c r="FE3" s="88">
        <v>1.1772100199862741E-19</v>
      </c>
      <c r="FF3" s="89">
        <v>1.1121628772742515E-19</v>
      </c>
      <c r="FG3" s="88">
        <v>1.6359540116728507E-19</v>
      </c>
      <c r="FH3" s="89">
        <v>-9.9241168790173824E-17</v>
      </c>
      <c r="FI3" s="88">
        <v>2.4068688301934575E-17</v>
      </c>
      <c r="FJ3" s="89">
        <v>1.1077547566905457E-17</v>
      </c>
      <c r="FK3" s="88">
        <v>2.6101646472277572E-17</v>
      </c>
      <c r="FL3" s="89">
        <v>-3.626211345504175E-17</v>
      </c>
      <c r="FM3" s="88">
        <v>-3.7761087988378952E-17</v>
      </c>
      <c r="FN3" s="89">
        <v>2.9950308571835134E-17</v>
      </c>
      <c r="FO3" s="88">
        <v>3.5074531752482912E-17</v>
      </c>
      <c r="FP3" s="89">
        <v>8.9845039987723551E-18</v>
      </c>
      <c r="FQ3" s="88">
        <v>2.8794727275204219E-17</v>
      </c>
      <c r="FR3" s="89">
        <v>1.5797918367233522E-17</v>
      </c>
      <c r="FS3" s="88">
        <v>1.2639813098308047E-17</v>
      </c>
      <c r="FT3" s="89">
        <v>-6.1599819577660503E-18</v>
      </c>
      <c r="FU3" s="88">
        <v>1.6994053808078978E-19</v>
      </c>
      <c r="FV3" s="89">
        <v>-9.6442447486604206E-19</v>
      </c>
      <c r="FW3" s="88">
        <v>-1.424945022413721E-18</v>
      </c>
      <c r="FX3" s="89">
        <v>-4.9824598236769187E-18</v>
      </c>
      <c r="FY3" s="88">
        <v>-3.1755405879411331E-19</v>
      </c>
      <c r="FZ3" s="89">
        <v>-4.2084175132111898E-18</v>
      </c>
      <c r="GA3" s="88">
        <v>-3.92242722376123E-16</v>
      </c>
      <c r="GB3" s="89">
        <v>-1.8470051402030502E-16</v>
      </c>
      <c r="GC3" s="88">
        <v>-3.0220459147669833E-16</v>
      </c>
      <c r="GD3" s="89">
        <v>-2.9065954962139612E-16</v>
      </c>
      <c r="GE3" s="88">
        <v>-2.3933122505611573E-16</v>
      </c>
      <c r="GF3" s="89">
        <v>-3.3482641855702965E-16</v>
      </c>
      <c r="GG3" s="88">
        <v>-3.725635700257134E-16</v>
      </c>
      <c r="GH3" s="89">
        <v>-5.7106208557200371E-16</v>
      </c>
      <c r="GI3" s="88">
        <v>1.7277405127368775E-17</v>
      </c>
      <c r="GJ3" s="89">
        <v>-2.4399629830134852E-16</v>
      </c>
      <c r="GK3" s="88">
        <v>-8.6798833213855968E-18</v>
      </c>
    </row>
    <row r="4" spans="6:193">
      <c r="F4" s="20" t="s">
        <v>49</v>
      </c>
      <c r="G4" s="14" t="s">
        <v>67</v>
      </c>
      <c r="H4" s="42" t="s">
        <v>68</v>
      </c>
      <c r="J4" s="88">
        <v>-2.8447954102542753E-19</v>
      </c>
      <c r="K4" s="7">
        <f>IF(MOD(K$3/$J4,1)&gt;0.5,-(1-MOD(K$3/$J4,1)),MOD(K$3/$J4,1))</f>
        <v>0</v>
      </c>
      <c r="L4" s="7">
        <f t="shared" ref="L4:BW7" si="0">IF(MOD(L$3/$J4,1)&gt;0.5,-(1-MOD(L$3/$J4,1)),MOD(L$3/$J4,1))</f>
        <v>-0.18312824103622694</v>
      </c>
      <c r="M4" s="7">
        <f t="shared" si="0"/>
        <v>0.3821698881220259</v>
      </c>
      <c r="N4" s="7">
        <f t="shared" si="0"/>
        <v>0.14877247001480676</v>
      </c>
      <c r="O4" s="7">
        <f t="shared" si="0"/>
        <v>0.20820140520787023</v>
      </c>
      <c r="P4" s="7">
        <f t="shared" si="0"/>
        <v>0.33948974697716494</v>
      </c>
      <c r="Q4" s="7">
        <f t="shared" si="0"/>
        <v>0.30155444377896856</v>
      </c>
      <c r="R4" s="7">
        <f t="shared" si="0"/>
        <v>0.23520473936082453</v>
      </c>
      <c r="S4" s="7">
        <f t="shared" si="0"/>
        <v>-0.14217431161921468</v>
      </c>
      <c r="T4" s="7">
        <f t="shared" si="0"/>
        <v>0.16915847591178657</v>
      </c>
      <c r="U4" s="7">
        <f t="shared" si="0"/>
        <v>0.30932539976488282</v>
      </c>
      <c r="V4" s="7">
        <f t="shared" si="0"/>
        <v>-0.2954607152105968</v>
      </c>
      <c r="W4" s="7">
        <f t="shared" si="0"/>
        <v>-0.20170249451273703</v>
      </c>
      <c r="X4" s="7">
        <f t="shared" si="0"/>
        <v>-0.47984579882871259</v>
      </c>
      <c r="Y4" s="7">
        <f t="shared" si="0"/>
        <v>0.25015167249075299</v>
      </c>
      <c r="Z4" s="7">
        <f t="shared" si="0"/>
        <v>0.30045564402880132</v>
      </c>
      <c r="AA4" s="7">
        <f t="shared" si="0"/>
        <v>-0.19915190503645075</v>
      </c>
      <c r="AB4" s="7">
        <f t="shared" si="0"/>
        <v>-0.12050655298790125</v>
      </c>
      <c r="AC4" s="7">
        <f t="shared" si="0"/>
        <v>-0.37777091525524509</v>
      </c>
      <c r="AD4" s="7">
        <f t="shared" si="0"/>
        <v>0.4944343075420039</v>
      </c>
      <c r="AE4" s="7">
        <f t="shared" si="0"/>
        <v>0.36850199038071585</v>
      </c>
      <c r="AF4" s="7">
        <f t="shared" si="0"/>
        <v>-0.38892970940805949</v>
      </c>
      <c r="AG4" s="7">
        <f t="shared" si="0"/>
        <v>-0.17220623419194758</v>
      </c>
      <c r="AH4" s="7">
        <f t="shared" si="0"/>
        <v>-0.37223105149648417</v>
      </c>
      <c r="AI4" s="7">
        <f t="shared" si="0"/>
        <v>0.16071895564209626</v>
      </c>
      <c r="AJ4" s="7">
        <f t="shared" si="0"/>
        <v>0.44882360472320215</v>
      </c>
      <c r="AK4" s="7">
        <f t="shared" si="0"/>
        <v>0.17870497646458716</v>
      </c>
      <c r="AL4" s="7">
        <f t="shared" si="0"/>
        <v>-5.6348444619516158E-3</v>
      </c>
      <c r="AM4" s="7">
        <f t="shared" si="0"/>
        <v>3.338201466249302E-3</v>
      </c>
      <c r="AN4" s="7">
        <f t="shared" si="0"/>
        <v>-8.2379128016327741E-3</v>
      </c>
      <c r="AO4" s="7">
        <f t="shared" si="0"/>
        <v>-0.41393575967777307</v>
      </c>
      <c r="AP4" s="7">
        <f t="shared" si="0"/>
        <v>0.35096749120202464</v>
      </c>
      <c r="AQ4" s="7">
        <f t="shared" si="0"/>
        <v>-0.23986413501254655</v>
      </c>
      <c r="AR4" s="7">
        <f t="shared" si="0"/>
        <v>-0.41393575967777307</v>
      </c>
      <c r="AS4" s="7">
        <f t="shared" si="0"/>
        <v>-0.29638738511767171</v>
      </c>
      <c r="AT4" s="7">
        <f t="shared" si="0"/>
        <v>-0.41393575967777307</v>
      </c>
      <c r="AU4" s="7">
        <f t="shared" si="0"/>
        <v>0.35096749120202464</v>
      </c>
      <c r="AV4" s="7">
        <f t="shared" si="0"/>
        <v>-0.41393575967777307</v>
      </c>
      <c r="AW4" s="7">
        <f t="shared" si="0"/>
        <v>0.35096749120202464</v>
      </c>
      <c r="AX4" s="7">
        <f t="shared" si="0"/>
        <v>0.35096749120202464</v>
      </c>
      <c r="AY4" s="7">
        <f t="shared" si="0"/>
        <v>-0.41393575967777307</v>
      </c>
      <c r="AZ4" s="7">
        <f t="shared" si="0"/>
        <v>0.35096749120202464</v>
      </c>
      <c r="BA4" s="7">
        <f t="shared" si="0"/>
        <v>-0.23986413501254655</v>
      </c>
      <c r="BB4" s="7">
        <f t="shared" si="0"/>
        <v>0.468515865762126</v>
      </c>
      <c r="BC4" s="7">
        <f t="shared" si="0"/>
        <v>-0.39291942762015175</v>
      </c>
      <c r="BD4" s="7">
        <f t="shared" si="0"/>
        <v>-0.41393575967777307</v>
      </c>
      <c r="BE4" s="7">
        <f t="shared" si="0"/>
        <v>0.468515865762126</v>
      </c>
      <c r="BF4" s="7">
        <f t="shared" si="0"/>
        <v>-0.41393575967777307</v>
      </c>
      <c r="BG4" s="7">
        <f t="shared" si="0"/>
        <v>-0.23986413501254655</v>
      </c>
      <c r="BH4" s="7">
        <f t="shared" si="0"/>
        <v>-0.23986413501254655</v>
      </c>
      <c r="BI4" s="7">
        <f t="shared" si="0"/>
        <v>-0.39291942762015175</v>
      </c>
      <c r="BJ4" s="7">
        <f t="shared" si="0"/>
        <v>-0.21943453389606171</v>
      </c>
      <c r="BK4" s="7">
        <f t="shared" si="0"/>
        <v>0.49785216715951552</v>
      </c>
      <c r="BL4" s="7">
        <f t="shared" si="0"/>
        <v>-0.19846968520509656</v>
      </c>
      <c r="BM4" s="7">
        <f t="shared" si="0"/>
        <v>-9.4129166465491521E-2</v>
      </c>
      <c r="BN4" s="7">
        <f t="shared" si="0"/>
        <v>-3.6302960637613069E-11</v>
      </c>
      <c r="BO4" s="7">
        <f t="shared" si="0"/>
        <v>-1.4725776154023151E-11</v>
      </c>
      <c r="BP4" s="7">
        <f t="shared" si="0"/>
        <v>-3.4787550617920715E-10</v>
      </c>
      <c r="BQ4" s="7">
        <f t="shared" si="0"/>
        <v>-2.1270341044044017E-9</v>
      </c>
      <c r="BR4" s="7">
        <f t="shared" si="0"/>
        <v>-9.8734288522805969E-9</v>
      </c>
      <c r="BS4" s="7">
        <f t="shared" si="0"/>
        <v>1.0643096133170418E-11</v>
      </c>
      <c r="BT4" s="7">
        <f t="shared" si="0"/>
        <v>-1.3107070984119673E-11</v>
      </c>
      <c r="BU4" s="7">
        <f t="shared" si="0"/>
        <v>0</v>
      </c>
      <c r="BV4" s="7">
        <f t="shared" si="0"/>
        <v>-0.18312824103622694</v>
      </c>
      <c r="BW4" s="7">
        <f t="shared" si="0"/>
        <v>0.3821698881220259</v>
      </c>
      <c r="BX4" s="7">
        <f t="shared" ref="BX4:EI7" si="1">IF(MOD(BX$3/$J4,1)&gt;0.5,-(1-MOD(BX$3/$J4,1)),MOD(BX$3/$J4,1))</f>
        <v>0.14877247001480676</v>
      </c>
      <c r="BY4" s="7">
        <f t="shared" si="1"/>
        <v>0.20820140520787023</v>
      </c>
      <c r="BZ4" s="7">
        <f t="shared" si="1"/>
        <v>-0.12477098090934857</v>
      </c>
      <c r="CA4" s="7">
        <f t="shared" si="1"/>
        <v>0.11754393750162317</v>
      </c>
      <c r="CB4" s="7">
        <f t="shared" si="1"/>
        <v>-0.4409338938996703</v>
      </c>
      <c r="CC4" s="7">
        <f t="shared" si="1"/>
        <v>4.9277236290197646E-2</v>
      </c>
      <c r="CD4" s="7">
        <f t="shared" si="1"/>
        <v>-0.1538602921571024</v>
      </c>
      <c r="CE4" s="7">
        <f t="shared" si="1"/>
        <v>0.29202778808129071</v>
      </c>
      <c r="CF4" s="7">
        <f t="shared" si="1"/>
        <v>-7.4246127779318272E-2</v>
      </c>
      <c r="CG4" s="7">
        <f t="shared" si="1"/>
        <v>-0.41393831849964569</v>
      </c>
      <c r="CH4" s="7">
        <f t="shared" si="1"/>
        <v>-0.19448604846418949</v>
      </c>
      <c r="CI4" s="7">
        <f t="shared" si="1"/>
        <v>-0.38399200653628007</v>
      </c>
      <c r="CJ4" s="7">
        <f t="shared" si="1"/>
        <v>0.11822674192920601</v>
      </c>
      <c r="CK4" s="7">
        <f t="shared" si="1"/>
        <v>4.4634399984221584E-2</v>
      </c>
      <c r="CL4" s="7">
        <f t="shared" si="1"/>
        <v>-3.4313833193597709E-2</v>
      </c>
      <c r="CM4" s="7">
        <f t="shared" si="1"/>
        <v>0.40438662503135347</v>
      </c>
      <c r="CN4" s="7">
        <f t="shared" si="1"/>
        <v>-0.26271381492560408</v>
      </c>
      <c r="CO4" s="7">
        <f t="shared" si="1"/>
        <v>7.4340716856298172E-3</v>
      </c>
      <c r="CP4" s="7">
        <f t="shared" si="1"/>
        <v>0.20034166771913142</v>
      </c>
      <c r="CQ4" s="7">
        <f t="shared" si="1"/>
        <v>-0.33881577238592797</v>
      </c>
      <c r="CR4" s="7">
        <f t="shared" si="1"/>
        <v>0.10032976441527808</v>
      </c>
      <c r="CS4" s="7">
        <f t="shared" si="1"/>
        <v>0.30581781667134145</v>
      </c>
      <c r="CT4" s="7">
        <f t="shared" si="1"/>
        <v>-0.40660052776291877</v>
      </c>
      <c r="CU4" s="7">
        <f t="shared" si="1"/>
        <v>-0.42870035767535342</v>
      </c>
      <c r="CV4" s="7">
        <f t="shared" si="1"/>
        <v>-0.47243193562422903</v>
      </c>
      <c r="CW4" s="7">
        <f t="shared" si="1"/>
        <v>-9.0840732864085894E-2</v>
      </c>
      <c r="CX4" s="7">
        <f t="shared" si="1"/>
        <v>0.47082005214759848</v>
      </c>
      <c r="CY4" s="7">
        <f t="shared" si="1"/>
        <v>0.48638551442135025</v>
      </c>
      <c r="CZ4" s="7">
        <f t="shared" si="1"/>
        <v>-0.48123207142031443</v>
      </c>
      <c r="DA4" s="7">
        <f t="shared" si="1"/>
        <v>0.41859870844917602</v>
      </c>
      <c r="DB4" s="7">
        <f t="shared" si="1"/>
        <v>2.2644978960356443E-2</v>
      </c>
      <c r="DC4" s="7">
        <f t="shared" si="1"/>
        <v>8.9433798755257504E-2</v>
      </c>
      <c r="DD4" s="7">
        <f t="shared" si="1"/>
        <v>0.11111115548353706</v>
      </c>
      <c r="DE4" s="7">
        <f t="shared" si="1"/>
        <v>0.3861132220591566</v>
      </c>
      <c r="DF4" s="7">
        <f t="shared" si="1"/>
        <v>1.0757269219189215E-2</v>
      </c>
      <c r="DG4" s="7">
        <f t="shared" si="1"/>
        <v>5.8732657016727415E-3</v>
      </c>
      <c r="DH4" s="7">
        <f t="shared" si="1"/>
        <v>-0.23130974292950879</v>
      </c>
      <c r="DI4" s="7">
        <f t="shared" si="1"/>
        <v>-8.6525140936368317E-2</v>
      </c>
      <c r="DJ4" s="7">
        <f t="shared" si="1"/>
        <v>0.43871181387093638</v>
      </c>
      <c r="DK4" s="7">
        <f t="shared" si="1"/>
        <v>-0.33266163762762369</v>
      </c>
      <c r="DL4" s="7">
        <f t="shared" si="1"/>
        <v>0.49317750337912525</v>
      </c>
      <c r="DM4" s="7">
        <f t="shared" si="1"/>
        <v>8.4181157506244331E-2</v>
      </c>
      <c r="DN4" s="7">
        <f t="shared" si="1"/>
        <v>-7.380025869406226E-3</v>
      </c>
      <c r="DO4" s="7">
        <f t="shared" si="1"/>
        <v>-9.2054772665047579E-2</v>
      </c>
      <c r="DP4" s="7">
        <f t="shared" si="1"/>
        <v>0.35503347790597473</v>
      </c>
      <c r="DQ4" s="7">
        <f t="shared" si="1"/>
        <v>5.2573339942207031E-2</v>
      </c>
      <c r="DR4" s="7">
        <f t="shared" si="1"/>
        <v>-9.382679539540395E-2</v>
      </c>
      <c r="DS4" s="7">
        <f t="shared" si="1"/>
        <v>-0.43061494420826651</v>
      </c>
      <c r="DT4" s="7">
        <f t="shared" si="1"/>
        <v>0.34064850535093205</v>
      </c>
      <c r="DU4" s="7">
        <f t="shared" si="1"/>
        <v>0.34015147809987356</v>
      </c>
      <c r="DV4" s="7">
        <f t="shared" si="1"/>
        <v>-0.21566748921548484</v>
      </c>
      <c r="DW4" s="7">
        <f t="shared" si="1"/>
        <v>0.3108675306931814</v>
      </c>
      <c r="DX4" s="7">
        <f t="shared" si="1"/>
        <v>6.6301674835816282E-2</v>
      </c>
      <c r="DY4" s="7">
        <f t="shared" si="1"/>
        <v>2.3862274169166309E-2</v>
      </c>
      <c r="DZ4" s="7">
        <f t="shared" si="1"/>
        <v>-0.27750306379698797</v>
      </c>
      <c r="EA4" s="7">
        <f t="shared" si="1"/>
        <v>-0.368104182816678</v>
      </c>
      <c r="EB4" s="7">
        <f t="shared" si="1"/>
        <v>-0.11512349374027053</v>
      </c>
      <c r="EC4" s="7">
        <f t="shared" si="1"/>
        <v>-0.12048468007012869</v>
      </c>
      <c r="ED4" s="7">
        <f t="shared" si="1"/>
        <v>-0.16623639553726943</v>
      </c>
      <c r="EE4" s="7">
        <f t="shared" si="1"/>
        <v>-0.26191758902759199</v>
      </c>
      <c r="EF4" s="7">
        <f t="shared" si="1"/>
        <v>-0.17840448863076919</v>
      </c>
      <c r="EG4" s="7">
        <f t="shared" si="1"/>
        <v>0.31318503423093125</v>
      </c>
      <c r="EH4" s="7">
        <f t="shared" si="1"/>
        <v>-0.48029836253093461</v>
      </c>
      <c r="EI4" s="7">
        <f t="shared" si="1"/>
        <v>-0.36731953349262159</v>
      </c>
      <c r="EJ4" s="7">
        <f t="shared" ref="EJ4:GK8" si="2">IF(MOD(EJ$3/$J4,1)&gt;0.5,-(1-MOD(EJ$3/$J4,1)),MOD(EJ$3/$J4,1))</f>
        <v>-0.35972623618231903</v>
      </c>
      <c r="EK4" s="7">
        <f t="shared" si="2"/>
        <v>0.14027135474288199</v>
      </c>
      <c r="EL4" s="7">
        <f t="shared" si="2"/>
        <v>-0.27858246960491417</v>
      </c>
      <c r="EM4" s="7">
        <f t="shared" si="2"/>
        <v>-0.13647999309739034</v>
      </c>
      <c r="EN4" s="7">
        <f t="shared" si="2"/>
        <v>0.17643317736895292</v>
      </c>
      <c r="EO4" s="7">
        <f t="shared" si="2"/>
        <v>0.39325702865259338</v>
      </c>
      <c r="EP4" s="7">
        <f t="shared" si="2"/>
        <v>0.442097598450929</v>
      </c>
      <c r="EQ4" s="7">
        <f t="shared" si="2"/>
        <v>-3.9521361458572102E-3</v>
      </c>
      <c r="ER4" s="7">
        <f t="shared" si="2"/>
        <v>-0.12173459557107269</v>
      </c>
      <c r="ES4" s="7">
        <f t="shared" si="2"/>
        <v>0.48609671718148806</v>
      </c>
      <c r="ET4" s="7">
        <f t="shared" si="2"/>
        <v>-0.4314944859405152</v>
      </c>
      <c r="EU4" s="7">
        <f t="shared" si="2"/>
        <v>0.30755461790458938</v>
      </c>
      <c r="EV4" s="7">
        <f t="shared" si="2"/>
        <v>-4.9514523968570145E-2</v>
      </c>
      <c r="EW4" s="7">
        <f t="shared" si="2"/>
        <v>-0.16145759649227842</v>
      </c>
      <c r="EX4" s="7">
        <f t="shared" si="2"/>
        <v>0.18825872625759521</v>
      </c>
      <c r="EY4" s="7">
        <f t="shared" si="2"/>
        <v>0.46013736166761632</v>
      </c>
      <c r="EZ4" s="7">
        <f t="shared" si="2"/>
        <v>0.35614076584659315</v>
      </c>
      <c r="FA4" s="7">
        <f t="shared" si="2"/>
        <v>0.41505775817240931</v>
      </c>
      <c r="FB4" s="7">
        <f t="shared" si="2"/>
        <v>-0.23921233630968475</v>
      </c>
      <c r="FC4" s="7">
        <f t="shared" si="2"/>
        <v>0.15788309004178513</v>
      </c>
      <c r="FD4" s="7">
        <f t="shared" si="2"/>
        <v>8.8979732664165367E-2</v>
      </c>
      <c r="FE4" s="7">
        <f t="shared" si="2"/>
        <v>-0.41381183889109696</v>
      </c>
      <c r="FF4" s="7">
        <f t="shared" si="2"/>
        <v>-0.39094652405068508</v>
      </c>
      <c r="FG4" s="7">
        <f t="shared" si="2"/>
        <v>0.42493087349060898</v>
      </c>
      <c r="FH4" s="7">
        <f t="shared" si="2"/>
        <v>-0.14830953237725453</v>
      </c>
      <c r="FI4" s="7">
        <f t="shared" si="2"/>
        <v>0.39395692506670343</v>
      </c>
      <c r="FJ4" s="7">
        <f t="shared" si="2"/>
        <v>6.0301464999490406E-2</v>
      </c>
      <c r="FK4" s="7">
        <f t="shared" si="2"/>
        <v>0.24772010601445515</v>
      </c>
      <c r="FL4" s="7">
        <f t="shared" si="2"/>
        <v>0.46826476284473983</v>
      </c>
      <c r="FM4" s="7">
        <f t="shared" si="2"/>
        <v>-0.26255303890636128</v>
      </c>
      <c r="FN4" s="7">
        <f t="shared" si="2"/>
        <v>-0.28106331962233355</v>
      </c>
      <c r="FO4" s="7">
        <f t="shared" si="2"/>
        <v>-0.29368792586690518</v>
      </c>
      <c r="FP4" s="7">
        <f t="shared" si="2"/>
        <v>0.41774995000678672</v>
      </c>
      <c r="FQ4" s="7">
        <f t="shared" si="2"/>
        <v>-0.2189740302993215</v>
      </c>
      <c r="FR4" s="7">
        <f t="shared" si="2"/>
        <v>0.46729522169236759</v>
      </c>
      <c r="FS4" s="7">
        <f t="shared" si="2"/>
        <v>-0.43136069731730942</v>
      </c>
      <c r="FT4" s="7">
        <f t="shared" si="2"/>
        <v>-0.3464851793491377</v>
      </c>
      <c r="FU4" s="7">
        <f t="shared" si="2"/>
        <v>0.40262650358536667</v>
      </c>
      <c r="FV4" s="7">
        <f t="shared" si="2"/>
        <v>0.39013649765358416</v>
      </c>
      <c r="FW4" s="7">
        <f t="shared" si="2"/>
        <v>8.9543074957214586E-3</v>
      </c>
      <c r="FX4" s="7">
        <f t="shared" si="2"/>
        <v>-0.48570070903069507</v>
      </c>
      <c r="FY4" s="7">
        <f t="shared" si="2"/>
        <v>0.11626325622386147</v>
      </c>
      <c r="FZ4" s="7">
        <f t="shared" si="2"/>
        <v>-0.20660748382242922</v>
      </c>
      <c r="GA4" s="7">
        <f t="shared" si="2"/>
        <v>-0.19180535002578836</v>
      </c>
      <c r="GB4" s="7">
        <f t="shared" si="2"/>
        <v>0.2576350290019036</v>
      </c>
      <c r="GC4" s="7">
        <f t="shared" si="2"/>
        <v>0.30694266230716494</v>
      </c>
      <c r="GD4" s="7">
        <f t="shared" si="2"/>
        <v>-0.27608771550922029</v>
      </c>
      <c r="GE4" s="7">
        <f t="shared" si="2"/>
        <v>0.29503370762142822</v>
      </c>
      <c r="GF4" s="7">
        <f t="shared" si="2"/>
        <v>-2.1095470967566143E-2</v>
      </c>
      <c r="GG4" s="7">
        <f t="shared" si="2"/>
        <v>-0.36778995501595091</v>
      </c>
      <c r="GH4" s="7">
        <f t="shared" si="2"/>
        <v>0.39245962492850595</v>
      </c>
      <c r="GI4" s="7">
        <f t="shared" si="2"/>
        <v>0.26661627373592012</v>
      </c>
      <c r="GJ4" s="7">
        <f t="shared" si="2"/>
        <v>-0.30634153216840332</v>
      </c>
      <c r="GK4" s="7">
        <f>IF(MOD(GK$3/$J4,1)&gt;0.5,-(1-MOD(GK$3/$J4,1)),MOD(GK$3/$J4,1))</f>
        <v>-0.48854989677529659</v>
      </c>
    </row>
    <row r="5" spans="6:193">
      <c r="F5" s="20">
        <v>1</v>
      </c>
      <c r="G5">
        <f>'Class data q'!J4</f>
        <v>-2.8447954102542753E-19</v>
      </c>
      <c r="H5" s="20">
        <f>'Class data q'!K4</f>
        <v>-3.0299166374793077E-19</v>
      </c>
      <c r="J5" s="89">
        <v>-1.0858219261429304E-18</v>
      </c>
      <c r="K5" s="7">
        <f t="shared" ref="K5:Z68" si="3">IF(MOD(K$3/$J5,1)&gt;0.5,-(1-MOD(K$3/$J5,1)),MOD(K$3/$J5,1))</f>
        <v>0.26199465508673153</v>
      </c>
      <c r="L5" s="7">
        <f t="shared" si="0"/>
        <v>0</v>
      </c>
      <c r="M5" s="7">
        <f t="shared" si="0"/>
        <v>0.14810508836999126</v>
      </c>
      <c r="N5" s="7">
        <f t="shared" si="0"/>
        <v>0.39692948774851455</v>
      </c>
      <c r="O5" s="7">
        <f t="shared" si="0"/>
        <v>-0.15946837939379654</v>
      </c>
      <c r="P5" s="7">
        <f t="shared" si="0"/>
        <v>0.3746952931163321</v>
      </c>
      <c r="Q5" s="7">
        <f t="shared" si="0"/>
        <v>-0.19690281427438094</v>
      </c>
      <c r="R5" s="7">
        <f t="shared" si="0"/>
        <v>-8.6555332737134449E-2</v>
      </c>
      <c r="S5" s="7">
        <f t="shared" si="0"/>
        <v>-6.3677505233940224E-2</v>
      </c>
      <c r="T5" s="7">
        <f t="shared" si="0"/>
        <v>0.30631327163823729</v>
      </c>
      <c r="U5" s="7">
        <f t="shared" si="0"/>
        <v>0.12902022176789218</v>
      </c>
      <c r="V5" s="7">
        <f t="shared" si="0"/>
        <v>-0.29142516291308473</v>
      </c>
      <c r="W5" s="7">
        <f t="shared" si="0"/>
        <v>-0.31483963056672948</v>
      </c>
      <c r="X5" s="7">
        <f t="shared" si="0"/>
        <v>0.39827227561451739</v>
      </c>
      <c r="Y5" s="7">
        <f t="shared" si="0"/>
        <v>6.5538401153583864E-2</v>
      </c>
      <c r="Z5" s="7">
        <f t="shared" si="0"/>
        <v>-0.23125550260747008</v>
      </c>
      <c r="AA5" s="7">
        <f t="shared" si="0"/>
        <v>0.20981792041684111</v>
      </c>
      <c r="AB5" s="7">
        <f t="shared" si="0"/>
        <v>0.49241723738770693</v>
      </c>
      <c r="AC5" s="7">
        <f t="shared" si="0"/>
        <v>0.4250153495293662</v>
      </c>
      <c r="AD5" s="7">
        <f t="shared" si="0"/>
        <v>0.39153380095424578</v>
      </c>
      <c r="AE5" s="7">
        <f t="shared" si="0"/>
        <v>-0.11747048287123563</v>
      </c>
      <c r="AF5" s="7">
        <f t="shared" si="0"/>
        <v>-0.41187078050300507</v>
      </c>
      <c r="AG5" s="7">
        <f t="shared" si="0"/>
        <v>-4.5117112930904257E-2</v>
      </c>
      <c r="AH5" s="7">
        <f t="shared" si="0"/>
        <v>0.42646676422407032</v>
      </c>
      <c r="AI5" s="7">
        <f t="shared" si="0"/>
        <v>0.26460725460901813</v>
      </c>
      <c r="AJ5" s="7">
        <f t="shared" si="0"/>
        <v>0.44037341561477206</v>
      </c>
      <c r="AK5" s="7">
        <f t="shared" si="0"/>
        <v>-0.24860300069588348</v>
      </c>
      <c r="AL5" s="7">
        <f t="shared" si="0"/>
        <v>0.21521219224277388</v>
      </c>
      <c r="AM5" s="7">
        <f t="shared" si="0"/>
        <v>0.14527679459979481</v>
      </c>
      <c r="AN5" s="7">
        <f t="shared" si="0"/>
        <v>-0.23836106310204741</v>
      </c>
      <c r="AO5" s="7">
        <f t="shared" si="0"/>
        <v>-0.32246499132464768</v>
      </c>
      <c r="AP5" s="7">
        <f t="shared" si="0"/>
        <v>-0.38405908302240699</v>
      </c>
      <c r="AQ5" s="7">
        <f t="shared" si="0"/>
        <v>0.46114618885317371</v>
      </c>
      <c r="AR5" s="7">
        <f t="shared" si="0"/>
        <v>-0.32246499132464768</v>
      </c>
      <c r="AS5" s="7">
        <f t="shared" si="0"/>
        <v>-0.29166794547576813</v>
      </c>
      <c r="AT5" s="7">
        <f t="shared" si="0"/>
        <v>-0.32246499132464768</v>
      </c>
      <c r="AU5" s="7">
        <f t="shared" si="0"/>
        <v>-0.38405908302240699</v>
      </c>
      <c r="AV5" s="7">
        <f t="shared" si="0"/>
        <v>-0.32246499132464768</v>
      </c>
      <c r="AW5" s="7">
        <f t="shared" si="0"/>
        <v>-0.38405908302240699</v>
      </c>
      <c r="AX5" s="7">
        <f t="shared" si="0"/>
        <v>-0.38405908302240699</v>
      </c>
      <c r="AY5" s="7">
        <f t="shared" si="0"/>
        <v>-0.32246499132464768</v>
      </c>
      <c r="AZ5" s="7">
        <f t="shared" si="0"/>
        <v>-0.38405908302240699</v>
      </c>
      <c r="BA5" s="7">
        <f t="shared" si="0"/>
        <v>0.46114618885317371</v>
      </c>
      <c r="BB5" s="7">
        <f t="shared" si="0"/>
        <v>-0.35326203717352733</v>
      </c>
      <c r="BC5" s="7">
        <f t="shared" si="0"/>
        <v>0.42104652025724548</v>
      </c>
      <c r="BD5" s="7">
        <f t="shared" si="0"/>
        <v>-0.32246499132464768</v>
      </c>
      <c r="BE5" s="7">
        <f t="shared" si="0"/>
        <v>-0.35326203717352733</v>
      </c>
      <c r="BF5" s="7">
        <f t="shared" si="0"/>
        <v>-0.32246499132464768</v>
      </c>
      <c r="BG5" s="7">
        <f t="shared" si="0"/>
        <v>0.46114618885317371</v>
      </c>
      <c r="BH5" s="7">
        <f t="shared" si="0"/>
        <v>0.46114618885317371</v>
      </c>
      <c r="BI5" s="7">
        <f t="shared" si="0"/>
        <v>0.42104652025724548</v>
      </c>
      <c r="BJ5" s="7">
        <f t="shared" si="0"/>
        <v>-0.27150670976202174</v>
      </c>
      <c r="BK5" s="7">
        <f t="shared" si="0"/>
        <v>-0.29759746266047182</v>
      </c>
      <c r="BL5" s="7">
        <f t="shared" si="0"/>
        <v>0.20999665836625009</v>
      </c>
      <c r="BM5" s="7">
        <f t="shared" si="0"/>
        <v>0.49932797167173509</v>
      </c>
      <c r="BN5" s="7">
        <f t="shared" si="0"/>
        <v>-9.5111696296612536E-12</v>
      </c>
      <c r="BO5" s="7">
        <f t="shared" si="0"/>
        <v>-3.858025010572419E-12</v>
      </c>
      <c r="BP5" s="7">
        <f t="shared" si="0"/>
        <v>-9.1141538760552976E-11</v>
      </c>
      <c r="BQ5" s="7">
        <f t="shared" si="0"/>
        <v>-5.5727156222928897E-10</v>
      </c>
      <c r="BR5" s="7">
        <f t="shared" si="0"/>
        <v>-2.5867855635297587E-9</v>
      </c>
      <c r="BS5" s="7">
        <f t="shared" si="0"/>
        <v>2.7884343004649096E-12</v>
      </c>
      <c r="BT5" s="7">
        <f t="shared" si="0"/>
        <v>-3.4340308374680717E-12</v>
      </c>
      <c r="BU5" s="7">
        <f t="shared" si="0"/>
        <v>0.26199465508673153</v>
      </c>
      <c r="BV5" s="7">
        <f t="shared" si="0"/>
        <v>0</v>
      </c>
      <c r="BW5" s="7">
        <f t="shared" si="0"/>
        <v>0.14810508836999126</v>
      </c>
      <c r="BX5" s="7">
        <f t="shared" si="1"/>
        <v>0.39692948774851455</v>
      </c>
      <c r="BY5" s="7">
        <f t="shared" si="1"/>
        <v>-0.15946837939379654</v>
      </c>
      <c r="BZ5" s="7">
        <f t="shared" si="1"/>
        <v>0.2293053249785536</v>
      </c>
      <c r="CA5" s="7">
        <f t="shared" si="1"/>
        <v>0.29279053845000563</v>
      </c>
      <c r="CB5" s="7">
        <f t="shared" si="1"/>
        <v>0.40846698672516946</v>
      </c>
      <c r="CC5" s="7">
        <f t="shared" si="1"/>
        <v>-0.46310031730105927</v>
      </c>
      <c r="CD5" s="7">
        <f t="shared" si="1"/>
        <v>-0.25432660891504921</v>
      </c>
      <c r="CE5" s="7">
        <f t="shared" si="1"/>
        <v>0.33850437470083045</v>
      </c>
      <c r="CF5" s="7">
        <f t="shared" si="1"/>
        <v>2.8526531707858238E-2</v>
      </c>
      <c r="CG5" s="7">
        <f t="shared" si="1"/>
        <v>0.41553968319096679</v>
      </c>
      <c r="CH5" s="7">
        <f t="shared" si="1"/>
        <v>0.47303500498690637</v>
      </c>
      <c r="CI5" s="7">
        <f t="shared" si="1"/>
        <v>0.20936942212512299</v>
      </c>
      <c r="CJ5" s="7">
        <f t="shared" si="1"/>
        <v>-0.39705729500584019</v>
      </c>
      <c r="CK5" s="7">
        <f t="shared" si="1"/>
        <v>0.2736886293156009</v>
      </c>
      <c r="CL5" s="7">
        <f t="shared" si="1"/>
        <v>3.8988579454665828E-2</v>
      </c>
      <c r="CM5" s="7">
        <f t="shared" si="1"/>
        <v>-0.17814907409205549</v>
      </c>
      <c r="CN5" s="7">
        <f t="shared" si="1"/>
        <v>0.46271072213095721</v>
      </c>
      <c r="CO5" s="7">
        <f t="shared" si="1"/>
        <v>2.782475404199225E-2</v>
      </c>
      <c r="CP5" s="7">
        <f t="shared" si="1"/>
        <v>-1.7591727565452686E-2</v>
      </c>
      <c r="CQ5" s="7">
        <f t="shared" si="1"/>
        <v>-3.3238273791820205E-2</v>
      </c>
      <c r="CR5" s="7">
        <f t="shared" si="1"/>
        <v>0.3659117180941216</v>
      </c>
      <c r="CS5" s="7">
        <f t="shared" si="1"/>
        <v>-3.7936160647767725E-2</v>
      </c>
      <c r="CT5" s="7">
        <f t="shared" si="1"/>
        <v>0.33283144537845644</v>
      </c>
      <c r="CU5" s="7">
        <f t="shared" si="1"/>
        <v>-0.41473945049292027</v>
      </c>
      <c r="CV5" s="7">
        <f t="shared" si="1"/>
        <v>-0.44452292988341213</v>
      </c>
      <c r="CW5" s="7">
        <f t="shared" si="1"/>
        <v>0.28617348895910566</v>
      </c>
      <c r="CX5" s="7">
        <f t="shared" si="1"/>
        <v>-0.35265835265620982</v>
      </c>
      <c r="CY5" s="7">
        <f t="shared" si="1"/>
        <v>-0.34858028473653269</v>
      </c>
      <c r="CZ5" s="7">
        <f t="shared" si="1"/>
        <v>-0.29211764496131787</v>
      </c>
      <c r="DA5" s="7">
        <f t="shared" si="1"/>
        <v>-0.10434541049991219</v>
      </c>
      <c r="DB5" s="7">
        <f t="shared" si="1"/>
        <v>-0.47007782637437201</v>
      </c>
      <c r="DC5" s="7">
        <f t="shared" si="1"/>
        <v>2.343117725797985E-2</v>
      </c>
      <c r="DD5" s="7">
        <f t="shared" si="1"/>
        <v>2.9110528857197494E-2</v>
      </c>
      <c r="DE5" s="7">
        <f t="shared" si="1"/>
        <v>0.10115960043781531</v>
      </c>
      <c r="DF5" s="7">
        <f t="shared" si="1"/>
        <v>2.8183470387565922E-3</v>
      </c>
      <c r="DG5" s="7">
        <f t="shared" si="1"/>
        <v>1.5387642217424803E-3</v>
      </c>
      <c r="DH5" s="7">
        <f t="shared" si="1"/>
        <v>0.20139273876971434</v>
      </c>
      <c r="DI5" s="7">
        <f t="shared" si="1"/>
        <v>-2.2669124455954703E-2</v>
      </c>
      <c r="DJ5" s="7">
        <f t="shared" si="1"/>
        <v>0.11494015035759035</v>
      </c>
      <c r="DK5" s="7">
        <f t="shared" si="1"/>
        <v>0.17483908407589499</v>
      </c>
      <c r="DL5" s="7">
        <f t="shared" si="1"/>
        <v>-8.4806164845456E-2</v>
      </c>
      <c r="DM5" s="7">
        <f t="shared" si="1"/>
        <v>0.28404966841238183</v>
      </c>
      <c r="DN5" s="7">
        <f t="shared" si="1"/>
        <v>0.26006112775454526</v>
      </c>
      <c r="DO5" s="7">
        <f t="shared" si="1"/>
        <v>-0.23813389315327205</v>
      </c>
      <c r="DP5" s="7">
        <f t="shared" si="1"/>
        <v>0.35501152867495012</v>
      </c>
      <c r="DQ5" s="7">
        <f t="shared" si="1"/>
        <v>0.27576858915164754</v>
      </c>
      <c r="DR5" s="7">
        <f t="shared" si="1"/>
        <v>0.49940719127595085</v>
      </c>
      <c r="DS5" s="7">
        <f t="shared" si="1"/>
        <v>-0.32683484852284228</v>
      </c>
      <c r="DT5" s="7">
        <f t="shared" si="1"/>
        <v>-0.12476794707457728</v>
      </c>
      <c r="DU5" s="7">
        <f t="shared" si="1"/>
        <v>-0.1248981655577871</v>
      </c>
      <c r="DV5" s="7">
        <f t="shared" si="1"/>
        <v>0.46748558072303076</v>
      </c>
      <c r="DW5" s="7">
        <f t="shared" si="1"/>
        <v>-0.39456505834491296</v>
      </c>
      <c r="DX5" s="7">
        <f t="shared" si="1"/>
        <v>-0.4586400053962546</v>
      </c>
      <c r="DY5" s="7">
        <f t="shared" si="1"/>
        <v>-0.46975890153600119</v>
      </c>
      <c r="DZ5" s="7">
        <f t="shared" si="1"/>
        <v>-2.4725699138076984E-2</v>
      </c>
      <c r="EA5" s="7">
        <f t="shared" si="1"/>
        <v>-4.8408771918651006E-4</v>
      </c>
      <c r="EB5" s="7">
        <f t="shared" si="1"/>
        <v>0.4938275701386014</v>
      </c>
      <c r="EC5" s="7">
        <f t="shared" si="1"/>
        <v>0.49242296797525453</v>
      </c>
      <c r="ED5" s="7">
        <f t="shared" si="1"/>
        <v>0.48043626306181475</v>
      </c>
      <c r="EE5" s="7">
        <f t="shared" si="1"/>
        <v>0.19337364668829926</v>
      </c>
      <c r="EF5" s="7">
        <f t="shared" si="1"/>
        <v>0.21525363262198843</v>
      </c>
      <c r="EG5" s="7">
        <f t="shared" si="1"/>
        <v>-0.39395788480487781</v>
      </c>
      <c r="EH5" s="7">
        <f t="shared" si="1"/>
        <v>0.13615905125671737</v>
      </c>
      <c r="EI5" s="7">
        <f t="shared" si="1"/>
        <v>0.42775355568944456</v>
      </c>
      <c r="EJ5" s="7">
        <f t="shared" si="2"/>
        <v>0.42974295899922832</v>
      </c>
      <c r="EK5" s="7">
        <f t="shared" si="2"/>
        <v>0.29874500029114148</v>
      </c>
      <c r="EL5" s="7">
        <f t="shared" si="2"/>
        <v>0.1890075370493822</v>
      </c>
      <c r="EM5" s="7">
        <f t="shared" si="2"/>
        <v>0.48823228145567282</v>
      </c>
      <c r="EN5" s="7">
        <f t="shared" si="2"/>
        <v>0.30821920453736651</v>
      </c>
      <c r="EO5" s="7">
        <f t="shared" si="2"/>
        <v>-0.37297945024426771</v>
      </c>
      <c r="EP5" s="7">
        <f t="shared" si="2"/>
        <v>0.37782186290755504</v>
      </c>
      <c r="EQ5" s="7">
        <f t="shared" si="2"/>
        <v>0.30893783688726817</v>
      </c>
      <c r="ER5" s="7">
        <f t="shared" si="2"/>
        <v>0.49209549679469711</v>
      </c>
      <c r="ES5" s="7">
        <f t="shared" si="2"/>
        <v>0.38934939684348796</v>
      </c>
      <c r="ET5" s="7">
        <f t="shared" si="2"/>
        <v>0.4589186815045776</v>
      </c>
      <c r="EU5" s="7">
        <f t="shared" si="2"/>
        <v>-8.5459748354634657E-2</v>
      </c>
      <c r="EV5" s="7">
        <f t="shared" si="2"/>
        <v>0.24902211445780231</v>
      </c>
      <c r="EW5" s="7">
        <f t="shared" si="2"/>
        <v>0.2196936277826044</v>
      </c>
      <c r="EX5" s="7">
        <f t="shared" si="2"/>
        <v>-0.42668790977361082</v>
      </c>
      <c r="EY5" s="7">
        <f t="shared" si="2"/>
        <v>0.16853214970955199</v>
      </c>
      <c r="EZ5" s="7">
        <f t="shared" si="2"/>
        <v>-0.38270371271623438</v>
      </c>
      <c r="FA5" s="7">
        <f t="shared" si="2"/>
        <v>-5.7294500199426723E-2</v>
      </c>
      <c r="FB5" s="7">
        <f t="shared" si="2"/>
        <v>-1.4693733197020831E-2</v>
      </c>
      <c r="FC5" s="7">
        <f t="shared" si="2"/>
        <v>-0.22063012936720661</v>
      </c>
      <c r="FD5" s="7">
        <f t="shared" si="2"/>
        <v>-0.23868244071767397</v>
      </c>
      <c r="FE5" s="7">
        <f t="shared" si="2"/>
        <v>-0.10841649000107911</v>
      </c>
      <c r="FF5" s="7">
        <f t="shared" si="2"/>
        <v>-0.10242589972601579</v>
      </c>
      <c r="FG5" s="7">
        <f t="shared" si="2"/>
        <v>-0.15066503745085591</v>
      </c>
      <c r="FH5" s="7">
        <f t="shared" si="2"/>
        <v>0.39727832048804146</v>
      </c>
      <c r="FI5" s="7">
        <f t="shared" si="2"/>
        <v>-0.16633107367029965</v>
      </c>
      <c r="FJ5" s="7">
        <f t="shared" si="2"/>
        <v>-0.20199288685876304</v>
      </c>
      <c r="FK5" s="7">
        <f t="shared" si="2"/>
        <v>-3.8606924245996765E-2</v>
      </c>
      <c r="FL5" s="7">
        <f t="shared" si="2"/>
        <v>0.39600406104568719</v>
      </c>
      <c r="FM5" s="7">
        <f t="shared" si="2"/>
        <v>-0.22349836633494391</v>
      </c>
      <c r="FN5" s="7">
        <f t="shared" si="2"/>
        <v>0.4169241284112033</v>
      </c>
      <c r="FO5" s="7">
        <f t="shared" si="2"/>
        <v>-0.30228724250861916</v>
      </c>
      <c r="FP5" s="7">
        <f t="shared" si="2"/>
        <v>-0.27438070871088271</v>
      </c>
      <c r="FQ5" s="7">
        <f t="shared" si="2"/>
        <v>0.4811698106988942</v>
      </c>
      <c r="FR5" s="7">
        <f t="shared" si="2"/>
        <v>0.4507281655740023</v>
      </c>
      <c r="FS5" s="7">
        <f t="shared" si="2"/>
        <v>0.35922097907219275</v>
      </c>
      <c r="FT5" s="7">
        <f t="shared" si="2"/>
        <v>-0.32689485314814792</v>
      </c>
      <c r="FU5" s="7">
        <f t="shared" si="2"/>
        <v>-0.15650866315110679</v>
      </c>
      <c r="FV5" s="7">
        <f t="shared" si="2"/>
        <v>-0.1118023576003091</v>
      </c>
      <c r="FW5" s="7">
        <f t="shared" si="2"/>
        <v>0.31231925613753964</v>
      </c>
      <c r="FX5" s="7">
        <f t="shared" si="2"/>
        <v>-0.41134719817670984</v>
      </c>
      <c r="FY5" s="7">
        <f t="shared" si="2"/>
        <v>0.2924550068003624</v>
      </c>
      <c r="FZ5" s="7">
        <f t="shared" si="2"/>
        <v>-0.12421023016142163</v>
      </c>
      <c r="GA5" s="7">
        <f t="shared" si="2"/>
        <v>0.24037738807896858</v>
      </c>
      <c r="GB5" s="7">
        <f t="shared" si="2"/>
        <v>0.10203015185038566</v>
      </c>
      <c r="GC5" s="7">
        <f t="shared" si="2"/>
        <v>0.31874103905147422</v>
      </c>
      <c r="GD5" s="7">
        <f t="shared" si="2"/>
        <v>-0.313796007158885</v>
      </c>
      <c r="GE5" s="7">
        <f t="shared" si="2"/>
        <v>0.41480218240846511</v>
      </c>
      <c r="GF5" s="7">
        <f t="shared" si="2"/>
        <v>0.36218213644298203</v>
      </c>
      <c r="GG5" s="7">
        <f t="shared" si="2"/>
        <v>0.11663916120954809</v>
      </c>
      <c r="GH5" s="7">
        <f t="shared" si="2"/>
        <v>-7.3904916861238235E-2</v>
      </c>
      <c r="GI5" s="7">
        <f t="shared" si="2"/>
        <v>8.817807838732783E-2</v>
      </c>
      <c r="GJ5" s="7">
        <f t="shared" si="2"/>
        <v>-0.28884577964353753</v>
      </c>
      <c r="GK5" s="7">
        <f t="shared" si="2"/>
        <v>-6.1631540096245274E-3</v>
      </c>
    </row>
    <row r="6" spans="6:193">
      <c r="F6" s="20">
        <v>2</v>
      </c>
      <c r="G6">
        <f>'Class data q'!J5</f>
        <v>-1.0858219261429304E-18</v>
      </c>
      <c r="H6" s="20">
        <f>'Class data q'!K5</f>
        <v>-1.1564803245609245E-18</v>
      </c>
      <c r="J6" s="88">
        <v>-1.2466376784684031E-18</v>
      </c>
      <c r="K6" s="7">
        <f t="shared" si="3"/>
        <v>0.22819745138373648</v>
      </c>
      <c r="L6" s="7">
        <f t="shared" si="0"/>
        <v>-0.12899959234590763</v>
      </c>
      <c r="M6" s="7">
        <f t="shared" si="0"/>
        <v>0</v>
      </c>
      <c r="N6" s="7">
        <f t="shared" si="0"/>
        <v>8.7726560947070986E-2</v>
      </c>
      <c r="O6" s="7">
        <f t="shared" si="0"/>
        <v>-0.26789661580584201</v>
      </c>
      <c r="P6" s="7">
        <f t="shared" si="0"/>
        <v>0.49444454510160085</v>
      </c>
      <c r="Q6" s="7">
        <f t="shared" si="0"/>
        <v>0.49273563848873891</v>
      </c>
      <c r="R6" s="7">
        <f t="shared" si="0"/>
        <v>0.19577373919236152</v>
      </c>
      <c r="S6" s="7">
        <f t="shared" si="0"/>
        <v>-0.12249452238226866</v>
      </c>
      <c r="T6" s="7">
        <f t="shared" si="0"/>
        <v>0.26679898446676337</v>
      </c>
      <c r="U6" s="7">
        <f t="shared" si="0"/>
        <v>-1.662292659045228E-2</v>
      </c>
      <c r="V6" s="7">
        <f t="shared" si="0"/>
        <v>-0.38283102804386471</v>
      </c>
      <c r="W6" s="7">
        <f t="shared" si="0"/>
        <v>-0.27422544656928516</v>
      </c>
      <c r="X6" s="7">
        <f t="shared" si="0"/>
        <v>0.34689531441756766</v>
      </c>
      <c r="Y6" s="7">
        <f t="shared" si="0"/>
        <v>5.7083974121768979E-2</v>
      </c>
      <c r="Z6" s="7">
        <f t="shared" si="0"/>
        <v>-7.2424044697450674E-2</v>
      </c>
      <c r="AA6" s="7">
        <f t="shared" si="0"/>
        <v>0.18275149421620251</v>
      </c>
      <c r="AB6" s="7">
        <f t="shared" si="0"/>
        <v>0.42889561450059471</v>
      </c>
      <c r="AC6" s="7">
        <f t="shared" si="0"/>
        <v>0.3701885426993245</v>
      </c>
      <c r="AD6" s="7">
        <f t="shared" si="0"/>
        <v>0.34102610024150432</v>
      </c>
      <c r="AE6" s="7">
        <f t="shared" si="0"/>
        <v>-0.23131643081407693</v>
      </c>
      <c r="AF6" s="7">
        <f t="shared" si="0"/>
        <v>-0.22974002537301885</v>
      </c>
      <c r="AG6" s="7">
        <f t="shared" si="0"/>
        <v>-3.9297023754993332E-2</v>
      </c>
      <c r="AH6" s="7">
        <f t="shared" si="0"/>
        <v>0.3714527254900869</v>
      </c>
      <c r="AI6" s="7">
        <f t="shared" si="0"/>
        <v>-0.40885676552795758</v>
      </c>
      <c r="AJ6" s="7">
        <f t="shared" si="0"/>
        <v>-9.1730124696482562E-2</v>
      </c>
      <c r="AK6" s="7">
        <f t="shared" si="0"/>
        <v>0.39545527073526898</v>
      </c>
      <c r="AL6" s="7">
        <f t="shared" si="0"/>
        <v>0.2153960968353914</v>
      </c>
      <c r="AM6" s="7">
        <f t="shared" si="0"/>
        <v>0.27436819383308375</v>
      </c>
      <c r="AN6" s="7">
        <f t="shared" si="0"/>
        <v>-0.28780825709503688</v>
      </c>
      <c r="AO6" s="7">
        <f t="shared" si="0"/>
        <v>-0.4098667312438492</v>
      </c>
      <c r="AP6" s="7">
        <f t="shared" si="0"/>
        <v>-0.46351521022168096</v>
      </c>
      <c r="AQ6" s="7">
        <f t="shared" si="0"/>
        <v>0.40165851847924533</v>
      </c>
      <c r="AR6" s="7">
        <f t="shared" si="0"/>
        <v>-0.4098667312438492</v>
      </c>
      <c r="AS6" s="7">
        <f t="shared" si="0"/>
        <v>-0.38304249175493321</v>
      </c>
      <c r="AT6" s="7">
        <f t="shared" si="0"/>
        <v>-0.4098667312438492</v>
      </c>
      <c r="AU6" s="7">
        <f t="shared" si="0"/>
        <v>-0.46351521022168096</v>
      </c>
      <c r="AV6" s="7">
        <f t="shared" si="0"/>
        <v>-0.4098667312438492</v>
      </c>
      <c r="AW6" s="7">
        <f t="shared" si="0"/>
        <v>-0.46351521022168096</v>
      </c>
      <c r="AX6" s="7">
        <f t="shared" si="0"/>
        <v>-0.46351521022168096</v>
      </c>
      <c r="AY6" s="7">
        <f t="shared" si="0"/>
        <v>-0.4098667312438492</v>
      </c>
      <c r="AZ6" s="7">
        <f t="shared" si="0"/>
        <v>-0.46351521022168096</v>
      </c>
      <c r="BA6" s="7">
        <f t="shared" si="0"/>
        <v>0.40165851847924533</v>
      </c>
      <c r="BB6" s="7">
        <f t="shared" si="0"/>
        <v>-0.43669097073276508</v>
      </c>
      <c r="BC6" s="7">
        <f t="shared" si="0"/>
        <v>0.36673169078539786</v>
      </c>
      <c r="BD6" s="7">
        <f t="shared" si="0"/>
        <v>-0.4098667312438492</v>
      </c>
      <c r="BE6" s="7">
        <f t="shared" si="0"/>
        <v>-0.43669097073276508</v>
      </c>
      <c r="BF6" s="7">
        <f t="shared" si="0"/>
        <v>-0.4098667312438492</v>
      </c>
      <c r="BG6" s="7">
        <f t="shared" si="0"/>
        <v>0.40165851847924533</v>
      </c>
      <c r="BH6" s="7">
        <f t="shared" si="0"/>
        <v>0.40165851847924533</v>
      </c>
      <c r="BI6" s="7">
        <f t="shared" si="0"/>
        <v>0.36673169078539786</v>
      </c>
      <c r="BJ6" s="7">
        <f t="shared" si="0"/>
        <v>-0.36548204722944999</v>
      </c>
      <c r="BK6" s="7">
        <f t="shared" si="0"/>
        <v>0.48279330401409015</v>
      </c>
      <c r="BL6" s="7">
        <f t="shared" si="0"/>
        <v>0.18290717504300097</v>
      </c>
      <c r="BM6" s="7">
        <f t="shared" si="0"/>
        <v>0.43491486687917236</v>
      </c>
      <c r="BN6" s="7">
        <f t="shared" si="0"/>
        <v>-8.2842621651479931E-12</v>
      </c>
      <c r="BO6" s="7">
        <f t="shared" si="0"/>
        <v>-3.3604230509354238E-12</v>
      </c>
      <c r="BP6" s="7">
        <f t="shared" si="0"/>
        <v>-7.9384276929772568E-11</v>
      </c>
      <c r="BQ6" s="7">
        <f t="shared" si="0"/>
        <v>-4.8538373320639039E-10</v>
      </c>
      <c r="BR6" s="7">
        <f t="shared" si="0"/>
        <v>-2.2530912691109961E-9</v>
      </c>
      <c r="BS6" s="7">
        <f t="shared" si="0"/>
        <v>2.4287274124215899E-12</v>
      </c>
      <c r="BT6" s="7">
        <f t="shared" si="0"/>
        <v>-2.9910518506426342E-12</v>
      </c>
      <c r="BU6" s="7">
        <f t="shared" si="0"/>
        <v>0.22819745138373648</v>
      </c>
      <c r="BV6" s="7">
        <f t="shared" si="0"/>
        <v>-0.12899959234590763</v>
      </c>
      <c r="BW6" s="7">
        <f t="shared" si="0"/>
        <v>0</v>
      </c>
      <c r="BX6" s="7">
        <f t="shared" si="1"/>
        <v>8.7726560947070986E-2</v>
      </c>
      <c r="BY6" s="7">
        <f t="shared" si="1"/>
        <v>-0.26789661580584201</v>
      </c>
      <c r="BZ6" s="7">
        <f t="shared" si="1"/>
        <v>0.19972503153357432</v>
      </c>
      <c r="CA6" s="7">
        <f t="shared" si="1"/>
        <v>0.25502067834721609</v>
      </c>
      <c r="CB6" s="7">
        <f t="shared" si="1"/>
        <v>0.35577491195086131</v>
      </c>
      <c r="CC6" s="7">
        <f t="shared" si="1"/>
        <v>0.46763984250013019</v>
      </c>
      <c r="CD6" s="7">
        <f t="shared" si="1"/>
        <v>-0.35051817238819838</v>
      </c>
      <c r="CE6" s="7">
        <f t="shared" si="1"/>
        <v>0.29483744835711695</v>
      </c>
      <c r="CF6" s="7">
        <f t="shared" si="1"/>
        <v>-0.10415297159940573</v>
      </c>
      <c r="CG6" s="7">
        <f t="shared" si="1"/>
        <v>0.36193523345578443</v>
      </c>
      <c r="CH6" s="7">
        <f t="shared" si="1"/>
        <v>0.41201368217825107</v>
      </c>
      <c r="CI6" s="7">
        <f t="shared" si="1"/>
        <v>5.3361259675376305E-2</v>
      </c>
      <c r="CJ6" s="7">
        <f t="shared" si="1"/>
        <v>0.39616374949606659</v>
      </c>
      <c r="CK6" s="7">
        <f t="shared" si="1"/>
        <v>0.23838290770417817</v>
      </c>
      <c r="CL6" s="7">
        <f t="shared" si="1"/>
        <v>-9.5040523747039751E-2</v>
      </c>
      <c r="CM6" s="7">
        <f t="shared" si="1"/>
        <v>0.19983412211308238</v>
      </c>
      <c r="CN6" s="7">
        <f t="shared" si="1"/>
        <v>-0.43496980400798435</v>
      </c>
      <c r="CO6" s="7">
        <f t="shared" si="1"/>
        <v>0.25023781803800382</v>
      </c>
      <c r="CP6" s="7">
        <f t="shared" si="1"/>
        <v>0.46867922873552059</v>
      </c>
      <c r="CQ6" s="7">
        <f t="shared" si="1"/>
        <v>4.0588260217298E-3</v>
      </c>
      <c r="CR6" s="7">
        <f t="shared" si="1"/>
        <v>-3.2834066009499452E-3</v>
      </c>
      <c r="CS6" s="7">
        <f t="shared" si="1"/>
        <v>-0.42004118842675986</v>
      </c>
      <c r="CT6" s="7">
        <f t="shared" si="1"/>
        <v>0.29090896188159832</v>
      </c>
      <c r="CU6" s="7">
        <f t="shared" si="1"/>
        <v>-7.0229669713629761E-2</v>
      </c>
      <c r="CV6" s="7">
        <f t="shared" si="1"/>
        <v>-0.1601645699386296</v>
      </c>
      <c r="CW6" s="7">
        <f t="shared" si="1"/>
        <v>0.12025763319726712</v>
      </c>
      <c r="CX6" s="7">
        <f t="shared" si="1"/>
        <v>-0.43616516127208715</v>
      </c>
      <c r="CY6" s="7">
        <f t="shared" si="1"/>
        <v>-0.4326131624516073</v>
      </c>
      <c r="CZ6" s="7">
        <f t="shared" si="1"/>
        <v>0.48756622746392342</v>
      </c>
      <c r="DA6" s="7">
        <f t="shared" si="1"/>
        <v>-0.2198844874281648</v>
      </c>
      <c r="DB6" s="7">
        <f t="shared" si="1"/>
        <v>0.46156242925286467</v>
      </c>
      <c r="DC6" s="7">
        <f t="shared" si="1"/>
        <v>2.0408564943515745E-2</v>
      </c>
      <c r="DD6" s="7">
        <f t="shared" si="1"/>
        <v>2.5355282501645236E-2</v>
      </c>
      <c r="DE6" s="7">
        <f t="shared" si="1"/>
        <v>8.8110053219462234E-2</v>
      </c>
      <c r="DF6" s="7">
        <f t="shared" si="1"/>
        <v>2.4547814196676956E-3</v>
      </c>
      <c r="DG6" s="7">
        <f t="shared" si="1"/>
        <v>1.3402642644212324E-3</v>
      </c>
      <c r="DH6" s="7">
        <f t="shared" si="1"/>
        <v>0.17541315756699533</v>
      </c>
      <c r="DI6" s="7">
        <f t="shared" si="1"/>
        <v>-1.974481664229788E-2</v>
      </c>
      <c r="DJ6" s="7">
        <f t="shared" si="1"/>
        <v>0.10011291781728386</v>
      </c>
      <c r="DK6" s="7">
        <f t="shared" si="1"/>
        <v>0.15228491350397266</v>
      </c>
      <c r="DL6" s="7">
        <f t="shared" si="1"/>
        <v>-0.20286579649788006</v>
      </c>
      <c r="DM6" s="7">
        <f t="shared" si="1"/>
        <v>0.2474073769811943</v>
      </c>
      <c r="DN6" s="7">
        <f t="shared" si="1"/>
        <v>0.22651334828919192</v>
      </c>
      <c r="DO6" s="7">
        <f t="shared" si="1"/>
        <v>-0.33641431035866365</v>
      </c>
      <c r="DP6" s="7">
        <f t="shared" si="1"/>
        <v>0.30921518619778404</v>
      </c>
      <c r="DQ6" s="7">
        <f t="shared" si="1"/>
        <v>0.24019455356927891</v>
      </c>
      <c r="DR6" s="7">
        <f t="shared" si="1"/>
        <v>0.43498386718673848</v>
      </c>
      <c r="DS6" s="7">
        <f t="shared" si="1"/>
        <v>-0.41367287864486679</v>
      </c>
      <c r="DT6" s="7">
        <f t="shared" si="1"/>
        <v>-0.23767252511002868</v>
      </c>
      <c r="DU6" s="7">
        <f t="shared" si="1"/>
        <v>-0.23778594546198861</v>
      </c>
      <c r="DV6" s="7">
        <f t="shared" si="1"/>
        <v>0.40718013138216985</v>
      </c>
      <c r="DW6" s="7">
        <f t="shared" si="1"/>
        <v>-0.47266591901038757</v>
      </c>
      <c r="DX6" s="7">
        <f t="shared" si="1"/>
        <v>0.47152477598747944</v>
      </c>
      <c r="DY6" s="7">
        <f t="shared" si="1"/>
        <v>0.4618402129170967</v>
      </c>
      <c r="DZ6" s="7">
        <f t="shared" si="1"/>
        <v>-0.15053568637470516</v>
      </c>
      <c r="EA6" s="7">
        <f t="shared" si="1"/>
        <v>-0.25842082529256705</v>
      </c>
      <c r="EB6" s="7">
        <f t="shared" si="1"/>
        <v>0.43012401490155167</v>
      </c>
      <c r="EC6" s="7">
        <f t="shared" si="1"/>
        <v>0.42890060584468476</v>
      </c>
      <c r="ED6" s="7">
        <f t="shared" si="1"/>
        <v>0.41846018097864934</v>
      </c>
      <c r="EE6" s="7">
        <f t="shared" si="1"/>
        <v>0.16842852509506709</v>
      </c>
      <c r="EF6" s="7">
        <f t="shared" si="1"/>
        <v>0.18748600176277616</v>
      </c>
      <c r="EG6" s="7">
        <f t="shared" si="1"/>
        <v>-0.47213707060950016</v>
      </c>
      <c r="EH6" s="7">
        <f t="shared" si="1"/>
        <v>0.11859458915039528</v>
      </c>
      <c r="EI6" s="7">
        <f t="shared" si="1"/>
        <v>0.3725735213809937</v>
      </c>
      <c r="EJ6" s="7">
        <f t="shared" si="2"/>
        <v>0.37430629247480374</v>
      </c>
      <c r="EK6" s="7">
        <f t="shared" si="2"/>
        <v>0.26020701703820615</v>
      </c>
      <c r="EL6" s="7">
        <f t="shared" si="2"/>
        <v>0.16462564181970785</v>
      </c>
      <c r="EM6" s="7">
        <f t="shared" si="2"/>
        <v>0.42525051617777854</v>
      </c>
      <c r="EN6" s="7">
        <f t="shared" si="2"/>
        <v>0.26845905279886628</v>
      </c>
      <c r="EO6" s="7">
        <f t="shared" si="2"/>
        <v>-0.45386484555526418</v>
      </c>
      <c r="EP6" s="7">
        <f t="shared" si="2"/>
        <v>0.32908299661310902</v>
      </c>
      <c r="EQ6" s="7">
        <f t="shared" si="2"/>
        <v>0.14008538952267635</v>
      </c>
      <c r="ER6" s="7">
        <f t="shared" si="2"/>
        <v>0.42861537831292429</v>
      </c>
      <c r="ES6" s="7">
        <f t="shared" si="2"/>
        <v>0.33912348337055298</v>
      </c>
      <c r="ET6" s="7">
        <f t="shared" si="2"/>
        <v>0.27071876632465797</v>
      </c>
      <c r="EU6" s="7">
        <f t="shared" si="2"/>
        <v>-0.33243466034671831</v>
      </c>
      <c r="EV6" s="7">
        <f t="shared" si="2"/>
        <v>0.21689836320762984</v>
      </c>
      <c r="EW6" s="7">
        <f t="shared" si="2"/>
        <v>0.19135323935765486</v>
      </c>
      <c r="EX6" s="7">
        <f t="shared" si="2"/>
        <v>0.49935506430020471</v>
      </c>
      <c r="EY6" s="7">
        <f t="shared" si="2"/>
        <v>1.779197875393268E-2</v>
      </c>
      <c r="EZ6" s="7">
        <f t="shared" si="2"/>
        <v>-0.46233468213248241</v>
      </c>
      <c r="FA6" s="7">
        <f t="shared" si="2"/>
        <v>-0.30790271772185362</v>
      </c>
      <c r="FB6" s="7">
        <f t="shared" si="2"/>
        <v>-0.14179783995047335</v>
      </c>
      <c r="FC6" s="7">
        <f t="shared" si="2"/>
        <v>-0.1921689326196121</v>
      </c>
      <c r="FD6" s="7">
        <f t="shared" si="2"/>
        <v>-0.20789250316496777</v>
      </c>
      <c r="FE6" s="7">
        <f t="shared" si="2"/>
        <v>-9.4430806987365723E-2</v>
      </c>
      <c r="FF6" s="7">
        <f t="shared" si="2"/>
        <v>-8.9213000415697019E-2</v>
      </c>
      <c r="FG6" s="7">
        <f t="shared" si="2"/>
        <v>-0.1312293090389145</v>
      </c>
      <c r="FH6" s="7">
        <f t="shared" si="2"/>
        <v>-0.39293332438037964</v>
      </c>
      <c r="FI6" s="7">
        <f t="shared" si="2"/>
        <v>-0.30688340136240555</v>
      </c>
      <c r="FJ6" s="7">
        <f t="shared" si="2"/>
        <v>0.1140600366618667</v>
      </c>
      <c r="FK6" s="7">
        <f t="shared" si="2"/>
        <v>6.2363569545251352E-2</v>
      </c>
      <c r="FL6" s="7">
        <f t="shared" si="2"/>
        <v>8.7933151188515524E-2</v>
      </c>
      <c r="FM6" s="7">
        <f t="shared" si="2"/>
        <v>0.29034709970546757</v>
      </c>
      <c r="FN6" s="7">
        <f t="shared" si="2"/>
        <v>-2.4870328507599737E-2</v>
      </c>
      <c r="FO6" s="7">
        <f t="shared" si="2"/>
        <v>-0.13530535638458829</v>
      </c>
      <c r="FP6" s="7">
        <f t="shared" si="2"/>
        <v>-0.20698897037233532</v>
      </c>
      <c r="FQ6" s="7">
        <f t="shared" si="2"/>
        <v>-9.7911905390915877E-2</v>
      </c>
      <c r="FR6" s="7">
        <f t="shared" si="2"/>
        <v>0.32757830114475261</v>
      </c>
      <c r="FS6" s="7">
        <f t="shared" si="2"/>
        <v>-0.13912327263932589</v>
      </c>
      <c r="FT6" s="7">
        <f t="shared" si="2"/>
        <v>-5.8723104427507167E-2</v>
      </c>
      <c r="FU6" s="7">
        <f t="shared" si="2"/>
        <v>-0.136319109406011</v>
      </c>
      <c r="FV6" s="7">
        <f t="shared" si="2"/>
        <v>-0.22637949139246549</v>
      </c>
      <c r="FW6" s="7">
        <f t="shared" si="2"/>
        <v>0.14303060706811221</v>
      </c>
      <c r="FX6" s="7">
        <f t="shared" si="2"/>
        <v>-3.2815390288218893E-3</v>
      </c>
      <c r="FY6" s="7">
        <f t="shared" si="2"/>
        <v>0.25472843014359597</v>
      </c>
      <c r="FZ6" s="7">
        <f t="shared" si="2"/>
        <v>0.3758144695109622</v>
      </c>
      <c r="GA6" s="7">
        <f t="shared" si="2"/>
        <v>-0.35948403386504424</v>
      </c>
      <c r="GB6" s="7">
        <f t="shared" si="2"/>
        <v>0.15893760505039722</v>
      </c>
      <c r="GC6" s="7">
        <f t="shared" si="2"/>
        <v>0.41573690278761433</v>
      </c>
      <c r="GD6" s="7">
        <f t="shared" si="2"/>
        <v>0.15479280114112726</v>
      </c>
      <c r="GE6" s="7">
        <f t="shared" si="2"/>
        <v>-1.8617446126114601E-2</v>
      </c>
      <c r="GF6" s="7">
        <f t="shared" si="2"/>
        <v>-0.41641365405268971</v>
      </c>
      <c r="GG6" s="7">
        <f t="shared" si="2"/>
        <v>-0.14526741768435159</v>
      </c>
      <c r="GH6" s="7">
        <f t="shared" si="2"/>
        <v>8.1843213338800069E-2</v>
      </c>
      <c r="GI6" s="7">
        <f t="shared" si="2"/>
        <v>0.14079661975604019</v>
      </c>
      <c r="GJ6" s="7">
        <f t="shared" si="2"/>
        <v>-0.27649306964792686</v>
      </c>
      <c r="GK6" s="7">
        <f t="shared" si="2"/>
        <v>-3.7364848422079433E-2</v>
      </c>
    </row>
    <row r="7" spans="6:193">
      <c r="F7" s="20">
        <v>3</v>
      </c>
      <c r="G7">
        <f>'Class data q'!J6</f>
        <v>-1.2466376784684031E-18</v>
      </c>
      <c r="H7" s="20">
        <f>'Class data q'!K6</f>
        <v>-1.3277609452281763E-18</v>
      </c>
      <c r="J7" s="89">
        <v>-2.6026385932158794E-18</v>
      </c>
      <c r="K7" s="7">
        <f t="shared" si="3"/>
        <v>0.10930428134238881</v>
      </c>
      <c r="L7" s="7">
        <f t="shared" si="0"/>
        <v>0.41720042458959472</v>
      </c>
      <c r="M7" s="7">
        <f t="shared" si="0"/>
        <v>0.4789899303414345</v>
      </c>
      <c r="N7" s="7">
        <f t="shared" si="0"/>
        <v>0</v>
      </c>
      <c r="O7" s="7">
        <f t="shared" si="0"/>
        <v>0.35067014899788818</v>
      </c>
      <c r="P7" s="7">
        <f t="shared" si="0"/>
        <v>-6.5988649984433323E-2</v>
      </c>
      <c r="Q7" s="7">
        <f t="shared" si="0"/>
        <v>-0.43709997739483697</v>
      </c>
      <c r="R7" s="7">
        <f t="shared" si="0"/>
        <v>0.26125933885904828</v>
      </c>
      <c r="S7" s="7">
        <f t="shared" si="0"/>
        <v>-0.15099897561920272</v>
      </c>
      <c r="T7" s="7">
        <f t="shared" si="0"/>
        <v>0.12779402698490044</v>
      </c>
      <c r="U7" s="7">
        <f t="shared" si="0"/>
        <v>0.47102771589180298</v>
      </c>
      <c r="V7" s="7">
        <f t="shared" si="0"/>
        <v>0.29561772288616395</v>
      </c>
      <c r="W7" s="7">
        <f t="shared" si="0"/>
        <v>-0.13135122755007067</v>
      </c>
      <c r="X7" s="7">
        <f t="shared" si="0"/>
        <v>0.16615936248864074</v>
      </c>
      <c r="Y7" s="7">
        <f t="shared" si="0"/>
        <v>2.7342648788198372E-2</v>
      </c>
      <c r="Z7" s="7">
        <f t="shared" si="0"/>
        <v>0.48631968153388871</v>
      </c>
      <c r="AA7" s="7">
        <f t="shared" si="0"/>
        <v>8.7536125484411906E-2</v>
      </c>
      <c r="AB7" s="7">
        <f t="shared" si="0"/>
        <v>0.20543668051338659</v>
      </c>
      <c r="AC7" s="7">
        <f t="shared" si="0"/>
        <v>0.17731658428074659</v>
      </c>
      <c r="AD7" s="7">
        <f t="shared" si="0"/>
        <v>0.16334806799928919</v>
      </c>
      <c r="AE7" s="7">
        <f t="shared" si="0"/>
        <v>0.3681916892589705</v>
      </c>
      <c r="AF7" s="7">
        <f t="shared" si="0"/>
        <v>0.4109669109085039</v>
      </c>
      <c r="AG7" s="7">
        <f t="shared" si="0"/>
        <v>-1.8822878671029941E-2</v>
      </c>
      <c r="AH7" s="7">
        <f t="shared" si="0"/>
        <v>0.1779221151076327</v>
      </c>
      <c r="AI7" s="7">
        <f t="shared" si="0"/>
        <v>-0.40474923400972784</v>
      </c>
      <c r="AJ7" s="7">
        <f t="shared" si="0"/>
        <v>-0.28658385148372645</v>
      </c>
      <c r="AK7" s="7">
        <f t="shared" si="0"/>
        <v>0.21467083404677823</v>
      </c>
      <c r="AL7" s="7">
        <f t="shared" si="0"/>
        <v>1.9330572154032666E-2</v>
      </c>
      <c r="AM7" s="7">
        <f t="shared" si="0"/>
        <v>0.17403460947701888</v>
      </c>
      <c r="AN7" s="7">
        <f t="shared" si="0"/>
        <v>-0.35564813973726928</v>
      </c>
      <c r="AO7" s="7">
        <f t="shared" si="0"/>
        <v>0.2826678932936717</v>
      </c>
      <c r="AP7" s="7">
        <f t="shared" si="0"/>
        <v>0.25697081208515615</v>
      </c>
      <c r="AQ7" s="7">
        <f t="shared" si="0"/>
        <v>0.19239038578741752</v>
      </c>
      <c r="AR7" s="7">
        <f t="shared" si="0"/>
        <v>0.2826678932936717</v>
      </c>
      <c r="AS7" s="7">
        <f t="shared" si="0"/>
        <v>0.29551643389792953</v>
      </c>
      <c r="AT7" s="7">
        <f t="shared" si="0"/>
        <v>0.2826678932936717</v>
      </c>
      <c r="AU7" s="7">
        <f t="shared" si="0"/>
        <v>0.25697081208515615</v>
      </c>
      <c r="AV7" s="7">
        <f t="shared" si="0"/>
        <v>0.2826678932936717</v>
      </c>
      <c r="AW7" s="7">
        <f t="shared" si="0"/>
        <v>0.25697081208515615</v>
      </c>
      <c r="AX7" s="7">
        <f t="shared" si="0"/>
        <v>0.25697081208515615</v>
      </c>
      <c r="AY7" s="7">
        <f t="shared" si="0"/>
        <v>0.2826678932936717</v>
      </c>
      <c r="AZ7" s="7">
        <f t="shared" si="0"/>
        <v>0.25697081208515615</v>
      </c>
      <c r="BA7" s="7">
        <f t="shared" si="0"/>
        <v>0.19239038578741752</v>
      </c>
      <c r="BB7" s="7">
        <f t="shared" si="0"/>
        <v>0.26981935268941393</v>
      </c>
      <c r="BC7" s="7">
        <f t="shared" si="0"/>
        <v>0.17566078702329421</v>
      </c>
      <c r="BD7" s="7">
        <f t="shared" si="0"/>
        <v>0.2826678932936717</v>
      </c>
      <c r="BE7" s="7">
        <f t="shared" si="0"/>
        <v>0.26981935268941393</v>
      </c>
      <c r="BF7" s="7">
        <f t="shared" si="0"/>
        <v>0.2826678932936717</v>
      </c>
      <c r="BG7" s="7">
        <f t="shared" si="0"/>
        <v>0.19239038578741752</v>
      </c>
      <c r="BH7" s="7">
        <f t="shared" si="0"/>
        <v>0.19239038578741752</v>
      </c>
      <c r="BI7" s="7">
        <f t="shared" si="0"/>
        <v>0.17566078702329421</v>
      </c>
      <c r="BJ7" s="7">
        <f t="shared" si="0"/>
        <v>0.30392770999795538</v>
      </c>
      <c r="BK7" s="7">
        <f t="shared" si="0"/>
        <v>-0.28975693859954543</v>
      </c>
      <c r="BL7" s="7">
        <f t="shared" si="0"/>
        <v>8.7610695032795602E-2</v>
      </c>
      <c r="BM7" s="7">
        <f t="shared" si="0"/>
        <v>0.20831984179090901</v>
      </c>
      <c r="BN7" s="7">
        <f t="shared" si="0"/>
        <v>-3.968048112312772E-12</v>
      </c>
      <c r="BO7" s="7">
        <f t="shared" si="0"/>
        <v>-1.609601341101552E-12</v>
      </c>
      <c r="BP7" s="7">
        <f t="shared" si="0"/>
        <v>-3.8024250414991911E-11</v>
      </c>
      <c r="BQ7" s="7">
        <f t="shared" si="0"/>
        <v>-2.3249391301050082E-10</v>
      </c>
      <c r="BR7" s="7">
        <f t="shared" si="0"/>
        <v>-1.0792080562538331E-9</v>
      </c>
      <c r="BS7" s="7">
        <f t="shared" si="0"/>
        <v>1.1633359740941499E-12</v>
      </c>
      <c r="BT7" s="7">
        <f t="shared" si="0"/>
        <v>-1.432631790976302E-12</v>
      </c>
      <c r="BU7" s="7">
        <f t="shared" si="0"/>
        <v>0.10930428134238881</v>
      </c>
      <c r="BV7" s="7">
        <f t="shared" si="0"/>
        <v>0.41720042458959472</v>
      </c>
      <c r="BW7" s="7">
        <f t="shared" ref="L7:BW22" si="4">IF(MOD(BW$3/$J7,1)&gt;0.5,-(1-MOD(BW$3/$J7,1)),MOD(BW$3/$J7,1))</f>
        <v>0.4789899303414345</v>
      </c>
      <c r="BX7" s="7">
        <f t="shared" si="1"/>
        <v>0</v>
      </c>
      <c r="BY7" s="7">
        <f t="shared" si="1"/>
        <v>0.35067014899788818</v>
      </c>
      <c r="BZ7" s="7">
        <f t="shared" si="1"/>
        <v>9.5666278941707567E-2</v>
      </c>
      <c r="CA7" s="7">
        <f t="shared" si="1"/>
        <v>0.12215233695715841</v>
      </c>
      <c r="CB7" s="7">
        <f t="shared" si="1"/>
        <v>0.17041260029257305</v>
      </c>
      <c r="CC7" s="7">
        <f t="shared" si="1"/>
        <v>0.22399477558401676</v>
      </c>
      <c r="CD7" s="7">
        <f t="shared" si="1"/>
        <v>0.3110952553658044</v>
      </c>
      <c r="CE7" s="7">
        <f t="shared" si="1"/>
        <v>0.14122416885062172</v>
      </c>
      <c r="CF7" s="7">
        <f t="shared" si="1"/>
        <v>0.42910170573018169</v>
      </c>
      <c r="CG7" s="7">
        <f t="shared" si="1"/>
        <v>0.17336333226109701</v>
      </c>
      <c r="CH7" s="7">
        <f t="shared" si="1"/>
        <v>0.19735040492627839</v>
      </c>
      <c r="CI7" s="7">
        <f t="shared" si="1"/>
        <v>-0.49545056360372586</v>
      </c>
      <c r="CJ7" s="7">
        <f t="shared" si="1"/>
        <v>-0.33125162288364307</v>
      </c>
      <c r="CK7" s="7">
        <f t="shared" si="1"/>
        <v>0.11418301235581291</v>
      </c>
      <c r="CL7" s="7">
        <f t="shared" si="1"/>
        <v>0.43346647649222647</v>
      </c>
      <c r="CM7" s="7">
        <f t="shared" si="1"/>
        <v>1.1678253596524968E-2</v>
      </c>
      <c r="CN7" s="7">
        <f t="shared" si="1"/>
        <v>0.3714524507062773</v>
      </c>
      <c r="CO7" s="7">
        <f t="shared" si="1"/>
        <v>-0.4851889532620115</v>
      </c>
      <c r="CP7" s="7">
        <f t="shared" si="1"/>
        <v>-0.33853757785119232</v>
      </c>
      <c r="CQ7" s="7">
        <f t="shared" si="1"/>
        <v>-0.41825725637789368</v>
      </c>
      <c r="CR7" s="7">
        <f t="shared" si="1"/>
        <v>-0.33773383323612016</v>
      </c>
      <c r="CS7" s="7">
        <f t="shared" si="1"/>
        <v>0.23577429143923645</v>
      </c>
      <c r="CT7" s="7">
        <f t="shared" si="1"/>
        <v>7.2070582606096778E-2</v>
      </c>
      <c r="CU7" s="7">
        <f t="shared" si="1"/>
        <v>-0.41182055845821353</v>
      </c>
      <c r="CV7" s="7">
        <f t="shared" si="1"/>
        <v>0.25096055472783441</v>
      </c>
      <c r="CW7" s="7">
        <f t="shared" si="1"/>
        <v>-0.46340787431038077</v>
      </c>
      <c r="CX7" s="7">
        <f t="shared" si="1"/>
        <v>0.27007121012635693</v>
      </c>
      <c r="CY7" s="7">
        <f t="shared" si="1"/>
        <v>0.27177258179395142</v>
      </c>
      <c r="CZ7" s="7">
        <f t="shared" si="1"/>
        <v>-0.28747075632878483</v>
      </c>
      <c r="DA7" s="7">
        <f t="shared" si="1"/>
        <v>0.37366747502505576</v>
      </c>
      <c r="DB7" s="7">
        <f t="shared" si="1"/>
        <v>0.22108375583605291</v>
      </c>
      <c r="DC7" s="7">
        <f t="shared" si="1"/>
        <v>9.7754971006632479E-3</v>
      </c>
      <c r="DD7" s="7">
        <f t="shared" si="1"/>
        <v>1.2144924999250444E-2</v>
      </c>
      <c r="DE7" s="7">
        <f t="shared" si="1"/>
        <v>4.2203828253970302E-2</v>
      </c>
      <c r="DF7" s="7">
        <f t="shared" si="1"/>
        <v>1.1758155812100772E-3</v>
      </c>
      <c r="DG7" s="7">
        <f t="shared" si="1"/>
        <v>6.419730866542401E-4</v>
      </c>
      <c r="DH7" s="7">
        <f t="shared" si="1"/>
        <v>8.4021136123986151E-2</v>
      </c>
      <c r="DI7" s="7">
        <f t="shared" si="1"/>
        <v>-9.4575683480986328E-3</v>
      </c>
      <c r="DJ7" s="7">
        <f t="shared" si="1"/>
        <v>4.7953079531578548E-2</v>
      </c>
      <c r="DK7" s="7">
        <f t="shared" si="1"/>
        <v>7.2942940111319243E-2</v>
      </c>
      <c r="DL7" s="7">
        <f t="shared" si="1"/>
        <v>0.38181925660825528</v>
      </c>
      <c r="DM7" s="7">
        <f t="shared" si="1"/>
        <v>0.11850564226617928</v>
      </c>
      <c r="DN7" s="7">
        <f t="shared" si="1"/>
        <v>0.10849761291844513</v>
      </c>
      <c r="DO7" s="7">
        <f t="shared" si="1"/>
        <v>0.31785086325687645</v>
      </c>
      <c r="DP7" s="7">
        <f t="shared" si="1"/>
        <v>0.14811096049739028</v>
      </c>
      <c r="DQ7" s="7">
        <f t="shared" si="1"/>
        <v>0.11505077248254086</v>
      </c>
      <c r="DR7" s="7">
        <f t="shared" si="1"/>
        <v>0.20835289224342365</v>
      </c>
      <c r="DS7" s="7">
        <f t="shared" si="1"/>
        <v>0.28084478701518906</v>
      </c>
      <c r="DT7" s="7">
        <f t="shared" si="1"/>
        <v>0.36514718409490898</v>
      </c>
      <c r="DU7" s="7">
        <f t="shared" si="1"/>
        <v>0.36509285688842441</v>
      </c>
      <c r="DV7" s="7">
        <f t="shared" si="1"/>
        <v>0.19503518276716167</v>
      </c>
      <c r="DW7" s="7">
        <f t="shared" si="1"/>
        <v>0.25258771471987884</v>
      </c>
      <c r="DX7" s="7">
        <f t="shared" si="1"/>
        <v>0.22585561960450329</v>
      </c>
      <c r="DY7" s="7">
        <f t="shared" si="1"/>
        <v>0.2212168114140334</v>
      </c>
      <c r="DZ7" s="7">
        <f t="shared" si="1"/>
        <v>0.40688485241091443</v>
      </c>
      <c r="EA7" s="7">
        <f t="shared" si="1"/>
        <v>-0.16580111242279372</v>
      </c>
      <c r="EB7" s="7">
        <f t="shared" si="1"/>
        <v>0.20602507193587236</v>
      </c>
      <c r="EC7" s="7">
        <f t="shared" si="1"/>
        <v>0.20543907131694458</v>
      </c>
      <c r="ED7" s="7">
        <f t="shared" si="1"/>
        <v>0.20043821293762731</v>
      </c>
      <c r="EE7" s="7">
        <f t="shared" si="1"/>
        <v>8.0675567502796725E-2</v>
      </c>
      <c r="EF7" s="7">
        <f t="shared" si="1"/>
        <v>8.9803906924346213E-2</v>
      </c>
      <c r="EG7" s="7">
        <f t="shared" si="1"/>
        <v>0.25284102777858103</v>
      </c>
      <c r="EH7" s="7">
        <f t="shared" si="1"/>
        <v>5.6805613996018876E-2</v>
      </c>
      <c r="EI7" s="7">
        <f t="shared" ref="BX7:EI22" si="5">IF(MOD(EI$3/$J7,1)&gt;0.5,-(1-MOD(EI$3/$J7,1)),MOD(EI$3/$J7,1))</f>
        <v>0.1784589650533451</v>
      </c>
      <c r="EJ7" s="7">
        <f t="shared" si="2"/>
        <v>0.17928894495886685</v>
      </c>
      <c r="EK7" s="7">
        <f t="shared" si="2"/>
        <v>0.12463654096548281</v>
      </c>
      <c r="EL7" s="7">
        <f t="shared" si="2"/>
        <v>7.8854024707635806E-2</v>
      </c>
      <c r="EM7" s="7">
        <f t="shared" si="2"/>
        <v>0.20369071512165321</v>
      </c>
      <c r="EN7" s="7">
        <f t="shared" si="2"/>
        <v>0.12858918299965644</v>
      </c>
      <c r="EO7" s="7">
        <f t="shared" si="2"/>
        <v>0.2615932395844926</v>
      </c>
      <c r="EP7" s="7">
        <f t="shared" si="2"/>
        <v>0.15762744162426359</v>
      </c>
      <c r="EQ7" s="7">
        <f t="shared" si="2"/>
        <v>-0.45391057868924611</v>
      </c>
      <c r="ER7" s="7">
        <f t="shared" si="2"/>
        <v>0.20530245020137519</v>
      </c>
      <c r="ES7" s="7">
        <f t="shared" si="2"/>
        <v>0.16243673367680578</v>
      </c>
      <c r="ET7" s="7">
        <f t="shared" si="2"/>
        <v>-0.39133850663459857</v>
      </c>
      <c r="EU7" s="7">
        <f t="shared" si="2"/>
        <v>-0.20125299411968411</v>
      </c>
      <c r="EV7" s="7">
        <f t="shared" si="2"/>
        <v>0.10389213188399377</v>
      </c>
      <c r="EW7" s="7">
        <f t="shared" si="2"/>
        <v>9.1656274790530928E-2</v>
      </c>
      <c r="EX7" s="7">
        <f t="shared" si="2"/>
        <v>0.23918604746479757</v>
      </c>
      <c r="EY7" s="7">
        <f t="shared" si="2"/>
        <v>0.48751210900541692</v>
      </c>
      <c r="EZ7" s="7">
        <f t="shared" si="2"/>
        <v>0.25753627315236749</v>
      </c>
      <c r="FA7" s="7">
        <f t="shared" si="2"/>
        <v>-0.18950244063066002</v>
      </c>
      <c r="FB7" s="7">
        <f t="shared" si="2"/>
        <v>0.41107019286099139</v>
      </c>
      <c r="FC7" s="7">
        <f t="shared" si="2"/>
        <v>-9.2046983649255787E-2</v>
      </c>
      <c r="FD7" s="7">
        <f t="shared" si="2"/>
        <v>-9.957841560949432E-2</v>
      </c>
      <c r="FE7" s="7">
        <f t="shared" si="2"/>
        <v>-4.523140566096373E-2</v>
      </c>
      <c r="FF7" s="7">
        <f t="shared" si="2"/>
        <v>-4.2732128854665041E-2</v>
      </c>
      <c r="FG7" s="7">
        <f t="shared" si="2"/>
        <v>-6.2857517595304224E-2</v>
      </c>
      <c r="FH7" s="7">
        <f t="shared" si="2"/>
        <v>0.1309833216409757</v>
      </c>
      <c r="FI7" s="7">
        <f t="shared" si="2"/>
        <v>-0.24780273552877574</v>
      </c>
      <c r="FJ7" s="7">
        <f t="shared" si="2"/>
        <v>-0.2562757640575013</v>
      </c>
      <c r="FK7" s="7">
        <f t="shared" si="2"/>
        <v>-2.8917015337801999E-2</v>
      </c>
      <c r="FL7" s="7">
        <f t="shared" si="2"/>
        <v>-6.7172926135910416E-2</v>
      </c>
      <c r="FM7" s="7">
        <f t="shared" si="2"/>
        <v>-0.49122875269420518</v>
      </c>
      <c r="FN7" s="7">
        <f t="shared" si="2"/>
        <v>0.49232903488614888</v>
      </c>
      <c r="FO7" s="7">
        <f t="shared" si="2"/>
        <v>-0.47652795278964355</v>
      </c>
      <c r="FP7" s="7">
        <f t="shared" si="2"/>
        <v>-0.45207514489013167</v>
      </c>
      <c r="FQ7" s="7">
        <f t="shared" si="2"/>
        <v>-6.3667214595783506E-2</v>
      </c>
      <c r="FR7" s="7">
        <f t="shared" si="2"/>
        <v>-6.9962386791957876E-2</v>
      </c>
      <c r="FS7" s="7">
        <f t="shared" si="2"/>
        <v>0.14346204991527234</v>
      </c>
      <c r="FT7" s="7">
        <f t="shared" si="2"/>
        <v>0.36682187600800775</v>
      </c>
      <c r="FU7" s="7">
        <f t="shared" si="2"/>
        <v>-6.5295480718591592E-2</v>
      </c>
      <c r="FV7" s="7">
        <f t="shared" si="2"/>
        <v>0.37055643352862805</v>
      </c>
      <c r="FW7" s="7">
        <f t="shared" si="2"/>
        <v>-0.45249984914231733</v>
      </c>
      <c r="FX7" s="7">
        <f t="shared" si="2"/>
        <v>-8.5612102785090016E-2</v>
      </c>
      <c r="FY7" s="7">
        <f t="shared" si="2"/>
        <v>0.12201235301046401</v>
      </c>
      <c r="FZ7" s="7">
        <f t="shared" si="2"/>
        <v>-0.38301886240333771</v>
      </c>
      <c r="GA7" s="7">
        <f t="shared" si="2"/>
        <v>-0.29036117478801771</v>
      </c>
      <c r="GB7" s="7">
        <f t="shared" si="2"/>
        <v>-3.3360797095966177E-2</v>
      </c>
      <c r="GC7" s="7">
        <f t="shared" si="2"/>
        <v>0.11469693273373593</v>
      </c>
      <c r="GD7" s="7">
        <f t="shared" si="2"/>
        <v>-0.32120203740981879</v>
      </c>
      <c r="GE7" s="7">
        <f t="shared" si="2"/>
        <v>-4.285094366765918E-2</v>
      </c>
      <c r="GF7" s="7">
        <f t="shared" si="2"/>
        <v>-0.3511666853020472</v>
      </c>
      <c r="GG7" s="7">
        <f t="shared" si="2"/>
        <v>0.14840754181139459</v>
      </c>
      <c r="GH7" s="7">
        <f t="shared" si="2"/>
        <v>0.41659017143305732</v>
      </c>
      <c r="GI7" s="7">
        <f t="shared" si="2"/>
        <v>0.36158113830917227</v>
      </c>
      <c r="GJ7" s="7">
        <f t="shared" si="2"/>
        <v>-0.25041104924939361</v>
      </c>
      <c r="GK7" s="7">
        <f t="shared" si="2"/>
        <v>0.33503212624713141</v>
      </c>
    </row>
    <row r="8" spans="6:193">
      <c r="F8" s="20">
        <v>4</v>
      </c>
      <c r="G8">
        <f>'Class data q'!J7</f>
        <v>-2.6026385932158794E-18</v>
      </c>
      <c r="H8" s="20">
        <f>'Class data q'!K7</f>
        <v>-2.7720017919410525E-18</v>
      </c>
      <c r="J8" s="88">
        <v>-9.1266766327066659E-19</v>
      </c>
      <c r="K8" s="7">
        <f t="shared" si="3"/>
        <v>0.3117011289804627</v>
      </c>
      <c r="L8" s="7">
        <f t="shared" si="4"/>
        <v>0.18972323644265243</v>
      </c>
      <c r="M8" s="7">
        <f t="shared" si="4"/>
        <v>0.3659273015118234</v>
      </c>
      <c r="N8" s="7">
        <f t="shared" si="4"/>
        <v>-0.14831729231100832</v>
      </c>
      <c r="O8" s="7">
        <f t="shared" si="4"/>
        <v>0</v>
      </c>
      <c r="P8" s="7">
        <f t="shared" si="4"/>
        <v>-9.1783123122070265E-2</v>
      </c>
      <c r="Q8" s="7">
        <f t="shared" si="4"/>
        <v>-0.43588977095407699</v>
      </c>
      <c r="R8" s="7">
        <f t="shared" si="4"/>
        <v>-2.3959077091774361E-2</v>
      </c>
      <c r="S8" s="7">
        <f t="shared" si="4"/>
        <v>0.31555218630023774</v>
      </c>
      <c r="T8" s="7">
        <f t="shared" si="4"/>
        <v>0.36442801689878102</v>
      </c>
      <c r="U8" s="7">
        <f t="shared" si="4"/>
        <v>0.34322159225089788</v>
      </c>
      <c r="V8" s="7">
        <f t="shared" si="4"/>
        <v>-0.15699205155912999</v>
      </c>
      <c r="W8" s="7">
        <f t="shared" si="4"/>
        <v>-0.37457202423825842</v>
      </c>
      <c r="X8" s="7">
        <f t="shared" si="4"/>
        <v>0.47383378072948373</v>
      </c>
      <c r="Y8" s="7">
        <f t="shared" si="4"/>
        <v>7.7972558731718655E-2</v>
      </c>
      <c r="Z8" s="7">
        <f t="shared" si="4"/>
        <v>-0.46485328144998395</v>
      </c>
      <c r="AA8" s="7">
        <f t="shared" si="4"/>
        <v>0.24962525534199109</v>
      </c>
      <c r="AB8" s="7">
        <f t="shared" si="4"/>
        <v>-0.41415977065494747</v>
      </c>
      <c r="AC8" s="7">
        <f t="shared" si="4"/>
        <v>-0.49434936282011721</v>
      </c>
      <c r="AD8" s="7">
        <f t="shared" si="4"/>
        <v>0.46581686084797858</v>
      </c>
      <c r="AE8" s="7">
        <f t="shared" si="4"/>
        <v>4.9965873374604897E-2</v>
      </c>
      <c r="AF8" s="7">
        <f t="shared" si="4"/>
        <v>0.32026452558115115</v>
      </c>
      <c r="AG8" s="7">
        <f t="shared" si="4"/>
        <v>-5.3676877615103979E-2</v>
      </c>
      <c r="AH8" s="7">
        <f t="shared" si="4"/>
        <v>-0.49262258103211354</v>
      </c>
      <c r="AI8" s="7">
        <f t="shared" si="4"/>
        <v>-0.17128888276613452</v>
      </c>
      <c r="AJ8" s="7">
        <f t="shared" si="4"/>
        <v>-2.5423935654544039E-2</v>
      </c>
      <c r="AK8" s="7">
        <f t="shared" si="4"/>
        <v>0.39198061302847265</v>
      </c>
      <c r="AL8" s="7">
        <f t="shared" si="4"/>
        <v>0.2125757354468476</v>
      </c>
      <c r="AM8" s="7">
        <f t="shared" si="4"/>
        <v>6.8657638784657138E-3</v>
      </c>
      <c r="AN8" s="7">
        <f t="shared" si="4"/>
        <v>-0.35073718790886232</v>
      </c>
      <c r="AO8" s="7">
        <f t="shared" si="4"/>
        <v>-0.19392085667555925</v>
      </c>
      <c r="AP8" s="7">
        <f t="shared" si="4"/>
        <v>-0.26720077879596293</v>
      </c>
      <c r="AQ8" s="7">
        <f t="shared" si="4"/>
        <v>-0.4513636637244075</v>
      </c>
      <c r="AR8" s="7">
        <f t="shared" si="4"/>
        <v>-0.19392085667555925</v>
      </c>
      <c r="AS8" s="7">
        <f t="shared" si="4"/>
        <v>-0.15728089561535741</v>
      </c>
      <c r="AT8" s="7">
        <f t="shared" si="4"/>
        <v>-0.19392085667555925</v>
      </c>
      <c r="AU8" s="7">
        <f t="shared" si="4"/>
        <v>-0.26720077879596293</v>
      </c>
      <c r="AV8" s="7">
        <f t="shared" si="4"/>
        <v>-0.19392085667555925</v>
      </c>
      <c r="AW8" s="7">
        <f t="shared" si="4"/>
        <v>-0.26720077879596293</v>
      </c>
      <c r="AX8" s="7">
        <f t="shared" si="4"/>
        <v>-0.26720077879596293</v>
      </c>
      <c r="AY8" s="7">
        <f t="shared" si="4"/>
        <v>-0.19392085667555925</v>
      </c>
      <c r="AZ8" s="7">
        <f t="shared" si="4"/>
        <v>-0.26720077879596293</v>
      </c>
      <c r="BA8" s="7">
        <f t="shared" si="4"/>
        <v>-0.4513636637244075</v>
      </c>
      <c r="BB8" s="7">
        <f t="shared" si="4"/>
        <v>-0.23056081773576098</v>
      </c>
      <c r="BC8" s="7">
        <f t="shared" si="4"/>
        <v>-0.49907117122663314</v>
      </c>
      <c r="BD8" s="7">
        <f t="shared" si="4"/>
        <v>-0.19392085667555925</v>
      </c>
      <c r="BE8" s="7">
        <f t="shared" si="4"/>
        <v>-0.23056081773576098</v>
      </c>
      <c r="BF8" s="7">
        <f t="shared" si="4"/>
        <v>-0.19392085667555925</v>
      </c>
      <c r="BG8" s="7">
        <f t="shared" si="4"/>
        <v>-0.4513636637244075</v>
      </c>
      <c r="BH8" s="7">
        <f t="shared" si="4"/>
        <v>-0.4513636637244075</v>
      </c>
      <c r="BI8" s="7">
        <f t="shared" si="4"/>
        <v>-0.49907117122663314</v>
      </c>
      <c r="BJ8" s="7">
        <f t="shared" si="4"/>
        <v>-0.13329460501131596</v>
      </c>
      <c r="BK8" s="7">
        <f t="shared" si="4"/>
        <v>2.538785645176711E-2</v>
      </c>
      <c r="BL8" s="7">
        <f t="shared" si="4"/>
        <v>0.24983790403363706</v>
      </c>
      <c r="BM8" s="7">
        <f t="shared" si="4"/>
        <v>-0.40593790949635822</v>
      </c>
      <c r="BN8" s="7">
        <f t="shared" si="4"/>
        <v>-1.1315726133886983E-11</v>
      </c>
      <c r="BO8" s="7">
        <f t="shared" si="4"/>
        <v>-4.5899950507077847E-12</v>
      </c>
      <c r="BP8" s="7">
        <f t="shared" si="4"/>
        <v>-1.0843315134678733E-10</v>
      </c>
      <c r="BQ8" s="7">
        <f t="shared" si="4"/>
        <v>-6.6299887802045987E-10</v>
      </c>
      <c r="BR8" s="7">
        <f t="shared" si="4"/>
        <v>-3.077558874409192E-9</v>
      </c>
      <c r="BS8" s="7">
        <f t="shared" si="4"/>
        <v>3.317465080556816E-12</v>
      </c>
      <c r="BT8" s="7">
        <f t="shared" si="4"/>
        <v>-4.0855097083181136E-12</v>
      </c>
      <c r="BU8" s="7">
        <f t="shared" si="4"/>
        <v>0.3117011289804627</v>
      </c>
      <c r="BV8" s="7">
        <f t="shared" si="4"/>
        <v>0.18972323644265243</v>
      </c>
      <c r="BW8" s="7">
        <f t="shared" si="4"/>
        <v>0.3659273015118234</v>
      </c>
      <c r="BX8" s="7">
        <f t="shared" si="5"/>
        <v>-0.14831729231100832</v>
      </c>
      <c r="BY8" s="7">
        <f t="shared" si="5"/>
        <v>0</v>
      </c>
      <c r="BZ8" s="7">
        <f t="shared" si="5"/>
        <v>0.27280987336701901</v>
      </c>
      <c r="CA8" s="7">
        <f t="shared" si="5"/>
        <v>0.3483397070045276</v>
      </c>
      <c r="CB8" s="7">
        <f t="shared" si="5"/>
        <v>0.48596266542664657</v>
      </c>
      <c r="CC8" s="7">
        <f t="shared" si="5"/>
        <v>-0.361237971854383</v>
      </c>
      <c r="CD8" s="7">
        <f t="shared" si="5"/>
        <v>-0.11285503982924461</v>
      </c>
      <c r="CE8" s="7">
        <f t="shared" si="5"/>
        <v>0.4027265202190683</v>
      </c>
      <c r="CF8" s="7">
        <f t="shared" si="5"/>
        <v>0.22366191407060954</v>
      </c>
      <c r="CG8" s="7">
        <f t="shared" si="5"/>
        <v>0.49437721675631147</v>
      </c>
      <c r="CH8" s="7">
        <f t="shared" si="5"/>
        <v>-0.43721926291631152</v>
      </c>
      <c r="CI8" s="7">
        <f t="shared" si="5"/>
        <v>0.43881490294548176</v>
      </c>
      <c r="CJ8" s="7">
        <f t="shared" si="5"/>
        <v>-9.2941817182208508E-2</v>
      </c>
      <c r="CK8" s="7">
        <f t="shared" si="5"/>
        <v>0.32561372184691012</v>
      </c>
      <c r="CL8" s="7">
        <f t="shared" si="5"/>
        <v>0.2361088553757591</v>
      </c>
      <c r="CM8" s="7">
        <f t="shared" si="5"/>
        <v>-0.26333191078479956</v>
      </c>
      <c r="CN8" s="7">
        <f t="shared" si="5"/>
        <v>-0.27559110039128498</v>
      </c>
      <c r="CO8" s="7">
        <f t="shared" si="5"/>
        <v>0.17144317508797435</v>
      </c>
      <c r="CP8" s="7">
        <f t="shared" si="5"/>
        <v>-0.26203634128317788</v>
      </c>
      <c r="CQ8" s="7">
        <f t="shared" si="5"/>
        <v>0.32409009151163559</v>
      </c>
      <c r="CR8" s="7">
        <f t="shared" si="5"/>
        <v>-0.14964807052902529</v>
      </c>
      <c r="CS8" s="7">
        <f t="shared" si="5"/>
        <v>-0.47596382249611313</v>
      </c>
      <c r="CT8" s="7">
        <f t="shared" si="5"/>
        <v>0.2773976341077713</v>
      </c>
      <c r="CU8" s="7">
        <f t="shared" si="5"/>
        <v>0.49076280397481753</v>
      </c>
      <c r="CV8" s="7">
        <f t="shared" si="5"/>
        <v>0.49090048956427523</v>
      </c>
      <c r="CW8" s="7">
        <f t="shared" si="5"/>
        <v>-0.46980951408883476</v>
      </c>
      <c r="CX8" s="7">
        <f t="shared" si="5"/>
        <v>-0.22984260023802783</v>
      </c>
      <c r="CY8" s="7">
        <f t="shared" si="5"/>
        <v>-0.22499082807419657</v>
      </c>
      <c r="CZ8" s="7">
        <f t="shared" si="5"/>
        <v>3.1907322899920043E-2</v>
      </c>
      <c r="DA8" s="7">
        <f t="shared" si="5"/>
        <v>6.5581076954759787E-2</v>
      </c>
      <c r="DB8" s="7">
        <f t="shared" si="5"/>
        <v>-0.36953927653139262</v>
      </c>
      <c r="DC8" s="7">
        <f t="shared" si="5"/>
        <v>2.7876616041025259E-2</v>
      </c>
      <c r="DD8" s="7">
        <f t="shared" si="5"/>
        <v>3.4633472606542232E-2</v>
      </c>
      <c r="DE8" s="7">
        <f t="shared" si="5"/>
        <v>0.12035192723012321</v>
      </c>
      <c r="DF8" s="7">
        <f t="shared" si="5"/>
        <v>3.3530529603680585E-3</v>
      </c>
      <c r="DG8" s="7">
        <f t="shared" si="5"/>
        <v>1.8307035500136229E-3</v>
      </c>
      <c r="DH8" s="7">
        <f t="shared" si="5"/>
        <v>0.23960162096515419</v>
      </c>
      <c r="DI8" s="7">
        <f t="shared" si="5"/>
        <v>-2.6969984115059686E-2</v>
      </c>
      <c r="DJ8" s="7">
        <f t="shared" si="5"/>
        <v>0.13674696768063749</v>
      </c>
      <c r="DK8" s="7">
        <f t="shared" si="5"/>
        <v>0.20801012096344282</v>
      </c>
      <c r="DL8" s="7">
        <f t="shared" si="5"/>
        <v>8.8827371532427479E-2</v>
      </c>
      <c r="DM8" s="7">
        <f t="shared" si="5"/>
        <v>0.33794049081404115</v>
      </c>
      <c r="DN8" s="7">
        <f t="shared" si="5"/>
        <v>0.30940076658506371</v>
      </c>
      <c r="DO8" s="7">
        <f t="shared" si="5"/>
        <v>-9.3590189626347131E-2</v>
      </c>
      <c r="DP8" s="7">
        <f t="shared" si="5"/>
        <v>0.42236546486961518</v>
      </c>
      <c r="DQ8" s="7">
        <f t="shared" si="5"/>
        <v>0.32808829839472226</v>
      </c>
      <c r="DR8" s="7">
        <f t="shared" si="5"/>
        <v>-0.40584366009244099</v>
      </c>
      <c r="DS8" s="7">
        <f t="shared" si="5"/>
        <v>-0.19911977732418751</v>
      </c>
      <c r="DT8" s="7">
        <f t="shared" si="5"/>
        <v>4.1283910644780875E-2</v>
      </c>
      <c r="DU8" s="7">
        <f t="shared" si="5"/>
        <v>4.112898668949172E-2</v>
      </c>
      <c r="DV8" s="7">
        <f t="shared" si="5"/>
        <v>-0.44382154191192302</v>
      </c>
      <c r="DW8" s="7">
        <f t="shared" si="5"/>
        <v>-0.27969998175864141</v>
      </c>
      <c r="DX8" s="7">
        <f t="shared" si="5"/>
        <v>-0.35593143513945513</v>
      </c>
      <c r="DY8" s="7">
        <f t="shared" si="5"/>
        <v>-0.36915984424050419</v>
      </c>
      <c r="DZ8" s="7">
        <f t="shared" si="5"/>
        <v>0.16030649764079219</v>
      </c>
      <c r="EA8" s="7">
        <f t="shared" si="5"/>
        <v>0.37887054247731244</v>
      </c>
      <c r="EB8" s="7">
        <f t="shared" si="5"/>
        <v>-0.41248186501009221</v>
      </c>
      <c r="EC8" s="7">
        <f t="shared" si="5"/>
        <v>-0.41415295284178355</v>
      </c>
      <c r="ED8" s="7">
        <f t="shared" si="5"/>
        <v>-0.42841381420568425</v>
      </c>
      <c r="EE8" s="7">
        <f t="shared" si="5"/>
        <v>0.23006112078072141</v>
      </c>
      <c r="EF8" s="7">
        <f t="shared" si="5"/>
        <v>0.2560922484590698</v>
      </c>
      <c r="EG8" s="7">
        <f t="shared" si="5"/>
        <v>-0.27897761328950843</v>
      </c>
      <c r="EH8" s="7">
        <f t="shared" si="5"/>
        <v>0.16199158713210279</v>
      </c>
      <c r="EI8" s="7">
        <f t="shared" si="5"/>
        <v>-0.49109165532530163</v>
      </c>
      <c r="EJ8" s="7">
        <f t="shared" si="2"/>
        <v>-0.48872481598099604</v>
      </c>
      <c r="EK8" s="7">
        <f t="shared" si="2"/>
        <v>0.35542386861743797</v>
      </c>
      <c r="EL8" s="7">
        <f t="shared" si="2"/>
        <v>0.2248666586904455</v>
      </c>
      <c r="EM8" s="7">
        <f t="shared" si="2"/>
        <v>-0.41913870997077696</v>
      </c>
      <c r="EN8" s="7">
        <f t="shared" si="2"/>
        <v>0.36669554955597555</v>
      </c>
      <c r="EO8" s="7">
        <f t="shared" si="2"/>
        <v>-0.25401908222855907</v>
      </c>
      <c r="EP8" s="7">
        <f t="shared" si="2"/>
        <v>0.44950344953716853</v>
      </c>
      <c r="EQ8" s="7">
        <f t="shared" si="2"/>
        <v>-0.44272624039623465</v>
      </c>
      <c r="ER8" s="7">
        <f t="shared" si="2"/>
        <v>-0.41454255291455799</v>
      </c>
      <c r="ES8" s="7">
        <f t="shared" si="2"/>
        <v>0.46321802451962918</v>
      </c>
      <c r="ET8" s="7">
        <f t="shared" si="2"/>
        <v>-0.26429054453372669</v>
      </c>
      <c r="EU8" s="7">
        <f t="shared" si="2"/>
        <v>0.27777302448725427</v>
      </c>
      <c r="EV8" s="7">
        <f t="shared" si="2"/>
        <v>0.29626739595852919</v>
      </c>
      <c r="EW8" s="7">
        <f t="shared" si="2"/>
        <v>0.26137461387134753</v>
      </c>
      <c r="EX8" s="7">
        <f t="shared" si="2"/>
        <v>-0.31791728452415835</v>
      </c>
      <c r="EY8" s="7">
        <f t="shared" si="2"/>
        <v>0.39022985103973817</v>
      </c>
      <c r="EZ8" s="7">
        <f t="shared" si="2"/>
        <v>-0.26558826324872498</v>
      </c>
      <c r="FA8" s="7">
        <f t="shared" si="2"/>
        <v>0.31128187467767887</v>
      </c>
      <c r="FB8" s="7">
        <f t="shared" si="2"/>
        <v>0.17224176062806795</v>
      </c>
      <c r="FC8" s="7">
        <f t="shared" si="2"/>
        <v>-0.26248879156751426</v>
      </c>
      <c r="FD8" s="7">
        <f t="shared" si="2"/>
        <v>-0.28396604585266261</v>
      </c>
      <c r="FE8" s="7">
        <f t="shared" si="2"/>
        <v>-0.1289856173678362</v>
      </c>
      <c r="FF8" s="7">
        <f t="shared" si="2"/>
        <v>-0.12185847291758611</v>
      </c>
      <c r="FG8" s="7">
        <f t="shared" si="2"/>
        <v>-0.17924969597478568</v>
      </c>
      <c r="FH8" s="7">
        <f t="shared" si="2"/>
        <v>-0.26253423449908553</v>
      </c>
      <c r="FI8" s="7">
        <f t="shared" si="2"/>
        <v>-0.37179914502636535</v>
      </c>
      <c r="FJ8" s="7">
        <f t="shared" si="2"/>
        <v>-0.1375479955185277</v>
      </c>
      <c r="FK8" s="7">
        <f t="shared" si="2"/>
        <v>0.40071077051329596</v>
      </c>
      <c r="FL8" s="7">
        <f t="shared" si="2"/>
        <v>-0.26799796424076305</v>
      </c>
      <c r="FM8" s="7">
        <f t="shared" si="2"/>
        <v>0.37441207575717783</v>
      </c>
      <c r="FN8" s="7">
        <f t="shared" si="2"/>
        <v>0.1837737030101394</v>
      </c>
      <c r="FO8" s="7">
        <f t="shared" si="2"/>
        <v>-0.43078172265755654</v>
      </c>
      <c r="FP8" s="7">
        <f t="shared" si="2"/>
        <v>0.15577700367384217</v>
      </c>
      <c r="FQ8" s="7">
        <f t="shared" si="2"/>
        <v>0.44993152051156926</v>
      </c>
      <c r="FR8" s="7">
        <f t="shared" si="2"/>
        <v>-0.30960677473722598</v>
      </c>
      <c r="FS8" s="7">
        <f t="shared" si="2"/>
        <v>0.15069470850803768</v>
      </c>
      <c r="FT8" s="7">
        <f t="shared" si="2"/>
        <v>-0.25057498400794476</v>
      </c>
      <c r="FU8" s="7">
        <f t="shared" si="2"/>
        <v>-0.18620199325544762</v>
      </c>
      <c r="FV8" s="7">
        <f t="shared" si="2"/>
        <v>5.6709373716493872E-2</v>
      </c>
      <c r="FW8" s="7">
        <f t="shared" ref="FW8:GK23" si="6">IF(MOD(FW$3/$J8,1)&gt;0.5,-(1-MOD(FW$3/$J8,1)),MOD(FW$3/$J8,1))</f>
        <v>-0.43870328734203201</v>
      </c>
      <c r="FX8" s="7">
        <f t="shared" si="6"/>
        <v>0.45922686229684917</v>
      </c>
      <c r="FY8" s="7">
        <f t="shared" si="6"/>
        <v>0.34794051720438507</v>
      </c>
      <c r="FZ8" s="7">
        <f t="shared" si="6"/>
        <v>-0.38888285125632382</v>
      </c>
      <c r="GA8" s="7">
        <f t="shared" si="6"/>
        <v>-0.22392908008947643</v>
      </c>
      <c r="GB8" s="7">
        <f t="shared" si="6"/>
        <v>0.37433783772510765</v>
      </c>
      <c r="GC8" s="7">
        <f t="shared" si="6"/>
        <v>0.12227335162481268</v>
      </c>
      <c r="GD8" s="7">
        <f t="shared" si="6"/>
        <v>0.47249696541103958</v>
      </c>
      <c r="GE8" s="7">
        <f t="shared" si="6"/>
        <v>0.23261181232203398</v>
      </c>
      <c r="GF8" s="7">
        <f t="shared" si="6"/>
        <v>-0.13434667211237183</v>
      </c>
      <c r="GG8" s="7">
        <f t="shared" si="6"/>
        <v>0.21383842019997701</v>
      </c>
      <c r="GH8" s="7">
        <f t="shared" si="6"/>
        <v>-0.29350402804197984</v>
      </c>
      <c r="GI8" s="7">
        <f t="shared" si="6"/>
        <v>6.9335725719827934E-2</v>
      </c>
      <c r="GJ8" s="7">
        <f t="shared" si="6"/>
        <v>0.34408166380649163</v>
      </c>
      <c r="GK8" s="7">
        <f t="shared" si="6"/>
        <v>-0.48954655599380636</v>
      </c>
    </row>
    <row r="9" spans="6:193">
      <c r="F9" s="20">
        <v>5</v>
      </c>
      <c r="G9">
        <f>'Class data q'!J8</f>
        <v>-9.1266766327066659E-19</v>
      </c>
      <c r="H9" s="20">
        <f>'Class data q'!K8</f>
        <v>-9.720582814023819E-19</v>
      </c>
      <c r="J9" s="89">
        <v>-2.262578130026178E-16</v>
      </c>
      <c r="K9" s="7">
        <f t="shared" si="3"/>
        <v>1.2573247184270101E-3</v>
      </c>
      <c r="L9" s="7">
        <f t="shared" si="4"/>
        <v>4.799047209611133E-3</v>
      </c>
      <c r="M9" s="7">
        <f t="shared" si="4"/>
        <v>5.5098105206823492E-3</v>
      </c>
      <c r="N9" s="7">
        <f t="shared" si="4"/>
        <v>1.1502977769814149E-2</v>
      </c>
      <c r="O9" s="7">
        <f t="shared" si="4"/>
        <v>4.0337509284601239E-3</v>
      </c>
      <c r="P9" s="7">
        <f t="shared" si="4"/>
        <v>0</v>
      </c>
      <c r="Q9" s="7">
        <f t="shared" si="4"/>
        <v>-0.19830137548850635</v>
      </c>
      <c r="R9" s="7">
        <f t="shared" si="4"/>
        <v>-7.5997452073984784E-2</v>
      </c>
      <c r="S9" s="7">
        <f t="shared" si="4"/>
        <v>-0.36983222649386516</v>
      </c>
      <c r="T9" s="7">
        <f t="shared" si="4"/>
        <v>1.4700118515223394E-3</v>
      </c>
      <c r="U9" s="7">
        <f t="shared" si="4"/>
        <v>5.4182213448697447E-3</v>
      </c>
      <c r="V9" s="7">
        <f t="shared" si="4"/>
        <v>3.4004840947226235E-3</v>
      </c>
      <c r="W9" s="7">
        <f t="shared" si="4"/>
        <v>-1.5109302505462718E-3</v>
      </c>
      <c r="X9" s="7">
        <f t="shared" si="4"/>
        <v>1.9113274529533257E-3</v>
      </c>
      <c r="Y9" s="7">
        <f t="shared" si="4"/>
        <v>3.1452188117848164E-4</v>
      </c>
      <c r="Z9" s="7">
        <f t="shared" si="4"/>
        <v>-5.9088532841067298E-3</v>
      </c>
      <c r="AA9" s="7">
        <f t="shared" si="4"/>
        <v>1.0069261055028521E-3</v>
      </c>
      <c r="AB9" s="7">
        <f t="shared" si="4"/>
        <v>2.3631335690498978E-3</v>
      </c>
      <c r="AC9" s="7">
        <f t="shared" si="4"/>
        <v>2.0396687272008053E-3</v>
      </c>
      <c r="AD9" s="7">
        <f t="shared" si="4"/>
        <v>1.8789891949379139E-3</v>
      </c>
      <c r="AE9" s="7">
        <f t="shared" si="4"/>
        <v>4.2353008165762571E-3</v>
      </c>
      <c r="AF9" s="7">
        <f t="shared" si="4"/>
        <v>-6.7756345295044706E-3</v>
      </c>
      <c r="AG9" s="7">
        <f t="shared" si="4"/>
        <v>-2.1651915491671669E-4</v>
      </c>
      <c r="AH9" s="7">
        <f t="shared" si="4"/>
        <v>2.0466341348414135E-3</v>
      </c>
      <c r="AI9" s="7">
        <f t="shared" si="4"/>
        <v>0.11884067013146815</v>
      </c>
      <c r="AJ9" s="7">
        <f t="shared" si="4"/>
        <v>-0.47719585415667787</v>
      </c>
      <c r="AK9" s="7">
        <f t="shared" si="4"/>
        <v>-0.13556637940590222</v>
      </c>
      <c r="AL9" s="7">
        <f t="shared" si="4"/>
        <v>0.36755858180198742</v>
      </c>
      <c r="AM9" s="7">
        <f t="shared" si="4"/>
        <v>2.3489739835958812E-2</v>
      </c>
      <c r="AN9" s="7">
        <f t="shared" si="4"/>
        <v>-0.30468656660810334</v>
      </c>
      <c r="AO9" s="7">
        <f t="shared" si="4"/>
        <v>3.251522492797304E-3</v>
      </c>
      <c r="AP9" s="7">
        <f t="shared" si="4"/>
        <v>2.9559295389066402E-3</v>
      </c>
      <c r="AQ9" s="7">
        <f t="shared" si="4"/>
        <v>2.2130623308386317E-3</v>
      </c>
      <c r="AR9" s="7">
        <f t="shared" si="4"/>
        <v>3.251522492797304E-3</v>
      </c>
      <c r="AS9" s="7">
        <f t="shared" si="4"/>
        <v>3.3993189697426357E-3</v>
      </c>
      <c r="AT9" s="7">
        <f t="shared" si="4"/>
        <v>3.251522492797304E-3</v>
      </c>
      <c r="AU9" s="7">
        <f t="shared" si="4"/>
        <v>2.9559295389066402E-3</v>
      </c>
      <c r="AV9" s="7">
        <f t="shared" si="4"/>
        <v>3.251522492797304E-3</v>
      </c>
      <c r="AW9" s="7">
        <f t="shared" si="4"/>
        <v>2.9559295389066402E-3</v>
      </c>
      <c r="AX9" s="7">
        <f t="shared" si="4"/>
        <v>2.9559295389066402E-3</v>
      </c>
      <c r="AY9" s="7">
        <f t="shared" si="4"/>
        <v>3.251522492797304E-3</v>
      </c>
      <c r="AZ9" s="7">
        <f t="shared" si="4"/>
        <v>2.9559295389066402E-3</v>
      </c>
      <c r="BA9" s="7">
        <f t="shared" si="4"/>
        <v>2.2130623308386317E-3</v>
      </c>
      <c r="BB9" s="7">
        <f t="shared" si="4"/>
        <v>3.1037260158519723E-3</v>
      </c>
      <c r="BC9" s="7">
        <f t="shared" si="4"/>
        <v>2.0206221281570112E-3</v>
      </c>
      <c r="BD9" s="7">
        <f t="shared" si="4"/>
        <v>3.251522492797304E-3</v>
      </c>
      <c r="BE9" s="7">
        <f t="shared" si="4"/>
        <v>3.1037260158519723E-3</v>
      </c>
      <c r="BF9" s="7">
        <f t="shared" si="4"/>
        <v>3.251522492797304E-3</v>
      </c>
      <c r="BG9" s="7">
        <f t="shared" si="4"/>
        <v>2.2130623308386317E-3</v>
      </c>
      <c r="BH9" s="7">
        <f t="shared" si="4"/>
        <v>2.2130623308386317E-3</v>
      </c>
      <c r="BI9" s="7">
        <f t="shared" si="4"/>
        <v>2.0206221281570112E-3</v>
      </c>
      <c r="BJ9" s="7">
        <f t="shared" si="4"/>
        <v>3.4960736917370025E-3</v>
      </c>
      <c r="BK9" s="7">
        <f t="shared" si="4"/>
        <v>8.1699101464541759E-3</v>
      </c>
      <c r="BL9" s="7">
        <f t="shared" si="4"/>
        <v>1.0077838773602148E-3</v>
      </c>
      <c r="BM9" s="7">
        <f t="shared" si="4"/>
        <v>2.3962985091320272E-3</v>
      </c>
      <c r="BN9" s="7">
        <f t="shared" si="4"/>
        <v>-4.5630166312093934E-14</v>
      </c>
      <c r="BO9" s="7">
        <f t="shared" si="4"/>
        <v>-1.8540724511240114E-14</v>
      </c>
      <c r="BP9" s="7">
        <f t="shared" si="4"/>
        <v>-4.3742787170231168E-13</v>
      </c>
      <c r="BQ9" s="7">
        <f t="shared" si="4"/>
        <v>-2.6744162440195396E-12</v>
      </c>
      <c r="BR9" s="7">
        <f t="shared" si="4"/>
        <v>-1.241406977214865E-11</v>
      </c>
      <c r="BS9" s="7">
        <f t="shared" si="4"/>
        <v>1.3381827848830095E-14</v>
      </c>
      <c r="BT9" s="7">
        <f t="shared" si="4"/>
        <v>-1.6431300764452317E-14</v>
      </c>
      <c r="BU9" s="7">
        <f t="shared" si="4"/>
        <v>1.2573247184270101E-3</v>
      </c>
      <c r="BV9" s="7">
        <f t="shared" si="4"/>
        <v>4.799047209611133E-3</v>
      </c>
      <c r="BW9" s="7">
        <f t="shared" si="4"/>
        <v>5.5098105206823492E-3</v>
      </c>
      <c r="BX9" s="7">
        <f t="shared" si="5"/>
        <v>1.1502977769814149E-2</v>
      </c>
      <c r="BY9" s="7">
        <f t="shared" si="5"/>
        <v>4.0337509284601239E-3</v>
      </c>
      <c r="BZ9" s="7">
        <f t="shared" si="5"/>
        <v>1.1004470799873016E-3</v>
      </c>
      <c r="CA9" s="7">
        <f t="shared" si="5"/>
        <v>1.4051156165490405E-3</v>
      </c>
      <c r="CB9" s="7">
        <f t="shared" si="5"/>
        <v>1.9602523528616921E-3</v>
      </c>
      <c r="CC9" s="7">
        <f t="shared" si="5"/>
        <v>2.5766069240974539E-3</v>
      </c>
      <c r="CD9" s="7">
        <f t="shared" si="5"/>
        <v>3.5785218067675042E-3</v>
      </c>
      <c r="CE9" s="7">
        <f t="shared" si="5"/>
        <v>1.6244984748491815E-3</v>
      </c>
      <c r="CF9" s="7">
        <f t="shared" si="5"/>
        <v>4.9359473820036132E-3</v>
      </c>
      <c r="CG9" s="7">
        <f t="shared" si="5"/>
        <v>1.9941945571003033E-3</v>
      </c>
      <c r="CH9" s="7">
        <f t="shared" si="5"/>
        <v>2.2701173207308012E-3</v>
      </c>
      <c r="CI9" s="7">
        <f t="shared" si="5"/>
        <v>5.8038209506385994E-3</v>
      </c>
      <c r="CJ9" s="7">
        <f t="shared" si="5"/>
        <v>7.692597715568743E-3</v>
      </c>
      <c r="CK9" s="7">
        <f t="shared" si="5"/>
        <v>1.3134446528193303E-3</v>
      </c>
      <c r="CL9" s="7">
        <f t="shared" si="5"/>
        <v>4.9861552430497487E-3</v>
      </c>
      <c r="CM9" s="7">
        <f t="shared" si="5"/>
        <v>2.3140290231139376E-2</v>
      </c>
      <c r="CN9" s="7">
        <f t="shared" si="5"/>
        <v>0.10779960921134464</v>
      </c>
      <c r="CO9" s="7">
        <f t="shared" si="5"/>
        <v>2.8927815565910134E-2</v>
      </c>
      <c r="CP9" s="7">
        <f t="shared" si="5"/>
        <v>1.9111765307359307E-2</v>
      </c>
      <c r="CQ9" s="7">
        <f t="shared" si="5"/>
        <v>0.11021857377596313</v>
      </c>
      <c r="CR9" s="7">
        <f t="shared" si="5"/>
        <v>8.8138877382684E-2</v>
      </c>
      <c r="CS9" s="7">
        <f t="shared" si="5"/>
        <v>1.4215084202933369E-2</v>
      </c>
      <c r="CT9" s="7">
        <f t="shared" si="5"/>
        <v>0.15036773731715944</v>
      </c>
      <c r="CU9" s="7">
        <f t="shared" si="5"/>
        <v>9.8789637199230076E-2</v>
      </c>
      <c r="CV9" s="7">
        <f t="shared" si="5"/>
        <v>0.17543146022934675</v>
      </c>
      <c r="CW9" s="7">
        <f t="shared" si="5"/>
        <v>6.1724072932650108E-3</v>
      </c>
      <c r="CX9" s="7">
        <f t="shared" si="5"/>
        <v>3.1066231263502898E-3</v>
      </c>
      <c r="CY9" s="7">
        <f t="shared" si="5"/>
        <v>3.1261939668208211E-3</v>
      </c>
      <c r="CZ9" s="7">
        <f t="shared" si="5"/>
        <v>8.1962080502924767E-3</v>
      </c>
      <c r="DA9" s="7">
        <f t="shared" si="5"/>
        <v>4.2982886585158009E-3</v>
      </c>
      <c r="DB9" s="7">
        <f t="shared" si="5"/>
        <v>2.5431215286491359E-3</v>
      </c>
      <c r="DC9" s="7">
        <f t="shared" si="5"/>
        <v>1.1244732583781203E-4</v>
      </c>
      <c r="DD9" s="7">
        <f t="shared" si="5"/>
        <v>1.3970280228243798E-4</v>
      </c>
      <c r="DE9" s="7">
        <f t="shared" si="5"/>
        <v>4.8546969820647472E-4</v>
      </c>
      <c r="DF9" s="7">
        <f t="shared" si="5"/>
        <v>1.3525380492060622E-5</v>
      </c>
      <c r="DG9" s="7">
        <f t="shared" si="5"/>
        <v>7.3846021446026959E-6</v>
      </c>
      <c r="DH9" s="7">
        <f t="shared" si="5"/>
        <v>9.6649326102874139E-4</v>
      </c>
      <c r="DI9" s="7">
        <f t="shared" si="5"/>
        <v>-1.0879019846465887E-4</v>
      </c>
      <c r="DJ9" s="7">
        <f t="shared" si="5"/>
        <v>5.51603207845878E-4</v>
      </c>
      <c r="DK9" s="7">
        <f t="shared" si="5"/>
        <v>8.3906101856539011E-4</v>
      </c>
      <c r="DL9" s="7">
        <f t="shared" si="5"/>
        <v>4.3920584208517249E-3</v>
      </c>
      <c r="DM9" s="7">
        <f t="shared" si="5"/>
        <v>1.3631677685854084E-3</v>
      </c>
      <c r="DN9" s="7">
        <f t="shared" si="5"/>
        <v>1.2480456294787748E-3</v>
      </c>
      <c r="DO9" s="7">
        <f t="shared" si="5"/>
        <v>3.6562314141600867E-3</v>
      </c>
      <c r="DP9" s="7">
        <f t="shared" si="5"/>
        <v>1.7037170860673019E-3</v>
      </c>
      <c r="DQ9" s="7">
        <f t="shared" si="5"/>
        <v>1.3234264782666131E-3</v>
      </c>
      <c r="DR9" s="7">
        <f t="shared" si="5"/>
        <v>2.3966786877525851E-3</v>
      </c>
      <c r="DS9" s="7">
        <f t="shared" si="5"/>
        <v>3.2305513418039093E-3</v>
      </c>
      <c r="DT9" s="7">
        <f t="shared" si="5"/>
        <v>4.2002799413539734E-3</v>
      </c>
      <c r="DU9" s="7">
        <f t="shared" si="5"/>
        <v>4.1996550167054851E-3</v>
      </c>
      <c r="DV9" s="7">
        <f t="shared" si="5"/>
        <v>2.2434853717023004E-3</v>
      </c>
      <c r="DW9" s="7">
        <f t="shared" si="5"/>
        <v>2.9055108673509242E-3</v>
      </c>
      <c r="DX9" s="7">
        <f t="shared" si="5"/>
        <v>2.5980121714982022E-3</v>
      </c>
      <c r="DY9" s="7">
        <f t="shared" si="5"/>
        <v>2.5446520640047955E-3</v>
      </c>
      <c r="DZ9" s="7">
        <f t="shared" si="5"/>
        <v>4.6803874121568601E-3</v>
      </c>
      <c r="EA9" s="7">
        <f t="shared" si="5"/>
        <v>9.5957712594042961E-3</v>
      </c>
      <c r="EB9" s="7">
        <f t="shared" si="5"/>
        <v>2.3699018225027007E-3</v>
      </c>
      <c r="EC9" s="7">
        <f t="shared" si="5"/>
        <v>2.3631610704100774E-3</v>
      </c>
      <c r="ED9" s="7">
        <f t="shared" si="5"/>
        <v>2.3056363076428021E-3</v>
      </c>
      <c r="EE9" s="7">
        <f t="shared" si="5"/>
        <v>9.2800925955181161E-4</v>
      </c>
      <c r="EF9" s="7">
        <f t="shared" si="5"/>
        <v>1.0330123449932135E-3</v>
      </c>
      <c r="EG9" s="7">
        <f t="shared" si="5"/>
        <v>2.9084247218339795E-3</v>
      </c>
      <c r="EH9" s="7">
        <f t="shared" si="5"/>
        <v>6.5343371499684865E-4</v>
      </c>
      <c r="EI9" s="7">
        <f t="shared" si="5"/>
        <v>2.0528095078326692E-3</v>
      </c>
      <c r="EJ9" s="7">
        <f t="shared" ref="EJ9:EY24" si="7">IF(MOD(EJ$3/$J9,1)&gt;0.5,-(1-MOD(EJ$3/$J9,1)),MOD(EJ$3/$J9,1))</f>
        <v>2.062356748235278E-3</v>
      </c>
      <c r="EK9" s="7">
        <f t="shared" si="7"/>
        <v>1.4336913600324795E-3</v>
      </c>
      <c r="EL9" s="7">
        <f t="shared" si="7"/>
        <v>9.0705609327231028E-4</v>
      </c>
      <c r="EM9" s="7">
        <f t="shared" si="7"/>
        <v>2.3430497679619239E-3</v>
      </c>
      <c r="EN9" s="7">
        <f t="shared" si="7"/>
        <v>1.4791585134836117E-3</v>
      </c>
      <c r="EO9" s="7">
        <f t="shared" si="7"/>
        <v>3.009101219674085E-3</v>
      </c>
      <c r="EP9" s="7">
        <f t="shared" si="7"/>
        <v>1.8131849569165818E-3</v>
      </c>
      <c r="EQ9" s="7">
        <f t="shared" si="7"/>
        <v>6.2816544736682758E-3</v>
      </c>
      <c r="ER9" s="7">
        <f t="shared" si="7"/>
        <v>2.3615895207547951E-3</v>
      </c>
      <c r="ES9" s="7">
        <f t="shared" si="7"/>
        <v>1.8685061364855184E-3</v>
      </c>
      <c r="ET9" s="7">
        <f t="shared" si="7"/>
        <v>7.0014196275240952E-3</v>
      </c>
      <c r="EU9" s="7">
        <f t="shared" si="7"/>
        <v>9.1879690523468862E-3</v>
      </c>
      <c r="EV9" s="7">
        <f t="shared" si="7"/>
        <v>1.1950688835201803E-3</v>
      </c>
      <c r="EW9" s="7">
        <f t="shared" si="7"/>
        <v>1.0543200913794544E-3</v>
      </c>
      <c r="EX9" s="7">
        <f t="shared" si="7"/>
        <v>2.7513517868372785E-3</v>
      </c>
      <c r="EY9" s="7">
        <f t="shared" si="7"/>
        <v>5.6078409524045235E-3</v>
      </c>
      <c r="EZ9" s="7">
        <f t="shared" ref="EZ9:FO24" si="8">IF(MOD(EZ$3/$J9,1)&gt;0.5,-(1-MOD(EZ$3/$J9,1)),MOD(EZ$3/$J9,1))</f>
        <v>2.9624340249924676E-3</v>
      </c>
      <c r="FA9" s="7">
        <f t="shared" si="8"/>
        <v>9.3231354079141415E-3</v>
      </c>
      <c r="FB9" s="7">
        <f t="shared" si="8"/>
        <v>4.7285312903131991E-3</v>
      </c>
      <c r="FC9" s="7">
        <f t="shared" si="8"/>
        <v>-1.0588144066958627E-3</v>
      </c>
      <c r="FD9" s="7">
        <f t="shared" si="8"/>
        <v>-1.1454483011092975E-3</v>
      </c>
      <c r="FE9" s="7">
        <f t="shared" si="8"/>
        <v>-5.2029585381552224E-4</v>
      </c>
      <c r="FF9" s="7">
        <f t="shared" si="8"/>
        <v>-4.9154672827200763E-4</v>
      </c>
      <c r="FG9" s="7">
        <f t="shared" si="8"/>
        <v>-7.2304862756444876E-4</v>
      </c>
      <c r="FH9" s="7">
        <f t="shared" si="8"/>
        <v>0.43861985348999022</v>
      </c>
      <c r="FI9" s="7">
        <f t="shared" si="8"/>
        <v>-0.106377269286414</v>
      </c>
      <c r="FJ9" s="7">
        <f t="shared" si="8"/>
        <v>-4.8959845496152177E-2</v>
      </c>
      <c r="FK9" s="7">
        <f t="shared" si="8"/>
        <v>-0.11536240948274157</v>
      </c>
      <c r="FL9" s="7">
        <f t="shared" si="8"/>
        <v>0.16026900010132333</v>
      </c>
      <c r="FM9" s="7">
        <f t="shared" si="8"/>
        <v>0.16689407312507726</v>
      </c>
      <c r="FN9" s="7">
        <f t="shared" si="8"/>
        <v>-0.13237248329404039</v>
      </c>
      <c r="FO9" s="7">
        <f t="shared" si="8"/>
        <v>-0.15502020145521822</v>
      </c>
      <c r="FP9" s="7">
        <f t="shared" ref="FP9:GE24" si="9">IF(MOD(FP$3/$J9,1)&gt;0.5,-(1-MOD(FP$3/$J9,1)),MOD(FP$3/$J9,1))</f>
        <v>-3.9709143651399104E-2</v>
      </c>
      <c r="FQ9" s="7">
        <f t="shared" si="9"/>
        <v>-0.12726511802211693</v>
      </c>
      <c r="FR9" s="7">
        <f t="shared" si="9"/>
        <v>-6.9822642398875923E-2</v>
      </c>
      <c r="FS9" s="7">
        <f t="shared" si="9"/>
        <v>-5.5864648078083445E-2</v>
      </c>
      <c r="FT9" s="7">
        <f t="shared" si="9"/>
        <v>2.7225499424829935E-2</v>
      </c>
      <c r="FU9" s="7">
        <f t="shared" si="9"/>
        <v>-7.5109246317528466E-4</v>
      </c>
      <c r="FV9" s="7">
        <f t="shared" si="9"/>
        <v>4.2625024173414232E-3</v>
      </c>
      <c r="FW9" s="7">
        <f t="shared" si="9"/>
        <v>6.2978820642858174E-3</v>
      </c>
      <c r="FX9" s="7">
        <f t="shared" si="9"/>
        <v>2.2021161424464364E-2</v>
      </c>
      <c r="FY9" s="7">
        <f t="shared" si="9"/>
        <v>1.4035053843220841E-3</v>
      </c>
      <c r="FZ9" s="7">
        <f t="shared" si="9"/>
        <v>1.8600098079983203E-2</v>
      </c>
      <c r="GA9" s="7">
        <f t="shared" si="9"/>
        <v>-0.26639037489686701</v>
      </c>
      <c r="GB9" s="7">
        <f t="shared" si="9"/>
        <v>-0.18367232685057355</v>
      </c>
      <c r="GC9" s="7">
        <f t="shared" si="9"/>
        <v>0.33566477756594337</v>
      </c>
      <c r="GD9" s="7">
        <f t="shared" si="9"/>
        <v>0.2846387303232405</v>
      </c>
      <c r="GE9" s="7">
        <f t="shared" si="9"/>
        <v>5.7781041370477126E-2</v>
      </c>
      <c r="GF9" s="7">
        <f t="shared" si="6"/>
        <v>0.47984466973149664</v>
      </c>
      <c r="GG9" s="7">
        <f t="shared" si="6"/>
        <v>-0.35336705026224724</v>
      </c>
      <c r="GH9" s="7">
        <f t="shared" si="6"/>
        <v>-0.47605584092958342</v>
      </c>
      <c r="GI9" s="7">
        <f t="shared" si="6"/>
        <v>-7.6361584592744558E-2</v>
      </c>
      <c r="GJ9" s="7">
        <f t="shared" si="6"/>
        <v>7.8399437629698587E-2</v>
      </c>
      <c r="GK9" s="7">
        <f t="shared" si="6"/>
        <v>3.8362800409836771E-2</v>
      </c>
    </row>
    <row r="10" spans="6:193">
      <c r="F10" s="20">
        <v>6</v>
      </c>
      <c r="G10">
        <f>'Class data q'!J9</f>
        <v>-2.262578130026178E-16</v>
      </c>
      <c r="H10" s="20">
        <f>'Class data q'!K9</f>
        <v>-9.8680848642239651E-16</v>
      </c>
      <c r="J10" s="88">
        <v>-6.3390620347441299E-16</v>
      </c>
      <c r="K10" s="7">
        <f t="shared" si="3"/>
        <v>4.4877229386020717E-4</v>
      </c>
      <c r="L10" s="7">
        <f t="shared" si="4"/>
        <v>1.7129062946404159E-3</v>
      </c>
      <c r="M10" s="7">
        <f t="shared" si="4"/>
        <v>1.9665964327776489E-3</v>
      </c>
      <c r="N10" s="7">
        <f t="shared" si="4"/>
        <v>4.1057156073736585E-3</v>
      </c>
      <c r="O10" s="7">
        <f t="shared" si="4"/>
        <v>1.4397519037806759E-3</v>
      </c>
      <c r="P10" s="7">
        <f t="shared" si="4"/>
        <v>0.35692632721135764</v>
      </c>
      <c r="Q10" s="7">
        <f t="shared" si="4"/>
        <v>0</v>
      </c>
      <c r="R10" s="7">
        <f t="shared" si="4"/>
        <v>-0.31327283702347331</v>
      </c>
      <c r="S10" s="7">
        <f t="shared" si="4"/>
        <v>-0.13200285828685421</v>
      </c>
      <c r="T10" s="7">
        <f t="shared" si="4"/>
        <v>5.2468593112103628E-4</v>
      </c>
      <c r="U10" s="7">
        <f t="shared" si="4"/>
        <v>1.9339058446425409E-3</v>
      </c>
      <c r="V10" s="7">
        <f t="shared" si="4"/>
        <v>1.2137222986699846E-3</v>
      </c>
      <c r="W10" s="7">
        <f t="shared" si="4"/>
        <v>-5.3929078500003502E-4</v>
      </c>
      <c r="X10" s="7">
        <f t="shared" si="4"/>
        <v>6.8220308788086951E-4</v>
      </c>
      <c r="Y10" s="7">
        <f t="shared" si="4"/>
        <v>1.122611398766425E-4</v>
      </c>
      <c r="Z10" s="7">
        <f t="shared" si="4"/>
        <v>-2.1090253007269855E-3</v>
      </c>
      <c r="AA10" s="7">
        <f t="shared" si="4"/>
        <v>3.5939843661036898E-4</v>
      </c>
      <c r="AB10" s="7">
        <f t="shared" si="4"/>
        <v>8.434645855108472E-4</v>
      </c>
      <c r="AC10" s="7">
        <f t="shared" si="4"/>
        <v>7.2801146752764798E-4</v>
      </c>
      <c r="AD10" s="7">
        <f t="shared" si="4"/>
        <v>6.7066071221901532E-4</v>
      </c>
      <c r="AE10" s="7">
        <f t="shared" si="4"/>
        <v>1.5116903650958273E-3</v>
      </c>
      <c r="AF10" s="7">
        <f t="shared" si="4"/>
        <v>-2.4184023471425231E-3</v>
      </c>
      <c r="AG10" s="7">
        <f t="shared" si="4"/>
        <v>-7.7281386735350566E-5</v>
      </c>
      <c r="AH10" s="7">
        <f t="shared" si="4"/>
        <v>7.3049760489434022E-4</v>
      </c>
      <c r="AI10" s="7">
        <f t="shared" si="4"/>
        <v>-0.38528794493206919</v>
      </c>
      <c r="AJ10" s="7">
        <f t="shared" si="4"/>
        <v>-0.24110274521870267</v>
      </c>
      <c r="AK10" s="7">
        <f t="shared" si="4"/>
        <v>-4.8387209894690142E-2</v>
      </c>
      <c r="AL10" s="7">
        <f t="shared" si="4"/>
        <v>-0.22573499257375895</v>
      </c>
      <c r="AM10" s="7">
        <f t="shared" si="4"/>
        <v>0.29453145214408372</v>
      </c>
      <c r="AN10" s="7">
        <f t="shared" si="4"/>
        <v>0.17739668840721567</v>
      </c>
      <c r="AO10" s="7">
        <f t="shared" si="4"/>
        <v>1.1605539811992598E-3</v>
      </c>
      <c r="AP10" s="7">
        <f t="shared" si="4"/>
        <v>1.0550490738175091E-3</v>
      </c>
      <c r="AQ10" s="7">
        <f t="shared" si="4"/>
        <v>7.8990020963603928E-4</v>
      </c>
      <c r="AR10" s="7">
        <f t="shared" si="4"/>
        <v>1.1605539811992598E-3</v>
      </c>
      <c r="AS10" s="7">
        <f t="shared" si="4"/>
        <v>1.2133064348901351E-3</v>
      </c>
      <c r="AT10" s="7">
        <f t="shared" si="4"/>
        <v>1.1605539811992598E-3</v>
      </c>
      <c r="AU10" s="7">
        <f t="shared" si="4"/>
        <v>1.0550490738175091E-3</v>
      </c>
      <c r="AV10" s="7">
        <f t="shared" si="4"/>
        <v>1.1605539811992598E-3</v>
      </c>
      <c r="AW10" s="7">
        <f t="shared" si="4"/>
        <v>1.0550490738175091E-3</v>
      </c>
      <c r="AX10" s="7">
        <f t="shared" si="4"/>
        <v>1.0550490738175091E-3</v>
      </c>
      <c r="AY10" s="7">
        <f t="shared" si="4"/>
        <v>1.1605539811992598E-3</v>
      </c>
      <c r="AZ10" s="7">
        <f t="shared" si="4"/>
        <v>1.0550490738175091E-3</v>
      </c>
      <c r="BA10" s="7">
        <f t="shared" si="4"/>
        <v>7.8990020963603928E-4</v>
      </c>
      <c r="BB10" s="7">
        <f t="shared" si="4"/>
        <v>1.1078015275083845E-3</v>
      </c>
      <c r="BC10" s="7">
        <f t="shared" si="4"/>
        <v>7.2121323488507922E-4</v>
      </c>
      <c r="BD10" s="7">
        <f t="shared" si="4"/>
        <v>1.1605539811992598E-3</v>
      </c>
      <c r="BE10" s="7">
        <f t="shared" si="4"/>
        <v>1.1078015275083845E-3</v>
      </c>
      <c r="BF10" s="7">
        <f t="shared" si="4"/>
        <v>1.1605539811992598E-3</v>
      </c>
      <c r="BG10" s="7">
        <f t="shared" si="4"/>
        <v>7.8990020963603928E-4</v>
      </c>
      <c r="BH10" s="7">
        <f t="shared" si="4"/>
        <v>7.8990020963603928E-4</v>
      </c>
      <c r="BI10" s="7">
        <f t="shared" si="4"/>
        <v>7.2121323488507922E-4</v>
      </c>
      <c r="BJ10" s="7">
        <f t="shared" si="4"/>
        <v>1.2478407424519405E-3</v>
      </c>
      <c r="BK10" s="7">
        <f t="shared" si="4"/>
        <v>2.9160560222206938E-3</v>
      </c>
      <c r="BL10" s="7">
        <f t="shared" si="4"/>
        <v>3.5970459796900273E-4</v>
      </c>
      <c r="BM10" s="7">
        <f t="shared" si="4"/>
        <v>8.553020257665464E-4</v>
      </c>
      <c r="BN10" s="7">
        <f t="shared" si="4"/>
        <v>-1.6320278461989801E-14</v>
      </c>
      <c r="BO10" s="7">
        <f t="shared" si="4"/>
        <v>-6.6613381477509392E-15</v>
      </c>
      <c r="BP10" s="7">
        <f t="shared" si="4"/>
        <v>-1.5609735726229701E-13</v>
      </c>
      <c r="BQ10" s="7">
        <f t="shared" si="4"/>
        <v>-9.5456975657270959E-13</v>
      </c>
      <c r="BR10" s="7">
        <f t="shared" si="4"/>
        <v>-4.4309000912789998E-12</v>
      </c>
      <c r="BS10" s="7">
        <f t="shared" si="4"/>
        <v>4.7763266654575889E-15</v>
      </c>
      <c r="BT10" s="7">
        <f t="shared" si="4"/>
        <v>-5.8841820305133297E-15</v>
      </c>
      <c r="BU10" s="7">
        <f t="shared" si="4"/>
        <v>4.4877229386020717E-4</v>
      </c>
      <c r="BV10" s="7">
        <f t="shared" si="4"/>
        <v>1.7129062946404159E-3</v>
      </c>
      <c r="BW10" s="7">
        <f t="shared" si="4"/>
        <v>1.9665964327776489E-3</v>
      </c>
      <c r="BX10" s="7">
        <f t="shared" si="5"/>
        <v>4.1057156073736585E-3</v>
      </c>
      <c r="BY10" s="7">
        <f t="shared" si="5"/>
        <v>1.4397519037806759E-3</v>
      </c>
      <c r="BZ10" s="7">
        <f t="shared" si="5"/>
        <v>3.9277853455033069E-4</v>
      </c>
      <c r="CA10" s="7">
        <f t="shared" si="5"/>
        <v>5.0152275632217146E-4</v>
      </c>
      <c r="CB10" s="7">
        <f t="shared" si="5"/>
        <v>6.9966567271434606E-4</v>
      </c>
      <c r="CC10" s="7">
        <f t="shared" si="5"/>
        <v>9.1965884608545773E-4</v>
      </c>
      <c r="CD10" s="7">
        <f t="shared" si="5"/>
        <v>1.277268645335277E-3</v>
      </c>
      <c r="CE10" s="7">
        <f t="shared" si="5"/>
        <v>5.7982627418837044E-4</v>
      </c>
      <c r="CF10" s="7">
        <f t="shared" si="5"/>
        <v>1.7617695703670659E-3</v>
      </c>
      <c r="CG10" s="7">
        <f t="shared" si="5"/>
        <v>7.117805390106913E-4</v>
      </c>
      <c r="CH10" s="7">
        <f t="shared" si="5"/>
        <v>8.1026463762733255E-4</v>
      </c>
      <c r="CI10" s="7">
        <f t="shared" si="5"/>
        <v>2.0715364957037655E-3</v>
      </c>
      <c r="CJ10" s="7">
        <f t="shared" si="5"/>
        <v>2.7456906493324314E-3</v>
      </c>
      <c r="CK10" s="7">
        <f t="shared" si="5"/>
        <v>4.688029759262003E-4</v>
      </c>
      <c r="CL10" s="7">
        <f t="shared" si="5"/>
        <v>1.7796900778074014E-3</v>
      </c>
      <c r="CM10" s="7">
        <f t="shared" si="5"/>
        <v>8.2593788028054362E-3</v>
      </c>
      <c r="CN10" s="7">
        <f t="shared" si="5"/>
        <v>3.8476518590624884E-2</v>
      </c>
      <c r="CO10" s="7">
        <f t="shared" si="5"/>
        <v>1.0325098964187845E-2</v>
      </c>
      <c r="CP10" s="7">
        <f t="shared" si="5"/>
        <v>6.8214921976812014E-3</v>
      </c>
      <c r="CQ10" s="7">
        <f t="shared" si="5"/>
        <v>3.9339910728328584E-2</v>
      </c>
      <c r="CR10" s="7">
        <f t="shared" si="5"/>
        <v>3.1459085788733597E-2</v>
      </c>
      <c r="CS10" s="7">
        <f t="shared" si="5"/>
        <v>5.0737377955531971E-3</v>
      </c>
      <c r="CT10" s="7">
        <f t="shared" si="5"/>
        <v>5.3670204211695924E-2</v>
      </c>
      <c r="CU10" s="7">
        <f t="shared" si="5"/>
        <v>3.5260622372063705E-2</v>
      </c>
      <c r="CV10" s="7">
        <f t="shared" si="5"/>
        <v>6.2616106776986091E-2</v>
      </c>
      <c r="CW10" s="7">
        <f t="shared" si="5"/>
        <v>2.2030946652376775E-3</v>
      </c>
      <c r="CX10" s="7">
        <f t="shared" si="5"/>
        <v>1.1088355825180744E-3</v>
      </c>
      <c r="CY10" s="7">
        <f t="shared" si="5"/>
        <v>1.1158209307276605E-3</v>
      </c>
      <c r="CZ10" s="7">
        <f t="shared" si="5"/>
        <v>2.9254424364510566E-3</v>
      </c>
      <c r="DA10" s="7">
        <f t="shared" si="5"/>
        <v>1.5341723841782783E-3</v>
      </c>
      <c r="DB10" s="7">
        <f t="shared" si="5"/>
        <v>9.077070268728696E-4</v>
      </c>
      <c r="DC10" s="7">
        <f t="shared" si="5"/>
        <v>4.0135411016029047E-5</v>
      </c>
      <c r="DD10" s="7">
        <f t="shared" si="5"/>
        <v>4.9863608119805062E-5</v>
      </c>
      <c r="DE10" s="7">
        <f t="shared" si="5"/>
        <v>1.7327691635324324E-4</v>
      </c>
      <c r="DF10" s="7">
        <f t="shared" si="5"/>
        <v>4.8275643831673435E-6</v>
      </c>
      <c r="DG10" s="7">
        <f t="shared" si="5"/>
        <v>2.6357589213901554E-6</v>
      </c>
      <c r="DH10" s="7">
        <f t="shared" si="5"/>
        <v>3.4496688993351663E-4</v>
      </c>
      <c r="DI10" s="7">
        <f t="shared" si="5"/>
        <v>-3.8830085974606021E-5</v>
      </c>
      <c r="DJ10" s="7">
        <f t="shared" si="5"/>
        <v>1.9688170705443238E-4</v>
      </c>
      <c r="DK10" s="7">
        <f t="shared" si="5"/>
        <v>2.9948296766276546E-4</v>
      </c>
      <c r="DL10" s="7">
        <f t="shared" si="5"/>
        <v>1.5676412810523216E-3</v>
      </c>
      <c r="DM10" s="7">
        <f t="shared" si="5"/>
        <v>4.8655046501409178E-4</v>
      </c>
      <c r="DN10" s="7">
        <f t="shared" si="5"/>
        <v>4.4546034272204601E-4</v>
      </c>
      <c r="DO10" s="7">
        <f t="shared" si="5"/>
        <v>1.3050052500909481E-3</v>
      </c>
      <c r="DP10" s="7">
        <f t="shared" si="5"/>
        <v>6.0810148213723866E-4</v>
      </c>
      <c r="DQ10" s="7">
        <f t="shared" si="5"/>
        <v>4.7236575222196384E-4</v>
      </c>
      <c r="DR10" s="7">
        <f t="shared" si="5"/>
        <v>8.5543772152526652E-4</v>
      </c>
      <c r="DS10" s="7">
        <f t="shared" si="5"/>
        <v>1.1530688252977927E-3</v>
      </c>
      <c r="DT10" s="7">
        <f t="shared" si="5"/>
        <v>1.4991904927270103E-3</v>
      </c>
      <c r="DU10" s="7">
        <f t="shared" si="5"/>
        <v>1.4989674406674417E-3</v>
      </c>
      <c r="DV10" s="7">
        <f t="shared" si="5"/>
        <v>8.0075899387410969E-4</v>
      </c>
      <c r="DW10" s="7">
        <f t="shared" si="5"/>
        <v>1.0370533225562517E-3</v>
      </c>
      <c r="DX10" s="7">
        <f t="shared" si="5"/>
        <v>9.2729894242325717E-4</v>
      </c>
      <c r="DY10" s="7">
        <f t="shared" si="5"/>
        <v>9.0825331523603219E-4</v>
      </c>
      <c r="DZ10" s="7">
        <f t="shared" si="5"/>
        <v>1.670553488947419E-3</v>
      </c>
      <c r="EA10" s="7">
        <f t="shared" si="5"/>
        <v>3.4249833923794795E-3</v>
      </c>
      <c r="EB10" s="7">
        <f t="shared" si="5"/>
        <v>8.4588035335739188E-4</v>
      </c>
      <c r="EC10" s="7">
        <f t="shared" si="5"/>
        <v>8.4347440147032951E-4</v>
      </c>
      <c r="ED10" s="7">
        <f t="shared" si="5"/>
        <v>8.2294229917210127E-4</v>
      </c>
      <c r="EE10" s="7">
        <f t="shared" si="5"/>
        <v>3.3123093662995964E-4</v>
      </c>
      <c r="EF10" s="7">
        <f t="shared" si="5"/>
        <v>3.6870930226241957E-4</v>
      </c>
      <c r="EG10" s="7">
        <f t="shared" si="5"/>
        <v>1.0380933539349169E-3</v>
      </c>
      <c r="EH10" s="7">
        <f t="shared" si="5"/>
        <v>2.3322769596989824E-4</v>
      </c>
      <c r="EI10" s="7">
        <f t="shared" si="5"/>
        <v>7.3270175809526928E-4</v>
      </c>
      <c r="EJ10" s="7">
        <f t="shared" si="7"/>
        <v>7.3610941954717639E-4</v>
      </c>
      <c r="EK10" s="7">
        <f t="shared" si="7"/>
        <v>5.1172219149104908E-4</v>
      </c>
      <c r="EL10" s="7">
        <f t="shared" si="7"/>
        <v>3.2375219994636839E-4</v>
      </c>
      <c r="EM10" s="7">
        <f t="shared" si="7"/>
        <v>8.3629614815207323E-4</v>
      </c>
      <c r="EN10" s="7">
        <f t="shared" si="7"/>
        <v>5.2795061558111691E-4</v>
      </c>
      <c r="EO10" s="7">
        <f t="shared" si="7"/>
        <v>1.0740274465454878E-3</v>
      </c>
      <c r="EP10" s="7">
        <f t="shared" si="7"/>
        <v>6.4717344722711929E-4</v>
      </c>
      <c r="EQ10" s="7">
        <f t="shared" si="7"/>
        <v>2.2420878600972116E-3</v>
      </c>
      <c r="ER10" s="7">
        <f t="shared" si="7"/>
        <v>8.4291347402383932E-4</v>
      </c>
      <c r="ES10" s="7">
        <f t="shared" si="7"/>
        <v>6.6691903266765989E-4</v>
      </c>
      <c r="ET10" s="7">
        <f t="shared" si="7"/>
        <v>2.4989909929176873E-3</v>
      </c>
      <c r="EU10" s="7">
        <f t="shared" si="7"/>
        <v>3.2794280483857924E-3</v>
      </c>
      <c r="EV10" s="7">
        <f t="shared" si="7"/>
        <v>4.2655154735943572E-4</v>
      </c>
      <c r="EW10" s="7">
        <f t="shared" si="7"/>
        <v>3.7631459792121166E-4</v>
      </c>
      <c r="EX10" s="7">
        <f t="shared" si="7"/>
        <v>9.8202988814223612E-4</v>
      </c>
      <c r="EY10" s="7">
        <f t="shared" si="7"/>
        <v>2.0015860747271885E-3</v>
      </c>
      <c r="EZ10" s="7">
        <f t="shared" si="8"/>
        <v>1.0573706961465208E-3</v>
      </c>
      <c r="FA10" s="7">
        <f t="shared" si="8"/>
        <v>3.3276724792409575E-3</v>
      </c>
      <c r="FB10" s="7">
        <f t="shared" si="8"/>
        <v>1.6877373065554721E-3</v>
      </c>
      <c r="FC10" s="7">
        <f t="shared" si="8"/>
        <v>-3.7791873738046711E-4</v>
      </c>
      <c r="FD10" s="7">
        <f t="shared" si="8"/>
        <v>-4.0884065512547529E-4</v>
      </c>
      <c r="FE10" s="7">
        <f t="shared" si="8"/>
        <v>-1.8570728816569293E-4</v>
      </c>
      <c r="FF10" s="7">
        <f t="shared" si="8"/>
        <v>-1.7544596837493209E-4</v>
      </c>
      <c r="FG10" s="7">
        <f t="shared" si="8"/>
        <v>-2.5807509103181747E-4</v>
      </c>
      <c r="FH10" s="7">
        <f t="shared" si="8"/>
        <v>0.15655497334816601</v>
      </c>
      <c r="FI10" s="7">
        <f t="shared" si="8"/>
        <v>-3.7968848025173307E-2</v>
      </c>
      <c r="FJ10" s="7">
        <f t="shared" si="8"/>
        <v>-1.7475057833777119E-2</v>
      </c>
      <c r="FK10" s="7">
        <f t="shared" si="8"/>
        <v>-4.1175881114927648E-2</v>
      </c>
      <c r="FL10" s="7">
        <f t="shared" si="8"/>
        <v>5.7204225572002047E-2</v>
      </c>
      <c r="FM10" s="7">
        <f t="shared" si="8"/>
        <v>5.9568888553877583E-2</v>
      </c>
      <c r="FN10" s="7">
        <f t="shared" si="8"/>
        <v>-4.7247224285988598E-2</v>
      </c>
      <c r="FO10" s="7">
        <f t="shared" si="8"/>
        <v>-5.5330791148975766E-2</v>
      </c>
      <c r="FP10" s="7">
        <f t="shared" si="9"/>
        <v>-1.4173238800202048E-2</v>
      </c>
      <c r="FQ10" s="7">
        <f t="shared" si="9"/>
        <v>-4.5424271157754159E-2</v>
      </c>
      <c r="FR10" s="7">
        <f t="shared" si="9"/>
        <v>-2.4921539307622753E-2</v>
      </c>
      <c r="FS10" s="7">
        <f t="shared" si="9"/>
        <v>-1.9939563659465365E-2</v>
      </c>
      <c r="FT10" s="7">
        <f t="shared" si="9"/>
        <v>9.7174975161994793E-3</v>
      </c>
      <c r="FU10" s="7">
        <f t="shared" si="9"/>
        <v>-2.6808467427730243E-4</v>
      </c>
      <c r="FV10" s="7">
        <f t="shared" si="9"/>
        <v>1.5213993325512078E-3</v>
      </c>
      <c r="FW10" s="7">
        <f t="shared" si="9"/>
        <v>2.2478799144158203E-3</v>
      </c>
      <c r="FX10" s="7">
        <f t="shared" si="9"/>
        <v>7.859932268162494E-3</v>
      </c>
      <c r="FY10" s="7">
        <f t="shared" si="9"/>
        <v>5.0094802204744642E-4</v>
      </c>
      <c r="FZ10" s="7">
        <f t="shared" si="9"/>
        <v>6.63886469345943E-3</v>
      </c>
      <c r="GA10" s="7">
        <f t="shared" si="9"/>
        <v>-0.38122908369368014</v>
      </c>
      <c r="GB10" s="7">
        <f t="shared" si="9"/>
        <v>0.2913688381782184</v>
      </c>
      <c r="GC10" s="7">
        <f t="shared" si="9"/>
        <v>0.47673392344218718</v>
      </c>
      <c r="GD10" s="7">
        <f t="shared" si="9"/>
        <v>0.45852138380773599</v>
      </c>
      <c r="GE10" s="7">
        <f t="shared" si="9"/>
        <v>0.37754990209016959</v>
      </c>
      <c r="GF10" s="7">
        <f t="shared" si="6"/>
        <v>-0.4718044771894323</v>
      </c>
      <c r="GG10" s="7">
        <f t="shared" si="6"/>
        <v>-0.41227334898489987</v>
      </c>
      <c r="GH10" s="7">
        <f t="shared" si="6"/>
        <v>-9.9137881216437629E-2</v>
      </c>
      <c r="GI10" s="7">
        <f t="shared" si="6"/>
        <v>-2.7255459928727688E-2</v>
      </c>
      <c r="GJ10" s="7">
        <f t="shared" si="6"/>
        <v>0.38490915053996183</v>
      </c>
      <c r="GK10" s="7">
        <f t="shared" si="6"/>
        <v>1.3692693451825404E-2</v>
      </c>
    </row>
    <row r="11" spans="6:193">
      <c r="F11" s="20">
        <v>7</v>
      </c>
      <c r="G11">
        <f>'Class data q'!J10</f>
        <v>-6.3390620347441299E-16</v>
      </c>
      <c r="H11" s="20">
        <f>'Class data q'!K10</f>
        <v>-2.7728492320763993E-15</v>
      </c>
      <c r="J11" s="89">
        <v>-4.3532060870520451E-16</v>
      </c>
      <c r="K11" s="7">
        <f t="shared" si="3"/>
        <v>6.5349431048433249E-4</v>
      </c>
      <c r="L11" s="7">
        <f t="shared" si="4"/>
        <v>2.494303978331152E-3</v>
      </c>
      <c r="M11" s="7">
        <f t="shared" si="4"/>
        <v>2.8637230894635081E-3</v>
      </c>
      <c r="N11" s="7">
        <f t="shared" si="4"/>
        <v>5.9786707570703701E-3</v>
      </c>
      <c r="O11" s="7">
        <f t="shared" si="4"/>
        <v>2.0965413651911837E-3</v>
      </c>
      <c r="P11" s="7">
        <f t="shared" si="4"/>
        <v>-0.48025016854683833</v>
      </c>
      <c r="Q11" s="7">
        <f t="shared" si="4"/>
        <v>0.45618238787240362</v>
      </c>
      <c r="R11" s="7">
        <f t="shared" si="4"/>
        <v>0</v>
      </c>
      <c r="S11" s="7">
        <f t="shared" si="4"/>
        <v>-0.19222023738613392</v>
      </c>
      <c r="T11" s="7">
        <f t="shared" si="4"/>
        <v>7.6403841206288607E-4</v>
      </c>
      <c r="U11" s="7">
        <f t="shared" si="4"/>
        <v>2.816119630771973E-3</v>
      </c>
      <c r="V11" s="7">
        <f t="shared" si="4"/>
        <v>1.7674010350912407E-3</v>
      </c>
      <c r="W11" s="7">
        <f t="shared" si="4"/>
        <v>-7.853057430589061E-4</v>
      </c>
      <c r="X11" s="7">
        <f t="shared" si="4"/>
        <v>9.9341212152429187E-4</v>
      </c>
      <c r="Y11" s="7">
        <f t="shared" si="4"/>
        <v>1.6347269473084719E-4</v>
      </c>
      <c r="Z11" s="7">
        <f t="shared" si="4"/>
        <v>-3.0711254984959746E-3</v>
      </c>
      <c r="AA11" s="7">
        <f t="shared" si="4"/>
        <v>5.2334967362089582E-4</v>
      </c>
      <c r="AB11" s="7">
        <f t="shared" si="4"/>
        <v>1.2282382742149927E-3</v>
      </c>
      <c r="AC11" s="7">
        <f t="shared" si="4"/>
        <v>1.0601174771829034E-3</v>
      </c>
      <c r="AD11" s="7">
        <f t="shared" si="4"/>
        <v>9.7660431737129271E-4</v>
      </c>
      <c r="AE11" s="7">
        <f t="shared" si="4"/>
        <v>2.2012968855689478E-3</v>
      </c>
      <c r="AF11" s="7">
        <f t="shared" si="4"/>
        <v>-3.5216349046981454E-3</v>
      </c>
      <c r="AG11" s="7">
        <f t="shared" si="4"/>
        <v>-1.125357942743932E-4</v>
      </c>
      <c r="AH11" s="7">
        <f t="shared" si="4"/>
        <v>1.063737746630112E-3</v>
      </c>
      <c r="AI11" s="7">
        <f t="shared" si="4"/>
        <v>-1.7231907542035518E-2</v>
      </c>
      <c r="AJ11" s="7">
        <f t="shared" si="4"/>
        <v>0.19272804087243389</v>
      </c>
      <c r="AK11" s="7">
        <f t="shared" si="4"/>
        <v>-7.0460602846933007E-2</v>
      </c>
      <c r="AL11" s="7">
        <f t="shared" si="4"/>
        <v>-0.32871132051241558</v>
      </c>
      <c r="AM11" s="7">
        <f t="shared" si="4"/>
        <v>-2.7290874585705227E-2</v>
      </c>
      <c r="AN11" s="7">
        <f t="shared" si="4"/>
        <v>-0.19786045454692758</v>
      </c>
      <c r="AO11" s="7">
        <f t="shared" si="4"/>
        <v>1.6899782675975628E-3</v>
      </c>
      <c r="AP11" s="7">
        <f t="shared" si="4"/>
        <v>1.5363438796341482E-3</v>
      </c>
      <c r="AQ11" s="7">
        <f t="shared" si="4"/>
        <v>1.15023877344872E-3</v>
      </c>
      <c r="AR11" s="7">
        <f t="shared" si="4"/>
        <v>1.6899782675975628E-3</v>
      </c>
      <c r="AS11" s="7">
        <f t="shared" si="4"/>
        <v>1.7667954615792703E-3</v>
      </c>
      <c r="AT11" s="7">
        <f t="shared" si="4"/>
        <v>1.6899782675975628E-3</v>
      </c>
      <c r="AU11" s="7">
        <f t="shared" si="4"/>
        <v>1.5363438796341482E-3</v>
      </c>
      <c r="AV11" s="7">
        <f t="shared" si="4"/>
        <v>1.6899782675975628E-3</v>
      </c>
      <c r="AW11" s="7">
        <f t="shared" si="4"/>
        <v>1.5363438796341482E-3</v>
      </c>
      <c r="AX11" s="7">
        <f t="shared" si="4"/>
        <v>1.5363438796341482E-3</v>
      </c>
      <c r="AY11" s="7">
        <f t="shared" si="4"/>
        <v>1.6899782675975628E-3</v>
      </c>
      <c r="AZ11" s="7">
        <f t="shared" si="4"/>
        <v>1.5363438796341482E-3</v>
      </c>
      <c r="BA11" s="7">
        <f t="shared" si="4"/>
        <v>1.15023877344872E-3</v>
      </c>
      <c r="BB11" s="7">
        <f t="shared" si="4"/>
        <v>1.6131610736158557E-3</v>
      </c>
      <c r="BC11" s="7">
        <f t="shared" si="4"/>
        <v>1.0502180105401355E-3</v>
      </c>
      <c r="BD11" s="7">
        <f t="shared" si="4"/>
        <v>1.6899782675975628E-3</v>
      </c>
      <c r="BE11" s="7">
        <f t="shared" si="4"/>
        <v>1.6131610736158557E-3</v>
      </c>
      <c r="BF11" s="7">
        <f t="shared" si="4"/>
        <v>1.6899782675975628E-3</v>
      </c>
      <c r="BG11" s="7">
        <f t="shared" si="4"/>
        <v>1.15023877344872E-3</v>
      </c>
      <c r="BH11" s="7">
        <f t="shared" si="4"/>
        <v>1.15023877344872E-3</v>
      </c>
      <c r="BI11" s="7">
        <f t="shared" si="4"/>
        <v>1.0502180105401355E-3</v>
      </c>
      <c r="BJ11" s="7">
        <f t="shared" si="4"/>
        <v>1.8170837120281397E-3</v>
      </c>
      <c r="BK11" s="7">
        <f t="shared" si="4"/>
        <v>4.2463094216070333E-3</v>
      </c>
      <c r="BL11" s="7">
        <f t="shared" si="4"/>
        <v>5.2379550039918538E-4</v>
      </c>
      <c r="BM11" s="7">
        <f t="shared" si="4"/>
        <v>1.2454757462328338E-3</v>
      </c>
      <c r="BN11" s="7">
        <f t="shared" si="4"/>
        <v>-2.375877272697835E-14</v>
      </c>
      <c r="BO11" s="7">
        <f t="shared" si="4"/>
        <v>-9.6589403142388619E-15</v>
      </c>
      <c r="BP11" s="7">
        <f t="shared" si="4"/>
        <v>-2.2737367544323206E-13</v>
      </c>
      <c r="BQ11" s="7">
        <f t="shared" si="4"/>
        <v>-1.389999226830696E-12</v>
      </c>
      <c r="BR11" s="7">
        <f t="shared" si="4"/>
        <v>-6.4522831522140223E-12</v>
      </c>
      <c r="BS11" s="7">
        <f t="shared" si="4"/>
        <v>6.9552027689646676E-15</v>
      </c>
      <c r="BT11" s="7">
        <f t="shared" si="4"/>
        <v>-8.5487172896137054E-15</v>
      </c>
      <c r="BU11" s="7">
        <f t="shared" si="4"/>
        <v>6.5349431048433249E-4</v>
      </c>
      <c r="BV11" s="7">
        <f t="shared" ref="BV11:CK26" si="10">IF(MOD(BV$3/$J11,1)&gt;0.5,-(1-MOD(BV$3/$J11,1)),MOD(BV$3/$J11,1))</f>
        <v>2.494303978331152E-3</v>
      </c>
      <c r="BW11" s="7">
        <f t="shared" si="10"/>
        <v>2.8637230894635081E-3</v>
      </c>
      <c r="BX11" s="7">
        <f t="shared" si="5"/>
        <v>5.9786707570703701E-3</v>
      </c>
      <c r="BY11" s="7">
        <f t="shared" si="5"/>
        <v>2.0965413651911837E-3</v>
      </c>
      <c r="BZ11" s="7">
        <f t="shared" si="5"/>
        <v>5.7195718434652394E-4</v>
      </c>
      <c r="CA11" s="7">
        <f t="shared" si="5"/>
        <v>7.3030860487356924E-4</v>
      </c>
      <c r="CB11" s="7">
        <f t="shared" si="5"/>
        <v>1.0188408300055281E-3</v>
      </c>
      <c r="CC11" s="7">
        <f t="shared" si="5"/>
        <v>1.339191014520701E-3</v>
      </c>
      <c r="CD11" s="7">
        <f t="shared" si="5"/>
        <v>1.8599361059188739E-3</v>
      </c>
      <c r="CE11" s="7">
        <f t="shared" si="5"/>
        <v>8.4433280849878034E-4</v>
      </c>
      <c r="CF11" s="7">
        <f t="shared" si="5"/>
        <v>2.5654578198580527E-3</v>
      </c>
      <c r="CG11" s="7">
        <f t="shared" si="5"/>
        <v>1.036482284937695E-3</v>
      </c>
      <c r="CH11" s="7">
        <f t="shared" si="5"/>
        <v>1.1798930948287369E-3</v>
      </c>
      <c r="CI11" s="7">
        <f t="shared" si="5"/>
        <v>3.0165349608787407E-3</v>
      </c>
      <c r="CJ11" s="7">
        <f t="shared" si="5"/>
        <v>3.998226366103831E-3</v>
      </c>
      <c r="CK11" s="7">
        <f t="shared" si="5"/>
        <v>6.826626369259033E-4</v>
      </c>
      <c r="CL11" s="7">
        <f t="shared" si="5"/>
        <v>2.5915533471744055E-3</v>
      </c>
      <c r="CM11" s="7">
        <f t="shared" si="5"/>
        <v>1.2027161947411935E-2</v>
      </c>
      <c r="CN11" s="7">
        <f t="shared" si="5"/>
        <v>5.6028828718313078E-2</v>
      </c>
      <c r="CO11" s="7">
        <f t="shared" si="5"/>
        <v>1.503522726468994E-2</v>
      </c>
      <c r="CP11" s="7">
        <f t="shared" si="5"/>
        <v>9.9333367972723827E-3</v>
      </c>
      <c r="CQ11" s="7">
        <f t="shared" si="5"/>
        <v>5.7286085143064706E-2</v>
      </c>
      <c r="CR11" s="7">
        <f t="shared" si="5"/>
        <v>4.581016666412089E-2</v>
      </c>
      <c r="CS11" s="7">
        <f t="shared" si="5"/>
        <v>7.3882876185671197E-3</v>
      </c>
      <c r="CT11" s="7">
        <f t="shared" si="5"/>
        <v>7.8153606126586908E-2</v>
      </c>
      <c r="CU11" s="7">
        <f t="shared" si="5"/>
        <v>5.1345897283618824E-2</v>
      </c>
      <c r="CV11" s="7">
        <f t="shared" si="5"/>
        <v>9.1180471885785014E-2</v>
      </c>
      <c r="CW11" s="7">
        <f t="shared" si="5"/>
        <v>3.2081076503347552E-3</v>
      </c>
      <c r="CX11" s="7">
        <f t="shared" si="5"/>
        <v>1.6146668463090574E-3</v>
      </c>
      <c r="CY11" s="7">
        <f t="shared" si="5"/>
        <v>1.6248387873450127E-3</v>
      </c>
      <c r="CZ11" s="7">
        <f t="shared" si="5"/>
        <v>4.2599777526945619E-3</v>
      </c>
      <c r="DA11" s="7">
        <f t="shared" si="5"/>
        <v>2.2340348058006239E-3</v>
      </c>
      <c r="DB11" s="7">
        <f t="shared" si="5"/>
        <v>1.3217869858802955E-3</v>
      </c>
      <c r="DC11" s="7">
        <f t="shared" si="5"/>
        <v>5.8444478651561554E-5</v>
      </c>
      <c r="DD11" s="7">
        <f t="shared" si="5"/>
        <v>7.261050793983151E-5</v>
      </c>
      <c r="DE11" s="7">
        <f t="shared" si="5"/>
        <v>2.5232279381843251E-4</v>
      </c>
      <c r="DF11" s="7">
        <f t="shared" si="5"/>
        <v>7.0298142310883901E-6</v>
      </c>
      <c r="DG11" s="7">
        <f t="shared" si="5"/>
        <v>3.8381457200059076E-6</v>
      </c>
      <c r="DH11" s="7">
        <f t="shared" si="5"/>
        <v>5.0233470952030493E-4</v>
      </c>
      <c r="DI11" s="7">
        <f t="shared" si="5"/>
        <v>-5.6543687315779856E-5</v>
      </c>
      <c r="DJ11" s="7">
        <f t="shared" si="5"/>
        <v>2.8669567430691841E-4</v>
      </c>
      <c r="DK11" s="7">
        <f t="shared" si="5"/>
        <v>4.3610182297827964E-4</v>
      </c>
      <c r="DL11" s="7">
        <f t="shared" si="5"/>
        <v>2.2827716239701237E-3</v>
      </c>
      <c r="DM11" s="7">
        <f t="shared" si="5"/>
        <v>7.0850621796464852E-4</v>
      </c>
      <c r="DN11" s="7">
        <f t="shared" si="5"/>
        <v>6.4867150556744834E-4</v>
      </c>
      <c r="DO11" s="7">
        <f t="shared" si="5"/>
        <v>1.90032566126346E-3</v>
      </c>
      <c r="DP11" s="7">
        <f t="shared" si="5"/>
        <v>8.85506668327352E-4</v>
      </c>
      <c r="DQ11" s="7">
        <f t="shared" si="5"/>
        <v>6.8785068901972349E-4</v>
      </c>
      <c r="DR11" s="7">
        <f t="shared" si="5"/>
        <v>1.2456733440067908E-3</v>
      </c>
      <c r="DS11" s="7">
        <f t="shared" si="5"/>
        <v>1.6790785154033672E-3</v>
      </c>
      <c r="DT11" s="7">
        <f t="shared" si="5"/>
        <v>2.1830947915748235E-3</v>
      </c>
      <c r="DU11" s="7">
        <f t="shared" si="5"/>
        <v>2.1827699870941007E-3</v>
      </c>
      <c r="DV11" s="7">
        <f t="shared" si="5"/>
        <v>1.1660511438099045E-3</v>
      </c>
      <c r="DW11" s="7">
        <f t="shared" si="5"/>
        <v>1.5101387835909726E-3</v>
      </c>
      <c r="DX11" s="7">
        <f t="shared" si="5"/>
        <v>1.3503163882494533E-3</v>
      </c>
      <c r="DY11" s="7">
        <f t="shared" si="5"/>
        <v>1.3225824813734325E-3</v>
      </c>
      <c r="DZ11" s="7">
        <f t="shared" si="5"/>
        <v>2.4326305686040274E-3</v>
      </c>
      <c r="EA11" s="7">
        <f t="shared" si="5"/>
        <v>4.9874004947384762E-3</v>
      </c>
      <c r="EB11" s="7">
        <f t="shared" si="5"/>
        <v>1.2317560728063194E-3</v>
      </c>
      <c r="EC11" s="7">
        <f t="shared" si="5"/>
        <v>1.2282525680423109E-3</v>
      </c>
      <c r="ED11" s="7">
        <f t="shared" si="5"/>
        <v>1.1983540822896365E-3</v>
      </c>
      <c r="EE11" s="7">
        <f t="shared" si="5"/>
        <v>4.823326562390275E-4</v>
      </c>
      <c r="EF11" s="7">
        <f t="shared" si="5"/>
        <v>5.3690799219925796E-4</v>
      </c>
      <c r="EG11" s="7">
        <f t="shared" si="5"/>
        <v>1.5116532589674195E-3</v>
      </c>
      <c r="EH11" s="7">
        <f t="shared" ref="EH11:EW26" si="11">IF(MOD(EH$3/$J11,1)&gt;0.5,-(1-MOD(EH$3/$J11,1)),MOD(EH$3/$J11,1))</f>
        <v>3.396220632354254E-4</v>
      </c>
      <c r="EI11" s="7">
        <f t="shared" si="11"/>
        <v>1.0669473957014776E-3</v>
      </c>
      <c r="EJ11" s="7">
        <f t="shared" si="7"/>
        <v>1.0719095722915763E-3</v>
      </c>
      <c r="EK11" s="7">
        <f t="shared" si="7"/>
        <v>7.4516084273273529E-4</v>
      </c>
      <c r="EL11" s="7">
        <f t="shared" si="7"/>
        <v>4.7144225159684658E-4</v>
      </c>
      <c r="EM11" s="7">
        <f t="shared" si="7"/>
        <v>1.2177997219845794E-3</v>
      </c>
      <c r="EN11" s="7">
        <f t="shared" si="7"/>
        <v>7.6879238807561637E-4</v>
      </c>
      <c r="EO11" s="7">
        <f t="shared" si="7"/>
        <v>1.5639798517511089E-3</v>
      </c>
      <c r="EP11" s="7">
        <f t="shared" si="7"/>
        <v>9.4240257575080159E-4</v>
      </c>
      <c r="EQ11" s="7">
        <f t="shared" si="7"/>
        <v>3.2648888539360855E-3</v>
      </c>
      <c r="ER11" s="7">
        <f t="shared" si="7"/>
        <v>1.2274357553738577E-3</v>
      </c>
      <c r="ES11" s="7">
        <f t="shared" si="7"/>
        <v>9.7115574950754654E-4</v>
      </c>
      <c r="ET11" s="7">
        <f t="shared" si="7"/>
        <v>3.6389866713385068E-3</v>
      </c>
      <c r="EU11" s="7">
        <f t="shared" si="7"/>
        <v>4.7754453663541594E-3</v>
      </c>
      <c r="EV11" s="7">
        <f t="shared" si="7"/>
        <v>6.211368507845318E-4</v>
      </c>
      <c r="EW11" s="7">
        <f t="shared" si="7"/>
        <v>5.4798268979215344E-4</v>
      </c>
      <c r="EX11" s="7">
        <f t="shared" si="7"/>
        <v>1.4300146274770309E-3</v>
      </c>
      <c r="EY11" s="7">
        <f t="shared" si="7"/>
        <v>2.9146743898283887E-3</v>
      </c>
      <c r="EZ11" s="7">
        <f t="shared" si="8"/>
        <v>1.5397245851809464E-3</v>
      </c>
      <c r="FA11" s="7">
        <f t="shared" si="8"/>
        <v>4.8456980568783786E-3</v>
      </c>
      <c r="FB11" s="7">
        <f t="shared" si="8"/>
        <v>2.4576533411612865E-3</v>
      </c>
      <c r="FC11" s="7">
        <f t="shared" si="8"/>
        <v>-5.5031860942034161E-4</v>
      </c>
      <c r="FD11" s="7">
        <f t="shared" si="8"/>
        <v>-5.9534656143989118E-4</v>
      </c>
      <c r="FE11" s="7">
        <f t="shared" si="8"/>
        <v>-2.7042368232643721E-4</v>
      </c>
      <c r="FF11" s="7">
        <f t="shared" si="8"/>
        <v>-2.5548132917074806E-4</v>
      </c>
      <c r="FG11" s="7">
        <f t="shared" si="8"/>
        <v>-3.7580440230911005E-4</v>
      </c>
      <c r="FH11" s="7">
        <f t="shared" si="8"/>
        <v>0.22797259492343289</v>
      </c>
      <c r="FI11" s="7">
        <f t="shared" si="8"/>
        <v>-5.5289567782061289E-2</v>
      </c>
      <c r="FJ11" s="7">
        <f t="shared" si="8"/>
        <v>-2.5446871444597896E-2</v>
      </c>
      <c r="FK11" s="7">
        <f t="shared" si="8"/>
        <v>-5.9959592884685553E-2</v>
      </c>
      <c r="FL11" s="7">
        <f t="shared" si="8"/>
        <v>8.3299785789829564E-2</v>
      </c>
      <c r="FM11" s="7">
        <f t="shared" si="8"/>
        <v>8.6743166377290556E-2</v>
      </c>
      <c r="FN11" s="7">
        <f t="shared" si="8"/>
        <v>-6.880057588111399E-2</v>
      </c>
      <c r="FO11" s="7">
        <f t="shared" si="8"/>
        <v>-8.0571723578184873E-2</v>
      </c>
      <c r="FP11" s="7">
        <f t="shared" si="9"/>
        <v>-2.0638820719964146E-2</v>
      </c>
      <c r="FQ11" s="7">
        <f t="shared" si="9"/>
        <v>-6.6146023641862062E-2</v>
      </c>
      <c r="FR11" s="7">
        <f t="shared" si="9"/>
        <v>-3.6290306618430135E-2</v>
      </c>
      <c r="FS11" s="7">
        <f t="shared" si="9"/>
        <v>-2.9035641422774039E-2</v>
      </c>
      <c r="FT11" s="7">
        <f t="shared" si="9"/>
        <v>1.415044873728351E-2</v>
      </c>
      <c r="FU11" s="7">
        <f t="shared" si="9"/>
        <v>-3.903801811411256E-4</v>
      </c>
      <c r="FV11" s="7">
        <f t="shared" si="9"/>
        <v>2.2154349129818989E-3</v>
      </c>
      <c r="FW11" s="7">
        <f t="shared" si="9"/>
        <v>3.2733231414244436E-3</v>
      </c>
      <c r="FX11" s="7">
        <f t="shared" si="9"/>
        <v>1.144549493876822E-2</v>
      </c>
      <c r="FY11" s="7">
        <f t="shared" si="9"/>
        <v>7.2947168694500813E-4</v>
      </c>
      <c r="FZ11" s="7">
        <f t="shared" si="9"/>
        <v>9.6673978420835464E-3</v>
      </c>
      <c r="GA11" s="7">
        <f t="shared" si="9"/>
        <v>-9.8956689547067822E-2</v>
      </c>
      <c r="GB11" s="7">
        <f t="shared" si="9"/>
        <v>0.42428617052996603</v>
      </c>
      <c r="GC11" s="7">
        <f t="shared" si="9"/>
        <v>-0.30578845698217616</v>
      </c>
      <c r="GD11" s="7">
        <f t="shared" si="9"/>
        <v>-0.33230923643629207</v>
      </c>
      <c r="GE11" s="7">
        <f t="shared" si="9"/>
        <v>-0.45021848203334469</v>
      </c>
      <c r="GF11" s="7">
        <f t="shared" si="6"/>
        <v>-0.23085098233019496</v>
      </c>
      <c r="GG11" s="7">
        <f t="shared" si="6"/>
        <v>-0.14416280190858055</v>
      </c>
      <c r="GH11" s="7">
        <f t="shared" si="6"/>
        <v>0.31181955127404093</v>
      </c>
      <c r="GI11" s="7">
        <f t="shared" si="6"/>
        <v>-3.9688920721575371E-2</v>
      </c>
      <c r="GJ11" s="7">
        <f t="shared" si="6"/>
        <v>-0.43950207405277986</v>
      </c>
      <c r="GK11" s="7">
        <f t="shared" si="6"/>
        <v>1.9939059047083943E-2</v>
      </c>
    </row>
    <row r="12" spans="6:193">
      <c r="F12" s="20">
        <v>8</v>
      </c>
      <c r="G12">
        <f>'Class data q'!J11</f>
        <v>-4.3532060870520451E-16</v>
      </c>
      <c r="H12" s="20">
        <f>'Class data q'!K11</f>
        <v>-1.8761360130639776E-15</v>
      </c>
      <c r="J12" s="88">
        <v>8.3677430744390738E-17</v>
      </c>
      <c r="K12" s="7">
        <f t="shared" si="3"/>
        <v>-3.3997164886004905E-3</v>
      </c>
      <c r="L12" s="7">
        <f t="shared" si="3"/>
        <v>-1.2976281853822602E-2</v>
      </c>
      <c r="M12" s="7">
        <f t="shared" si="3"/>
        <v>-1.48981352244969E-2</v>
      </c>
      <c r="N12" s="7">
        <f t="shared" si="3"/>
        <v>-3.1103232616763177E-2</v>
      </c>
      <c r="O12" s="7">
        <f t="shared" si="3"/>
        <v>-1.0906975216036341E-2</v>
      </c>
      <c r="P12" s="7">
        <f t="shared" si="3"/>
        <v>0.29607122267213182</v>
      </c>
      <c r="Q12" s="7">
        <f t="shared" si="3"/>
        <v>0.42440646378346791</v>
      </c>
      <c r="R12" s="7">
        <f t="shared" si="3"/>
        <v>-0.20236585698929233</v>
      </c>
      <c r="S12" s="7">
        <f t="shared" si="3"/>
        <v>0</v>
      </c>
      <c r="T12" s="7">
        <f t="shared" si="3"/>
        <v>-3.9748073483443225E-3</v>
      </c>
      <c r="U12" s="7">
        <f t="shared" si="3"/>
        <v>-1.4650484616325454E-2</v>
      </c>
      <c r="V12" s="7">
        <f t="shared" si="3"/>
        <v>-9.1946668005662424E-3</v>
      </c>
      <c r="W12" s="7">
        <f t="shared" si="3"/>
        <v>4.0854477849872461E-3</v>
      </c>
      <c r="X12" s="7">
        <f t="shared" si="3"/>
        <v>-5.1680933029373266E-3</v>
      </c>
      <c r="Y12" s="7">
        <f t="shared" si="3"/>
        <v>-8.5044476561779714E-4</v>
      </c>
      <c r="Z12" s="7">
        <f t="shared" si="3"/>
        <v>1.5977118435904471E-2</v>
      </c>
      <c r="AA12" s="7">
        <f t="shared" ref="AA12:AP27" si="12">IF(MOD(AA$3/$J12,1)&gt;0.5,-(1-MOD(AA$3/$J12,1)),MOD(AA$3/$J12,1))</f>
        <v>-2.7226564733118241E-3</v>
      </c>
      <c r="AB12" s="7">
        <f t="shared" si="12"/>
        <v>-6.3897448620234831E-3</v>
      </c>
      <c r="AC12" s="7">
        <f t="shared" si="12"/>
        <v>-5.515118967693966E-3</v>
      </c>
      <c r="AD12" s="7">
        <f t="shared" si="12"/>
        <v>-5.0806529564807468E-3</v>
      </c>
      <c r="AE12" s="7">
        <f t="shared" si="12"/>
        <v>-1.1451951758580714E-2</v>
      </c>
      <c r="AF12" s="7">
        <f t="shared" si="12"/>
        <v>1.8320833188983417E-2</v>
      </c>
      <c r="AG12" s="7">
        <f t="shared" si="12"/>
        <v>5.8545237382215496E-4</v>
      </c>
      <c r="AH12" s="7">
        <f t="shared" si="12"/>
        <v>-5.5339529338592763E-3</v>
      </c>
      <c r="AI12" s="7">
        <f t="shared" si="12"/>
        <v>0.49437840142606682</v>
      </c>
      <c r="AJ12" s="7">
        <f t="shared" si="12"/>
        <v>0.40208993445939889</v>
      </c>
      <c r="AK12" s="7">
        <f t="shared" si="12"/>
        <v>0.36656183451376712</v>
      </c>
      <c r="AL12" s="7">
        <f t="shared" si="12"/>
        <v>-0.28992344936034509</v>
      </c>
      <c r="AM12" s="7">
        <f t="shared" si="12"/>
        <v>0.3443429711413426</v>
      </c>
      <c r="AN12" s="7">
        <f t="shared" si="12"/>
        <v>0.23170833017261128</v>
      </c>
      <c r="AO12" s="7">
        <f t="shared" si="12"/>
        <v>-8.7918852384034629E-3</v>
      </c>
      <c r="AP12" s="7">
        <f t="shared" si="12"/>
        <v>-7.9926229440031582E-3</v>
      </c>
      <c r="AQ12" s="7">
        <f t="shared" ref="AQ12:BF27" si="13">IF(MOD(AQ$3/$J12,1)&gt;0.5,-(1-MOD(AQ$3/$J12,1)),MOD(AQ$3/$J12,1))</f>
        <v>-5.983962922374908E-3</v>
      </c>
      <c r="AR12" s="7">
        <f t="shared" si="13"/>
        <v>-8.7918852384034629E-3</v>
      </c>
      <c r="AS12" s="7">
        <f t="shared" si="13"/>
        <v>-9.1915163856036708E-3</v>
      </c>
      <c r="AT12" s="7">
        <f t="shared" si="13"/>
        <v>-8.7918852384034629E-3</v>
      </c>
      <c r="AU12" s="7">
        <f t="shared" si="13"/>
        <v>-7.9926229440031582E-3</v>
      </c>
      <c r="AV12" s="7">
        <f t="shared" si="13"/>
        <v>-8.7918852384034629E-3</v>
      </c>
      <c r="AW12" s="7">
        <f t="shared" si="13"/>
        <v>-7.9926229440031582E-3</v>
      </c>
      <c r="AX12" s="7">
        <f t="shared" si="13"/>
        <v>-7.9926229440031582E-3</v>
      </c>
      <c r="AY12" s="7">
        <f t="shared" si="13"/>
        <v>-8.7918852384034629E-3</v>
      </c>
      <c r="AZ12" s="7">
        <f t="shared" si="13"/>
        <v>-7.9926229440031582E-3</v>
      </c>
      <c r="BA12" s="7">
        <f t="shared" si="13"/>
        <v>-5.983962922374908E-3</v>
      </c>
      <c r="BB12" s="7">
        <f t="shared" si="13"/>
        <v>-8.3922540912033661E-3</v>
      </c>
      <c r="BC12" s="7">
        <f t="shared" si="13"/>
        <v>-5.4636183204291866E-3</v>
      </c>
      <c r="BD12" s="7">
        <f t="shared" si="13"/>
        <v>-8.7918852384034629E-3</v>
      </c>
      <c r="BE12" s="7">
        <f t="shared" si="13"/>
        <v>-8.3922540912033661E-3</v>
      </c>
      <c r="BF12" s="7">
        <f t="shared" si="13"/>
        <v>-8.7918852384034629E-3</v>
      </c>
      <c r="BG12" s="7">
        <f t="shared" ref="BG12:BV27" si="14">IF(MOD(BG$3/$J12,1)&gt;0.5,-(1-MOD(BG$3/$J12,1)),MOD(BG$3/$J12,1))</f>
        <v>-5.983962922374908E-3</v>
      </c>
      <c r="BH12" s="7">
        <f t="shared" si="14"/>
        <v>-5.983962922374908E-3</v>
      </c>
      <c r="BI12" s="7">
        <f t="shared" si="14"/>
        <v>-5.4636183204291866E-3</v>
      </c>
      <c r="BJ12" s="7">
        <f t="shared" si="14"/>
        <v>-9.4531342627465209E-3</v>
      </c>
      <c r="BK12" s="7">
        <f t="shared" si="14"/>
        <v>-2.2090855153180433E-2</v>
      </c>
      <c r="BL12" s="7">
        <f t="shared" si="14"/>
        <v>-2.7249758273213409E-3</v>
      </c>
      <c r="BM12" s="7">
        <f t="shared" si="14"/>
        <v>-6.479420497909949E-3</v>
      </c>
      <c r="BN12" s="7">
        <f t="shared" si="14"/>
        <v>1.2341979037527443E-13</v>
      </c>
      <c r="BO12" s="7">
        <f t="shared" si="14"/>
        <v>5.0063332248411728E-14</v>
      </c>
      <c r="BP12" s="7">
        <f t="shared" si="14"/>
        <v>1.1826779967326637E-12</v>
      </c>
      <c r="BQ12" s="7">
        <f t="shared" si="14"/>
        <v>7.231312815579029E-12</v>
      </c>
      <c r="BR12" s="7">
        <f t="shared" si="14"/>
        <v>3.3566858731573315E-11</v>
      </c>
      <c r="BS12" s="7">
        <f t="shared" si="14"/>
        <v>-3.6193270602780103E-14</v>
      </c>
      <c r="BT12" s="7">
        <f t="shared" si="14"/>
        <v>4.4560477313873956E-14</v>
      </c>
      <c r="BU12" s="7">
        <f t="shared" si="14"/>
        <v>-3.3997164886004905E-3</v>
      </c>
      <c r="BV12" s="7">
        <f t="shared" si="14"/>
        <v>-1.2976281853822602E-2</v>
      </c>
      <c r="BW12" s="7">
        <f t="shared" si="10"/>
        <v>-1.48981352244969E-2</v>
      </c>
      <c r="BX12" s="7">
        <f t="shared" si="10"/>
        <v>-3.1103232616763177E-2</v>
      </c>
      <c r="BY12" s="7">
        <f t="shared" si="10"/>
        <v>-1.0906975216036341E-2</v>
      </c>
      <c r="BZ12" s="7">
        <f t="shared" si="10"/>
        <v>-2.9755305275041E-3</v>
      </c>
      <c r="CA12" s="7">
        <f t="shared" si="10"/>
        <v>-3.7993325510596865E-3</v>
      </c>
      <c r="CB12" s="7">
        <f t="shared" si="10"/>
        <v>-5.3003827477273724E-3</v>
      </c>
      <c r="CC12" s="7">
        <f t="shared" si="10"/>
        <v>-6.9669616099293785E-3</v>
      </c>
      <c r="CD12" s="7">
        <f t="shared" si="10"/>
        <v>-9.6760680936139876E-3</v>
      </c>
      <c r="CE12" s="7">
        <f t="shared" si="10"/>
        <v>-4.392528174869903E-3</v>
      </c>
      <c r="CF12" s="7">
        <f t="shared" si="10"/>
        <v>-1.3346450169575697E-2</v>
      </c>
      <c r="CG12" s="7">
        <f t="shared" si="10"/>
        <v>-5.3921600505341116E-3</v>
      </c>
      <c r="CH12" s="7">
        <f t="shared" si="10"/>
        <v>-6.1382355514344455E-3</v>
      </c>
      <c r="CI12" s="7">
        <f t="shared" si="10"/>
        <v>-1.5693118486890145E-2</v>
      </c>
      <c r="CJ12" s="7">
        <f t="shared" si="10"/>
        <v>-2.0800236335532962E-2</v>
      </c>
      <c r="CK12" s="7">
        <f t="shared" si="10"/>
        <v>-3.5514607941855569E-3</v>
      </c>
      <c r="CL12" s="7">
        <f t="shared" ref="CL12:DA27" si="15">IF(MOD(CL$3/$J12,1)&gt;0.5,-(1-MOD(CL$3/$J12,1)),MOD(CL$3/$J12,1))</f>
        <v>-1.3482208649906458E-2</v>
      </c>
      <c r="CM12" s="7">
        <f t="shared" si="15"/>
        <v>-6.2569696671696651E-2</v>
      </c>
      <c r="CN12" s="7">
        <f t="shared" si="15"/>
        <v>-0.29148246553125312</v>
      </c>
      <c r="CO12" s="7">
        <f t="shared" si="15"/>
        <v>-7.8218752973897465E-2</v>
      </c>
      <c r="CP12" s="7">
        <f t="shared" si="15"/>
        <v>-5.1676852200105206E-2</v>
      </c>
      <c r="CQ12" s="7">
        <f t="shared" si="15"/>
        <v>-0.29802317342886142</v>
      </c>
      <c r="CR12" s="7">
        <f t="shared" si="15"/>
        <v>-0.23832124695641155</v>
      </c>
      <c r="CS12" s="7">
        <f t="shared" si="15"/>
        <v>-3.8436575248450344E-2</v>
      </c>
      <c r="CT12" s="7">
        <f t="shared" si="15"/>
        <v>-0.40658365211354486</v>
      </c>
      <c r="CU12" s="7">
        <f t="shared" si="15"/>
        <v>-0.26712014292477781</v>
      </c>
      <c r="CV12" s="7">
        <f t="shared" si="15"/>
        <v>-0.47435417376278011</v>
      </c>
      <c r="CW12" s="7">
        <f t="shared" si="15"/>
        <v>-1.6689749705647627E-2</v>
      </c>
      <c r="CX12" s="7">
        <f t="shared" si="15"/>
        <v>-8.4000876716507911E-3</v>
      </c>
      <c r="CY12" s="7">
        <f t="shared" si="15"/>
        <v>-8.4530058303955435E-3</v>
      </c>
      <c r="CZ12" s="7">
        <f t="shared" si="15"/>
        <v>-2.2161962812152214E-2</v>
      </c>
      <c r="DA12" s="7">
        <f t="shared" si="15"/>
        <v>-1.1622266397022907E-2</v>
      </c>
      <c r="DB12" s="7">
        <f t="shared" ref="DB12:DQ27" si="16">IF(MOD(DB$3/$J12,1)&gt;0.5,-(1-MOD(DB$3/$J12,1)),MOD(DB$3/$J12,1))</f>
        <v>-6.8764194855563954E-3</v>
      </c>
      <c r="DC12" s="7">
        <f t="shared" si="16"/>
        <v>-3.0404956026641727E-4</v>
      </c>
      <c r="DD12" s="7">
        <f t="shared" si="16"/>
        <v>-3.7774642736487785E-4</v>
      </c>
      <c r="DE12" s="7">
        <f t="shared" si="16"/>
        <v>-1.3126754875011359E-3</v>
      </c>
      <c r="DF12" s="7">
        <f t="shared" si="16"/>
        <v>-3.6571665536833109E-5</v>
      </c>
      <c r="DG12" s="7">
        <f t="shared" si="16"/>
        <v>-1.9967438247947555E-5</v>
      </c>
      <c r="DH12" s="7">
        <f t="shared" si="16"/>
        <v>-2.6133289415890548E-3</v>
      </c>
      <c r="DI12" s="7">
        <f t="shared" si="16"/>
        <v>2.9416094831984931E-4</v>
      </c>
      <c r="DJ12" s="7">
        <f t="shared" si="16"/>
        <v>-1.4914957873608525E-3</v>
      </c>
      <c r="DK12" s="7">
        <f t="shared" si="16"/>
        <v>-2.2687612340329677E-3</v>
      </c>
      <c r="DL12" s="7">
        <f t="shared" si="16"/>
        <v>-1.1875813155846182E-2</v>
      </c>
      <c r="DM12" s="7">
        <f t="shared" si="16"/>
        <v>-3.6859085578039297E-3</v>
      </c>
      <c r="DN12" s="7">
        <f t="shared" si="16"/>
        <v>-3.3746264929659375E-3</v>
      </c>
      <c r="DO12" s="7">
        <f t="shared" si="16"/>
        <v>-9.8861893373176635E-3</v>
      </c>
      <c r="DP12" s="7">
        <f t="shared" si="16"/>
        <v>-4.6067296574425765E-3</v>
      </c>
      <c r="DQ12" s="7">
        <f t="shared" si="16"/>
        <v>-3.5784509392627895E-3</v>
      </c>
      <c r="DR12" s="7">
        <f t="shared" ref="DR12:EG27" si="17">IF(MOD(DR$3/$J12,1)&gt;0.5,-(1-MOD(DR$3/$J12,1)),MOD(DR$3/$J12,1))</f>
        <v>-6.4804484738225643E-3</v>
      </c>
      <c r="DS12" s="7">
        <f t="shared" si="17"/>
        <v>-8.7351807397387793E-3</v>
      </c>
      <c r="DT12" s="7">
        <f t="shared" si="17"/>
        <v>-1.1357257806260068E-2</v>
      </c>
      <c r="DU12" s="7">
        <f t="shared" si="17"/>
        <v>-1.1355568054519316E-2</v>
      </c>
      <c r="DV12" s="7">
        <f t="shared" si="17"/>
        <v>-6.0662246580599488E-3</v>
      </c>
      <c r="DW12" s="7">
        <f t="shared" si="17"/>
        <v>-7.8562944470690343E-3</v>
      </c>
      <c r="DX12" s="7">
        <f t="shared" si="17"/>
        <v>-7.0248398743620877E-3</v>
      </c>
      <c r="DY12" s="7">
        <f t="shared" si="17"/>
        <v>-6.8805579441493236E-3</v>
      </c>
      <c r="DZ12" s="7">
        <f t="shared" si="17"/>
        <v>-1.2655434212774042E-2</v>
      </c>
      <c r="EA12" s="7">
        <f t="shared" si="17"/>
        <v>-2.5946282048958991E-2</v>
      </c>
      <c r="EB12" s="7">
        <f t="shared" si="17"/>
        <v>-6.4080457373068E-3</v>
      </c>
      <c r="EC12" s="7">
        <f t="shared" si="17"/>
        <v>-6.3898192237427098E-3</v>
      </c>
      <c r="ED12" s="7">
        <f t="shared" si="17"/>
        <v>-6.2342763622873498E-3</v>
      </c>
      <c r="EE12" s="7">
        <f t="shared" si="17"/>
        <v>-2.5092709425288406E-3</v>
      </c>
      <c r="EF12" s="7">
        <f t="shared" si="17"/>
        <v>-2.7931918069621364E-3</v>
      </c>
      <c r="EG12" s="7">
        <f t="shared" si="17"/>
        <v>-7.8641733020586857E-3</v>
      </c>
      <c r="EH12" s="7">
        <f t="shared" si="11"/>
        <v>-1.7668382260562776E-3</v>
      </c>
      <c r="EI12" s="7">
        <f t="shared" si="11"/>
        <v>-5.5506507026009677E-3</v>
      </c>
      <c r="EJ12" s="7">
        <f t="shared" si="7"/>
        <v>-5.5764657606697243E-3</v>
      </c>
      <c r="EK12" s="7">
        <f t="shared" si="7"/>
        <v>-3.8765993261981047E-3</v>
      </c>
      <c r="EL12" s="7">
        <f t="shared" si="7"/>
        <v>-2.4526150732495644E-3</v>
      </c>
      <c r="EM12" s="7">
        <f t="shared" si="7"/>
        <v>-6.3354396943036129E-3</v>
      </c>
      <c r="EN12" s="7">
        <f t="shared" si="7"/>
        <v>-3.9995392708378485E-3</v>
      </c>
      <c r="EO12" s="7">
        <f t="shared" si="7"/>
        <v>-8.1363953817691348E-3</v>
      </c>
      <c r="EP12" s="7">
        <f t="shared" si="7"/>
        <v>-4.9027229836247077E-3</v>
      </c>
      <c r="EQ12" s="7">
        <f t="shared" si="7"/>
        <v>-1.698514630058201E-2</v>
      </c>
      <c r="ER12" s="7">
        <f t="shared" si="7"/>
        <v>-6.3855698654048387E-3</v>
      </c>
      <c r="ES12" s="7">
        <f t="shared" si="7"/>
        <v>-5.0523075130568529E-3</v>
      </c>
      <c r="ET12" s="7">
        <f t="shared" si="7"/>
        <v>-1.8931340013010556E-2</v>
      </c>
      <c r="EU12" s="7">
        <f t="shared" si="7"/>
        <v>-2.4843613925838559E-2</v>
      </c>
      <c r="EV12" s="7">
        <f t="shared" si="7"/>
        <v>-3.2313811450392915E-3</v>
      </c>
      <c r="EW12" s="7">
        <f t="shared" si="7"/>
        <v>-2.8508064355958762E-3</v>
      </c>
      <c r="EX12" s="7">
        <f t="shared" si="7"/>
        <v>-7.4394592729817299E-3</v>
      </c>
      <c r="EY12" s="7">
        <f t="shared" si="7"/>
        <v>-1.5163202529884345E-2</v>
      </c>
      <c r="EZ12" s="7">
        <f t="shared" si="8"/>
        <v>-8.0102106111124005E-3</v>
      </c>
      <c r="FA12" s="7">
        <f t="shared" si="8"/>
        <v>-2.5209094124383435E-2</v>
      </c>
      <c r="FB12" s="7">
        <f t="shared" si="8"/>
        <v>-1.2785611830373078E-2</v>
      </c>
      <c r="FC12" s="7">
        <f t="shared" si="8"/>
        <v>2.8629587441142048E-3</v>
      </c>
      <c r="FD12" s="7">
        <f t="shared" si="8"/>
        <v>3.0972106243108283E-3</v>
      </c>
      <c r="FE12" s="7">
        <f t="shared" si="8"/>
        <v>1.4068429318561356E-3</v>
      </c>
      <c r="FF12" s="7">
        <f t="shared" si="8"/>
        <v>1.329107343976147E-3</v>
      </c>
      <c r="FG12" s="7">
        <f t="shared" si="8"/>
        <v>1.9550719914790352E-3</v>
      </c>
      <c r="FH12" s="7">
        <f t="shared" si="8"/>
        <v>-0.18599684415891793</v>
      </c>
      <c r="FI12" s="7">
        <f t="shared" si="8"/>
        <v>0.28763655967709073</v>
      </c>
      <c r="FJ12" s="7">
        <f t="shared" si="8"/>
        <v>0.13238393517057206</v>
      </c>
      <c r="FK12" s="7">
        <f t="shared" si="8"/>
        <v>0.31193173882226632</v>
      </c>
      <c r="FL12" s="7">
        <f t="shared" si="8"/>
        <v>-0.43335596148753119</v>
      </c>
      <c r="FM12" s="7">
        <f t="shared" si="8"/>
        <v>-0.45126968708835791</v>
      </c>
      <c r="FN12" s="7">
        <f t="shared" si="8"/>
        <v>0.35792576690510819</v>
      </c>
      <c r="FO12" s="7">
        <f t="shared" si="8"/>
        <v>0.41916358378192808</v>
      </c>
      <c r="FP12" s="7">
        <f t="shared" si="9"/>
        <v>0.10737069624206436</v>
      </c>
      <c r="FQ12" s="7">
        <f t="shared" si="9"/>
        <v>0.34411581497002947</v>
      </c>
      <c r="FR12" s="7">
        <f t="shared" si="9"/>
        <v>0.18879545209139353</v>
      </c>
      <c r="FS12" s="7">
        <f t="shared" si="9"/>
        <v>0.15105402957362368</v>
      </c>
      <c r="FT12" s="7">
        <f t="shared" si="9"/>
        <v>-7.3615811371920969E-2</v>
      </c>
      <c r="FU12" s="7">
        <f t="shared" si="9"/>
        <v>2.0309005256137318E-3</v>
      </c>
      <c r="FV12" s="7">
        <f t="shared" si="9"/>
        <v>-1.1525502949679023E-2</v>
      </c>
      <c r="FW12" s="7">
        <f t="shared" si="9"/>
        <v>-1.7029024549839455E-2</v>
      </c>
      <c r="FX12" s="7">
        <f t="shared" si="9"/>
        <v>-5.9543652085791487E-2</v>
      </c>
      <c r="FY12" s="7">
        <f t="shared" si="9"/>
        <v>-3.7949785978030892E-3</v>
      </c>
      <c r="FZ12" s="7">
        <f t="shared" si="9"/>
        <v>-5.0293340459587443E-2</v>
      </c>
      <c r="GA12" s="7">
        <f t="shared" si="9"/>
        <v>0.31244304603106254</v>
      </c>
      <c r="GB12" s="7">
        <f t="shared" si="9"/>
        <v>-0.20729188715783176</v>
      </c>
      <c r="GC12" s="7">
        <f t="shared" si="9"/>
        <v>0.38845757107621992</v>
      </c>
      <c r="GD12" s="7">
        <f t="shared" si="9"/>
        <v>-0.4735716313909446</v>
      </c>
      <c r="GE12" s="7">
        <f t="shared" si="9"/>
        <v>0.1398354021265269</v>
      </c>
      <c r="GF12" s="7">
        <f t="shared" si="6"/>
        <v>-1.3945884622481586E-3</v>
      </c>
      <c r="GG12" s="7">
        <f t="shared" si="6"/>
        <v>-0.45237821849218207</v>
      </c>
      <c r="GH12" s="7">
        <f t="shared" si="6"/>
        <v>0.17543475592091529</v>
      </c>
      <c r="GI12" s="7">
        <f t="shared" si="6"/>
        <v>0.20647628606267832</v>
      </c>
      <c r="GJ12" s="7">
        <f t="shared" si="6"/>
        <v>8.4084727138868942E-2</v>
      </c>
      <c r="GK12" s="7">
        <f t="shared" si="6"/>
        <v>-0.10373028000704299</v>
      </c>
    </row>
    <row r="13" spans="6:193">
      <c r="F13" s="20">
        <v>9</v>
      </c>
      <c r="G13">
        <f>'Class data q'!J12</f>
        <v>8.3677430744390738E-17</v>
      </c>
      <c r="H13" s="20">
        <f>'Class data q'!K12</f>
        <v>4.3038711214228299E-16</v>
      </c>
      <c r="J13" s="89">
        <v>-3.3260166661337345E-19</v>
      </c>
      <c r="K13" s="7">
        <f t="shared" si="3"/>
        <v>-0.14468395807494427</v>
      </c>
      <c r="L13" s="7">
        <f t="shared" si="3"/>
        <v>0.26463164541241957</v>
      </c>
      <c r="M13" s="7">
        <f t="shared" si="3"/>
        <v>-0.25185979624830424</v>
      </c>
      <c r="N13" s="7">
        <f t="shared" si="3"/>
        <v>-0.17490814247401865</v>
      </c>
      <c r="O13" s="7">
        <f t="shared" si="3"/>
        <v>-0.25597387239920266</v>
      </c>
      <c r="P13" s="7">
        <f t="shared" si="3"/>
        <v>0.2666243570779443</v>
      </c>
      <c r="Q13" s="7">
        <f t="shared" si="3"/>
        <v>-9.7934237697700155E-2</v>
      </c>
      <c r="R13" s="7">
        <f t="shared" si="3"/>
        <v>-0.16528146795258181</v>
      </c>
      <c r="S13" s="7">
        <f t="shared" si="3"/>
        <v>0.41547970455604855</v>
      </c>
      <c r="T13" s="7">
        <f t="shared" si="3"/>
        <v>0</v>
      </c>
      <c r="U13" s="7">
        <f t="shared" si="3"/>
        <v>-0.31416485570599173</v>
      </c>
      <c r="V13" s="7">
        <f t="shared" si="3"/>
        <v>0.31323583629689322</v>
      </c>
      <c r="W13" s="7">
        <f t="shared" si="3"/>
        <v>-2.7835421178100228E-2</v>
      </c>
      <c r="X13" s="7">
        <f t="shared" si="3"/>
        <v>0.30021227446157051</v>
      </c>
      <c r="Y13" s="7">
        <f t="shared" si="3"/>
        <v>0.21395873839572369</v>
      </c>
      <c r="Z13" s="7">
        <f t="shared" si="3"/>
        <v>-1.9595677400520373E-2</v>
      </c>
      <c r="AA13" s="7">
        <f t="shared" si="12"/>
        <v>-0.31502177723255587</v>
      </c>
      <c r="AB13" s="7">
        <f t="shared" si="12"/>
        <v>-0.39243910407753235</v>
      </c>
      <c r="AC13" s="7">
        <f t="shared" si="12"/>
        <v>0.38751855985958961</v>
      </c>
      <c r="AD13" s="7">
        <f t="shared" si="12"/>
        <v>0.27821363684383815</v>
      </c>
      <c r="AE13" s="7">
        <f t="shared" si="12"/>
        <v>-0.11886621037089373</v>
      </c>
      <c r="AF13" s="7">
        <f t="shared" si="12"/>
        <v>0.390761970736758</v>
      </c>
      <c r="AG13" s="7">
        <f t="shared" si="12"/>
        <v>-0.14729075462387575</v>
      </c>
      <c r="AH13" s="7">
        <f t="shared" si="12"/>
        <v>0.39225689420253707</v>
      </c>
      <c r="AI13" s="7">
        <f t="shared" si="12"/>
        <v>-0.22315592164522968</v>
      </c>
      <c r="AJ13" s="7">
        <f t="shared" si="12"/>
        <v>-0.42028593558961802</v>
      </c>
      <c r="AK13" s="7">
        <f t="shared" si="12"/>
        <v>-0.22128329476402087</v>
      </c>
      <c r="AL13" s="7">
        <f t="shared" si="12"/>
        <v>-0.22878866116508334</v>
      </c>
      <c r="AM13" s="7">
        <f t="shared" si="12"/>
        <v>0.44603731107758904</v>
      </c>
      <c r="AN13" s="7">
        <f t="shared" si="12"/>
        <v>0.19864913240144233</v>
      </c>
      <c r="AO13" s="7">
        <f t="shared" si="12"/>
        <v>0.21190223019633336</v>
      </c>
      <c r="AP13" s="7">
        <f t="shared" si="12"/>
        <v>1.0820209269394088E-2</v>
      </c>
      <c r="AQ13" s="7">
        <f t="shared" si="13"/>
        <v>-0.4945275587085971</v>
      </c>
      <c r="AR13" s="7">
        <f t="shared" si="13"/>
        <v>0.21190223019633336</v>
      </c>
      <c r="AS13" s="7">
        <f t="shared" si="13"/>
        <v>0.31244324065980278</v>
      </c>
      <c r="AT13" s="7">
        <f t="shared" si="13"/>
        <v>0.21190223019633336</v>
      </c>
      <c r="AU13" s="7">
        <f t="shared" si="13"/>
        <v>1.0820209269394088E-2</v>
      </c>
      <c r="AV13" s="7">
        <f t="shared" si="13"/>
        <v>0.21190223019633336</v>
      </c>
      <c r="AW13" s="7">
        <f t="shared" si="13"/>
        <v>1.0820209269394088E-2</v>
      </c>
      <c r="AX13" s="7">
        <f t="shared" si="13"/>
        <v>1.0820209269394088E-2</v>
      </c>
      <c r="AY13" s="7">
        <f t="shared" si="13"/>
        <v>0.21190223019633336</v>
      </c>
      <c r="AZ13" s="7">
        <f t="shared" si="13"/>
        <v>1.0820209269394088E-2</v>
      </c>
      <c r="BA13" s="7">
        <f t="shared" si="13"/>
        <v>-0.4945275587085971</v>
      </c>
      <c r="BB13" s="7">
        <f t="shared" si="13"/>
        <v>0.11136121973286395</v>
      </c>
      <c r="BC13" s="7">
        <f t="shared" si="13"/>
        <v>0.37456179422258495</v>
      </c>
      <c r="BD13" s="7">
        <f t="shared" si="13"/>
        <v>0.21190223019633336</v>
      </c>
      <c r="BE13" s="7">
        <f t="shared" si="13"/>
        <v>0.11136121973286395</v>
      </c>
      <c r="BF13" s="7">
        <f t="shared" si="13"/>
        <v>0.21190223019633336</v>
      </c>
      <c r="BG13" s="7">
        <f t="shared" si="14"/>
        <v>-0.4945275587085971</v>
      </c>
      <c r="BH13" s="7">
        <f t="shared" si="14"/>
        <v>-0.4945275587085971</v>
      </c>
      <c r="BI13" s="7">
        <f t="shared" si="14"/>
        <v>0.37456179422258495</v>
      </c>
      <c r="BJ13" s="7">
        <f t="shared" si="14"/>
        <v>0.37826224878151837</v>
      </c>
      <c r="BK13" s="7">
        <f t="shared" si="14"/>
        <v>-0.44228280337097736</v>
      </c>
      <c r="BL13" s="7">
        <f t="shared" si="14"/>
        <v>-0.31443826366667926</v>
      </c>
      <c r="BM13" s="7">
        <f t="shared" si="14"/>
        <v>-0.36987810224085726</v>
      </c>
      <c r="BN13" s="7">
        <f t="shared" si="14"/>
        <v>-3.1050495508111453E-11</v>
      </c>
      <c r="BO13" s="7">
        <f t="shared" si="14"/>
        <v>-1.2595147147465013E-11</v>
      </c>
      <c r="BP13" s="7">
        <f t="shared" si="14"/>
        <v>-2.9754343433552322E-10</v>
      </c>
      <c r="BQ13" s="7">
        <f t="shared" si="14"/>
        <v>-1.8192863882049437E-9</v>
      </c>
      <c r="BR13" s="7">
        <f t="shared" si="14"/>
        <v>-8.4449019999155439E-9</v>
      </c>
      <c r="BS13" s="7">
        <f t="shared" si="14"/>
        <v>9.103210858451188E-12</v>
      </c>
      <c r="BT13" s="7">
        <f t="shared" si="14"/>
        <v>-1.1210699035757443E-11</v>
      </c>
      <c r="BU13" s="7">
        <f t="shared" si="14"/>
        <v>-0.14468395807494427</v>
      </c>
      <c r="BV13" s="7">
        <f t="shared" si="14"/>
        <v>0.26463164541241957</v>
      </c>
      <c r="BW13" s="7">
        <f t="shared" si="10"/>
        <v>-0.25185979624830424</v>
      </c>
      <c r="BX13" s="7">
        <f t="shared" si="10"/>
        <v>-0.17490814247401865</v>
      </c>
      <c r="BY13" s="7">
        <f t="shared" si="10"/>
        <v>-0.25597387239920266</v>
      </c>
      <c r="BZ13" s="7">
        <f t="shared" si="10"/>
        <v>-0.25140257961343493</v>
      </c>
      <c r="CA13" s="7">
        <f t="shared" si="10"/>
        <v>-4.4146742698769725E-2</v>
      </c>
      <c r="CB13" s="7">
        <f t="shared" si="10"/>
        <v>0.3334942509692429</v>
      </c>
      <c r="CC13" s="7">
        <f t="shared" si="10"/>
        <v>-0.24722030544915108</v>
      </c>
      <c r="CD13" s="7">
        <f t="shared" si="10"/>
        <v>0.43434894967792159</v>
      </c>
      <c r="CE13" s="7">
        <f t="shared" si="10"/>
        <v>0.10509209375887441</v>
      </c>
      <c r="CF13" s="7">
        <f t="shared" si="10"/>
        <v>0.35776026355975432</v>
      </c>
      <c r="CG13" s="7">
        <f t="shared" si="10"/>
        <v>0.35658399966988141</v>
      </c>
      <c r="CH13" s="7">
        <f t="shared" si="10"/>
        <v>-0.4557149533319238</v>
      </c>
      <c r="CI13" s="7">
        <f t="shared" si="10"/>
        <v>-5.1854313536192631E-2</v>
      </c>
      <c r="CJ13" s="7">
        <f t="shared" si="10"/>
        <v>0.23301748050691806</v>
      </c>
      <c r="CK13" s="7">
        <f t="shared" si="10"/>
        <v>-0.10650743974674004</v>
      </c>
      <c r="CL13" s="7">
        <f t="shared" si="15"/>
        <v>0.39191499570979849</v>
      </c>
      <c r="CM13" s="7">
        <f t="shared" si="15"/>
        <v>-0.25843287781974844</v>
      </c>
      <c r="CN13" s="7">
        <f t="shared" si="15"/>
        <v>0.33247626521358598</v>
      </c>
      <c r="CO13" s="7">
        <f t="shared" si="15"/>
        <v>-0.32137255495417705</v>
      </c>
      <c r="CP13" s="7">
        <f t="shared" si="15"/>
        <v>1.0960711420278102E-3</v>
      </c>
      <c r="CQ13" s="7">
        <f t="shared" si="15"/>
        <v>-2.1982875974003946E-2</v>
      </c>
      <c r="CR13" s="7">
        <f t="shared" si="15"/>
        <v>-4.2063408259153334E-2</v>
      </c>
      <c r="CS13" s="7">
        <f t="shared" si="15"/>
        <v>-0.32995265431889287</v>
      </c>
      <c r="CT13" s="7">
        <f t="shared" si="15"/>
        <v>0.29015307695587467</v>
      </c>
      <c r="CU13" s="7">
        <f t="shared" si="15"/>
        <v>0.20329301898065921</v>
      </c>
      <c r="CV13" s="7">
        <f t="shared" si="15"/>
        <v>0.34016725625069455</v>
      </c>
      <c r="CW13" s="7">
        <f t="shared" si="15"/>
        <v>0.19888267354639755</v>
      </c>
      <c r="CX13" s="7">
        <f t="shared" si="15"/>
        <v>0.11333202731194403</v>
      </c>
      <c r="CY13" s="7">
        <f t="shared" si="15"/>
        <v>0.12664541689466313</v>
      </c>
      <c r="CZ13" s="7">
        <f t="shared" si="15"/>
        <v>-0.42439321709922861</v>
      </c>
      <c r="DA13" s="7">
        <f t="shared" si="15"/>
        <v>-7.6017683759143306E-2</v>
      </c>
      <c r="DB13" s="7">
        <f t="shared" si="16"/>
        <v>-0.26999930237604008</v>
      </c>
      <c r="DC13" s="7">
        <f t="shared" si="16"/>
        <v>7.6494162765668824E-2</v>
      </c>
      <c r="DD13" s="7">
        <f t="shared" si="16"/>
        <v>9.5035153721898372E-2</v>
      </c>
      <c r="DE13" s="7">
        <f t="shared" si="16"/>
        <v>0.33024883282656797</v>
      </c>
      <c r="DF13" s="7">
        <f t="shared" si="16"/>
        <v>9.2008649304791534E-3</v>
      </c>
      <c r="DG13" s="7">
        <f t="shared" si="16"/>
        <v>5.0234983731289144E-3</v>
      </c>
      <c r="DH13" s="7">
        <f t="shared" si="16"/>
        <v>-0.34252689185611385</v>
      </c>
      <c r="DI13" s="7">
        <f t="shared" si="16"/>
        <v>-7.4006341072702209E-2</v>
      </c>
      <c r="DJ13" s="7">
        <f t="shared" si="16"/>
        <v>0.37523725218585108</v>
      </c>
      <c r="DK13" s="7">
        <f t="shared" si="16"/>
        <v>-0.42921479327091061</v>
      </c>
      <c r="DL13" s="7">
        <f t="shared" si="16"/>
        <v>-1.2229244068118206E-2</v>
      </c>
      <c r="DM13" s="7">
        <f t="shared" si="16"/>
        <v>-7.2682463632033789E-2</v>
      </c>
      <c r="DN13" s="7">
        <f t="shared" si="16"/>
        <v>-0.15099621259086937</v>
      </c>
      <c r="DO13" s="7">
        <f t="shared" si="16"/>
        <v>0.48721220197898774</v>
      </c>
      <c r="DP13" s="7">
        <f t="shared" si="16"/>
        <v>0.15898187099848071</v>
      </c>
      <c r="DQ13" s="7">
        <f t="shared" si="16"/>
        <v>-9.9717137044795345E-2</v>
      </c>
      <c r="DR13" s="7">
        <f t="shared" si="17"/>
        <v>-0.36961947941399753</v>
      </c>
      <c r="DS13" s="7">
        <f t="shared" si="17"/>
        <v>0.19763625610117419</v>
      </c>
      <c r="DT13" s="7">
        <f t="shared" si="17"/>
        <v>-0.14268974294038728</v>
      </c>
      <c r="DU13" s="7">
        <f t="shared" si="17"/>
        <v>-0.14311485832149184</v>
      </c>
      <c r="DV13" s="7">
        <f t="shared" si="17"/>
        <v>-0.47383177939759169</v>
      </c>
      <c r="DW13" s="7">
        <f t="shared" si="17"/>
        <v>-2.3477930234380828E-2</v>
      </c>
      <c r="DX13" s="7">
        <f t="shared" si="17"/>
        <v>-0.23265903005631605</v>
      </c>
      <c r="DY13" s="7">
        <f t="shared" si="17"/>
        <v>-0.26895813025618676</v>
      </c>
      <c r="DZ13" s="7">
        <f t="shared" si="17"/>
        <v>0.18391134555130728</v>
      </c>
      <c r="EA13" s="7">
        <f t="shared" si="17"/>
        <v>-0.47231707726237193</v>
      </c>
      <c r="EB13" s="7">
        <f t="shared" si="17"/>
        <v>-0.38783488714840075</v>
      </c>
      <c r="EC13" s="7">
        <f t="shared" si="17"/>
        <v>-0.39242039582007759</v>
      </c>
      <c r="ED13" s="7">
        <f t="shared" si="17"/>
        <v>-0.43155257200471375</v>
      </c>
      <c r="EE13" s="7">
        <f t="shared" si="17"/>
        <v>-0.36870627363257769</v>
      </c>
      <c r="EF13" s="7">
        <f t="shared" si="17"/>
        <v>-0.29727617915227744</v>
      </c>
      <c r="EG13" s="7">
        <f t="shared" si="17"/>
        <v>-2.1495732281325175E-2</v>
      </c>
      <c r="EH13" s="7">
        <f t="shared" si="11"/>
        <v>0.44450914754201121</v>
      </c>
      <c r="EI13" s="7">
        <f t="shared" si="11"/>
        <v>0.39645779434144446</v>
      </c>
      <c r="EJ13" s="7">
        <f t="shared" si="7"/>
        <v>0.4029524633420527</v>
      </c>
      <c r="EK13" s="7">
        <f t="shared" si="7"/>
        <v>-2.4707618140797138E-2</v>
      </c>
      <c r="EL13" s="7">
        <f t="shared" si="7"/>
        <v>-0.38296001332712659</v>
      </c>
      <c r="EM13" s="7">
        <f t="shared" si="7"/>
        <v>-0.40610144364790735</v>
      </c>
      <c r="EN13" s="7">
        <f t="shared" si="7"/>
        <v>6.2221688565298194E-3</v>
      </c>
      <c r="EO13" s="7">
        <f t="shared" si="7"/>
        <v>4.6991129056455971E-2</v>
      </c>
      <c r="EP13" s="7">
        <f t="shared" si="7"/>
        <v>0.23344920997667695</v>
      </c>
      <c r="EQ13" s="7">
        <f t="shared" si="7"/>
        <v>0.27319988417985552</v>
      </c>
      <c r="ER13" s="7">
        <f t="shared" si="7"/>
        <v>-0.39348946859908596</v>
      </c>
      <c r="ES13" s="7">
        <f t="shared" si="7"/>
        <v>0.27108236205748937</v>
      </c>
      <c r="ET13" s="7">
        <f t="shared" si="7"/>
        <v>-0.23716790427679335</v>
      </c>
      <c r="EU13" s="7">
        <f t="shared" si="7"/>
        <v>0.25026869193731649</v>
      </c>
      <c r="EV13" s="7">
        <f t="shared" si="7"/>
        <v>-0.18703452473354498</v>
      </c>
      <c r="EW13" s="7">
        <f t="shared" si="7"/>
        <v>-0.28278123044545256</v>
      </c>
      <c r="EX13" s="7">
        <f t="shared" si="7"/>
        <v>-0.12834720754938966</v>
      </c>
      <c r="EY13" s="7">
        <f t="shared" si="7"/>
        <v>-0.18517296537639361</v>
      </c>
      <c r="EZ13" s="7">
        <f t="shared" si="8"/>
        <v>1.5244994062177497E-2</v>
      </c>
      <c r="FA13" s="7">
        <f t="shared" si="8"/>
        <v>0.34221785236570224</v>
      </c>
      <c r="FB13" s="7">
        <f t="shared" si="8"/>
        <v>0.21666201902817805</v>
      </c>
      <c r="FC13" s="7">
        <f t="shared" si="8"/>
        <v>0.27972389773638118</v>
      </c>
      <c r="FD13" s="7">
        <f t="shared" si="8"/>
        <v>0.22078975082880781</v>
      </c>
      <c r="FE13" s="7">
        <f t="shared" si="8"/>
        <v>-0.35393990414206189</v>
      </c>
      <c r="FF13" s="7">
        <f t="shared" si="8"/>
        <v>-0.33438283355539056</v>
      </c>
      <c r="FG13" s="7">
        <f t="shared" si="8"/>
        <v>-0.49186584911931142</v>
      </c>
      <c r="FH13" s="7">
        <f t="shared" si="8"/>
        <v>0.37844710963173611</v>
      </c>
      <c r="FI13" s="7">
        <f t="shared" si="8"/>
        <v>-0.36490588579272298</v>
      </c>
      <c r="FJ13" s="7">
        <f t="shared" si="8"/>
        <v>-0.30574882471152165</v>
      </c>
      <c r="FK13" s="7">
        <f t="shared" si="8"/>
        <v>-0.47719687652359255</v>
      </c>
      <c r="FL13" s="7">
        <f t="shared" si="8"/>
        <v>2.5651688011421925E-2</v>
      </c>
      <c r="FM13" s="7">
        <f t="shared" si="8"/>
        <v>-0.46753225000036025</v>
      </c>
      <c r="FN13" s="7">
        <f t="shared" si="8"/>
        <v>-4.8582368200541737E-2</v>
      </c>
      <c r="FO13" s="7">
        <f t="shared" si="8"/>
        <v>-0.45506915109551471</v>
      </c>
      <c r="FP13" s="7">
        <f t="shared" si="9"/>
        <v>-1.2805107847590591E-2</v>
      </c>
      <c r="FQ13" s="7">
        <f t="shared" si="9"/>
        <v>0.42578776468937463</v>
      </c>
      <c r="FR13" s="7">
        <f t="shared" si="9"/>
        <v>-0.49801324837471839</v>
      </c>
      <c r="FS13" s="7">
        <f t="shared" si="9"/>
        <v>-2.8555689739206969E-3</v>
      </c>
      <c r="FT13" s="7">
        <f t="shared" si="9"/>
        <v>-0.47940140983537205</v>
      </c>
      <c r="FU13" s="7">
        <f t="shared" si="9"/>
        <v>0.48905686549570437</v>
      </c>
      <c r="FV13" s="7">
        <f t="shared" si="9"/>
        <v>-0.10036186924126511</v>
      </c>
      <c r="FW13" s="7">
        <f t="shared" si="9"/>
        <v>0.28423897247069885</v>
      </c>
      <c r="FX13" s="7">
        <f t="shared" si="9"/>
        <v>-1.9738853357324615E-2</v>
      </c>
      <c r="FY13" s="7">
        <f t="shared" si="9"/>
        <v>-4.5242129940232467E-2</v>
      </c>
      <c r="FZ13" s="7">
        <f t="shared" si="9"/>
        <v>-0.34697406641925888</v>
      </c>
      <c r="GA13" s="7">
        <f t="shared" si="9"/>
        <v>0.31676762184770269</v>
      </c>
      <c r="GB13" s="7">
        <f t="shared" si="9"/>
        <v>0.32047058262833161</v>
      </c>
      <c r="GC13" s="7">
        <f t="shared" si="9"/>
        <v>-0.39183049256826052</v>
      </c>
      <c r="GD13" s="7">
        <f t="shared" si="9"/>
        <v>-0.1031474046465064</v>
      </c>
      <c r="GE13" s="7">
        <f t="shared" si="9"/>
        <v>-0.426861677990928</v>
      </c>
      <c r="GF13" s="7">
        <f t="shared" si="6"/>
        <v>-0.31106194893993688</v>
      </c>
      <c r="GG13" s="7">
        <f t="shared" si="6"/>
        <v>0.14943827323895675</v>
      </c>
      <c r="GH13" s="7">
        <f t="shared" si="6"/>
        <v>-4.5026843404002648E-2</v>
      </c>
      <c r="GI13" s="7">
        <f t="shared" si="6"/>
        <v>5.3762618536211448E-2</v>
      </c>
      <c r="GJ13" s="7">
        <f t="shared" si="6"/>
        <v>-0.40085485507370322</v>
      </c>
      <c r="GK13" s="7">
        <f t="shared" si="6"/>
        <v>9.6932735683985527E-2</v>
      </c>
    </row>
    <row r="14" spans="6:193">
      <c r="F14" s="20">
        <v>10</v>
      </c>
      <c r="G14">
        <f>'Class data q'!J13</f>
        <v>-3.3260166661337345E-19</v>
      </c>
      <c r="H14" s="20">
        <f>'Class data q'!K13</f>
        <v>-3.1132225719146493E-19</v>
      </c>
      <c r="J14" s="88">
        <v>-1.225914911854331E-18</v>
      </c>
      <c r="K14" s="7">
        <f t="shared" si="3"/>
        <v>0.23205488266320293</v>
      </c>
      <c r="L14" s="7">
        <f t="shared" si="3"/>
        <v>-0.1142762718331688</v>
      </c>
      <c r="M14" s="7">
        <f t="shared" si="3"/>
        <v>1.6903919198377748E-2</v>
      </c>
      <c r="N14" s="7">
        <f t="shared" si="3"/>
        <v>0.12301732204162752</v>
      </c>
      <c r="O14" s="7">
        <f t="shared" si="3"/>
        <v>-0.25552119935456497</v>
      </c>
      <c r="P14" s="7">
        <f t="shared" si="3"/>
        <v>-0.43758802935352037</v>
      </c>
      <c r="Q14" s="7">
        <f t="shared" si="3"/>
        <v>8.8255754683814303E-2</v>
      </c>
      <c r="R14" s="7">
        <f t="shared" si="3"/>
        <v>9.8550882894699043E-2</v>
      </c>
      <c r="S14" s="7">
        <f t="shared" si="3"/>
        <v>-0.25712774618217793</v>
      </c>
      <c r="T14" s="7">
        <f t="shared" si="3"/>
        <v>0.27130893294239883</v>
      </c>
      <c r="U14" s="7">
        <f t="shared" si="3"/>
        <v>0</v>
      </c>
      <c r="V14" s="7">
        <f t="shared" si="3"/>
        <v>-0.37239845361017232</v>
      </c>
      <c r="W14" s="7">
        <f t="shared" si="3"/>
        <v>-0.27886093136023149</v>
      </c>
      <c r="X14" s="7">
        <f t="shared" si="3"/>
        <v>0.35275920478277811</v>
      </c>
      <c r="Y14" s="7">
        <f t="shared" si="3"/>
        <v>5.8048917007845653E-2</v>
      </c>
      <c r="Z14" s="7">
        <f t="shared" si="3"/>
        <v>-9.055221409541403E-2</v>
      </c>
      <c r="AA14" s="7">
        <f t="shared" si="12"/>
        <v>0.18584071070781602</v>
      </c>
      <c r="AB14" s="7">
        <f t="shared" si="12"/>
        <v>0.43614563131265133</v>
      </c>
      <c r="AC14" s="7">
        <f t="shared" si="12"/>
        <v>0.37644617991327917</v>
      </c>
      <c r="AD14" s="7">
        <f t="shared" si="12"/>
        <v>0.34679077788452461</v>
      </c>
      <c r="AE14" s="7">
        <f t="shared" si="12"/>
        <v>-0.21832266587143745</v>
      </c>
      <c r="AF14" s="7">
        <f t="shared" si="12"/>
        <v>-0.25052745139693555</v>
      </c>
      <c r="AG14" s="7">
        <f t="shared" si="12"/>
        <v>-3.9961297469284451E-2</v>
      </c>
      <c r="AH14" s="7">
        <f t="shared" si="12"/>
        <v>0.37773173234778856</v>
      </c>
      <c r="AI14" s="7">
        <f t="shared" si="12"/>
        <v>-0.31612716291419929</v>
      </c>
      <c r="AJ14" s="7">
        <f t="shared" si="12"/>
        <v>0.24034626251125246</v>
      </c>
      <c r="AK14" s="7">
        <f t="shared" si="12"/>
        <v>-2.0457965281092783E-2</v>
      </c>
      <c r="AL14" s="7">
        <f t="shared" si="12"/>
        <v>0.27508642723849164</v>
      </c>
      <c r="AM14" s="7">
        <f t="shared" si="12"/>
        <v>0.21049909939455347</v>
      </c>
      <c r="AN14" s="7">
        <f t="shared" si="12"/>
        <v>-0.35851156953953023</v>
      </c>
      <c r="AO14" s="7">
        <f t="shared" si="12"/>
        <v>-0.39989116615252063</v>
      </c>
      <c r="AP14" s="7">
        <f t="shared" si="12"/>
        <v>-0.45444651468410957</v>
      </c>
      <c r="AQ14" s="7">
        <f t="shared" si="13"/>
        <v>0.40844812162095867</v>
      </c>
      <c r="AR14" s="7">
        <f t="shared" si="13"/>
        <v>-0.39989116615252063</v>
      </c>
      <c r="AS14" s="7">
        <f t="shared" si="13"/>
        <v>-0.3726134918867261</v>
      </c>
      <c r="AT14" s="7">
        <f t="shared" si="13"/>
        <v>-0.39989116615252063</v>
      </c>
      <c r="AU14" s="7">
        <f t="shared" si="13"/>
        <v>-0.45444651468410957</v>
      </c>
      <c r="AV14" s="7">
        <f t="shared" si="13"/>
        <v>-0.39989116615252063</v>
      </c>
      <c r="AW14" s="7">
        <f t="shared" si="13"/>
        <v>-0.45444651468410957</v>
      </c>
      <c r="AX14" s="7">
        <f t="shared" si="13"/>
        <v>-0.45444651468410957</v>
      </c>
      <c r="AY14" s="7">
        <f t="shared" si="13"/>
        <v>-0.39989116615252063</v>
      </c>
      <c r="AZ14" s="7">
        <f t="shared" si="13"/>
        <v>-0.45444651468410957</v>
      </c>
      <c r="BA14" s="7">
        <f t="shared" si="13"/>
        <v>0.40844812162095867</v>
      </c>
      <c r="BB14" s="7">
        <f t="shared" si="13"/>
        <v>-0.42716884041831504</v>
      </c>
      <c r="BC14" s="7">
        <f t="shared" si="13"/>
        <v>0.37293089365391868</v>
      </c>
      <c r="BD14" s="7">
        <f t="shared" si="13"/>
        <v>-0.39989116615252063</v>
      </c>
      <c r="BE14" s="7">
        <f t="shared" si="13"/>
        <v>-0.42716884041831504</v>
      </c>
      <c r="BF14" s="7">
        <f t="shared" si="13"/>
        <v>-0.39989116615252063</v>
      </c>
      <c r="BG14" s="7">
        <f t="shared" si="14"/>
        <v>0.40844812162095867</v>
      </c>
      <c r="BH14" s="7">
        <f t="shared" si="14"/>
        <v>0.40844812162095867</v>
      </c>
      <c r="BI14" s="7">
        <f t="shared" si="14"/>
        <v>0.37293089365391868</v>
      </c>
      <c r="BJ14" s="7">
        <f t="shared" si="14"/>
        <v>-0.3547562070258965</v>
      </c>
      <c r="BK14" s="7">
        <f t="shared" si="14"/>
        <v>-0.49214167778695983</v>
      </c>
      <c r="BL14" s="7">
        <f t="shared" si="14"/>
        <v>0.18599902315073141</v>
      </c>
      <c r="BM14" s="7">
        <f t="shared" si="14"/>
        <v>0.44226663264707111</v>
      </c>
      <c r="BN14" s="7">
        <f t="shared" si="14"/>
        <v>-8.4242612885532253E-12</v>
      </c>
      <c r="BO14" s="7">
        <f t="shared" si="14"/>
        <v>-3.4171554474937693E-12</v>
      </c>
      <c r="BP14" s="7">
        <f t="shared" si="14"/>
        <v>-8.0726203499636995E-11</v>
      </c>
      <c r="BQ14" s="7">
        <f t="shared" si="14"/>
        <v>-4.9358861442527768E-10</v>
      </c>
      <c r="BR14" s="7">
        <f t="shared" si="14"/>
        <v>-2.2911773589484596E-9</v>
      </c>
      <c r="BS14" s="7">
        <f t="shared" si="14"/>
        <v>2.4697824243560498E-12</v>
      </c>
      <c r="BT14" s="7">
        <f t="shared" si="14"/>
        <v>-3.0415669982630789E-12</v>
      </c>
      <c r="BU14" s="7">
        <f t="shared" si="14"/>
        <v>0.23205488266320293</v>
      </c>
      <c r="BV14" s="7">
        <f t="shared" si="14"/>
        <v>-0.1142762718331688</v>
      </c>
      <c r="BW14" s="7">
        <f t="shared" si="10"/>
        <v>1.6903919198377748E-2</v>
      </c>
      <c r="BX14" s="7">
        <f t="shared" si="10"/>
        <v>0.12301732204162752</v>
      </c>
      <c r="BY14" s="7">
        <f t="shared" si="10"/>
        <v>-0.25552119935456497</v>
      </c>
      <c r="BZ14" s="7">
        <f t="shared" si="10"/>
        <v>0.20310116732851133</v>
      </c>
      <c r="CA14" s="7">
        <f t="shared" si="10"/>
        <v>0.25933152728791298</v>
      </c>
      <c r="CB14" s="7">
        <f t="shared" si="10"/>
        <v>0.36178890231528865</v>
      </c>
      <c r="CC14" s="7">
        <f t="shared" si="10"/>
        <v>0.47554478861169452</v>
      </c>
      <c r="CD14" s="7">
        <f t="shared" si="10"/>
        <v>-0.33953938405343376</v>
      </c>
      <c r="CE14" s="7">
        <f t="shared" si="10"/>
        <v>0.29982135676080152</v>
      </c>
      <c r="CF14" s="7">
        <f t="shared" si="10"/>
        <v>-8.9009645817215266E-2</v>
      </c>
      <c r="CG14" s="7">
        <f t="shared" si="10"/>
        <v>0.36805335739716705</v>
      </c>
      <c r="CH14" s="7">
        <f t="shared" si="10"/>
        <v>0.41897832817041836</v>
      </c>
      <c r="CI14" s="7">
        <f t="shared" si="10"/>
        <v>7.1167193295630371E-2</v>
      </c>
      <c r="CJ14" s="7">
        <f t="shared" si="10"/>
        <v>0.41976438870525223</v>
      </c>
      <c r="CK14" s="7">
        <f t="shared" si="10"/>
        <v>0.24241251311428394</v>
      </c>
      <c r="CL14" s="7">
        <f t="shared" si="15"/>
        <v>-7.9743161882653291E-2</v>
      </c>
      <c r="CM14" s="7">
        <f t="shared" si="15"/>
        <v>0.27082777875987141</v>
      </c>
      <c r="CN14" s="7">
        <f t="shared" si="15"/>
        <v>-0.10424411446111392</v>
      </c>
      <c r="CO14" s="7">
        <f t="shared" si="15"/>
        <v>0.33898741388638598</v>
      </c>
      <c r="CP14" s="7">
        <f t="shared" si="15"/>
        <v>-0.4726864978568428</v>
      </c>
      <c r="CQ14" s="7">
        <f t="shared" si="15"/>
        <v>0.34220582005639955</v>
      </c>
      <c r="CR14" s="7">
        <f t="shared" si="15"/>
        <v>0.26712379813321974</v>
      </c>
      <c r="CS14" s="7">
        <f t="shared" si="15"/>
        <v>-0.37642977314078285</v>
      </c>
      <c r="CT14" s="7">
        <f t="shared" si="15"/>
        <v>-0.24776771817646903</v>
      </c>
      <c r="CU14" s="7">
        <f t="shared" si="15"/>
        <v>0.23285371919500264</v>
      </c>
      <c r="CV14" s="7">
        <f t="shared" si="15"/>
        <v>0.37805343546077808</v>
      </c>
      <c r="CW14" s="7">
        <f t="shared" si="15"/>
        <v>0.13919437771019982</v>
      </c>
      <c r="CX14" s="7">
        <f t="shared" si="15"/>
        <v>-0.42663414271700006</v>
      </c>
      <c r="CY14" s="7">
        <f t="shared" si="15"/>
        <v>-0.42302210119546613</v>
      </c>
      <c r="CZ14" s="7">
        <f t="shared" si="15"/>
        <v>-0.48728807322479062</v>
      </c>
      <c r="DA14" s="7">
        <f t="shared" si="15"/>
        <v>-0.20669747783824943</v>
      </c>
      <c r="DB14" s="7">
        <f t="shared" si="16"/>
        <v>0.46936464326196209</v>
      </c>
      <c r="DC14" s="7">
        <f t="shared" si="16"/>
        <v>2.0753549676275782E-2</v>
      </c>
      <c r="DD14" s="7">
        <f t="shared" si="16"/>
        <v>2.5783886148305089E-2</v>
      </c>
      <c r="DE14" s="7">
        <f t="shared" si="16"/>
        <v>8.9599458439648796E-2</v>
      </c>
      <c r="DF14" s="7">
        <f t="shared" si="16"/>
        <v>2.4962768464354378E-3</v>
      </c>
      <c r="DG14" s="7">
        <f t="shared" si="16"/>
        <v>1.3629199832514824E-3</v>
      </c>
      <c r="DH14" s="7">
        <f t="shared" si="16"/>
        <v>0.17837832740884013</v>
      </c>
      <c r="DI14" s="7">
        <f t="shared" si="16"/>
        <v>-2.0078581427406039E-2</v>
      </c>
      <c r="DJ14" s="7">
        <f t="shared" si="16"/>
        <v>0.10180521849078106</v>
      </c>
      <c r="DK14" s="7">
        <f t="shared" si="16"/>
        <v>0.15485912537697577</v>
      </c>
      <c r="DL14" s="7">
        <f t="shared" si="16"/>
        <v>-0.18939110433161688</v>
      </c>
      <c r="DM14" s="7">
        <f t="shared" si="16"/>
        <v>0.25158953129076705</v>
      </c>
      <c r="DN14" s="7">
        <f t="shared" si="16"/>
        <v>0.23034231162602645</v>
      </c>
      <c r="DO14" s="7">
        <f t="shared" si="16"/>
        <v>-0.32519711147976671</v>
      </c>
      <c r="DP14" s="7">
        <f t="shared" si="16"/>
        <v>0.31444213472018273</v>
      </c>
      <c r="DQ14" s="7">
        <f t="shared" si="16"/>
        <v>0.24425478289470445</v>
      </c>
      <c r="DR14" s="7">
        <f t="shared" si="17"/>
        <v>0.44233679933026099</v>
      </c>
      <c r="DS14" s="7">
        <f t="shared" si="17"/>
        <v>-0.40376165236166217</v>
      </c>
      <c r="DT14" s="7">
        <f t="shared" si="17"/>
        <v>-0.22478620307178521</v>
      </c>
      <c r="DU14" s="7">
        <f t="shared" si="17"/>
        <v>-0.22490154067221002</v>
      </c>
      <c r="DV14" s="7">
        <f t="shared" si="17"/>
        <v>0.41406307142223892</v>
      </c>
      <c r="DW14" s="7">
        <f t="shared" si="17"/>
        <v>-0.46375190631478835</v>
      </c>
      <c r="DX14" s="7">
        <f t="shared" si="17"/>
        <v>0.47949539270080505</v>
      </c>
      <c r="DY14" s="7">
        <f t="shared" si="17"/>
        <v>0.46964712255880892</v>
      </c>
      <c r="DZ14" s="7">
        <f t="shared" si="17"/>
        <v>-0.1361764102552776</v>
      </c>
      <c r="EA14" s="7">
        <f t="shared" si="17"/>
        <v>-0.2289813116457351</v>
      </c>
      <c r="EB14" s="7">
        <f t="shared" si="17"/>
        <v>0.4373947964947294</v>
      </c>
      <c r="EC14" s="7">
        <f t="shared" si="17"/>
        <v>0.43615070703001857</v>
      </c>
      <c r="ED14" s="7">
        <f t="shared" si="17"/>
        <v>0.425533798065651</v>
      </c>
      <c r="EE14" s="7">
        <f t="shared" si="17"/>
        <v>0.17127562727397605</v>
      </c>
      <c r="EF14" s="7">
        <f t="shared" si="17"/>
        <v>0.19065524998740105</v>
      </c>
      <c r="EG14" s="7">
        <f t="shared" si="17"/>
        <v>-0.4632141183032642</v>
      </c>
      <c r="EH14" s="7">
        <f t="shared" si="11"/>
        <v>0.12059930250275838</v>
      </c>
      <c r="EI14" s="7">
        <f t="shared" si="11"/>
        <v>0.37887147408187311</v>
      </c>
      <c r="EJ14" s="7">
        <f t="shared" si="7"/>
        <v>0.38063353579824222</v>
      </c>
      <c r="EK14" s="7">
        <f t="shared" si="7"/>
        <v>0.26460553542907089</v>
      </c>
      <c r="EL14" s="7">
        <f t="shared" si="7"/>
        <v>0.16740846036700927</v>
      </c>
      <c r="EM14" s="7">
        <f t="shared" si="7"/>
        <v>0.4324389165423162</v>
      </c>
      <c r="EN14" s="7">
        <f t="shared" si="7"/>
        <v>0.2729970629354514</v>
      </c>
      <c r="EO14" s="7">
        <f t="shared" si="7"/>
        <v>-0.44463302103313673</v>
      </c>
      <c r="EP14" s="7">
        <f t="shared" si="7"/>
        <v>0.33464578899741704</v>
      </c>
      <c r="EQ14" s="7">
        <f t="shared" si="7"/>
        <v>0.15935730082641864</v>
      </c>
      <c r="ER14" s="7">
        <f t="shared" si="7"/>
        <v>0.4358606580351081</v>
      </c>
      <c r="ES14" s="7">
        <f t="shared" si="7"/>
        <v>0.34485599933172123</v>
      </c>
      <c r="ET14" s="7">
        <f t="shared" si="7"/>
        <v>0.29219889367447216</v>
      </c>
      <c r="EU14" s="7">
        <f t="shared" si="7"/>
        <v>-0.30424627058720377</v>
      </c>
      <c r="EV14" s="7">
        <f t="shared" si="7"/>
        <v>0.22056479561355202</v>
      </c>
      <c r="EW14" s="7">
        <f t="shared" si="7"/>
        <v>0.1945878590541045</v>
      </c>
      <c r="EX14" s="7">
        <f t="shared" si="7"/>
        <v>-0.49220387804156385</v>
      </c>
      <c r="EY14" s="7">
        <f t="shared" si="7"/>
        <v>3.4996652123546079E-2</v>
      </c>
      <c r="EZ14" s="7">
        <f t="shared" si="8"/>
        <v>-0.45324603104347982</v>
      </c>
      <c r="FA14" s="7">
        <f t="shared" si="8"/>
        <v>-0.27929964198642909</v>
      </c>
      <c r="FB14" s="7">
        <f t="shared" si="8"/>
        <v>-0.12729085998112277</v>
      </c>
      <c r="FC14" s="7">
        <f t="shared" si="8"/>
        <v>-0.19541734072905259</v>
      </c>
      <c r="FD14" s="7">
        <f t="shared" si="8"/>
        <v>-0.21140670124041683</v>
      </c>
      <c r="FE14" s="7">
        <f t="shared" si="8"/>
        <v>-9.6027057718517717E-2</v>
      </c>
      <c r="FF14" s="7">
        <f t="shared" si="8"/>
        <v>-9.0721049766168793E-2</v>
      </c>
      <c r="FG14" s="7">
        <f t="shared" si="8"/>
        <v>-0.13344759867536737</v>
      </c>
      <c r="FH14" s="7">
        <f t="shared" si="8"/>
        <v>-4.7261901675824447E-2</v>
      </c>
      <c r="FI14" s="7">
        <f t="shared" si="8"/>
        <v>0.36675460164846285</v>
      </c>
      <c r="FJ14" s="7">
        <f t="shared" si="8"/>
        <v>-3.6147174480037236E-2</v>
      </c>
      <c r="FK14" s="7">
        <f t="shared" si="8"/>
        <v>-0.29156454488017047</v>
      </c>
      <c r="FL14" s="7">
        <f t="shared" si="8"/>
        <v>-0.42036677717597826</v>
      </c>
      <c r="FM14" s="7">
        <f t="shared" si="8"/>
        <v>-0.19762732043029274</v>
      </c>
      <c r="FN14" s="7">
        <f t="shared" si="8"/>
        <v>-0.43098479529219702</v>
      </c>
      <c r="FO14" s="7">
        <f t="shared" si="8"/>
        <v>0.38909771524939885</v>
      </c>
      <c r="FP14" s="7">
        <f t="shared" si="9"/>
        <v>-0.3288153295911096</v>
      </c>
      <c r="FQ14" s="7">
        <f t="shared" si="9"/>
        <v>-0.48835714189089074</v>
      </c>
      <c r="FR14" s="7">
        <f t="shared" si="9"/>
        <v>0.11336470869953352</v>
      </c>
      <c r="FS14" s="7">
        <f t="shared" si="9"/>
        <v>-0.31051419318241358</v>
      </c>
      <c r="FT14" s="7">
        <f t="shared" si="9"/>
        <v>2.4803840952061229E-2</v>
      </c>
      <c r="FU14" s="7">
        <f t="shared" si="9"/>
        <v>-0.13862343661660503</v>
      </c>
      <c r="FV14" s="7">
        <f t="shared" si="9"/>
        <v>-0.21330227282475578</v>
      </c>
      <c r="FW14" s="7">
        <f t="shared" si="9"/>
        <v>0.16235230409126444</v>
      </c>
      <c r="FX14" s="7">
        <f t="shared" si="9"/>
        <v>6.4278666894099779E-2</v>
      </c>
      <c r="FY14" s="7">
        <f t="shared" si="9"/>
        <v>0.25903433894427297</v>
      </c>
      <c r="FZ14" s="7">
        <f t="shared" si="9"/>
        <v>0.43287896453229013</v>
      </c>
      <c r="GA14" s="7">
        <f t="shared" si="9"/>
        <v>-4.0826175437587153E-2</v>
      </c>
      <c r="GB14" s="7">
        <f t="shared" si="9"/>
        <v>-0.33659568515631122</v>
      </c>
      <c r="GC14" s="7">
        <f t="shared" si="9"/>
        <v>-0.4864870681924458</v>
      </c>
      <c r="GD14" s="7">
        <f t="shared" si="9"/>
        <v>9.602257936614933E-2</v>
      </c>
      <c r="GE14" s="7">
        <f t="shared" si="9"/>
        <v>0.22662033215743804</v>
      </c>
      <c r="GF14" s="7">
        <f t="shared" si="6"/>
        <v>0.12370158754976046</v>
      </c>
      <c r="GG14" s="7">
        <f t="shared" si="6"/>
        <v>-9.3451166060106061E-2</v>
      </c>
      <c r="GH14" s="7">
        <f t="shared" si="6"/>
        <v>-0.17477832273891636</v>
      </c>
      <c r="GI14" s="7">
        <f t="shared" si="6"/>
        <v>-9.3478234337489141E-2</v>
      </c>
      <c r="GJ14" s="7">
        <f t="shared" si="6"/>
        <v>3.2001276725907246E-2</v>
      </c>
      <c r="GK14" s="7">
        <f t="shared" si="6"/>
        <v>8.0330973587979138E-2</v>
      </c>
    </row>
    <row r="15" spans="6:193">
      <c r="F15" s="20">
        <v>11</v>
      </c>
      <c r="G15">
        <f>'Class data q'!J14</f>
        <v>-1.225914911854331E-18</v>
      </c>
      <c r="H15" s="20">
        <f>'Class data q'!K14</f>
        <v>-7.5001410702858599E-19</v>
      </c>
      <c r="J15" s="89">
        <v>-7.6938609442212743E-19</v>
      </c>
      <c r="K15" s="7">
        <f t="shared" si="3"/>
        <v>0.36974874265058716</v>
      </c>
      <c r="L15" s="7">
        <f t="shared" si="3"/>
        <v>0.41128353373538995</v>
      </c>
      <c r="M15" s="7">
        <f t="shared" si="3"/>
        <v>-0.37969819378561676</v>
      </c>
      <c r="N15" s="7">
        <f t="shared" si="3"/>
        <v>0.38274711758428159</v>
      </c>
      <c r="O15" s="7">
        <f t="shared" si="3"/>
        <v>0.18622843574545689</v>
      </c>
      <c r="P15" s="7">
        <f t="shared" si="3"/>
        <v>7.5776314304334846E-2</v>
      </c>
      <c r="Q15" s="7">
        <f t="shared" si="3"/>
        <v>-8.8301998063798237E-2</v>
      </c>
      <c r="R15" s="7">
        <f t="shared" si="3"/>
        <v>-0.19745708795755945</v>
      </c>
      <c r="S15" s="7">
        <f t="shared" si="3"/>
        <v>0.24130088776895775</v>
      </c>
      <c r="T15" s="7">
        <f t="shared" si="3"/>
        <v>0.4322948764276599</v>
      </c>
      <c r="U15" s="7">
        <f t="shared" si="3"/>
        <v>-0.4066323517646957</v>
      </c>
      <c r="V15" s="7">
        <f t="shared" si="3"/>
        <v>0</v>
      </c>
      <c r="W15" s="7">
        <f t="shared" si="3"/>
        <v>-0.44432798638615867</v>
      </c>
      <c r="X15" s="7">
        <f t="shared" si="3"/>
        <v>-0.43792489548190872</v>
      </c>
      <c r="Y15" s="7">
        <f t="shared" si="3"/>
        <v>9.2493266375397384E-2</v>
      </c>
      <c r="Z15" s="7">
        <f t="shared" si="3"/>
        <v>0.26234938334898605</v>
      </c>
      <c r="AA15" s="7">
        <f t="shared" si="12"/>
        <v>0.29611257616689035</v>
      </c>
      <c r="AB15" s="7">
        <f t="shared" si="12"/>
        <v>-0.30505966114725858</v>
      </c>
      <c r="AC15" s="7">
        <f t="shared" si="12"/>
        <v>-0.40018283562441415</v>
      </c>
      <c r="AD15" s="7">
        <f t="shared" si="12"/>
        <v>-0.44743479381244322</v>
      </c>
      <c r="AE15" s="7">
        <f t="shared" si="12"/>
        <v>0.24549937555926982</v>
      </c>
      <c r="AF15" s="7">
        <f t="shared" si="12"/>
        <v>7.450015713976077E-3</v>
      </c>
      <c r="AG15" s="7">
        <f t="shared" si="12"/>
        <v>-6.3673038569065143E-2</v>
      </c>
      <c r="AH15" s="7">
        <f t="shared" si="12"/>
        <v>-0.39813447796515666</v>
      </c>
      <c r="AI15" s="7">
        <f t="shared" si="12"/>
        <v>-0.35494293059377924</v>
      </c>
      <c r="AJ15" s="7">
        <f t="shared" si="12"/>
        <v>0.44092979199422189</v>
      </c>
      <c r="AK15" s="7">
        <f t="shared" si="12"/>
        <v>0.13321173408977671</v>
      </c>
      <c r="AL15" s="7">
        <f t="shared" si="12"/>
        <v>1.4298970099844155E-2</v>
      </c>
      <c r="AM15" s="7">
        <f t="shared" si="12"/>
        <v>-0.24378915092813713</v>
      </c>
      <c r="AN15" s="7">
        <f t="shared" si="12"/>
        <v>0.24750876357325069</v>
      </c>
      <c r="AO15" s="7">
        <f t="shared" si="12"/>
        <v>-4.3805998727210804E-2</v>
      </c>
      <c r="AP15" s="7">
        <f t="shared" si="12"/>
        <v>-0.13073272611564601</v>
      </c>
      <c r="AQ15" s="7">
        <f t="shared" si="13"/>
        <v>-0.34919197702668547</v>
      </c>
      <c r="AR15" s="7">
        <f t="shared" si="13"/>
        <v>-4.3805998727210804E-2</v>
      </c>
      <c r="AS15" s="7">
        <f t="shared" si="13"/>
        <v>-3.4263503299303277E-4</v>
      </c>
      <c r="AT15" s="7">
        <f t="shared" si="13"/>
        <v>-4.3805998727210804E-2</v>
      </c>
      <c r="AU15" s="7">
        <f t="shared" si="13"/>
        <v>-0.13073272611564601</v>
      </c>
      <c r="AV15" s="7">
        <f t="shared" si="13"/>
        <v>-4.3805998727210804E-2</v>
      </c>
      <c r="AW15" s="7">
        <f t="shared" si="13"/>
        <v>-0.13073272611564601</v>
      </c>
      <c r="AX15" s="7">
        <f t="shared" si="13"/>
        <v>-0.13073272611564601</v>
      </c>
      <c r="AY15" s="7">
        <f t="shared" si="13"/>
        <v>-4.3805998727210804E-2</v>
      </c>
      <c r="AZ15" s="7">
        <f t="shared" si="13"/>
        <v>-0.13073272611564601</v>
      </c>
      <c r="BA15" s="7">
        <f t="shared" si="13"/>
        <v>-0.34919197702668547</v>
      </c>
      <c r="BB15" s="7">
        <f t="shared" si="13"/>
        <v>-8.7269362421428354E-2</v>
      </c>
      <c r="BC15" s="7">
        <f t="shared" si="13"/>
        <v>-0.40578397902436514</v>
      </c>
      <c r="BD15" s="7">
        <f t="shared" si="13"/>
        <v>-4.3805998727210804E-2</v>
      </c>
      <c r="BE15" s="7">
        <f t="shared" si="13"/>
        <v>-8.7269362421428354E-2</v>
      </c>
      <c r="BF15" s="7">
        <f t="shared" si="13"/>
        <v>-4.3805998727210804E-2</v>
      </c>
      <c r="BG15" s="7">
        <f t="shared" si="14"/>
        <v>-0.34919197702668547</v>
      </c>
      <c r="BH15" s="7">
        <f t="shared" si="14"/>
        <v>-0.34919197702668547</v>
      </c>
      <c r="BI15" s="7">
        <f t="shared" si="14"/>
        <v>-0.40578397902436514</v>
      </c>
      <c r="BJ15" s="7">
        <f t="shared" si="14"/>
        <v>2.8110584949574857E-2</v>
      </c>
      <c r="BK15" s="7">
        <f t="shared" si="14"/>
        <v>0.40257266873662356</v>
      </c>
      <c r="BL15" s="7">
        <f t="shared" si="14"/>
        <v>0.29636482609174486</v>
      </c>
      <c r="BM15" s="7">
        <f t="shared" si="14"/>
        <v>-0.29530665564618896</v>
      </c>
      <c r="BN15" s="7">
        <f t="shared" si="14"/>
        <v>-1.342292943462553E-11</v>
      </c>
      <c r="BO15" s="7">
        <f t="shared" si="14"/>
        <v>-5.4448667796691552E-12</v>
      </c>
      <c r="BP15" s="7">
        <f t="shared" si="14"/>
        <v>-1.2862655385248445E-10</v>
      </c>
      <c r="BQ15" s="7">
        <f t="shared" si="14"/>
        <v>-7.8646822387895554E-10</v>
      </c>
      <c r="BR15" s="7">
        <f t="shared" si="14"/>
        <v>-3.6506878631215045E-9</v>
      </c>
      <c r="BS15" s="7">
        <f t="shared" si="14"/>
        <v>3.935271413149088E-12</v>
      </c>
      <c r="BT15" s="7">
        <f t="shared" si="14"/>
        <v>-4.8463455470937333E-12</v>
      </c>
      <c r="BU15" s="7">
        <f t="shared" si="14"/>
        <v>0.36974874265058716</v>
      </c>
      <c r="BV15" s="7">
        <f t="shared" si="14"/>
        <v>0.41128353373538995</v>
      </c>
      <c r="BW15" s="7">
        <f t="shared" si="10"/>
        <v>-0.37969819378561676</v>
      </c>
      <c r="BX15" s="7">
        <f t="shared" si="10"/>
        <v>0.38274711758428159</v>
      </c>
      <c r="BY15" s="7">
        <f t="shared" si="10"/>
        <v>0.18622843574545689</v>
      </c>
      <c r="BZ15" s="7">
        <f t="shared" si="10"/>
        <v>0.32361482934007513</v>
      </c>
      <c r="CA15" s="7">
        <f t="shared" si="10"/>
        <v>0.41321046574801151</v>
      </c>
      <c r="CB15" s="7">
        <f t="shared" si="10"/>
        <v>-0.42353726756025623</v>
      </c>
      <c r="CC15" s="7">
        <f t="shared" si="10"/>
        <v>-0.24228231853922932</v>
      </c>
      <c r="CD15" s="7">
        <f t="shared" si="10"/>
        <v>5.2356578382820818E-2</v>
      </c>
      <c r="CE15" s="7">
        <f t="shared" si="10"/>
        <v>0.47772565011267654</v>
      </c>
      <c r="CF15" s="7">
        <f t="shared" si="10"/>
        <v>0.45154255820927069</v>
      </c>
      <c r="CG15" s="7">
        <f t="shared" si="10"/>
        <v>-0.41355568749896798</v>
      </c>
      <c r="CH15" s="7">
        <f t="shared" si="10"/>
        <v>-0.33241348658154091</v>
      </c>
      <c r="CI15" s="7">
        <f t="shared" si="10"/>
        <v>-0.29323684835172981</v>
      </c>
      <c r="CJ15" s="7">
        <f t="shared" si="10"/>
        <v>0.26220664507952218</v>
      </c>
      <c r="CK15" s="7">
        <f t="shared" si="10"/>
        <v>0.38625225592371648</v>
      </c>
      <c r="CL15" s="7">
        <f t="shared" si="15"/>
        <v>0.46630747392349381</v>
      </c>
      <c r="CM15" s="7">
        <f t="shared" si="15"/>
        <v>-0.19500118613937456</v>
      </c>
      <c r="CN15" s="7">
        <f t="shared" si="15"/>
        <v>-0.29874623479518903</v>
      </c>
      <c r="CO15" s="7">
        <f t="shared" si="15"/>
        <v>-0.49303018037795887</v>
      </c>
      <c r="CP15" s="7">
        <f t="shared" si="15"/>
        <v>-0.37969278050152244</v>
      </c>
      <c r="CQ15" s="7">
        <f t="shared" si="15"/>
        <v>0.41261264742178838</v>
      </c>
      <c r="CR15" s="7">
        <f t="shared" si="15"/>
        <v>-8.0491210215921427E-2</v>
      </c>
      <c r="CS15" s="7">
        <f t="shared" si="15"/>
        <v>0.18031192235083537</v>
      </c>
      <c r="CT15" s="7">
        <f t="shared" si="15"/>
        <v>0.21950908416905435</v>
      </c>
      <c r="CU15" s="7">
        <f t="shared" si="15"/>
        <v>5.1639251172066025E-2</v>
      </c>
      <c r="CV15" s="7">
        <f t="shared" si="15"/>
        <v>-0.40985714310284749</v>
      </c>
      <c r="CW15" s="7">
        <f t="shared" si="15"/>
        <v>-0.18484453350501795</v>
      </c>
      <c r="CX15" s="7">
        <f t="shared" si="15"/>
        <v>-8.6417392402567295E-2</v>
      </c>
      <c r="CY15" s="7">
        <f t="shared" si="15"/>
        <v>-8.0662082298072368E-2</v>
      </c>
      <c r="CZ15" s="7">
        <f t="shared" si="15"/>
        <v>0.41030624522331127</v>
      </c>
      <c r="DA15" s="7">
        <f t="shared" si="15"/>
        <v>0.26402257407600405</v>
      </c>
      <c r="DB15" s="7">
        <f t="shared" si="16"/>
        <v>-0.25212956220088489</v>
      </c>
      <c r="DC15" s="7">
        <f t="shared" si="16"/>
        <v>3.3068034640222108E-2</v>
      </c>
      <c r="DD15" s="7">
        <f t="shared" si="16"/>
        <v>4.1083210034491724E-2</v>
      </c>
      <c r="DE15" s="7">
        <f t="shared" si="16"/>
        <v>0.14276487837714011</v>
      </c>
      <c r="DF15" s="7">
        <f t="shared" si="16"/>
        <v>3.9774867681490753E-3</v>
      </c>
      <c r="DG15" s="7">
        <f t="shared" si="16"/>
        <v>2.1716326084463148E-3</v>
      </c>
      <c r="DH15" s="7">
        <f t="shared" si="16"/>
        <v>0.28422225603957074</v>
      </c>
      <c r="DI15" s="7">
        <f t="shared" si="16"/>
        <v>-3.1992562068887009E-2</v>
      </c>
      <c r="DJ15" s="7">
        <f t="shared" si="16"/>
        <v>0.16221314156473715</v>
      </c>
      <c r="DK15" s="7">
        <f t="shared" si="16"/>
        <v>0.24674752040968803</v>
      </c>
      <c r="DL15" s="7">
        <f t="shared" si="16"/>
        <v>0.29159798972974871</v>
      </c>
      <c r="DM15" s="7">
        <f t="shared" si="16"/>
        <v>0.40087461979339201</v>
      </c>
      <c r="DN15" s="7">
        <f t="shared" si="16"/>
        <v>0.36701998736464536</v>
      </c>
      <c r="DO15" s="7">
        <f t="shared" si="16"/>
        <v>7.5209091503874337E-2</v>
      </c>
      <c r="DP15" s="7">
        <f t="shared" si="16"/>
        <v>-0.49897807529481364</v>
      </c>
      <c r="DQ15" s="7">
        <f t="shared" si="16"/>
        <v>0.38918766899116009</v>
      </c>
      <c r="DR15" s="7">
        <f t="shared" si="17"/>
        <v>-0.29519485432321024</v>
      </c>
      <c r="DS15" s="7">
        <f t="shared" si="17"/>
        <v>-4.997310623579776E-2</v>
      </c>
      <c r="DT15" s="7">
        <f t="shared" si="17"/>
        <v>0.23520058449107051</v>
      </c>
      <c r="DU15" s="7">
        <f t="shared" si="17"/>
        <v>0.2350168092899283</v>
      </c>
      <c r="DV15" s="7">
        <f t="shared" si="17"/>
        <v>-0.34024529766686029</v>
      </c>
      <c r="DW15" s="7">
        <f t="shared" si="17"/>
        <v>-0.14555963609412914</v>
      </c>
      <c r="DX15" s="7">
        <f t="shared" si="17"/>
        <v>-0.23598755379265457</v>
      </c>
      <c r="DY15" s="7">
        <f t="shared" si="17"/>
        <v>-0.25167946882799286</v>
      </c>
      <c r="DZ15" s="7">
        <f t="shared" si="17"/>
        <v>0.37638856168172663</v>
      </c>
      <c r="EA15" s="7">
        <f t="shared" si="17"/>
        <v>-0.17811611755619161</v>
      </c>
      <c r="EB15" s="7">
        <f t="shared" si="17"/>
        <v>-0.30306928175883352</v>
      </c>
      <c r="EC15" s="7">
        <f t="shared" si="17"/>
        <v>-0.30505157366341407</v>
      </c>
      <c r="ED15" s="7">
        <f t="shared" si="17"/>
        <v>-0.32196821293149669</v>
      </c>
      <c r="EE15" s="7">
        <f t="shared" si="17"/>
        <v>0.27290504342956179</v>
      </c>
      <c r="EF15" s="7">
        <f t="shared" si="17"/>
        <v>0.30378390729613924</v>
      </c>
      <c r="EG15" s="7">
        <f t="shared" si="17"/>
        <v>-0.1447027420749577</v>
      </c>
      <c r="EH15" s="7">
        <f t="shared" si="11"/>
        <v>0.19215902700763818</v>
      </c>
      <c r="EI15" s="7">
        <f t="shared" si="11"/>
        <v>-0.39631845035872282</v>
      </c>
      <c r="EJ15" s="7">
        <f t="shared" si="7"/>
        <v>-0.39351083822566624</v>
      </c>
      <c r="EK15" s="7">
        <f t="shared" si="7"/>
        <v>0.42161389969666219</v>
      </c>
      <c r="EL15" s="7">
        <f t="shared" si="7"/>
        <v>0.26674322478967472</v>
      </c>
      <c r="EM15" s="7">
        <f t="shared" si="7"/>
        <v>-0.3109658205435466</v>
      </c>
      <c r="EN15" s="7">
        <f t="shared" si="7"/>
        <v>0.4349846881446055</v>
      </c>
      <c r="EO15" s="7">
        <f t="shared" si="7"/>
        <v>-0.11509622281602327</v>
      </c>
      <c r="EP15" s="7">
        <f t="shared" si="7"/>
        <v>-0.46678622619333765</v>
      </c>
      <c r="EQ15" s="7">
        <f t="shared" si="7"/>
        <v>-0.1527175841177788</v>
      </c>
      <c r="ER15" s="7">
        <f t="shared" si="7"/>
        <v>-0.30551372834830759</v>
      </c>
      <c r="ES15" s="7">
        <f t="shared" si="7"/>
        <v>-0.45051760736497959</v>
      </c>
      <c r="ET15" s="7">
        <f t="shared" si="7"/>
        <v>5.8947912266356095E-2</v>
      </c>
      <c r="EU15" s="7">
        <f t="shared" si="7"/>
        <v>-0.2980408681792861</v>
      </c>
      <c r="EV15" s="7">
        <f t="shared" si="7"/>
        <v>0.35144080967026597</v>
      </c>
      <c r="EW15" s="7">
        <f t="shared" si="7"/>
        <v>0.31004999935618138</v>
      </c>
      <c r="EX15" s="7">
        <f t="shared" si="7"/>
        <v>-0.1908940873720788</v>
      </c>
      <c r="EY15" s="7">
        <f t="shared" si="7"/>
        <v>-0.35086981847449183</v>
      </c>
      <c r="EZ15" s="7">
        <f t="shared" si="8"/>
        <v>-0.12881991432043072</v>
      </c>
      <c r="FA15" s="7">
        <f t="shared" si="8"/>
        <v>-0.25829171723427002</v>
      </c>
      <c r="FB15" s="7">
        <f t="shared" si="8"/>
        <v>0.39054651002533336</v>
      </c>
      <c r="FC15" s="7">
        <f t="shared" si="8"/>
        <v>-0.31137166862184762</v>
      </c>
      <c r="FD15" s="7">
        <f t="shared" si="8"/>
        <v>-0.33684859837662662</v>
      </c>
      <c r="FE15" s="7">
        <f t="shared" si="8"/>
        <v>-0.15300640712391045</v>
      </c>
      <c r="FF15" s="7">
        <f t="shared" si="8"/>
        <v>-0.1445519857113583</v>
      </c>
      <c r="FG15" s="7">
        <f t="shared" si="8"/>
        <v>-0.21263108646401874</v>
      </c>
      <c r="FH15" s="7">
        <f t="shared" si="8"/>
        <v>-1.2526078064695412E-2</v>
      </c>
      <c r="FI15" s="7">
        <f t="shared" si="8"/>
        <v>-0.28297804759800016</v>
      </c>
      <c r="FJ15" s="7">
        <f t="shared" si="8"/>
        <v>-0.39790457250934708</v>
      </c>
      <c r="FK15" s="7">
        <f t="shared" si="8"/>
        <v>7.4709873874098776E-2</v>
      </c>
      <c r="FL15" s="7">
        <f t="shared" si="8"/>
        <v>0.13123062391398577</v>
      </c>
      <c r="FM15" s="7">
        <f t="shared" si="8"/>
        <v>7.9504116513376744E-2</v>
      </c>
      <c r="FN15" s="7">
        <f t="shared" si="8"/>
        <v>7.2459212652795202E-2</v>
      </c>
      <c r="FO15" s="7">
        <f t="shared" si="8"/>
        <v>0.4123139126568347</v>
      </c>
      <c r="FP15" s="7">
        <f t="shared" si="9"/>
        <v>0.32250275393856676</v>
      </c>
      <c r="FQ15" s="7">
        <f t="shared" si="9"/>
        <v>-0.42558838008560684</v>
      </c>
      <c r="FR15" s="7">
        <f t="shared" si="9"/>
        <v>0.46685223223449768</v>
      </c>
      <c r="FS15" s="7">
        <f t="shared" si="9"/>
        <v>-0.42843975208779028</v>
      </c>
      <c r="FT15" s="7">
        <f t="shared" si="9"/>
        <v>6.359878901511351E-3</v>
      </c>
      <c r="FU15" s="7">
        <f t="shared" si="9"/>
        <v>-0.22087809919209567</v>
      </c>
      <c r="FV15" s="7">
        <f t="shared" si="9"/>
        <v>0.253498707421278</v>
      </c>
      <c r="FW15" s="7">
        <f t="shared" si="9"/>
        <v>-0.14794544280921462</v>
      </c>
      <c r="FX15" s="7">
        <f t="shared" si="9"/>
        <v>0.47589014124197071</v>
      </c>
      <c r="FY15" s="7">
        <f t="shared" si="9"/>
        <v>0.41273693545582296</v>
      </c>
      <c r="FZ15" s="7">
        <f t="shared" si="9"/>
        <v>0.46983828239326186</v>
      </c>
      <c r="GA15" s="7">
        <f t="shared" si="9"/>
        <v>-0.18740367184602746</v>
      </c>
      <c r="GB15" s="7">
        <f t="shared" si="9"/>
        <v>6.2194208267271733E-2</v>
      </c>
      <c r="GC15" s="7">
        <f t="shared" si="9"/>
        <v>-0.2133436416225436</v>
      </c>
      <c r="GD15" s="7">
        <f t="shared" si="9"/>
        <v>-0.21886809677073416</v>
      </c>
      <c r="GE15" s="7">
        <f t="shared" si="9"/>
        <v>6.7780911576335257E-2</v>
      </c>
      <c r="GF15" s="7">
        <f t="shared" si="6"/>
        <v>0.18647007587520648</v>
      </c>
      <c r="GG15" s="7">
        <f t="shared" si="6"/>
        <v>0.23486299884251594</v>
      </c>
      <c r="GH15" s="7">
        <f t="shared" si="6"/>
        <v>0.23083795258685313</v>
      </c>
      <c r="GI15" s="7">
        <f t="shared" si="6"/>
        <v>-0.45609226970177374</v>
      </c>
      <c r="GJ15" s="7">
        <f t="shared" si="6"/>
        <v>0.1311517978628558</v>
      </c>
      <c r="GK15" s="7">
        <f t="shared" si="6"/>
        <v>0.28157031211346073</v>
      </c>
    </row>
    <row r="16" spans="6:193">
      <c r="F16" s="20">
        <v>12</v>
      </c>
      <c r="G16">
        <f>'Class data q'!J15</f>
        <v>-7.6938609442212743E-19</v>
      </c>
      <c r="H16" s="20">
        <f>'Class data q'!K15</f>
        <v>-3.8736339289955099E-19</v>
      </c>
      <c r="J16" s="88">
        <v>3.418597740880948E-19</v>
      </c>
      <c r="K16" s="7">
        <f t="shared" si="3"/>
        <v>0.16784727953362766</v>
      </c>
      <c r="L16" s="7">
        <f t="shared" si="3"/>
        <v>-0.17622021789297104</v>
      </c>
      <c r="M16" s="7">
        <f t="shared" si="3"/>
        <v>0.35336540605343769</v>
      </c>
      <c r="N16" s="7">
        <f t="shared" si="3"/>
        <v>0.38682410014932511</v>
      </c>
      <c r="O16" s="7">
        <f t="shared" si="3"/>
        <v>0.33028647285223256</v>
      </c>
      <c r="P16" s="7">
        <f t="shared" si="3"/>
        <v>0.15607991271656374</v>
      </c>
      <c r="Q16" s="7">
        <f t="shared" si="3"/>
        <v>-0.28720054983705268</v>
      </c>
      <c r="R16" s="7">
        <f t="shared" si="3"/>
        <v>-0.38938857727544018</v>
      </c>
      <c r="S16" s="7">
        <f t="shared" si="3"/>
        <v>-0.22878944269217527</v>
      </c>
      <c r="T16" s="7">
        <f t="shared" si="3"/>
        <v>2.7081593613689114E-2</v>
      </c>
      <c r="U16" s="7">
        <f t="shared" si="3"/>
        <v>0.41398314521081492</v>
      </c>
      <c r="V16" s="7">
        <f t="shared" si="3"/>
        <v>-0.25058972344567865</v>
      </c>
      <c r="W16" s="7">
        <f t="shared" si="3"/>
        <v>0</v>
      </c>
      <c r="X16" s="7">
        <f t="shared" si="3"/>
        <v>-0.26500045403307193</v>
      </c>
      <c r="Y16" s="7">
        <f t="shared" si="3"/>
        <v>-0.20816439479239313</v>
      </c>
      <c r="Z16" s="7">
        <f t="shared" si="3"/>
        <v>-8.9261379226181603E-2</v>
      </c>
      <c r="AA16" s="7">
        <f t="shared" si="12"/>
        <v>0.3335720790957708</v>
      </c>
      <c r="AB16" s="7">
        <f t="shared" si="12"/>
        <v>0.43597441497016254</v>
      </c>
      <c r="AC16" s="7">
        <f t="shared" si="12"/>
        <v>-0.34994234609002084</v>
      </c>
      <c r="AD16" s="7">
        <f t="shared" si="12"/>
        <v>-0.24359757457935771</v>
      </c>
      <c r="AE16" s="7">
        <f t="shared" si="12"/>
        <v>0.19689190480829755</v>
      </c>
      <c r="AF16" s="7">
        <f t="shared" si="12"/>
        <v>0.48441251808597396</v>
      </c>
      <c r="AG16" s="7">
        <f t="shared" si="12"/>
        <v>0.14330188626409837</v>
      </c>
      <c r="AH16" s="7">
        <f t="shared" si="12"/>
        <v>-0.35455235878788693</v>
      </c>
      <c r="AI16" s="7">
        <f t="shared" si="12"/>
        <v>-0.2782946364768577</v>
      </c>
      <c r="AJ16" s="7">
        <f t="shared" si="12"/>
        <v>0.36093502630592411</v>
      </c>
      <c r="AK16" s="7">
        <f t="shared" si="12"/>
        <v>-0.27621602195767991</v>
      </c>
      <c r="AL16" s="7">
        <f t="shared" si="12"/>
        <v>-0.42249255426634136</v>
      </c>
      <c r="AM16" s="7">
        <f t="shared" si="12"/>
        <v>0.14129867970564192</v>
      </c>
      <c r="AN16" s="7">
        <f t="shared" si="12"/>
        <v>0.34279181640931711</v>
      </c>
      <c r="AO16" s="7">
        <f t="shared" si="12"/>
        <v>-0.15200039288494338</v>
      </c>
      <c r="AP16" s="7">
        <f t="shared" si="12"/>
        <v>4.3636006468232846E-2</v>
      </c>
      <c r="AQ16" s="7">
        <f t="shared" si="13"/>
        <v>-0.46470184843974072</v>
      </c>
      <c r="AR16" s="7">
        <f t="shared" si="13"/>
        <v>-0.15200039288494338</v>
      </c>
      <c r="AS16" s="7">
        <f t="shared" si="13"/>
        <v>-0.24981859256153172</v>
      </c>
      <c r="AT16" s="7">
        <f t="shared" si="13"/>
        <v>-0.15200039288494338</v>
      </c>
      <c r="AU16" s="7">
        <f t="shared" si="13"/>
        <v>4.3636006468232846E-2</v>
      </c>
      <c r="AV16" s="7">
        <f t="shared" si="13"/>
        <v>-0.15200039288494338</v>
      </c>
      <c r="AW16" s="7">
        <f t="shared" si="13"/>
        <v>4.3636006468232846E-2</v>
      </c>
      <c r="AX16" s="7">
        <f t="shared" si="13"/>
        <v>4.3636006468232846E-2</v>
      </c>
      <c r="AY16" s="7">
        <f t="shared" si="13"/>
        <v>-0.15200039288494338</v>
      </c>
      <c r="AZ16" s="7">
        <f t="shared" si="13"/>
        <v>4.3636006468232846E-2</v>
      </c>
      <c r="BA16" s="7">
        <f t="shared" si="13"/>
        <v>-0.46470184843974072</v>
      </c>
      <c r="BB16" s="7">
        <f t="shared" si="13"/>
        <v>-5.4182193208355489E-2</v>
      </c>
      <c r="BC16" s="7">
        <f t="shared" si="13"/>
        <v>-0.33733647031454561</v>
      </c>
      <c r="BD16" s="7">
        <f t="shared" si="13"/>
        <v>-0.15200039288494338</v>
      </c>
      <c r="BE16" s="7">
        <f t="shared" si="13"/>
        <v>-5.4182193208355489E-2</v>
      </c>
      <c r="BF16" s="7">
        <f t="shared" si="13"/>
        <v>-0.15200039288494338</v>
      </c>
      <c r="BG16" s="7">
        <f t="shared" si="14"/>
        <v>-0.46470184843974072</v>
      </c>
      <c r="BH16" s="7">
        <f t="shared" si="14"/>
        <v>-0.46470184843974072</v>
      </c>
      <c r="BI16" s="7">
        <f t="shared" si="14"/>
        <v>-0.33733647031454561</v>
      </c>
      <c r="BJ16" s="7">
        <f t="shared" si="14"/>
        <v>-0.31385511705323887</v>
      </c>
      <c r="BK16" s="7">
        <f t="shared" si="14"/>
        <v>-0.40720535809010361</v>
      </c>
      <c r="BL16" s="7">
        <f t="shared" si="14"/>
        <v>0.33300436800715327</v>
      </c>
      <c r="BM16" s="7">
        <f t="shared" si="14"/>
        <v>0.4140244010167462</v>
      </c>
      <c r="BN16" s="7">
        <f t="shared" si="14"/>
        <v>3.0209611496885087E-11</v>
      </c>
      <c r="BO16" s="7">
        <f t="shared" si="14"/>
        <v>1.2254062438976446E-11</v>
      </c>
      <c r="BP16" s="7">
        <f t="shared" si="14"/>
        <v>2.8948552495974579E-10</v>
      </c>
      <c r="BQ16" s="7">
        <f t="shared" si="14"/>
        <v>1.770017191787853E-9</v>
      </c>
      <c r="BR16" s="7">
        <f t="shared" si="14"/>
        <v>8.2162006463333391E-9</v>
      </c>
      <c r="BS16" s="7">
        <f t="shared" si="14"/>
        <v>-8.8566931566447238E-12</v>
      </c>
      <c r="BT16" s="7">
        <f t="shared" si="14"/>
        <v>1.0907121975128381E-11</v>
      </c>
      <c r="BU16" s="7">
        <f t="shared" si="14"/>
        <v>0.16784727953362766</v>
      </c>
      <c r="BV16" s="7">
        <f t="shared" si="14"/>
        <v>-0.17622021789297104</v>
      </c>
      <c r="BW16" s="7">
        <f t="shared" si="10"/>
        <v>0.35336540605343769</v>
      </c>
      <c r="BX16" s="7">
        <f t="shared" si="10"/>
        <v>0.38682410014932511</v>
      </c>
      <c r="BY16" s="7">
        <f t="shared" si="10"/>
        <v>0.33028647285223256</v>
      </c>
      <c r="BZ16" s="7">
        <f t="shared" si="10"/>
        <v>0.27167579073259984</v>
      </c>
      <c r="CA16" s="7">
        <f t="shared" si="10"/>
        <v>7.0032772167322732E-2</v>
      </c>
      <c r="CB16" s="7">
        <f t="shared" si="10"/>
        <v>-0.29738110157830322</v>
      </c>
      <c r="CC16" s="7">
        <f t="shared" si="10"/>
        <v>0.29468837283130322</v>
      </c>
      <c r="CD16" s="7">
        <f t="shared" si="10"/>
        <v>-0.3684229007088331</v>
      </c>
      <c r="CE16" s="7">
        <f t="shared" si="10"/>
        <v>-7.5164438769995678E-2</v>
      </c>
      <c r="CF16" s="7">
        <f t="shared" si="10"/>
        <v>-0.26682676464983546</v>
      </c>
      <c r="CG16" s="7">
        <f t="shared" si="10"/>
        <v>-0.31984554308798874</v>
      </c>
      <c r="CH16" s="7">
        <f t="shared" si="10"/>
        <v>0.49753665338948538</v>
      </c>
      <c r="CI16" s="7">
        <f t="shared" si="10"/>
        <v>0.1587763905446451</v>
      </c>
      <c r="CJ16" s="7">
        <f t="shared" si="10"/>
        <v>-9.1299027726498672E-2</v>
      </c>
      <c r="CK16" s="7">
        <f t="shared" si="10"/>
        <v>0.13070464216037347</v>
      </c>
      <c r="CL16" s="7">
        <f t="shared" si="15"/>
        <v>-0.30005653222380779</v>
      </c>
      <c r="CM16" s="7">
        <f t="shared" si="15"/>
        <v>-0.31526039853475574</v>
      </c>
      <c r="CN16" s="7">
        <f t="shared" si="15"/>
        <v>-0.34651594431356614</v>
      </c>
      <c r="CO16" s="7">
        <f t="shared" si="15"/>
        <v>-0.14569885370390168</v>
      </c>
      <c r="CP16" s="7">
        <f t="shared" si="15"/>
        <v>0.35099432918917017</v>
      </c>
      <c r="CQ16" s="7">
        <f t="shared" si="15"/>
        <v>5.2507065687095178E-2</v>
      </c>
      <c r="CR16" s="7">
        <f t="shared" si="15"/>
        <v>-0.33418011904798561</v>
      </c>
      <c r="CS16" s="7">
        <f t="shared" si="15"/>
        <v>-0.4081670532402395</v>
      </c>
      <c r="CT16" s="7">
        <f t="shared" si="15"/>
        <v>0.48002727935629252</v>
      </c>
      <c r="CU16" s="7">
        <f t="shared" si="15"/>
        <v>-0.38332074793895288</v>
      </c>
      <c r="CV16" s="7">
        <f t="shared" si="15"/>
        <v>-0.1082453448272247</v>
      </c>
      <c r="CW16" s="7">
        <f t="shared" si="15"/>
        <v>-8.517023934985346E-2</v>
      </c>
      <c r="CX16" s="7">
        <f t="shared" si="15"/>
        <v>-5.6099628177487926E-2</v>
      </c>
      <c r="CY16" s="7">
        <f t="shared" si="15"/>
        <v>-6.9052469953907458E-2</v>
      </c>
      <c r="CZ16" s="7">
        <f t="shared" si="15"/>
        <v>-0.4246104658565244</v>
      </c>
      <c r="DA16" s="7">
        <f t="shared" si="15"/>
        <v>0.15520378458119133</v>
      </c>
      <c r="DB16" s="7">
        <f t="shared" si="16"/>
        <v>0.31685047822049084</v>
      </c>
      <c r="DC16" s="7">
        <f t="shared" si="16"/>
        <v>-7.4422578935829597E-2</v>
      </c>
      <c r="DD16" s="7">
        <f t="shared" si="16"/>
        <v>-9.2461450309787474E-2</v>
      </c>
      <c r="DE16" s="7">
        <f t="shared" si="16"/>
        <v>-0.32130516814456367</v>
      </c>
      <c r="DF16" s="7">
        <f t="shared" si="16"/>
        <v>-8.9516908455374855E-3</v>
      </c>
      <c r="DG16" s="7">
        <f t="shared" si="16"/>
        <v>-4.887454031668792E-3</v>
      </c>
      <c r="DH16" s="7">
        <f t="shared" si="16"/>
        <v>0.36033231138279564</v>
      </c>
      <c r="DI16" s="7">
        <f t="shared" si="16"/>
        <v>7.2002131418935175E-2</v>
      </c>
      <c r="DJ16" s="7">
        <f t="shared" si="16"/>
        <v>-0.36507522941343651</v>
      </c>
      <c r="DK16" s="7">
        <f t="shared" si="16"/>
        <v>0.44467256628025331</v>
      </c>
      <c r="DL16" s="7">
        <f t="shared" si="16"/>
        <v>9.3142837491130503E-2</v>
      </c>
      <c r="DM16" s="7">
        <f t="shared" si="16"/>
        <v>9.7795700302798383E-2</v>
      </c>
      <c r="DN16" s="7">
        <f t="shared" si="16"/>
        <v>0.17398858813796636</v>
      </c>
      <c r="DO16" s="7">
        <f t="shared" si="16"/>
        <v>-0.41985453189398392</v>
      </c>
      <c r="DP16" s="7">
        <f t="shared" si="16"/>
        <v>-0.12759479496246695</v>
      </c>
      <c r="DQ16" s="7">
        <f t="shared" si="16"/>
        <v>0.12409823167671674</v>
      </c>
      <c r="DR16" s="7">
        <f t="shared" si="17"/>
        <v>0.41377278210818269</v>
      </c>
      <c r="DS16" s="7">
        <f t="shared" si="17"/>
        <v>-0.13812076410273288</v>
      </c>
      <c r="DT16" s="7">
        <f t="shared" si="17"/>
        <v>0.22007025815030135</v>
      </c>
      <c r="DU16" s="7">
        <f t="shared" si="17"/>
        <v>0.22048386072941595</v>
      </c>
      <c r="DV16" s="7">
        <f t="shared" si="17"/>
        <v>-0.48483715306592678</v>
      </c>
      <c r="DW16" s="7">
        <f t="shared" si="17"/>
        <v>7.7005297696261188E-2</v>
      </c>
      <c r="DX16" s="7">
        <f t="shared" si="17"/>
        <v>0.28052143998115397</v>
      </c>
      <c r="DY16" s="7">
        <f t="shared" si="17"/>
        <v>0.3158375027008693</v>
      </c>
      <c r="DZ16" s="7">
        <f t="shared" si="17"/>
        <v>-9.7685952389072295E-2</v>
      </c>
      <c r="EA16" s="7">
        <f t="shared" si="17"/>
        <v>-0.35090286658502912</v>
      </c>
      <c r="EB16" s="7">
        <f t="shared" si="17"/>
        <v>0.43149488757281507</v>
      </c>
      <c r="EC16" s="7">
        <f t="shared" si="17"/>
        <v>0.43595621336213353</v>
      </c>
      <c r="ED16" s="7">
        <f t="shared" si="17"/>
        <v>0.47402862785411792</v>
      </c>
      <c r="EE16" s="7">
        <f t="shared" si="17"/>
        <v>0.38580271378093167</v>
      </c>
      <c r="EF16" s="7">
        <f t="shared" si="17"/>
        <v>0.3163070600911343</v>
      </c>
      <c r="EG16" s="7">
        <f t="shared" si="17"/>
        <v>7.5076780822631806E-2</v>
      </c>
      <c r="EH16" s="7">
        <f t="shared" si="11"/>
        <v>-0.43247113145071103</v>
      </c>
      <c r="EI16" s="7">
        <f t="shared" si="11"/>
        <v>-0.35863949185642086</v>
      </c>
      <c r="EJ16" s="7">
        <f t="shared" si="7"/>
        <v>-0.36495827487049914</v>
      </c>
      <c r="EK16" s="7">
        <f t="shared" si="7"/>
        <v>5.1120090080834957E-2</v>
      </c>
      <c r="EL16" s="7">
        <f t="shared" si="7"/>
        <v>0.39967043948959746</v>
      </c>
      <c r="EM16" s="7">
        <f t="shared" si="7"/>
        <v>0.44926675661248039</v>
      </c>
      <c r="EN16" s="7">
        <f t="shared" si="7"/>
        <v>2.1027931005527467E-2</v>
      </c>
      <c r="EO16" s="7">
        <f t="shared" si="7"/>
        <v>8.4446528314776614E-3</v>
      </c>
      <c r="EP16" s="7">
        <f t="shared" si="7"/>
        <v>-0.2000454397289626</v>
      </c>
      <c r="EQ16" s="7">
        <f t="shared" si="7"/>
        <v>-0.15747482148643321</v>
      </c>
      <c r="ER16" s="7">
        <f t="shared" si="7"/>
        <v>0.4369963339465972</v>
      </c>
      <c r="ES16" s="7">
        <f t="shared" si="7"/>
        <v>-0.23665942607872026</v>
      </c>
      <c r="ET16" s="7">
        <f t="shared" si="7"/>
        <v>0.36615298754340486</v>
      </c>
      <c r="EU16" s="7">
        <f t="shared" si="7"/>
        <v>-8.1001455245906406E-2</v>
      </c>
      <c r="EV16" s="7">
        <f t="shared" si="7"/>
        <v>0.2090509253566708</v>
      </c>
      <c r="EW16" s="7">
        <f t="shared" si="7"/>
        <v>0.302204657694639</v>
      </c>
      <c r="EX16" s="7">
        <f t="shared" si="7"/>
        <v>0.17903454786046358</v>
      </c>
      <c r="EY16" s="7">
        <f t="shared" si="7"/>
        <v>0.28848456083458496</v>
      </c>
      <c r="EZ16" s="7">
        <f t="shared" si="8"/>
        <v>3.9331051899035741E-2</v>
      </c>
      <c r="FA16" s="7">
        <f t="shared" si="8"/>
        <v>-0.17046048587844975</v>
      </c>
      <c r="FB16" s="7">
        <f t="shared" si="8"/>
        <v>-0.12954968543626855</v>
      </c>
      <c r="FC16" s="7">
        <f t="shared" si="8"/>
        <v>-0.29923012242753644</v>
      </c>
      <c r="FD16" s="7">
        <f t="shared" si="8"/>
        <v>-0.24189200613648343</v>
      </c>
      <c r="FE16" s="7">
        <f t="shared" si="8"/>
        <v>0.34435464749441846</v>
      </c>
      <c r="FF16" s="7">
        <f t="shared" si="8"/>
        <v>0.32532721354564964</v>
      </c>
      <c r="FG16" s="7">
        <f t="shared" si="8"/>
        <v>0.47854533808101013</v>
      </c>
      <c r="FH16" s="7">
        <f t="shared" si="8"/>
        <v>-0.2978832619250511</v>
      </c>
      <c r="FI16" s="7">
        <f t="shared" si="8"/>
        <v>0.40514891270082387</v>
      </c>
      <c r="FJ16" s="7">
        <f t="shared" si="8"/>
        <v>0.40377607004108285</v>
      </c>
      <c r="FK16" s="7">
        <f t="shared" si="8"/>
        <v>0.35190932277210152</v>
      </c>
      <c r="FL16" s="7">
        <f t="shared" si="8"/>
        <v>-7.3063295529081529E-2</v>
      </c>
      <c r="FM16" s="7">
        <f t="shared" si="8"/>
        <v>-0.45782759643488191</v>
      </c>
      <c r="FN16" s="7">
        <f t="shared" si="8"/>
        <v>-0.39007674498387246</v>
      </c>
      <c r="FO16" s="7">
        <f t="shared" si="8"/>
        <v>-0.40082217615794491</v>
      </c>
      <c r="FP16" s="7">
        <f t="shared" si="9"/>
        <v>0.28125529755107337</v>
      </c>
      <c r="FQ16" s="7">
        <f t="shared" si="9"/>
        <v>0.22964460212865845</v>
      </c>
      <c r="FR16" s="7">
        <f t="shared" si="9"/>
        <v>0.21169135612461076</v>
      </c>
      <c r="FS16" s="7">
        <f t="shared" si="9"/>
        <v>-2.6322321704753904E-2</v>
      </c>
      <c r="FT16" s="7">
        <f t="shared" si="9"/>
        <v>-1.9031265663528529E-2</v>
      </c>
      <c r="FU16" s="7">
        <f t="shared" si="9"/>
        <v>0.49710598017594582</v>
      </c>
      <c r="FV16" s="7">
        <f t="shared" si="9"/>
        <v>0.1788886907252305</v>
      </c>
      <c r="FW16" s="7">
        <f t="shared" si="9"/>
        <v>-0.16821495367431805</v>
      </c>
      <c r="FX16" s="7">
        <f t="shared" si="9"/>
        <v>0.42542819795763798</v>
      </c>
      <c r="FY16" s="7">
        <f t="shared" si="9"/>
        <v>7.1098494576662508E-2</v>
      </c>
      <c r="FZ16" s="7">
        <f t="shared" si="9"/>
        <v>-0.31036182726403716</v>
      </c>
      <c r="GA16" s="7">
        <f t="shared" si="9"/>
        <v>-0.37899017930340051</v>
      </c>
      <c r="GB16" s="7">
        <f t="shared" si="9"/>
        <v>-0.28150727294701028</v>
      </c>
      <c r="GC16" s="7">
        <f t="shared" si="9"/>
        <v>-1.6123067536000235E-3</v>
      </c>
      <c r="GD16" s="7">
        <f t="shared" si="9"/>
        <v>-0.23033317308420465</v>
      </c>
      <c r="GE16" s="7">
        <f t="shared" si="9"/>
        <v>-8.5951014645502255E-2</v>
      </c>
      <c r="GF16" s="7">
        <f t="shared" si="6"/>
        <v>-0.4261973353650319</v>
      </c>
      <c r="GG16" s="7">
        <f t="shared" si="6"/>
        <v>0.18599360067901216</v>
      </c>
      <c r="GH16" s="7">
        <f t="shared" si="6"/>
        <v>-0.45709632056650662</v>
      </c>
      <c r="GI16" s="7">
        <f t="shared" si="6"/>
        <v>-0.46054950906124503</v>
      </c>
      <c r="GJ16" s="7">
        <f t="shared" si="6"/>
        <v>0.26788877923831933</v>
      </c>
      <c r="GK16" s="7">
        <f t="shared" si="6"/>
        <v>-0.39018620877241261</v>
      </c>
    </row>
    <row r="17" spans="6:193">
      <c r="F17" s="20">
        <v>13</v>
      </c>
      <c r="G17">
        <f>'Class data q'!J16</f>
        <v>3.418597740880948E-19</v>
      </c>
      <c r="H17" s="20">
        <f>'Class data q'!K16</f>
        <v>1.0427588711999597E-19</v>
      </c>
      <c r="J17" s="89">
        <v>-4.324527694370833E-19</v>
      </c>
      <c r="K17" s="7">
        <f t="shared" si="3"/>
        <v>-0.34217199858442371</v>
      </c>
      <c r="L17" s="7">
        <f t="shared" si="3"/>
        <v>-0.48915487914130606</v>
      </c>
      <c r="M17" s="7">
        <f t="shared" si="3"/>
        <v>-0.11728594063316811</v>
      </c>
      <c r="N17" s="7">
        <f t="shared" si="3"/>
        <v>1.8318709355686913E-2</v>
      </c>
      <c r="O17" s="7">
        <f t="shared" si="3"/>
        <v>0.1104447185265367</v>
      </c>
      <c r="P17" s="7">
        <f t="shared" si="3"/>
        <v>0.19658698713828926</v>
      </c>
      <c r="Q17" s="7">
        <f t="shared" si="3"/>
        <v>-0.16084188902686947</v>
      </c>
      <c r="R17" s="7">
        <f t="shared" si="3"/>
        <v>-0.36843357055101933</v>
      </c>
      <c r="S17" s="7">
        <f t="shared" si="3"/>
        <v>-0.49495865944453499</v>
      </c>
      <c r="T17" s="7">
        <f t="shared" si="3"/>
        <v>-0.23089481645286813</v>
      </c>
      <c r="U17" s="7">
        <f t="shared" si="3"/>
        <v>-0.16520508482328733</v>
      </c>
      <c r="V17" s="7">
        <f t="shared" si="3"/>
        <v>-0.2208783275370747</v>
      </c>
      <c r="W17" s="7">
        <f t="shared" si="3"/>
        <v>0.20948644973857355</v>
      </c>
      <c r="X17" s="7">
        <f t="shared" si="3"/>
        <v>0</v>
      </c>
      <c r="Y17" s="7">
        <f t="shared" si="3"/>
        <v>0.16455677476535585</v>
      </c>
      <c r="Z17" s="7">
        <f t="shared" si="3"/>
        <v>-9.1491871252385337E-2</v>
      </c>
      <c r="AA17" s="7">
        <f t="shared" si="12"/>
        <v>-0.47317969825265671</v>
      </c>
      <c r="AB17" s="7">
        <f t="shared" si="12"/>
        <v>0.2363834179216413</v>
      </c>
      <c r="AC17" s="7">
        <f t="shared" si="12"/>
        <v>6.7147716655861611E-2</v>
      </c>
      <c r="AD17" s="7">
        <f t="shared" si="12"/>
        <v>-1.6919266222772844E-2</v>
      </c>
      <c r="AE17" s="7">
        <f t="shared" si="12"/>
        <v>0.21589493209653732</v>
      </c>
      <c r="AF17" s="7">
        <f t="shared" si="12"/>
        <v>0.45501113949107364</v>
      </c>
      <c r="AG17" s="7">
        <f t="shared" si="12"/>
        <v>-0.11328208286979158</v>
      </c>
      <c r="AH17" s="7">
        <f t="shared" si="12"/>
        <v>7.079199416040205E-2</v>
      </c>
      <c r="AI17" s="7">
        <f t="shared" si="12"/>
        <v>0.39068505949535393</v>
      </c>
      <c r="AJ17" s="7">
        <f t="shared" si="12"/>
        <v>-0.25700318060080463</v>
      </c>
      <c r="AK17" s="7">
        <f t="shared" si="12"/>
        <v>7.2132984628481722E-2</v>
      </c>
      <c r="AL17" s="7">
        <f t="shared" si="12"/>
        <v>0.10880852949441078</v>
      </c>
      <c r="AM17" s="7">
        <f t="shared" si="12"/>
        <v>-0.10342226288707934</v>
      </c>
      <c r="AN17" s="7">
        <f t="shared" si="12"/>
        <v>0.19585427553442969</v>
      </c>
      <c r="AO17" s="7">
        <f t="shared" si="12"/>
        <v>-0.29881452925653873</v>
      </c>
      <c r="AP17" s="7">
        <f t="shared" si="12"/>
        <v>-0.4534677538695806</v>
      </c>
      <c r="AQ17" s="7">
        <f t="shared" si="13"/>
        <v>0.15786665828457314</v>
      </c>
      <c r="AR17" s="7">
        <f t="shared" si="13"/>
        <v>-0.29881452925653873</v>
      </c>
      <c r="AS17" s="7">
        <f t="shared" si="13"/>
        <v>-0.2214879169500179</v>
      </c>
      <c r="AT17" s="7">
        <f t="shared" si="13"/>
        <v>-0.29881452925653873</v>
      </c>
      <c r="AU17" s="7">
        <f t="shared" si="13"/>
        <v>-0.4534677538695806</v>
      </c>
      <c r="AV17" s="7">
        <f t="shared" si="13"/>
        <v>-0.29881452925653873</v>
      </c>
      <c r="AW17" s="7">
        <f t="shared" si="13"/>
        <v>-0.4534677538695806</v>
      </c>
      <c r="AX17" s="7">
        <f t="shared" si="13"/>
        <v>-0.4534677538695806</v>
      </c>
      <c r="AY17" s="7">
        <f t="shared" si="13"/>
        <v>-0.29881452925653873</v>
      </c>
      <c r="AZ17" s="7">
        <f t="shared" si="13"/>
        <v>-0.4534677538695806</v>
      </c>
      <c r="BA17" s="7">
        <f t="shared" si="13"/>
        <v>0.15786665828457314</v>
      </c>
      <c r="BB17" s="7">
        <f t="shared" si="13"/>
        <v>-0.37614114156305956</v>
      </c>
      <c r="BC17" s="7">
        <f t="shared" si="13"/>
        <v>5.718260104243611E-2</v>
      </c>
      <c r="BD17" s="7">
        <f t="shared" si="13"/>
        <v>-0.29881452925653873</v>
      </c>
      <c r="BE17" s="7">
        <f t="shared" si="13"/>
        <v>-0.37614114156305956</v>
      </c>
      <c r="BF17" s="7">
        <f t="shared" si="13"/>
        <v>-0.29881452925653873</v>
      </c>
      <c r="BG17" s="7">
        <f t="shared" si="14"/>
        <v>0.15786665828457314</v>
      </c>
      <c r="BH17" s="7">
        <f t="shared" si="14"/>
        <v>0.15786665828457314</v>
      </c>
      <c r="BI17" s="7">
        <f t="shared" si="14"/>
        <v>5.718260104243611E-2</v>
      </c>
      <c r="BJ17" s="7">
        <f t="shared" si="14"/>
        <v>-0.170866176627676</v>
      </c>
      <c r="BK17" s="7">
        <f t="shared" si="14"/>
        <v>0.27446910461641494</v>
      </c>
      <c r="BL17" s="7">
        <f t="shared" si="14"/>
        <v>-0.47273091494447095</v>
      </c>
      <c r="BM17" s="7">
        <f t="shared" si="14"/>
        <v>0.2537352013802443</v>
      </c>
      <c r="BN17" s="7">
        <f t="shared" si="14"/>
        <v>-2.3881119304292042E-11</v>
      </c>
      <c r="BO17" s="7">
        <f t="shared" si="14"/>
        <v>-9.6870289567618784E-12</v>
      </c>
      <c r="BP17" s="7">
        <f t="shared" si="14"/>
        <v>-2.2884227846020622E-10</v>
      </c>
      <c r="BQ17" s="7">
        <f t="shared" si="14"/>
        <v>-1.3992226266523744E-9</v>
      </c>
      <c r="BR17" s="7">
        <f t="shared" si="14"/>
        <v>-6.4950179679001963E-9</v>
      </c>
      <c r="BS17" s="7">
        <f t="shared" si="14"/>
        <v>7.0013266581573443E-12</v>
      </c>
      <c r="BT17" s="7">
        <f t="shared" si="14"/>
        <v>-8.6222140538438907E-12</v>
      </c>
      <c r="BU17" s="7">
        <f t="shared" si="14"/>
        <v>-0.34217199858442371</v>
      </c>
      <c r="BV17" s="7">
        <f t="shared" si="14"/>
        <v>-0.48915487914130606</v>
      </c>
      <c r="BW17" s="7">
        <f t="shared" si="10"/>
        <v>-0.11728594063316811</v>
      </c>
      <c r="BX17" s="7">
        <f t="shared" si="10"/>
        <v>1.8318709355686913E-2</v>
      </c>
      <c r="BY17" s="7">
        <f t="shared" si="10"/>
        <v>0.1104447185265367</v>
      </c>
      <c r="BZ17" s="7">
        <f t="shared" si="10"/>
        <v>-0.42424984359068141</v>
      </c>
      <c r="CA17" s="7">
        <f t="shared" si="10"/>
        <v>-0.26484830509921342</v>
      </c>
      <c r="CB17" s="7">
        <f t="shared" si="10"/>
        <v>2.5597340650744593E-2</v>
      </c>
      <c r="CC17" s="7">
        <f t="shared" si="10"/>
        <v>0.3480719486952164</v>
      </c>
      <c r="CD17" s="7">
        <f t="shared" si="10"/>
        <v>-0.12772960424019431</v>
      </c>
      <c r="CE17" s="7">
        <f t="shared" si="10"/>
        <v>-0.15006794239309673</v>
      </c>
      <c r="CF17" s="7">
        <f t="shared" si="10"/>
        <v>-0.41752917618760943</v>
      </c>
      <c r="CG17" s="7">
        <f t="shared" si="10"/>
        <v>4.3355786063206336E-2</v>
      </c>
      <c r="CH17" s="7">
        <f t="shared" si="10"/>
        <v>0.18771763426674193</v>
      </c>
      <c r="CI17" s="7">
        <f t="shared" si="10"/>
        <v>3.6539312858563378E-2</v>
      </c>
      <c r="CJ17" s="7">
        <f t="shared" si="10"/>
        <v>2.4740869850623071E-2</v>
      </c>
      <c r="CK17" s="7">
        <f t="shared" si="10"/>
        <v>-0.31281024044841965</v>
      </c>
      <c r="CL17" s="7">
        <f t="shared" si="15"/>
        <v>-0.3912605946483465</v>
      </c>
      <c r="CM17" s="7">
        <f t="shared" si="15"/>
        <v>0.10692087082393797</v>
      </c>
      <c r="CN17" s="7">
        <f t="shared" si="15"/>
        <v>0.40038761792278876</v>
      </c>
      <c r="CO17" s="7">
        <f t="shared" si="15"/>
        <v>0.13493437307759315</v>
      </c>
      <c r="CP17" s="7">
        <f t="shared" si="15"/>
        <v>-7.8961989041559377E-4</v>
      </c>
      <c r="CQ17" s="7">
        <f t="shared" si="15"/>
        <v>-0.33401837782599131</v>
      </c>
      <c r="CR17" s="7">
        <f t="shared" si="15"/>
        <v>0.11395982749814237</v>
      </c>
      <c r="CS17" s="7">
        <f t="shared" si="15"/>
        <v>0.43728353870952308</v>
      </c>
      <c r="CT17" s="7">
        <f t="shared" si="15"/>
        <v>-0.32811304268363983</v>
      </c>
      <c r="CU17" s="7">
        <f t="shared" si="15"/>
        <v>-0.31359898766519478</v>
      </c>
      <c r="CV17" s="7">
        <f t="shared" si="15"/>
        <v>-0.21485875783589847</v>
      </c>
      <c r="CW17" s="7">
        <f t="shared" si="15"/>
        <v>0.2293824293307738</v>
      </c>
      <c r="CX17" s="7">
        <f t="shared" si="15"/>
        <v>-0.37462538323821515</v>
      </c>
      <c r="CY17" s="7">
        <f t="shared" si="15"/>
        <v>-0.36438598629956354</v>
      </c>
      <c r="CZ17" s="7">
        <f t="shared" si="15"/>
        <v>0.28822807814953144</v>
      </c>
      <c r="DA17" s="7">
        <f t="shared" si="15"/>
        <v>0.24884995602099202</v>
      </c>
      <c r="DB17" s="7">
        <f t="shared" si="16"/>
        <v>0.33055250408274173</v>
      </c>
      <c r="DC17" s="7">
        <f t="shared" si="16"/>
        <v>5.8832057094173898E-2</v>
      </c>
      <c r="DD17" s="7">
        <f t="shared" si="16"/>
        <v>7.3092029346710538E-2</v>
      </c>
      <c r="DE17" s="7">
        <f t="shared" si="16"/>
        <v>0.2539960891873036</v>
      </c>
      <c r="DF17" s="7">
        <f t="shared" si="16"/>
        <v>7.0764329111485383E-3</v>
      </c>
      <c r="DG17" s="7">
        <f t="shared" si="16"/>
        <v>3.8635986383140325E-3</v>
      </c>
      <c r="DH17" s="7">
        <f t="shared" si="16"/>
        <v>-0.49433402448369324</v>
      </c>
      <c r="DI17" s="7">
        <f t="shared" si="16"/>
        <v>-5.6918660534372223E-2</v>
      </c>
      <c r="DJ17" s="7">
        <f t="shared" si="16"/>
        <v>0.28859691571612039</v>
      </c>
      <c r="DK17" s="7">
        <f t="shared" si="16"/>
        <v>0.43899386118736394</v>
      </c>
      <c r="DL17" s="7">
        <f t="shared" si="16"/>
        <v>0.2979099756377428</v>
      </c>
      <c r="DM17" s="7">
        <f t="shared" si="16"/>
        <v>-0.28679527598524124</v>
      </c>
      <c r="DN17" s="7">
        <f t="shared" si="16"/>
        <v>-0.3470267862524905</v>
      </c>
      <c r="DO17" s="7">
        <f t="shared" si="16"/>
        <v>-8.7072202876284699E-2</v>
      </c>
      <c r="DP17" s="7">
        <f t="shared" si="16"/>
        <v>-0.10862103537791512</v>
      </c>
      <c r="DQ17" s="7">
        <f t="shared" si="16"/>
        <v>-0.30758778344249993</v>
      </c>
      <c r="DR17" s="7">
        <f t="shared" si="17"/>
        <v>0.25393410953696582</v>
      </c>
      <c r="DS17" s="7">
        <f t="shared" si="17"/>
        <v>-0.30978656388147474</v>
      </c>
      <c r="DT17" s="7">
        <f t="shared" si="17"/>
        <v>0.19757212970693594</v>
      </c>
      <c r="DU17" s="7">
        <f t="shared" si="17"/>
        <v>0.19724517126372287</v>
      </c>
      <c r="DV17" s="7">
        <f t="shared" si="17"/>
        <v>0.17378388943021483</v>
      </c>
      <c r="DW17" s="7">
        <f t="shared" si="17"/>
        <v>-0.47984663074795653</v>
      </c>
      <c r="DX17" s="7">
        <f t="shared" si="17"/>
        <v>0.35927110107890314</v>
      </c>
      <c r="DY17" s="7">
        <f t="shared" si="17"/>
        <v>0.33135327495708577</v>
      </c>
      <c r="DZ17" s="7">
        <f t="shared" si="17"/>
        <v>0.44876271981803351</v>
      </c>
      <c r="EA17" s="7">
        <f t="shared" si="17"/>
        <v>2.0474772429601273E-2</v>
      </c>
      <c r="EB17" s="7">
        <f t="shared" si="17"/>
        <v>0.23992454502801186</v>
      </c>
      <c r="EC17" s="7">
        <f t="shared" si="17"/>
        <v>0.23639780653942477</v>
      </c>
      <c r="ED17" s="7">
        <f t="shared" si="17"/>
        <v>0.20630104699234142</v>
      </c>
      <c r="EE17" s="7">
        <f t="shared" si="17"/>
        <v>0.4855312772899692</v>
      </c>
      <c r="EF17" s="7">
        <f t="shared" si="17"/>
        <v>-0.4595314667839705</v>
      </c>
      <c r="EG17" s="7">
        <f t="shared" si="17"/>
        <v>-0.47832211202744479</v>
      </c>
      <c r="EH17" s="7">
        <f t="shared" si="11"/>
        <v>0.34187428950867765</v>
      </c>
      <c r="EI17" s="7">
        <f t="shared" si="11"/>
        <v>7.4022928232799545E-2</v>
      </c>
      <c r="EJ17" s="7">
        <f t="shared" si="7"/>
        <v>7.9018011826590184E-2</v>
      </c>
      <c r="EK17" s="7">
        <f t="shared" si="7"/>
        <v>-0.24989757363805831</v>
      </c>
      <c r="EL17" s="7">
        <f t="shared" si="7"/>
        <v>0.47456865220596012</v>
      </c>
      <c r="EM17" s="7">
        <f t="shared" si="7"/>
        <v>0.22587564173868468</v>
      </c>
      <c r="EN17" s="7">
        <f t="shared" si="7"/>
        <v>-0.22610931413240543</v>
      </c>
      <c r="EO17" s="7">
        <f t="shared" si="7"/>
        <v>-0.42564851196768361</v>
      </c>
      <c r="EP17" s="7">
        <f t="shared" si="7"/>
        <v>-5.13478189648231E-2</v>
      </c>
      <c r="EQ17" s="7">
        <f t="shared" si="7"/>
        <v>0.28654018125573</v>
      </c>
      <c r="ER17" s="7">
        <f t="shared" si="7"/>
        <v>0.23557557712350041</v>
      </c>
      <c r="ES17" s="7">
        <f t="shared" si="7"/>
        <v>-2.2403966626252769E-2</v>
      </c>
      <c r="ET17" s="7">
        <f t="shared" si="7"/>
        <v>-0.33688114681463244</v>
      </c>
      <c r="EU17" s="7">
        <f t="shared" si="7"/>
        <v>-0.19288595046865797</v>
      </c>
      <c r="EV17" s="7">
        <f t="shared" si="7"/>
        <v>-0.3747440389277118</v>
      </c>
      <c r="EW17" s="7">
        <f t="shared" si="7"/>
        <v>-0.44838332659830171</v>
      </c>
      <c r="EX17" s="7">
        <f t="shared" si="7"/>
        <v>0.43949786447422845</v>
      </c>
      <c r="EY17" s="7">
        <f t="shared" si="7"/>
        <v>-6.5996753335250347E-2</v>
      </c>
      <c r="EZ17" s="7">
        <f t="shared" si="8"/>
        <v>-0.45006462894937038</v>
      </c>
      <c r="FA17" s="7">
        <f t="shared" si="8"/>
        <v>-0.12216737456038018</v>
      </c>
      <c r="FB17" s="7">
        <f t="shared" si="8"/>
        <v>0.4739514325537546</v>
      </c>
      <c r="FC17" s="7">
        <f t="shared" si="8"/>
        <v>0.44603191616392668</v>
      </c>
      <c r="FD17" s="7">
        <f t="shared" si="8"/>
        <v>0.40070535828938392</v>
      </c>
      <c r="FE17" s="7">
        <f t="shared" si="8"/>
        <v>-0.27221701493983474</v>
      </c>
      <c r="FF17" s="7">
        <f t="shared" si="8"/>
        <v>-0.25717557057662876</v>
      </c>
      <c r="FG17" s="7">
        <f t="shared" si="8"/>
        <v>-0.37829657416747386</v>
      </c>
      <c r="FH17" s="7">
        <f t="shared" si="8"/>
        <v>0.48441033076150575</v>
      </c>
      <c r="FI17" s="7">
        <f t="shared" si="8"/>
        <v>0.34377577633647149</v>
      </c>
      <c r="FJ17" s="7">
        <f t="shared" si="8"/>
        <v>0.38437593699557127</v>
      </c>
      <c r="FK17" s="7">
        <f t="shared" si="8"/>
        <v>-0.35721890798308209</v>
      </c>
      <c r="FL17" s="7">
        <f t="shared" si="8"/>
        <v>-0.14780614714631213</v>
      </c>
      <c r="FM17" s="7">
        <f t="shared" si="8"/>
        <v>0.31840944742229738</v>
      </c>
      <c r="FN17" s="7">
        <f t="shared" si="8"/>
        <v>-0.25683147045390342</v>
      </c>
      <c r="FO17" s="7">
        <f t="shared" si="8"/>
        <v>-0.10604031542879966</v>
      </c>
      <c r="FP17" s="7">
        <f t="shared" si="9"/>
        <v>0.22431156940598029</v>
      </c>
      <c r="FQ17" s="7">
        <f t="shared" si="9"/>
        <v>0.41532460831307105</v>
      </c>
      <c r="FR17" s="7">
        <f t="shared" si="9"/>
        <v>0.46903180248466469</v>
      </c>
      <c r="FS17" s="7">
        <f t="shared" si="9"/>
        <v>-0.22819320769083262</v>
      </c>
      <c r="FT17" s="7">
        <f t="shared" si="9"/>
        <v>0.2442883780913192</v>
      </c>
      <c r="FU17" s="7">
        <f t="shared" si="9"/>
        <v>-0.39296901324507316</v>
      </c>
      <c r="FV17" s="7">
        <f t="shared" si="9"/>
        <v>0.230126716777459</v>
      </c>
      <c r="FW17" s="7">
        <f t="shared" si="9"/>
        <v>0.29503040128185232</v>
      </c>
      <c r="FX17" s="7">
        <f t="shared" si="9"/>
        <v>-0.47860350122741657</v>
      </c>
      <c r="FY17" s="7">
        <f t="shared" si="9"/>
        <v>-0.26569077310461386</v>
      </c>
      <c r="FZ17" s="7">
        <f t="shared" si="9"/>
        <v>-0.26849216692676592</v>
      </c>
      <c r="GA17" s="7">
        <f t="shared" si="9"/>
        <v>1.8639022011370798E-2</v>
      </c>
      <c r="GB17" s="7">
        <f t="shared" si="9"/>
        <v>9.9852454932033652E-2</v>
      </c>
      <c r="GC17" s="7">
        <f t="shared" si="9"/>
        <v>-0.18474701856314368</v>
      </c>
      <c r="GD17" s="7">
        <f t="shared" si="9"/>
        <v>0.11859921661016415</v>
      </c>
      <c r="GE17" s="7">
        <f t="shared" si="9"/>
        <v>0.4274306247344839</v>
      </c>
      <c r="GF17" s="7">
        <f t="shared" si="6"/>
        <v>0.24968047462778031</v>
      </c>
      <c r="GG17" s="7">
        <f t="shared" si="6"/>
        <v>-0.48726067664381389</v>
      </c>
      <c r="GH17" s="7">
        <f t="shared" si="6"/>
        <v>-0.48103022823534047</v>
      </c>
      <c r="GI17" s="7">
        <f t="shared" si="6"/>
        <v>4.7879564146413145E-2</v>
      </c>
      <c r="GJ17" s="7">
        <f t="shared" si="6"/>
        <v>0.21490517670758891</v>
      </c>
      <c r="GK17" s="7">
        <f t="shared" si="6"/>
        <v>7.128624169538611E-2</v>
      </c>
    </row>
    <row r="18" spans="6:193">
      <c r="F18" s="20">
        <v>14</v>
      </c>
      <c r="G18">
        <f>'Class data q'!J17</f>
        <v>-4.324527694370833E-19</v>
      </c>
      <c r="H18" s="20">
        <f>'Class data q'!K17</f>
        <v>-1.7776940403664908E-19</v>
      </c>
      <c r="J18" s="88">
        <v>-7.1163032976912478E-20</v>
      </c>
      <c r="K18" s="7">
        <f t="shared" si="3"/>
        <v>-2.4252884538853436E-3</v>
      </c>
      <c r="L18" s="7">
        <f t="shared" si="3"/>
        <v>0.25823002084811542</v>
      </c>
      <c r="M18" s="7">
        <f t="shared" si="3"/>
        <v>-0.48194847354452364</v>
      </c>
      <c r="N18" s="7">
        <f t="shared" si="3"/>
        <v>-0.42709853217952087</v>
      </c>
      <c r="O18" s="7">
        <f t="shared" si="3"/>
        <v>-0.17497519299430841</v>
      </c>
      <c r="P18" s="7">
        <f t="shared" si="3"/>
        <v>0.42903130650620369</v>
      </c>
      <c r="Q18" s="7">
        <f t="shared" si="3"/>
        <v>-0.19805625665139814</v>
      </c>
      <c r="R18" s="7">
        <f t="shared" si="3"/>
        <v>0.22955718366029032</v>
      </c>
      <c r="S18" s="7">
        <f t="shared" si="3"/>
        <v>0.14468237268192752</v>
      </c>
      <c r="T18" s="7">
        <f t="shared" si="3"/>
        <v>-0.32620164290524478</v>
      </c>
      <c r="U18" s="7">
        <f t="shared" si="3"/>
        <v>0.22685024192344727</v>
      </c>
      <c r="V18" s="7">
        <f t="shared" si="3"/>
        <v>-0.18840214874286687</v>
      </c>
      <c r="W18" s="7">
        <f t="shared" si="3"/>
        <v>0.19610449713399891</v>
      </c>
      <c r="X18" s="7">
        <f t="shared" si="3"/>
        <v>7.6929992252924073E-2</v>
      </c>
      <c r="Y18" s="7">
        <f t="shared" si="3"/>
        <v>0</v>
      </c>
      <c r="Z18" s="7">
        <f t="shared" si="3"/>
        <v>0.21322032678026659</v>
      </c>
      <c r="AA18" s="7">
        <f t="shared" si="12"/>
        <v>0.20145009221616572</v>
      </c>
      <c r="AB18" s="7">
        <f t="shared" si="12"/>
        <v>-0.48658452570779698</v>
      </c>
      <c r="AC18" s="7">
        <f t="shared" si="12"/>
        <v>0.48498196551023032</v>
      </c>
      <c r="AD18" s="7">
        <f t="shared" si="12"/>
        <v>-2.5887204103156591E-2</v>
      </c>
      <c r="AE18" s="7">
        <f t="shared" si="12"/>
        <v>0.46583837253870364</v>
      </c>
      <c r="AF18" s="7">
        <f t="shared" si="12"/>
        <v>0.45735087137078878</v>
      </c>
      <c r="AG18" s="7">
        <f t="shared" si="12"/>
        <v>0.31159271302368263</v>
      </c>
      <c r="AH18" s="7">
        <f t="shared" si="12"/>
        <v>-0.49287201522233559</v>
      </c>
      <c r="AI18" s="7">
        <f t="shared" si="12"/>
        <v>0.12935148988435685</v>
      </c>
      <c r="AJ18" s="7">
        <f t="shared" si="12"/>
        <v>-0.4974462443660741</v>
      </c>
      <c r="AK18" s="7">
        <f t="shared" si="12"/>
        <v>-2.3682352238097337E-2</v>
      </c>
      <c r="AL18" s="7">
        <f t="shared" si="12"/>
        <v>0.1973943805799081</v>
      </c>
      <c r="AM18" s="7">
        <f t="shared" si="12"/>
        <v>-0.17410184072832635</v>
      </c>
      <c r="AN18" s="7">
        <f t="shared" si="12"/>
        <v>0.41262206408009661</v>
      </c>
      <c r="AO18" s="7">
        <f t="shared" si="12"/>
        <v>0.33798500954584831</v>
      </c>
      <c r="AP18" s="7">
        <f t="shared" si="12"/>
        <v>0.39816819049622687</v>
      </c>
      <c r="AQ18" s="7">
        <f t="shared" si="13"/>
        <v>3.627462275918969E-2</v>
      </c>
      <c r="AR18" s="7">
        <f t="shared" si="13"/>
        <v>0.33798500954584831</v>
      </c>
      <c r="AS18" s="7">
        <f t="shared" si="13"/>
        <v>-0.19210658092934096</v>
      </c>
      <c r="AT18" s="7">
        <f t="shared" si="13"/>
        <v>0.33798500954584831</v>
      </c>
      <c r="AU18" s="7">
        <f t="shared" si="13"/>
        <v>0.39816819049622687</v>
      </c>
      <c r="AV18" s="7">
        <f t="shared" si="13"/>
        <v>0.33798500954584831</v>
      </c>
      <c r="AW18" s="7">
        <f t="shared" si="13"/>
        <v>0.39816819049622687</v>
      </c>
      <c r="AX18" s="7">
        <f t="shared" si="13"/>
        <v>0.39816819049622687</v>
      </c>
      <c r="AY18" s="7">
        <f t="shared" si="13"/>
        <v>0.33798500954584831</v>
      </c>
      <c r="AZ18" s="7">
        <f t="shared" si="13"/>
        <v>0.39816819049622687</v>
      </c>
      <c r="BA18" s="7">
        <f t="shared" si="13"/>
        <v>3.627462275918969E-2</v>
      </c>
      <c r="BB18" s="7">
        <f t="shared" si="13"/>
        <v>-0.13192339997896241</v>
      </c>
      <c r="BC18" s="7">
        <f t="shared" si="13"/>
        <v>0.42442465556273667</v>
      </c>
      <c r="BD18" s="7">
        <f t="shared" si="13"/>
        <v>0.33798500954584831</v>
      </c>
      <c r="BE18" s="7">
        <f t="shared" si="13"/>
        <v>-0.13192339997896241</v>
      </c>
      <c r="BF18" s="7">
        <f t="shared" si="13"/>
        <v>0.33798500954584831</v>
      </c>
      <c r="BG18" s="7">
        <f t="shared" si="14"/>
        <v>3.627462275918969E-2</v>
      </c>
      <c r="BH18" s="7">
        <f t="shared" si="14"/>
        <v>3.627462275918969E-2</v>
      </c>
      <c r="BI18" s="7">
        <f t="shared" si="14"/>
        <v>0.42442465556273667</v>
      </c>
      <c r="BJ18" s="7">
        <f t="shared" si="14"/>
        <v>0.1155181910955374</v>
      </c>
      <c r="BK18" s="7">
        <f t="shared" si="14"/>
        <v>-2.4350497198007304E-2</v>
      </c>
      <c r="BL18" s="7">
        <f t="shared" si="14"/>
        <v>0.20417731696170272</v>
      </c>
      <c r="BM18" s="7">
        <f t="shared" si="14"/>
        <v>-0.38113895238913376</v>
      </c>
      <c r="BN18" s="7">
        <f t="shared" si="14"/>
        <v>-1.451238018645995E-10</v>
      </c>
      <c r="BO18" s="7">
        <f t="shared" si="14"/>
        <v>-5.8867244412397213E-11</v>
      </c>
      <c r="BP18" s="7">
        <f t="shared" si="14"/>
        <v>-1.3906582552181135E-9</v>
      </c>
      <c r="BQ18" s="7">
        <f t="shared" si="14"/>
        <v>-8.5029776553113834E-9</v>
      </c>
      <c r="BR18" s="7">
        <f t="shared" si="14"/>
        <v>-3.9469769341771155E-8</v>
      </c>
      <c r="BS18" s="7">
        <f t="shared" si="14"/>
        <v>4.2546571954516301E-11</v>
      </c>
      <c r="BT18" s="7">
        <f t="shared" si="14"/>
        <v>-5.2396642580276875E-11</v>
      </c>
      <c r="BU18" s="7">
        <f t="shared" si="14"/>
        <v>-2.4252884538853436E-3</v>
      </c>
      <c r="BV18" s="7">
        <f t="shared" si="14"/>
        <v>0.25823002084811542</v>
      </c>
      <c r="BW18" s="7">
        <f t="shared" si="10"/>
        <v>-0.48194847354452364</v>
      </c>
      <c r="BX18" s="7">
        <f t="shared" si="10"/>
        <v>-0.42709853217952087</v>
      </c>
      <c r="BY18" s="7">
        <f t="shared" si="10"/>
        <v>-0.17497519299430841</v>
      </c>
      <c r="BZ18" s="7">
        <f t="shared" si="10"/>
        <v>0.49879339352809993</v>
      </c>
      <c r="CA18" s="7">
        <f t="shared" si="10"/>
        <v>0.46746538359816014</v>
      </c>
      <c r="CB18" s="7">
        <f t="shared" si="10"/>
        <v>0.23248323937534909</v>
      </c>
      <c r="CC18" s="7">
        <f t="shared" si="10"/>
        <v>0.19213885674080444</v>
      </c>
      <c r="CD18" s="7">
        <f t="shared" si="10"/>
        <v>0.37765612160001361</v>
      </c>
      <c r="CE18" s="7">
        <f t="shared" si="10"/>
        <v>0.16497761224862995</v>
      </c>
      <c r="CF18" s="7">
        <f t="shared" si="10"/>
        <v>-0.30650559665636656</v>
      </c>
      <c r="CG18" s="7">
        <f t="shared" si="10"/>
        <v>0.34040006891812435</v>
      </c>
      <c r="CH18" s="7">
        <f t="shared" si="10"/>
        <v>0.21767691400325262</v>
      </c>
      <c r="CI18" s="7">
        <f t="shared" si="10"/>
        <v>0.45283682296528838</v>
      </c>
      <c r="CJ18" s="7">
        <f t="shared" si="10"/>
        <v>0.45806850304137114</v>
      </c>
      <c r="CK18" s="7">
        <f t="shared" si="10"/>
        <v>0.17600406018807302</v>
      </c>
      <c r="CL18" s="7">
        <f t="shared" si="15"/>
        <v>-0.14687326564648018</v>
      </c>
      <c r="CM18" s="7">
        <f t="shared" si="15"/>
        <v>-0.42708944625712775</v>
      </c>
      <c r="CN18" s="7">
        <f t="shared" si="15"/>
        <v>-0.25879290995459314</v>
      </c>
      <c r="CO18" s="7">
        <f t="shared" si="15"/>
        <v>-2.6063377465064264E-2</v>
      </c>
      <c r="CP18" s="7">
        <f t="shared" si="15"/>
        <v>-0.23549854226531153</v>
      </c>
      <c r="CQ18" s="7">
        <f t="shared" si="15"/>
        <v>0.43213325249513446</v>
      </c>
      <c r="CR18" s="7">
        <f t="shared" si="15"/>
        <v>0.2313055372699182</v>
      </c>
      <c r="CS18" s="7">
        <f t="shared" si="15"/>
        <v>0.19585139727286105</v>
      </c>
      <c r="CT18" s="7">
        <f t="shared" si="15"/>
        <v>8.3549398047409795E-2</v>
      </c>
      <c r="CU18" s="7">
        <f t="shared" si="15"/>
        <v>9.464050346929298E-2</v>
      </c>
      <c r="CV18" s="7">
        <f t="shared" si="15"/>
        <v>-0.22812234232219453</v>
      </c>
      <c r="CW18" s="7">
        <f t="shared" si="15"/>
        <v>-0.37526905874521432</v>
      </c>
      <c r="CX18" s="7">
        <f t="shared" si="15"/>
        <v>-0.12271224275370862</v>
      </c>
      <c r="CY18" s="7">
        <f t="shared" si="15"/>
        <v>-6.048814439463257E-2</v>
      </c>
      <c r="CZ18" s="7">
        <f t="shared" si="15"/>
        <v>5.9261821728000541E-2</v>
      </c>
      <c r="DA18" s="7">
        <f t="shared" si="15"/>
        <v>-0.33389625417936486</v>
      </c>
      <c r="DB18" s="7">
        <f t="shared" si="16"/>
        <v>8.5674418327643664E-2</v>
      </c>
      <c r="DC18" s="7">
        <f t="shared" si="16"/>
        <v>0.35751829226152176</v>
      </c>
      <c r="DD18" s="7">
        <f t="shared" si="16"/>
        <v>0.44417514533165614</v>
      </c>
      <c r="DE18" s="7">
        <f t="shared" si="16"/>
        <v>-0.45648354770272626</v>
      </c>
      <c r="DF18" s="7">
        <f t="shared" si="16"/>
        <v>4.3002987395924223E-2</v>
      </c>
      <c r="DG18" s="7">
        <f t="shared" si="16"/>
        <v>2.3478818443198098E-2</v>
      </c>
      <c r="DH18" s="7">
        <f t="shared" si="16"/>
        <v>7.2896732676877463E-2</v>
      </c>
      <c r="DI18" s="7">
        <f t="shared" si="16"/>
        <v>-0.34589071532018956</v>
      </c>
      <c r="DJ18" s="7">
        <f t="shared" si="16"/>
        <v>-0.24621674721301878</v>
      </c>
      <c r="DK18" s="7">
        <f t="shared" si="16"/>
        <v>-0.3322650385355912</v>
      </c>
      <c r="DL18" s="7">
        <f t="shared" si="16"/>
        <v>-3.5761949549815597E-2</v>
      </c>
      <c r="DM18" s="7">
        <f t="shared" si="16"/>
        <v>0.33409517798175692</v>
      </c>
      <c r="DN18" s="7">
        <f t="shared" si="16"/>
        <v>-3.1927493239980009E-2</v>
      </c>
      <c r="DO18" s="7">
        <f t="shared" si="16"/>
        <v>-0.37527169664457816</v>
      </c>
      <c r="DP18" s="7">
        <f t="shared" si="16"/>
        <v>0.41684756457530536</v>
      </c>
      <c r="DQ18" s="7">
        <f t="shared" si="16"/>
        <v>0.20774056580059863</v>
      </c>
      <c r="DR18" s="7">
        <f t="shared" si="17"/>
        <v>-0.37993020144584921</v>
      </c>
      <c r="DS18" s="7">
        <f t="shared" si="17"/>
        <v>0.27130872325753685</v>
      </c>
      <c r="DT18" s="7">
        <f t="shared" si="17"/>
        <v>0.35449198515521196</v>
      </c>
      <c r="DU18" s="7">
        <f t="shared" si="17"/>
        <v>0.35250508158542893</v>
      </c>
      <c r="DV18" s="7">
        <f t="shared" si="17"/>
        <v>0.133002522101763</v>
      </c>
      <c r="DW18" s="7">
        <f t="shared" si="17"/>
        <v>0.23786560243207688</v>
      </c>
      <c r="DX18" s="7">
        <f t="shared" si="17"/>
        <v>0.26019532174904114</v>
      </c>
      <c r="DY18" s="7">
        <f t="shared" si="17"/>
        <v>9.0540646870868713E-2</v>
      </c>
      <c r="DZ18" s="7">
        <f t="shared" si="17"/>
        <v>-0.11904038402694894</v>
      </c>
      <c r="EA18" s="7">
        <f t="shared" si="17"/>
        <v>-0.4909262800733849</v>
      </c>
      <c r="EB18" s="7">
        <f t="shared" si="17"/>
        <v>-0.46506534418871404</v>
      </c>
      <c r="EC18" s="7">
        <f t="shared" si="17"/>
        <v>-0.48649708708484152</v>
      </c>
      <c r="ED18" s="7">
        <f t="shared" si="17"/>
        <v>0.33060701215386423</v>
      </c>
      <c r="EE18" s="7">
        <f t="shared" si="17"/>
        <v>-4.9460418859715194E-2</v>
      </c>
      <c r="EF18" s="7">
        <f t="shared" si="17"/>
        <v>0.28438943936943506</v>
      </c>
      <c r="EG18" s="7">
        <f t="shared" si="17"/>
        <v>0.24712999596850516</v>
      </c>
      <c r="EH18" s="7">
        <f t="shared" si="11"/>
        <v>7.754612349544221E-2</v>
      </c>
      <c r="EI18" s="7">
        <f t="shared" si="11"/>
        <v>-0.47323785505479155</v>
      </c>
      <c r="EJ18" s="7">
        <f t="shared" si="7"/>
        <v>-0.44288308174987367</v>
      </c>
      <c r="EK18" s="7">
        <f t="shared" si="7"/>
        <v>-0.44168006797942638</v>
      </c>
      <c r="EL18" s="7">
        <f t="shared" si="7"/>
        <v>-0.11607952402655464</v>
      </c>
      <c r="EM18" s="7">
        <f t="shared" si="7"/>
        <v>0.44956045405411338</v>
      </c>
      <c r="EN18" s="7">
        <f t="shared" si="7"/>
        <v>-0.29712048032602922</v>
      </c>
      <c r="EO18" s="7">
        <f t="shared" si="7"/>
        <v>-0.43277622402839633</v>
      </c>
      <c r="EP18" s="7">
        <f t="shared" si="7"/>
        <v>-0.23510710885118336</v>
      </c>
      <c r="EQ18" s="7">
        <f t="shared" si="7"/>
        <v>-2.7925401782692205E-2</v>
      </c>
      <c r="ER18" s="7">
        <f t="shared" si="7"/>
        <v>-0.49149371768298522</v>
      </c>
      <c r="ES18" s="7">
        <f t="shared" si="7"/>
        <v>-5.9217344483585066E-2</v>
      </c>
      <c r="ET18" s="7">
        <f t="shared" si="7"/>
        <v>0.26051682410929544</v>
      </c>
      <c r="EU18" s="7">
        <f t="shared" si="7"/>
        <v>0.21249554377741831</v>
      </c>
      <c r="EV18" s="7">
        <f t="shared" si="7"/>
        <v>-0.20036329732488545</v>
      </c>
      <c r="EW18" s="7">
        <f t="shared" si="7"/>
        <v>0.35213590682156592</v>
      </c>
      <c r="EX18" s="7">
        <f t="shared" si="7"/>
        <v>-0.25227225359252614</v>
      </c>
      <c r="EY18" s="7">
        <f t="shared" si="7"/>
        <v>-0.17026767297553036</v>
      </c>
      <c r="EZ18" s="7">
        <f t="shared" si="8"/>
        <v>0.41884874239123526</v>
      </c>
      <c r="FA18" s="7">
        <f t="shared" si="8"/>
        <v>-0.35775262127615193</v>
      </c>
      <c r="FB18" s="7">
        <f t="shared" si="8"/>
        <v>3.4029659862998329E-2</v>
      </c>
      <c r="FC18" s="7">
        <f t="shared" si="8"/>
        <v>-0.36642526341431614</v>
      </c>
      <c r="FD18" s="7">
        <f t="shared" si="8"/>
        <v>0.35812841759228675</v>
      </c>
      <c r="FE18" s="7">
        <f t="shared" si="8"/>
        <v>0.34575625751055616</v>
      </c>
      <c r="FF18" s="7">
        <f t="shared" si="8"/>
        <v>0.43716206188812645</v>
      </c>
      <c r="FG18" s="7">
        <f t="shared" si="8"/>
        <v>-0.29888179752485478</v>
      </c>
      <c r="FH18" s="7">
        <f t="shared" si="8"/>
        <v>-0.43930410651864804</v>
      </c>
      <c r="FI18" s="7">
        <f t="shared" si="8"/>
        <v>-0.21897824033459301</v>
      </c>
      <c r="FJ18" s="7">
        <f t="shared" si="8"/>
        <v>0.33564586125268647</v>
      </c>
      <c r="FK18" s="7">
        <f t="shared" si="8"/>
        <v>0.21340616910237031</v>
      </c>
      <c r="FL18" s="7">
        <f t="shared" si="8"/>
        <v>-0.43608825938719065</v>
      </c>
      <c r="FM18" s="7">
        <f t="shared" si="8"/>
        <v>-0.37213875313841527</v>
      </c>
      <c r="FN18" s="7">
        <f t="shared" si="8"/>
        <v>0.13108366879254163</v>
      </c>
      <c r="FO18" s="7">
        <f t="shared" si="8"/>
        <v>0.12427105429594576</v>
      </c>
      <c r="FP18" s="7">
        <f t="shared" si="9"/>
        <v>-0.25240413357887803</v>
      </c>
      <c r="FQ18" s="7">
        <f t="shared" si="9"/>
        <v>0.36958908783253719</v>
      </c>
      <c r="FR18" s="7">
        <f t="shared" si="9"/>
        <v>3.8637144813264968E-3</v>
      </c>
      <c r="FS18" s="7">
        <f t="shared" si="9"/>
        <v>0.38231607682038771</v>
      </c>
      <c r="FT18" s="7">
        <f t="shared" si="9"/>
        <v>-0.43845673687711439</v>
      </c>
      <c r="FU18" s="7">
        <f t="shared" si="9"/>
        <v>-0.38804518261502174</v>
      </c>
      <c r="FV18" s="7">
        <f t="shared" si="9"/>
        <v>-0.44767606829051765</v>
      </c>
      <c r="FW18" s="7">
        <f t="shared" si="9"/>
        <v>2.3669070934875691E-2</v>
      </c>
      <c r="FX18" s="7">
        <f t="shared" si="9"/>
        <v>1.4719936028939173E-2</v>
      </c>
      <c r="FY18" s="7">
        <f t="shared" si="9"/>
        <v>0.46234576450862974</v>
      </c>
      <c r="FZ18" s="7">
        <f t="shared" si="9"/>
        <v>0.13769182064699947</v>
      </c>
      <c r="GA18" s="7">
        <f t="shared" si="9"/>
        <v>-0.11122899471047276</v>
      </c>
      <c r="GB18" s="7">
        <f t="shared" si="9"/>
        <v>0.45590307017482701</v>
      </c>
      <c r="GC18" s="7">
        <f t="shared" si="9"/>
        <v>-0.34863011329252913</v>
      </c>
      <c r="GD18" s="7">
        <f t="shared" si="9"/>
        <v>0.41767393044074197</v>
      </c>
      <c r="GE18" s="7">
        <f t="shared" si="9"/>
        <v>0.13975169892364647</v>
      </c>
      <c r="GF18" s="7">
        <f t="shared" si="6"/>
        <v>6.1104768508812413E-2</v>
      </c>
      <c r="GG18" s="7">
        <f t="shared" si="6"/>
        <v>0.3526043020783618</v>
      </c>
      <c r="GH18" s="7">
        <f t="shared" si="6"/>
        <v>-0.29866725503143243</v>
      </c>
      <c r="GI18" s="7">
        <f t="shared" si="6"/>
        <v>0.21376106926038574</v>
      </c>
      <c r="GJ18" s="7">
        <f t="shared" si="6"/>
        <v>-0.30552065552637941</v>
      </c>
      <c r="GK18" s="7">
        <f t="shared" si="6"/>
        <v>-2.8198654747839669E-2</v>
      </c>
    </row>
    <row r="19" spans="6:193">
      <c r="F19" s="20">
        <v>15</v>
      </c>
      <c r="G19">
        <f>'Class data q'!J18</f>
        <v>-7.1163032976912478E-20</v>
      </c>
      <c r="H19" s="20">
        <f>'Class data q'!K18</f>
        <v>-2.7429955534525744E-20</v>
      </c>
      <c r="J19" s="89">
        <v>1.3369242214153249E-18</v>
      </c>
      <c r="K19" s="7">
        <f t="shared" si="3"/>
        <v>-0.21278658615689183</v>
      </c>
      <c r="L19" s="7">
        <f t="shared" si="3"/>
        <v>0.18782088861144797</v>
      </c>
      <c r="M19" s="7">
        <f t="shared" si="3"/>
        <v>6.753302954698559E-2</v>
      </c>
      <c r="N19" s="7">
        <f t="shared" si="3"/>
        <v>5.3263938579394265E-2</v>
      </c>
      <c r="O19" s="7">
        <f t="shared" si="3"/>
        <v>0.31733777528207419</v>
      </c>
      <c r="P19" s="7">
        <f t="shared" si="3"/>
        <v>-0.23757485902353892</v>
      </c>
      <c r="Q19" s="7">
        <f t="shared" si="3"/>
        <v>-0.15268069818711183</v>
      </c>
      <c r="R19" s="7">
        <f t="shared" si="3"/>
        <v>0.38647476641904177</v>
      </c>
      <c r="S19" s="7">
        <f t="shared" si="3"/>
        <v>-0.41049088346515106</v>
      </c>
      <c r="T19" s="7">
        <f t="shared" si="3"/>
        <v>-0.24878124076566377</v>
      </c>
      <c r="U19" s="7">
        <f t="shared" si="3"/>
        <v>8.3033359544847474E-2</v>
      </c>
      <c r="V19" s="7">
        <f t="shared" si="3"/>
        <v>0.42451031846246112</v>
      </c>
      <c r="W19" s="7">
        <f t="shared" si="3"/>
        <v>0.25570617138358631</v>
      </c>
      <c r="X19" s="7">
        <f t="shared" si="3"/>
        <v>-0.32346842289929523</v>
      </c>
      <c r="Y19" s="7">
        <f t="shared" si="3"/>
        <v>-5.3228920410744229E-2</v>
      </c>
      <c r="Z19" s="7">
        <f t="shared" si="3"/>
        <v>0</v>
      </c>
      <c r="AA19" s="7">
        <f t="shared" si="12"/>
        <v>-0.17040973215754396</v>
      </c>
      <c r="AB19" s="7">
        <f t="shared" si="12"/>
        <v>-0.39993099429395351</v>
      </c>
      <c r="AC19" s="7">
        <f t="shared" si="12"/>
        <v>-0.34518858890725546</v>
      </c>
      <c r="AD19" s="7">
        <f t="shared" si="12"/>
        <v>-0.31799557453760152</v>
      </c>
      <c r="AE19" s="7">
        <f t="shared" si="12"/>
        <v>0.28322796100419223</v>
      </c>
      <c r="AF19" s="7">
        <f t="shared" si="12"/>
        <v>0.14669195590439199</v>
      </c>
      <c r="AG19" s="7">
        <f t="shared" si="12"/>
        <v>3.6643176688638736E-2</v>
      </c>
      <c r="AH19" s="7">
        <f t="shared" si="12"/>
        <v>-0.3463673976042565</v>
      </c>
      <c r="AI19" s="7">
        <f t="shared" si="12"/>
        <v>-0.16200737157680578</v>
      </c>
      <c r="AJ19" s="7">
        <f t="shared" si="12"/>
        <v>0.47219366732701928</v>
      </c>
      <c r="AK19" s="7">
        <f t="shared" si="12"/>
        <v>-5.7074716926834412E-2</v>
      </c>
      <c r="AL19" s="7">
        <f t="shared" si="12"/>
        <v>3.2851856233165222E-2</v>
      </c>
      <c r="AM19" s="7">
        <f t="shared" si="12"/>
        <v>0.49980311413997924</v>
      </c>
      <c r="AN19" s="7">
        <f t="shared" si="12"/>
        <v>3.9565342924788638E-2</v>
      </c>
      <c r="AO19" s="7">
        <f t="shared" si="12"/>
        <v>0.44972021871941747</v>
      </c>
      <c r="AP19" s="7">
        <f t="shared" si="12"/>
        <v>0.49974565338128862</v>
      </c>
      <c r="AQ19" s="7">
        <f t="shared" si="13"/>
        <v>-0.37453330188298795</v>
      </c>
      <c r="AR19" s="7">
        <f t="shared" si="13"/>
        <v>0.44972021871941747</v>
      </c>
      <c r="AS19" s="7">
        <f t="shared" si="13"/>
        <v>0.4247075013884819</v>
      </c>
      <c r="AT19" s="7">
        <f t="shared" si="13"/>
        <v>0.44972021871941747</v>
      </c>
      <c r="AU19" s="7">
        <f t="shared" si="13"/>
        <v>0.49974565338128862</v>
      </c>
      <c r="AV19" s="7">
        <f t="shared" si="13"/>
        <v>0.44972021871941747</v>
      </c>
      <c r="AW19" s="7">
        <f t="shared" si="13"/>
        <v>0.49974565338128862</v>
      </c>
      <c r="AX19" s="7">
        <f t="shared" si="13"/>
        <v>0.49974565338128862</v>
      </c>
      <c r="AY19" s="7">
        <f t="shared" si="13"/>
        <v>0.44972021871941747</v>
      </c>
      <c r="AZ19" s="7">
        <f t="shared" si="13"/>
        <v>0.49974565338128862</v>
      </c>
      <c r="BA19" s="7">
        <f t="shared" si="13"/>
        <v>-0.37453330188298795</v>
      </c>
      <c r="BB19" s="7">
        <f t="shared" si="13"/>
        <v>0.47473293605035305</v>
      </c>
      <c r="BC19" s="7">
        <f t="shared" si="13"/>
        <v>-0.34196518867577153</v>
      </c>
      <c r="BD19" s="7">
        <f t="shared" si="13"/>
        <v>0.44972021871941747</v>
      </c>
      <c r="BE19" s="7">
        <f t="shared" si="13"/>
        <v>0.47473293605035305</v>
      </c>
      <c r="BF19" s="7">
        <f t="shared" si="13"/>
        <v>0.44972021871941747</v>
      </c>
      <c r="BG19" s="7">
        <f t="shared" si="14"/>
        <v>-0.37453330188298795</v>
      </c>
      <c r="BH19" s="7">
        <f t="shared" si="14"/>
        <v>-0.37453330188298795</v>
      </c>
      <c r="BI19" s="7">
        <f t="shared" si="14"/>
        <v>-0.34196518867577153</v>
      </c>
      <c r="BJ19" s="7">
        <f t="shared" si="14"/>
        <v>0.40833296688199638</v>
      </c>
      <c r="BK19" s="7">
        <f t="shared" si="14"/>
        <v>-0.38265578000203426</v>
      </c>
      <c r="BL19" s="7">
        <f t="shared" si="14"/>
        <v>-0.17055489938646629</v>
      </c>
      <c r="BM19" s="7">
        <f t="shared" si="14"/>
        <v>-0.40554374832379791</v>
      </c>
      <c r="BN19" s="7">
        <f t="shared" si="14"/>
        <v>7.7247840948540586E-12</v>
      </c>
      <c r="BO19" s="7">
        <f t="shared" si="14"/>
        <v>3.1334393901660791E-12</v>
      </c>
      <c r="BP19" s="7">
        <f t="shared" si="14"/>
        <v>7.4023235258424219E-11</v>
      </c>
      <c r="BQ19" s="7">
        <f t="shared" si="14"/>
        <v>4.5260431939519891E-10</v>
      </c>
      <c r="BR19" s="7">
        <f t="shared" si="14"/>
        <v>2.1009332105932454E-9</v>
      </c>
      <c r="BS19" s="7">
        <f t="shared" si="14"/>
        <v>-2.2647439479328568E-12</v>
      </c>
      <c r="BT19" s="7">
        <f t="shared" si="14"/>
        <v>2.7890184010738582E-12</v>
      </c>
      <c r="BU19" s="7">
        <f t="shared" si="14"/>
        <v>-0.21278658615689183</v>
      </c>
      <c r="BV19" s="7">
        <f t="shared" si="14"/>
        <v>0.18782088861144797</v>
      </c>
      <c r="BW19" s="7">
        <f t="shared" si="10"/>
        <v>6.753302954698559E-2</v>
      </c>
      <c r="BX19" s="7">
        <f t="shared" si="10"/>
        <v>5.3263938579394265E-2</v>
      </c>
      <c r="BY19" s="7">
        <f t="shared" si="10"/>
        <v>0.31733777528207419</v>
      </c>
      <c r="BZ19" s="7">
        <f t="shared" si="10"/>
        <v>-0.18623699507774483</v>
      </c>
      <c r="CA19" s="7">
        <f t="shared" si="10"/>
        <v>-0.23779835934130122</v>
      </c>
      <c r="CB19" s="7">
        <f t="shared" si="10"/>
        <v>-0.3317483543100076</v>
      </c>
      <c r="CC19" s="7">
        <f t="shared" si="10"/>
        <v>-0.43605870719922124</v>
      </c>
      <c r="CD19" s="7">
        <f t="shared" si="10"/>
        <v>0.39437964784253643</v>
      </c>
      <c r="CE19" s="7">
        <f t="shared" si="10"/>
        <v>-0.2749261822456579</v>
      </c>
      <c r="CF19" s="7">
        <f t="shared" si="10"/>
        <v>0.16465223543796237</v>
      </c>
      <c r="CG19" s="7">
        <f t="shared" si="10"/>
        <v>-0.33749265064071987</v>
      </c>
      <c r="CH19" s="7">
        <f t="shared" si="10"/>
        <v>-0.38418915000594489</v>
      </c>
      <c r="CI19" s="7">
        <f t="shared" si="10"/>
        <v>1.7775417397930871E-2</v>
      </c>
      <c r="CJ19" s="7">
        <f t="shared" si="10"/>
        <v>-0.3018765817489184</v>
      </c>
      <c r="CK19" s="7">
        <f t="shared" si="10"/>
        <v>-0.22228418775469549</v>
      </c>
      <c r="CL19" s="7">
        <f t="shared" si="15"/>
        <v>0.15615517879565544</v>
      </c>
      <c r="CM19" s="7">
        <f t="shared" si="15"/>
        <v>8.3793399748018693E-2</v>
      </c>
      <c r="CN19" s="7">
        <f t="shared" si="15"/>
        <v>-0.24374443367842247</v>
      </c>
      <c r="CO19" s="7">
        <f t="shared" si="15"/>
        <v>0.10432664765625788</v>
      </c>
      <c r="CP19" s="7">
        <f t="shared" si="15"/>
        <v>-0.23442881189230924</v>
      </c>
      <c r="CQ19" s="7">
        <f t="shared" si="15"/>
        <v>0.34687586973563356</v>
      </c>
      <c r="CR19" s="7">
        <f t="shared" si="15"/>
        <v>8.3590140957721104E-2</v>
      </c>
      <c r="CS19" s="7">
        <f t="shared" si="15"/>
        <v>-0.40572637692125868</v>
      </c>
      <c r="CT19" s="7">
        <f t="shared" si="15"/>
        <v>-0.44787120059475427</v>
      </c>
      <c r="CU19" s="7">
        <f t="shared" si="15"/>
        <v>0.2810813791995237</v>
      </c>
      <c r="CV19" s="7">
        <f t="shared" si="15"/>
        <v>0.31040511680811989</v>
      </c>
      <c r="CW19" s="7">
        <f t="shared" si="15"/>
        <v>-4.4603241354320033E-2</v>
      </c>
      <c r="CX19" s="7">
        <f t="shared" si="15"/>
        <v>0.47424263609551909</v>
      </c>
      <c r="CY19" s="7">
        <f t="shared" si="15"/>
        <v>0.47093051451633361</v>
      </c>
      <c r="CZ19" s="7">
        <f t="shared" si="15"/>
        <v>-0.38710637347150434</v>
      </c>
      <c r="DA19" s="7">
        <f t="shared" si="15"/>
        <v>0.27256805138874041</v>
      </c>
      <c r="DB19" s="7">
        <f t="shared" si="16"/>
        <v>-0.43039172008035254</v>
      </c>
      <c r="DC19" s="7">
        <f t="shared" si="16"/>
        <v>-1.903031272417377E-2</v>
      </c>
      <c r="DD19" s="7">
        <f t="shared" si="16"/>
        <v>-2.3642963459289512E-2</v>
      </c>
      <c r="DE19" s="7">
        <f t="shared" si="16"/>
        <v>-8.2159714392005867E-2</v>
      </c>
      <c r="DF19" s="7">
        <f t="shared" si="16"/>
        <v>-2.2890025935219382E-3</v>
      </c>
      <c r="DG19" s="7">
        <f t="shared" si="16"/>
        <v>-1.2497521582512938E-3</v>
      </c>
      <c r="DH19" s="7">
        <f t="shared" si="16"/>
        <v>-0.16356697561409339</v>
      </c>
      <c r="DI19" s="7">
        <f t="shared" si="16"/>
        <v>1.8411389356593744E-2</v>
      </c>
      <c r="DJ19" s="7">
        <f t="shared" si="16"/>
        <v>-9.3351989180294304E-2</v>
      </c>
      <c r="DK19" s="7">
        <f t="shared" si="16"/>
        <v>-0.14200065194074873</v>
      </c>
      <c r="DL19" s="7">
        <f t="shared" si="16"/>
        <v>0.25669868421590147</v>
      </c>
      <c r="DM19" s="7">
        <f t="shared" si="16"/>
        <v>-0.23069920728138116</v>
      </c>
      <c r="DN19" s="7">
        <f t="shared" si="16"/>
        <v>-0.21121621564639126</v>
      </c>
      <c r="DO19" s="7">
        <f t="shared" si="16"/>
        <v>0.38122826234416884</v>
      </c>
      <c r="DP19" s="7">
        <f t="shared" si="16"/>
        <v>-0.28833294789191244</v>
      </c>
      <c r="DQ19" s="7">
        <f t="shared" si="16"/>
        <v>-0.22397348768605974</v>
      </c>
      <c r="DR19" s="7">
        <f t="shared" si="17"/>
        <v>-0.40560808883155441</v>
      </c>
      <c r="DS19" s="7">
        <f t="shared" si="17"/>
        <v>0.45326932545554199</v>
      </c>
      <c r="DT19" s="7">
        <f t="shared" si="17"/>
        <v>0.28915480899625201</v>
      </c>
      <c r="DU19" s="7">
        <f t="shared" si="17"/>
        <v>0.28926056972823178</v>
      </c>
      <c r="DV19" s="7">
        <f t="shared" si="17"/>
        <v>-0.37968202353859226</v>
      </c>
      <c r="DW19" s="7">
        <f t="shared" si="17"/>
        <v>-0.49172161291700844</v>
      </c>
      <c r="DX19" s="7">
        <f t="shared" si="17"/>
        <v>-0.43968127935858126</v>
      </c>
      <c r="DY19" s="7">
        <f t="shared" si="17"/>
        <v>-0.4306507441721803</v>
      </c>
      <c r="DZ19" s="7">
        <f t="shared" si="17"/>
        <v>0.20790258496587199</v>
      </c>
      <c r="EA19" s="7">
        <f t="shared" si="17"/>
        <v>0.37603494315649888</v>
      </c>
      <c r="EB19" s="7">
        <f t="shared" si="17"/>
        <v>-0.40107643709433716</v>
      </c>
      <c r="EC19" s="7">
        <f t="shared" si="17"/>
        <v>-0.39993564855745567</v>
      </c>
      <c r="ED19" s="7">
        <f t="shared" si="17"/>
        <v>-0.39020029721238125</v>
      </c>
      <c r="EE19" s="7">
        <f t="shared" si="17"/>
        <v>-0.15705403653326666</v>
      </c>
      <c r="EF19" s="7">
        <f t="shared" si="17"/>
        <v>-0.17482450406608441</v>
      </c>
      <c r="EG19" s="7">
        <f t="shared" si="17"/>
        <v>-0.49221474658321274</v>
      </c>
      <c r="EH19" s="7">
        <f t="shared" si="11"/>
        <v>-0.110585537257189</v>
      </c>
      <c r="EI19" s="7">
        <f t="shared" si="11"/>
        <v>-0.3474125027531465</v>
      </c>
      <c r="EJ19" s="7">
        <f t="shared" si="7"/>
        <v>-0.34902825456548014</v>
      </c>
      <c r="EK19" s="7">
        <f t="shared" si="7"/>
        <v>-0.24263444886823193</v>
      </c>
      <c r="EL19" s="7">
        <f t="shared" si="7"/>
        <v>-0.15350797348650602</v>
      </c>
      <c r="EM19" s="7">
        <f t="shared" si="7"/>
        <v>-0.3965320605038738</v>
      </c>
      <c r="EN19" s="7">
        <f t="shared" si="7"/>
        <v>-0.25032919965404465</v>
      </c>
      <c r="EO19" s="7">
        <f t="shared" si="7"/>
        <v>0.49074700707702801</v>
      </c>
      <c r="EP19" s="7">
        <f t="shared" si="7"/>
        <v>-0.3068590248794254</v>
      </c>
      <c r="EQ19" s="7">
        <f t="shared" si="7"/>
        <v>-6.3091969225954836E-2</v>
      </c>
      <c r="ER19" s="7">
        <f t="shared" si="7"/>
        <v>-0.39966968330502517</v>
      </c>
      <c r="ES19" s="7">
        <f t="shared" si="7"/>
        <v>-0.3162214471480127</v>
      </c>
      <c r="ET19" s="7">
        <f t="shared" si="7"/>
        <v>-0.18490327833254572</v>
      </c>
      <c r="EU19" s="7">
        <f t="shared" si="7"/>
        <v>0.44505039970105242</v>
      </c>
      <c r="EV19" s="7">
        <f t="shared" si="7"/>
        <v>-0.20225055963643612</v>
      </c>
      <c r="EW19" s="7">
        <f t="shared" si="7"/>
        <v>-0.17843057539020291</v>
      </c>
      <c r="EX19" s="7">
        <f t="shared" si="7"/>
        <v>-0.46563210398838206</v>
      </c>
      <c r="EY19" s="7">
        <f t="shared" si="7"/>
        <v>5.0942597019941638E-2</v>
      </c>
      <c r="EZ19" s="7">
        <f t="shared" si="8"/>
        <v>0.49864484993041891</v>
      </c>
      <c r="FA19" s="7">
        <f t="shared" si="8"/>
        <v>0.42217517348231759</v>
      </c>
      <c r="FB19" s="7">
        <f t="shared" si="8"/>
        <v>0.19975483178238485</v>
      </c>
      <c r="FC19" s="7">
        <f t="shared" si="8"/>
        <v>0.17919118241499918</v>
      </c>
      <c r="FD19" s="7">
        <f t="shared" si="8"/>
        <v>0.19385289260613117</v>
      </c>
      <c r="FE19" s="7">
        <f t="shared" si="8"/>
        <v>8.8053608508942213E-2</v>
      </c>
      <c r="FF19" s="7">
        <f t="shared" si="8"/>
        <v>8.3188176222648472E-2</v>
      </c>
      <c r="FG19" s="7">
        <f t="shared" si="8"/>
        <v>0.12236699623415903</v>
      </c>
      <c r="FH19" s="7">
        <f t="shared" si="8"/>
        <v>-0.23096028966615734</v>
      </c>
      <c r="FI19" s="7">
        <f t="shared" si="8"/>
        <v>3.0310741579917533E-3</v>
      </c>
      <c r="FJ19" s="7">
        <f t="shared" si="8"/>
        <v>0.28584551724127927</v>
      </c>
      <c r="FK19" s="7">
        <f t="shared" si="8"/>
        <v>-0.47634558924719173</v>
      </c>
      <c r="FL19" s="7">
        <f t="shared" si="8"/>
        <v>-0.12353690222855818</v>
      </c>
      <c r="FM19" s="7">
        <f t="shared" si="8"/>
        <v>-0.24474819403260994</v>
      </c>
      <c r="FN19" s="7">
        <f t="shared" si="8"/>
        <v>0.40239805074999779</v>
      </c>
      <c r="FO19" s="7">
        <f t="shared" si="8"/>
        <v>0.23524294843840821</v>
      </c>
      <c r="FP19" s="7">
        <f t="shared" si="9"/>
        <v>-0.27972082870861836</v>
      </c>
      <c r="FQ19" s="7">
        <f t="shared" si="9"/>
        <v>-0.46196006178951876</v>
      </c>
      <c r="FR19" s="7">
        <f t="shared" si="9"/>
        <v>-0.18338533016540559</v>
      </c>
      <c r="FS19" s="7">
        <f t="shared" si="9"/>
        <v>0.45439756108764584</v>
      </c>
      <c r="FT19" s="7">
        <f t="shared" si="9"/>
        <v>0.39242250301604198</v>
      </c>
      <c r="FU19" s="7">
        <f t="shared" si="9"/>
        <v>0.12711306696267607</v>
      </c>
      <c r="FV19" s="7">
        <f t="shared" si="9"/>
        <v>0.27862442805841214</v>
      </c>
      <c r="FW19" s="7">
        <f t="shared" si="9"/>
        <v>-6.5838287307872667E-2</v>
      </c>
      <c r="FX19" s="7">
        <f t="shared" si="9"/>
        <v>0.27319204494457106</v>
      </c>
      <c r="FY19" s="7">
        <f t="shared" si="9"/>
        <v>-0.23752584754425121</v>
      </c>
      <c r="FZ19" s="7">
        <f t="shared" si="9"/>
        <v>-0.1478354911963371</v>
      </c>
      <c r="GA19" s="7">
        <f t="shared" si="9"/>
        <v>-0.39188870471514292</v>
      </c>
      <c r="GB19" s="7">
        <f t="shared" si="9"/>
        <v>-0.15331569411853252</v>
      </c>
      <c r="GC19" s="7">
        <f t="shared" si="9"/>
        <v>-4.4667779877357816E-2</v>
      </c>
      <c r="GD19" s="7">
        <f t="shared" si="9"/>
        <v>-0.40914328988037596</v>
      </c>
      <c r="GE19" s="7">
        <f t="shared" si="9"/>
        <v>-1.6298173391987802E-2</v>
      </c>
      <c r="GF19" s="7">
        <f t="shared" si="6"/>
        <v>-0.4453230734110889</v>
      </c>
      <c r="GG19" s="7">
        <f t="shared" si="6"/>
        <v>0.3278329034223475</v>
      </c>
      <c r="GH19" s="7">
        <f t="shared" si="6"/>
        <v>-0.14618856067477282</v>
      </c>
      <c r="GI19" s="7">
        <f t="shared" si="6"/>
        <v>-7.6750611131737756E-2</v>
      </c>
      <c r="GJ19" s="7">
        <f t="shared" si="6"/>
        <v>0.49429444621503649</v>
      </c>
      <c r="GK19" s="7">
        <f t="shared" si="6"/>
        <v>-0.4924273061615283</v>
      </c>
    </row>
    <row r="20" spans="6:193">
      <c r="F20" s="20">
        <v>16</v>
      </c>
      <c r="G20">
        <f>'Class data q'!J19</f>
        <v>1.3369242214153249E-18</v>
      </c>
      <c r="H20" s="20">
        <f>'Class data q'!K19</f>
        <v>2.9279300311613038E-19</v>
      </c>
      <c r="J20" s="88">
        <v>-2.2782489848631849E-19</v>
      </c>
      <c r="K20" s="7">
        <f t="shared" si="3"/>
        <v>0.24867625494634571</v>
      </c>
      <c r="L20" s="7">
        <f t="shared" si="3"/>
        <v>-0.2339628664066451</v>
      </c>
      <c r="M20" s="7">
        <f t="shared" si="3"/>
        <v>0.47191148443885744</v>
      </c>
      <c r="N20" s="7">
        <f t="shared" si="3"/>
        <v>0.42385494521431788</v>
      </c>
      <c r="O20" s="7">
        <f t="shared" si="3"/>
        <v>6.0049157685666543E-3</v>
      </c>
      <c r="P20" s="7">
        <f t="shared" si="3"/>
        <v>0.12153546819286021</v>
      </c>
      <c r="Q20" s="7">
        <f t="shared" si="3"/>
        <v>0.42723989397836704</v>
      </c>
      <c r="R20" s="7">
        <f t="shared" si="3"/>
        <v>-0.23163535900039278</v>
      </c>
      <c r="S20" s="7">
        <f t="shared" si="3"/>
        <v>-0.28834864120790371</v>
      </c>
      <c r="T20" s="7">
        <f t="shared" si="3"/>
        <v>0.4599004271403071</v>
      </c>
      <c r="U20" s="7">
        <f t="shared" si="3"/>
        <v>0.38095230152357829</v>
      </c>
      <c r="V20" s="7">
        <f t="shared" si="3"/>
        <v>0.37709398548609974</v>
      </c>
      <c r="W20" s="7">
        <f t="shared" si="3"/>
        <v>0.49946262959215404</v>
      </c>
      <c r="X20" s="7">
        <f t="shared" si="3"/>
        <v>-0.10181954514048308</v>
      </c>
      <c r="Y20" s="7">
        <f t="shared" si="3"/>
        <v>0.31235845357431824</v>
      </c>
      <c r="Z20" s="7">
        <f t="shared" si="3"/>
        <v>0.1317905536316486</v>
      </c>
      <c r="AA20" s="7">
        <f t="shared" si="12"/>
        <v>0</v>
      </c>
      <c r="AB20" s="7">
        <f t="shared" si="12"/>
        <v>0.34687883861126512</v>
      </c>
      <c r="AC20" s="7">
        <f t="shared" si="12"/>
        <v>2.5638938204118222E-2</v>
      </c>
      <c r="AD20" s="7">
        <f t="shared" si="12"/>
        <v>-0.13393536559511543</v>
      </c>
      <c r="AE20" s="7">
        <f t="shared" si="12"/>
        <v>0.20616845012790375</v>
      </c>
      <c r="AF20" s="7">
        <f t="shared" si="12"/>
        <v>0.27097143228724541</v>
      </c>
      <c r="AG20" s="7">
        <f t="shared" si="12"/>
        <v>-0.2150298355892144</v>
      </c>
      <c r="AH20" s="7">
        <f t="shared" si="12"/>
        <v>3.2556434535321088E-2</v>
      </c>
      <c r="AI20" s="7">
        <f t="shared" si="12"/>
        <v>-0.46291307573892482</v>
      </c>
      <c r="AJ20" s="7">
        <f t="shared" si="12"/>
        <v>-0.27808580371447533</v>
      </c>
      <c r="AK20" s="7">
        <f t="shared" si="12"/>
        <v>0.36610912654674621</v>
      </c>
      <c r="AL20" s="7">
        <f t="shared" si="12"/>
        <v>-9.1192334491779548E-2</v>
      </c>
      <c r="AM20" s="7">
        <f t="shared" si="12"/>
        <v>8.5095557250042475E-2</v>
      </c>
      <c r="AN20" s="7">
        <f t="shared" si="12"/>
        <v>0.16613819724261703</v>
      </c>
      <c r="AO20" s="7">
        <f t="shared" si="12"/>
        <v>0.22915701065622462</v>
      </c>
      <c r="AP20" s="7">
        <f t="shared" si="12"/>
        <v>-6.4402717585249736E-2</v>
      </c>
      <c r="AQ20" s="7">
        <f t="shared" si="13"/>
        <v>0.1978398600892799</v>
      </c>
      <c r="AR20" s="7">
        <f t="shared" si="13"/>
        <v>0.22915701065622462</v>
      </c>
      <c r="AS20" s="7">
        <f t="shared" si="13"/>
        <v>0.37593687477696225</v>
      </c>
      <c r="AT20" s="7">
        <f t="shared" si="13"/>
        <v>0.22915701065622462</v>
      </c>
      <c r="AU20" s="7">
        <f t="shared" si="13"/>
        <v>-6.4402717585249736E-2</v>
      </c>
      <c r="AV20" s="7">
        <f t="shared" si="13"/>
        <v>0.22915701065622462</v>
      </c>
      <c r="AW20" s="7">
        <f t="shared" si="13"/>
        <v>-6.4402717585249736E-2</v>
      </c>
      <c r="AX20" s="7">
        <f t="shared" si="13"/>
        <v>-6.4402717585249736E-2</v>
      </c>
      <c r="AY20" s="7">
        <f t="shared" si="13"/>
        <v>0.22915701065622462</v>
      </c>
      <c r="AZ20" s="7">
        <f t="shared" si="13"/>
        <v>-6.4402717585249736E-2</v>
      </c>
      <c r="BA20" s="7">
        <f t="shared" si="13"/>
        <v>0.1978398600892799</v>
      </c>
      <c r="BB20" s="7">
        <f t="shared" si="13"/>
        <v>8.2377146535487444E-2</v>
      </c>
      <c r="BC20" s="7">
        <f t="shared" si="13"/>
        <v>6.7233505162986873E-3</v>
      </c>
      <c r="BD20" s="7">
        <f t="shared" si="13"/>
        <v>0.22915701065622462</v>
      </c>
      <c r="BE20" s="7">
        <f t="shared" si="13"/>
        <v>8.2377146535487444E-2</v>
      </c>
      <c r="BF20" s="7">
        <f t="shared" si="13"/>
        <v>0.22915701065622462</v>
      </c>
      <c r="BG20" s="7">
        <f t="shared" si="14"/>
        <v>0.1978398600892799</v>
      </c>
      <c r="BH20" s="7">
        <f t="shared" si="14"/>
        <v>0.1978398600892799</v>
      </c>
      <c r="BI20" s="7">
        <f t="shared" si="14"/>
        <v>6.7233505162986873E-3</v>
      </c>
      <c r="BJ20" s="7">
        <f t="shared" si="14"/>
        <v>0.47202607284780562</v>
      </c>
      <c r="BK20" s="7">
        <f t="shared" si="14"/>
        <v>0.11371370928373992</v>
      </c>
      <c r="BL20" s="7">
        <f t="shared" si="14"/>
        <v>8.5187170406553214E-4</v>
      </c>
      <c r="BM20" s="7">
        <f t="shared" si="14"/>
        <v>0.37981565482934032</v>
      </c>
      <c r="BN20" s="7">
        <f t="shared" si="14"/>
        <v>-4.5330628140050067E-11</v>
      </c>
      <c r="BO20" s="7">
        <f t="shared" si="14"/>
        <v>-1.8387624756144305E-11</v>
      </c>
      <c r="BP20" s="7">
        <f t="shared" si="14"/>
        <v>-4.3438386221339442E-10</v>
      </c>
      <c r="BQ20" s="7">
        <f t="shared" si="14"/>
        <v>-2.6559769938927502E-9</v>
      </c>
      <c r="BR20" s="7">
        <f t="shared" si="14"/>
        <v>-1.2328716159082376E-8</v>
      </c>
      <c r="BS20" s="7">
        <f t="shared" si="14"/>
        <v>1.3289781420601169E-11</v>
      </c>
      <c r="BT20" s="7">
        <f t="shared" si="14"/>
        <v>-1.636657476211667E-11</v>
      </c>
      <c r="BU20" s="7">
        <f t="shared" si="14"/>
        <v>0.24867625494634571</v>
      </c>
      <c r="BV20" s="7">
        <f t="shared" si="14"/>
        <v>-0.2339628664066451</v>
      </c>
      <c r="BW20" s="7">
        <f t="shared" si="10"/>
        <v>0.47191148443885744</v>
      </c>
      <c r="BX20" s="7">
        <f t="shared" si="10"/>
        <v>0.42385494521431788</v>
      </c>
      <c r="BY20" s="7">
        <f t="shared" si="10"/>
        <v>6.0049157685666543E-3</v>
      </c>
      <c r="BZ20" s="7">
        <f t="shared" si="10"/>
        <v>9.2877693778478321E-2</v>
      </c>
      <c r="CA20" s="7">
        <f t="shared" si="10"/>
        <v>0.39545057861751975</v>
      </c>
      <c r="CB20" s="7">
        <f t="shared" si="10"/>
        <v>-5.3231173420858591E-2</v>
      </c>
      <c r="CC20" s="7">
        <f t="shared" si="10"/>
        <v>-0.44111617524235891</v>
      </c>
      <c r="CD20" s="7">
        <f t="shared" si="10"/>
        <v>-0.44609292855664462</v>
      </c>
      <c r="CE20" s="7">
        <f t="shared" si="10"/>
        <v>-0.38667558029204319</v>
      </c>
      <c r="CF20" s="7">
        <f t="shared" si="10"/>
        <v>-9.8004356994364272E-2</v>
      </c>
      <c r="CG20" s="7">
        <f t="shared" si="10"/>
        <v>-1.9522439430234018E-2</v>
      </c>
      <c r="CH20" s="7">
        <f t="shared" si="10"/>
        <v>0.2545023992571136</v>
      </c>
      <c r="CI20" s="7">
        <f t="shared" si="10"/>
        <v>-0.2361004259193269</v>
      </c>
      <c r="CJ20" s="7">
        <f t="shared" si="10"/>
        <v>-0.36031554497525686</v>
      </c>
      <c r="CK20" s="7">
        <f t="shared" si="10"/>
        <v>0.30441017036042073</v>
      </c>
      <c r="CL20" s="7">
        <f t="shared" si="15"/>
        <v>-4.8141848939653009E-2</v>
      </c>
      <c r="CM20" s="7">
        <f t="shared" si="15"/>
        <v>-1.8879434471237744E-2</v>
      </c>
      <c r="CN20" s="7">
        <f t="shared" si="15"/>
        <v>5.811342284174259E-2</v>
      </c>
      <c r="CO20" s="7">
        <f t="shared" si="15"/>
        <v>-0.27116338744263402</v>
      </c>
      <c r="CP20" s="7">
        <f t="shared" si="15"/>
        <v>-1.9694292447585582E-2</v>
      </c>
      <c r="CQ20" s="7">
        <f t="shared" si="15"/>
        <v>0.46043922549880278</v>
      </c>
      <c r="CR20" s="7">
        <f t="shared" si="15"/>
        <v>-0.46738275926608708</v>
      </c>
      <c r="CS20" s="7">
        <f t="shared" si="15"/>
        <v>0.11730625042684117</v>
      </c>
      <c r="CT20" s="7">
        <f t="shared" si="15"/>
        <v>0.33343816929527748</v>
      </c>
      <c r="CU20" s="7">
        <f t="shared" si="15"/>
        <v>0.11011618364507569</v>
      </c>
      <c r="CV20" s="7">
        <f t="shared" si="15"/>
        <v>0.22476115239606997</v>
      </c>
      <c r="CW20" s="7">
        <f t="shared" si="15"/>
        <v>0.12995060862242003</v>
      </c>
      <c r="CX20" s="7">
        <f t="shared" si="15"/>
        <v>8.5254329361997616E-2</v>
      </c>
      <c r="CY20" s="7">
        <f t="shared" si="15"/>
        <v>0.10469055250049486</v>
      </c>
      <c r="CZ20" s="7">
        <f t="shared" si="15"/>
        <v>0.13983072392322882</v>
      </c>
      <c r="DA20" s="7">
        <f t="shared" si="15"/>
        <v>0.26872303243073148</v>
      </c>
      <c r="DB20" s="7">
        <f t="shared" si="16"/>
        <v>-0.47437124258575203</v>
      </c>
      <c r="DC20" s="7">
        <f t="shared" si="16"/>
        <v>0.11167386089534008</v>
      </c>
      <c r="DD20" s="7">
        <f t="shared" si="16"/>
        <v>0.13874186151194418</v>
      </c>
      <c r="DE20" s="7">
        <f t="shared" si="16"/>
        <v>0.48213041210609436</v>
      </c>
      <c r="DF20" s="7">
        <f t="shared" si="16"/>
        <v>1.3432346642066788E-2</v>
      </c>
      <c r="DG20" s="7">
        <f t="shared" si="16"/>
        <v>7.3338074206695403E-3</v>
      </c>
      <c r="DH20" s="7">
        <f t="shared" si="16"/>
        <v>-4.0154728587475375E-2</v>
      </c>
      <c r="DI20" s="7">
        <f t="shared" si="16"/>
        <v>-0.10804188894312916</v>
      </c>
      <c r="DJ20" s="7">
        <f t="shared" si="16"/>
        <v>-0.45219097525492091</v>
      </c>
      <c r="DK20" s="7">
        <f t="shared" si="16"/>
        <v>-0.16671043289083387</v>
      </c>
      <c r="DL20" s="7">
        <f t="shared" si="16"/>
        <v>0.3618478027822718</v>
      </c>
      <c r="DM20" s="7">
        <f t="shared" si="16"/>
        <v>0.35379126743829103</v>
      </c>
      <c r="DN20" s="7">
        <f t="shared" si="16"/>
        <v>0.23946099188232828</v>
      </c>
      <c r="DO20" s="7">
        <f t="shared" si="16"/>
        <v>-0.36891784394229221</v>
      </c>
      <c r="DP20" s="7">
        <f t="shared" si="16"/>
        <v>-0.30800187148144564</v>
      </c>
      <c r="DQ20" s="7">
        <f t="shared" si="16"/>
        <v>0.31432333617540187</v>
      </c>
      <c r="DR20" s="7">
        <f t="shared" si="17"/>
        <v>0.38019321840474118</v>
      </c>
      <c r="DS20" s="7">
        <f t="shared" si="17"/>
        <v>0.20833010898112914</v>
      </c>
      <c r="DT20" s="7">
        <f t="shared" si="17"/>
        <v>0.17138846475370872</v>
      </c>
      <c r="DU20" s="7">
        <f t="shared" si="17"/>
        <v>0.17076783862725087</v>
      </c>
      <c r="DV20" s="7">
        <f t="shared" si="17"/>
        <v>0.22805363714541826</v>
      </c>
      <c r="DW20" s="7">
        <f t="shared" si="17"/>
        <v>-0.11447458609692918</v>
      </c>
      <c r="DX20" s="7">
        <f t="shared" si="17"/>
        <v>-0.41985816307665136</v>
      </c>
      <c r="DY20" s="7">
        <f t="shared" si="17"/>
        <v>-0.47285123496325143</v>
      </c>
      <c r="DZ20" s="7">
        <f t="shared" si="17"/>
        <v>-0.35180646665277759</v>
      </c>
      <c r="EA20" s="7">
        <f t="shared" si="17"/>
        <v>-0.47023291285884916</v>
      </c>
      <c r="EB20" s="7">
        <f t="shared" si="17"/>
        <v>0.35360053687275128</v>
      </c>
      <c r="EC20" s="7">
        <f t="shared" si="17"/>
        <v>0.34690615080431453</v>
      </c>
      <c r="ED20" s="7">
        <f t="shared" si="17"/>
        <v>0.28977707007743447</v>
      </c>
      <c r="EE20" s="7">
        <f t="shared" si="17"/>
        <v>-7.8374019225204039E-2</v>
      </c>
      <c r="EF20" s="7">
        <f t="shared" si="17"/>
        <v>2.5906806217258715E-2</v>
      </c>
      <c r="EG20" s="7">
        <f t="shared" si="17"/>
        <v>-0.11158077445858616</v>
      </c>
      <c r="EH20" s="7">
        <f t="shared" si="11"/>
        <v>-0.35106090563564407</v>
      </c>
      <c r="EI20" s="7">
        <f t="shared" si="11"/>
        <v>3.868933044248557E-2</v>
      </c>
      <c r="EJ20" s="7">
        <f t="shared" si="7"/>
        <v>4.817090049060857E-2</v>
      </c>
      <c r="EK20" s="7">
        <f t="shared" si="7"/>
        <v>0.42382976486293766</v>
      </c>
      <c r="EL20" s="7">
        <f t="shared" si="7"/>
        <v>-9.9183059893622749E-2</v>
      </c>
      <c r="EM20" s="7">
        <f t="shared" si="7"/>
        <v>0.32693318323673859</v>
      </c>
      <c r="EN20" s="7">
        <f t="shared" si="7"/>
        <v>0.46898417411169402</v>
      </c>
      <c r="EO20" s="7">
        <f t="shared" si="7"/>
        <v>-1.1596776338060444E-2</v>
      </c>
      <c r="EP20" s="7">
        <f t="shared" si="7"/>
        <v>-0.19928697149917496</v>
      </c>
      <c r="EQ20" s="7">
        <f t="shared" si="7"/>
        <v>0.23844633617008082</v>
      </c>
      <c r="ER20" s="7">
        <f t="shared" si="7"/>
        <v>0.34534541099759597</v>
      </c>
      <c r="ES20" s="7">
        <f t="shared" si="7"/>
        <v>-0.14434631670176112</v>
      </c>
      <c r="ET20" s="7">
        <f t="shared" si="7"/>
        <v>-4.6739389056127401E-2</v>
      </c>
      <c r="EU20" s="7">
        <f t="shared" si="7"/>
        <v>0.12476993310097662</v>
      </c>
      <c r="EV20" s="7">
        <f t="shared" si="7"/>
        <v>0.18684864459182027</v>
      </c>
      <c r="EW20" s="7">
        <f t="shared" si="7"/>
        <v>4.7067988025729202E-2</v>
      </c>
      <c r="EX20" s="7">
        <f t="shared" si="7"/>
        <v>-0.26757328884300557</v>
      </c>
      <c r="EY20" s="7">
        <f t="shared" si="7"/>
        <v>-0.43073238268660585</v>
      </c>
      <c r="EZ20" s="7">
        <f t="shared" si="8"/>
        <v>-5.7942972376261448E-2</v>
      </c>
      <c r="FA20" s="7">
        <f t="shared" si="8"/>
        <v>0.25900655168556952</v>
      </c>
      <c r="FB20" s="7">
        <f t="shared" si="8"/>
        <v>-0.30399374445476024</v>
      </c>
      <c r="FC20" s="7">
        <f t="shared" si="8"/>
        <v>-5.1531389353612678E-2</v>
      </c>
      <c r="FD20" s="7">
        <f t="shared" si="8"/>
        <v>-0.13756937559712856</v>
      </c>
      <c r="FE20" s="7">
        <f t="shared" si="8"/>
        <v>0.48328298276100456</v>
      </c>
      <c r="FF20" s="7">
        <f t="shared" si="8"/>
        <v>-0.48816564153590081</v>
      </c>
      <c r="FG20" s="7">
        <f t="shared" si="8"/>
        <v>0.28192483677498748</v>
      </c>
      <c r="FH20" s="7">
        <f t="shared" si="8"/>
        <v>-0.39717761518710404</v>
      </c>
      <c r="FI20" s="7">
        <f t="shared" si="8"/>
        <v>0.35444298736310031</v>
      </c>
      <c r="FJ20" s="7">
        <f t="shared" si="8"/>
        <v>0.37692306457586966</v>
      </c>
      <c r="FK20" s="7">
        <f t="shared" si="8"/>
        <v>0.43110675918923391</v>
      </c>
      <c r="FL20" s="7">
        <f t="shared" si="8"/>
        <v>0.16659546857820828</v>
      </c>
      <c r="FM20" s="7">
        <f t="shared" si="8"/>
        <v>-0.25390183748240247</v>
      </c>
      <c r="FN20" s="7">
        <f t="shared" si="8"/>
        <v>-0.46196386271509482</v>
      </c>
      <c r="FO20" s="7">
        <f t="shared" si="8"/>
        <v>4.6099502205038334E-2</v>
      </c>
      <c r="FP20" s="7">
        <f t="shared" si="9"/>
        <v>-0.43600571520455844</v>
      </c>
      <c r="FQ20" s="7">
        <f t="shared" si="9"/>
        <v>-0.38972942166556379</v>
      </c>
      <c r="FR20" s="7">
        <f t="shared" si="9"/>
        <v>-0.34236982961820672</v>
      </c>
      <c r="FS20" s="7">
        <f t="shared" si="9"/>
        <v>-0.48038507769642536</v>
      </c>
      <c r="FT20" s="7">
        <f t="shared" si="9"/>
        <v>3.8229792675508634E-2</v>
      </c>
      <c r="FU20" s="7">
        <f t="shared" si="9"/>
        <v>0.25407389969277139</v>
      </c>
      <c r="FV20" s="7">
        <f t="shared" si="9"/>
        <v>0.23318294564699826</v>
      </c>
      <c r="FW20" s="7">
        <f t="shared" si="9"/>
        <v>0.25456230588112305</v>
      </c>
      <c r="FX20" s="7">
        <f t="shared" si="9"/>
        <v>-0.13031035334301322</v>
      </c>
      <c r="FY20" s="7">
        <f t="shared" si="9"/>
        <v>0.39385142231582426</v>
      </c>
      <c r="FZ20" s="7">
        <f t="shared" si="9"/>
        <v>0.4721579650519061</v>
      </c>
      <c r="GA20" s="7">
        <f t="shared" si="9"/>
        <v>-0.31494721513831792</v>
      </c>
      <c r="GB20" s="7">
        <f t="shared" si="9"/>
        <v>-0.28740779666452454</v>
      </c>
      <c r="GC20" s="7">
        <f t="shared" si="9"/>
        <v>0.47745476707223133</v>
      </c>
      <c r="GD20" s="7">
        <f t="shared" si="9"/>
        <v>-0.19761161947349137</v>
      </c>
      <c r="GE20" s="7">
        <f t="shared" si="9"/>
        <v>-0.49486800500767458</v>
      </c>
      <c r="GF20" s="7">
        <f t="shared" si="6"/>
        <v>-0.33438934183527635</v>
      </c>
      <c r="GG20" s="7">
        <f t="shared" si="6"/>
        <v>0.3066433960766517</v>
      </c>
      <c r="GH20" s="7">
        <f t="shared" si="6"/>
        <v>-0.41670130801094274</v>
      </c>
      <c r="GI20" s="7">
        <f t="shared" si="6"/>
        <v>0.16366585846922987</v>
      </c>
      <c r="GJ20" s="7">
        <f t="shared" si="6"/>
        <v>-1.8294653158136498E-2</v>
      </c>
      <c r="GK20" s="7">
        <f t="shared" si="6"/>
        <v>9.8923247876911091E-2</v>
      </c>
    </row>
    <row r="21" spans="6:193">
      <c r="F21" s="20">
        <v>17</v>
      </c>
      <c r="G21">
        <f>'Class data q'!J20</f>
        <v>-2.2782489848631849E-19</v>
      </c>
      <c r="H21" s="20">
        <f>'Class data q'!K20</f>
        <v>-7.1150815023717152E-20</v>
      </c>
      <c r="J21" s="89">
        <v>-5.3467743316630053E-19</v>
      </c>
      <c r="K21" s="7">
        <f t="shared" si="3"/>
        <v>-0.46794174696924984</v>
      </c>
      <c r="L21" s="7">
        <f t="shared" si="3"/>
        <v>3.0798120116671601E-2</v>
      </c>
      <c r="M21" s="7">
        <f t="shared" si="3"/>
        <v>0.33156965515816328</v>
      </c>
      <c r="N21" s="7">
        <f t="shared" si="3"/>
        <v>-0.13232010222810064</v>
      </c>
      <c r="O21" s="7">
        <f t="shared" si="3"/>
        <v>-0.2930499649743028</v>
      </c>
      <c r="P21" s="7">
        <f t="shared" si="3"/>
        <v>0.16693948114487966</v>
      </c>
      <c r="Q21" s="7">
        <f t="shared" si="3"/>
        <v>-0.41376771693785486</v>
      </c>
      <c r="R21" s="7">
        <f t="shared" si="3"/>
        <v>0.17426975977662096</v>
      </c>
      <c r="S21" s="7">
        <f t="shared" si="3"/>
        <v>0.499228593093477</v>
      </c>
      <c r="T21" s="7">
        <f t="shared" si="3"/>
        <v>-0.37793958379028036</v>
      </c>
      <c r="U21" s="7">
        <f t="shared" si="3"/>
        <v>0.2928121439399427</v>
      </c>
      <c r="V21" s="7">
        <f t="shared" si="3"/>
        <v>0.43897244711808425</v>
      </c>
      <c r="W21" s="7">
        <f t="shared" si="3"/>
        <v>0.36062427010685849</v>
      </c>
      <c r="X21" s="7">
        <f t="shared" si="3"/>
        <v>-0.19118941138744927</v>
      </c>
      <c r="Y21" s="7">
        <f t="shared" si="3"/>
        <v>0.1330952618581504</v>
      </c>
      <c r="Z21" s="7">
        <f t="shared" si="3"/>
        <v>0.49956863992144251</v>
      </c>
      <c r="AA21" s="7">
        <f t="shared" si="12"/>
        <v>0.42609783834931031</v>
      </c>
      <c r="AB21" s="7">
        <f t="shared" si="12"/>
        <v>0</v>
      </c>
      <c r="AC21" s="7">
        <f t="shared" si="12"/>
        <v>-0.13687962715503299</v>
      </c>
      <c r="AD21" s="7">
        <f t="shared" si="12"/>
        <v>-0.2048738930599826</v>
      </c>
      <c r="AE21" s="7">
        <f t="shared" si="12"/>
        <v>-0.20776071566743148</v>
      </c>
      <c r="AF21" s="7">
        <f t="shared" si="12"/>
        <v>0.13277547310684001</v>
      </c>
      <c r="AG21" s="7">
        <f t="shared" si="12"/>
        <v>-9.1623748125171822E-2</v>
      </c>
      <c r="AH21" s="7">
        <f t="shared" si="12"/>
        <v>-0.1339320969215182</v>
      </c>
      <c r="AI21" s="7">
        <f t="shared" si="12"/>
        <v>-0.37831525915794373</v>
      </c>
      <c r="AJ21" s="7">
        <f t="shared" si="12"/>
        <v>-0.43432758000699323</v>
      </c>
      <c r="AK21" s="7">
        <f t="shared" si="12"/>
        <v>-0.36720986973536895</v>
      </c>
      <c r="AL21" s="7">
        <f t="shared" si="12"/>
        <v>0.37170066003216107</v>
      </c>
      <c r="AM21" s="7">
        <f t="shared" si="12"/>
        <v>-0.39379764669877204</v>
      </c>
      <c r="AN21" s="7">
        <f t="shared" si="12"/>
        <v>-0.26716085485895746</v>
      </c>
      <c r="AO21" s="7">
        <f t="shared" si="12"/>
        <v>0.37593682193113809</v>
      </c>
      <c r="AP21" s="7">
        <f t="shared" si="12"/>
        <v>0.25085165630103479</v>
      </c>
      <c r="AQ21" s="7">
        <f t="shared" si="13"/>
        <v>-6.3505186578007189E-2</v>
      </c>
      <c r="AR21" s="7">
        <f t="shared" si="13"/>
        <v>0.37593682193113809</v>
      </c>
      <c r="AS21" s="7">
        <f t="shared" si="13"/>
        <v>0.43847940474618974</v>
      </c>
      <c r="AT21" s="7">
        <f t="shared" si="13"/>
        <v>0.37593682193113809</v>
      </c>
      <c r="AU21" s="7">
        <f t="shared" si="13"/>
        <v>0.25085165630103479</v>
      </c>
      <c r="AV21" s="7">
        <f t="shared" si="13"/>
        <v>0.37593682193113809</v>
      </c>
      <c r="AW21" s="7">
        <f t="shared" si="13"/>
        <v>0.25085165630103479</v>
      </c>
      <c r="AX21" s="7">
        <f t="shared" si="13"/>
        <v>0.25085165630103479</v>
      </c>
      <c r="AY21" s="7">
        <f t="shared" si="13"/>
        <v>0.37593682193113809</v>
      </c>
      <c r="AZ21" s="7">
        <f t="shared" si="13"/>
        <v>0.25085165630103479</v>
      </c>
      <c r="BA21" s="7">
        <f t="shared" si="13"/>
        <v>-6.3505186578007189E-2</v>
      </c>
      <c r="BB21" s="7">
        <f t="shared" si="13"/>
        <v>0.31339423911608644</v>
      </c>
      <c r="BC21" s="7">
        <f t="shared" si="13"/>
        <v>-0.1449395181799199</v>
      </c>
      <c r="BD21" s="7">
        <f t="shared" si="13"/>
        <v>0.37593682193113809</v>
      </c>
      <c r="BE21" s="7">
        <f t="shared" si="13"/>
        <v>0.31339423911608644</v>
      </c>
      <c r="BF21" s="7">
        <f t="shared" si="13"/>
        <v>0.37593682193113809</v>
      </c>
      <c r="BG21" s="7">
        <f t="shared" si="14"/>
        <v>-6.3505186578007189E-2</v>
      </c>
      <c r="BH21" s="7">
        <f t="shared" si="14"/>
        <v>-6.3505186578007189E-2</v>
      </c>
      <c r="BI21" s="7">
        <f t="shared" si="14"/>
        <v>-0.1449395181799199</v>
      </c>
      <c r="BJ21" s="7">
        <f t="shared" si="14"/>
        <v>0.47942280433289497</v>
      </c>
      <c r="BK21" s="7">
        <f t="shared" si="14"/>
        <v>0.45723587251096554</v>
      </c>
      <c r="BL21" s="7">
        <f t="shared" si="14"/>
        <v>0.42646081904096356</v>
      </c>
      <c r="BM21" s="7">
        <f t="shared" si="14"/>
        <v>1.4034306192630241E-2</v>
      </c>
      <c r="BN21" s="7">
        <f t="shared" si="14"/>
        <v>-1.9315327115521086E-11</v>
      </c>
      <c r="BO21" s="7">
        <f t="shared" si="14"/>
        <v>-7.8349549070821922E-12</v>
      </c>
      <c r="BP21" s="7">
        <f t="shared" si="14"/>
        <v>-1.8509005439426574E-10</v>
      </c>
      <c r="BQ21" s="7">
        <f t="shared" si="14"/>
        <v>-1.1317060621962582E-9</v>
      </c>
      <c r="BR21" s="7">
        <f t="shared" si="14"/>
        <v>-5.2532392880166867E-9</v>
      </c>
      <c r="BS21" s="7">
        <f t="shared" si="14"/>
        <v>5.6627471354529843E-12</v>
      </c>
      <c r="BT21" s="7">
        <f t="shared" si="14"/>
        <v>-6.9737549068804583E-12</v>
      </c>
      <c r="BU21" s="7">
        <f t="shared" si="14"/>
        <v>-0.46794174696924984</v>
      </c>
      <c r="BV21" s="7">
        <f t="shared" si="14"/>
        <v>3.0798120116671601E-2</v>
      </c>
      <c r="BW21" s="7">
        <f t="shared" si="10"/>
        <v>0.33156965515816328</v>
      </c>
      <c r="BX21" s="7">
        <f t="shared" si="10"/>
        <v>-0.13232010222810064</v>
      </c>
      <c r="BY21" s="7">
        <f t="shared" si="10"/>
        <v>-0.2930499649743028</v>
      </c>
      <c r="BZ21" s="7">
        <f t="shared" si="10"/>
        <v>0.4656728228991891</v>
      </c>
      <c r="CA21" s="7">
        <f t="shared" si="10"/>
        <v>-0.40540152492778048</v>
      </c>
      <c r="CB21" s="7">
        <f t="shared" si="10"/>
        <v>-0.17048601122880447</v>
      </c>
      <c r="CC21" s="7">
        <f t="shared" si="10"/>
        <v>9.033486631624621E-2</v>
      </c>
      <c r="CD21" s="7">
        <f t="shared" si="10"/>
        <v>-0.4856878791636583</v>
      </c>
      <c r="CE21" s="7">
        <f t="shared" si="10"/>
        <v>-0.31256595220628414</v>
      </c>
      <c r="CF21" s="7">
        <f t="shared" si="10"/>
        <v>8.8729747082438859E-2</v>
      </c>
      <c r="CG21" s="7">
        <f t="shared" si="10"/>
        <v>-0.15612279254190742</v>
      </c>
      <c r="CH21" s="7">
        <f t="shared" si="10"/>
        <v>-3.9361401123210182E-2</v>
      </c>
      <c r="CI21" s="7">
        <f t="shared" si="10"/>
        <v>0.45598514897828535</v>
      </c>
      <c r="CJ21" s="7">
        <f t="shared" si="10"/>
        <v>0.25525303195687199</v>
      </c>
      <c r="CK21" s="7">
        <f t="shared" si="10"/>
        <v>-0.44419364608856915</v>
      </c>
      <c r="CL21" s="7">
        <f t="shared" si="15"/>
        <v>0.1099760539792265</v>
      </c>
      <c r="CM21" s="7">
        <f t="shared" si="15"/>
        <v>-0.2077942041833154</v>
      </c>
      <c r="CN21" s="7">
        <f t="shared" si="15"/>
        <v>-0.38276929277184735</v>
      </c>
      <c r="CO21" s="7">
        <f t="shared" si="15"/>
        <v>0.24129517890121654</v>
      </c>
      <c r="CP21" s="7">
        <f t="shared" si="15"/>
        <v>8.7467233197159544E-2</v>
      </c>
      <c r="CQ21" s="7">
        <f t="shared" si="15"/>
        <v>-0.35914346124890528</v>
      </c>
      <c r="CR21" s="7">
        <f t="shared" si="15"/>
        <v>0.29745899133428821</v>
      </c>
      <c r="CS21" s="7">
        <f t="shared" si="15"/>
        <v>1.5353676622083867E-2</v>
      </c>
      <c r="CT21" s="7">
        <f t="shared" si="15"/>
        <v>-0.36934480279290227</v>
      </c>
      <c r="CU21" s="7">
        <f t="shared" si="15"/>
        <v>-0.19549157394914118</v>
      </c>
      <c r="CV21" s="7">
        <f t="shared" si="15"/>
        <v>0.2367941139608547</v>
      </c>
      <c r="CW21" s="7">
        <f t="shared" si="15"/>
        <v>-0.38804129647794783</v>
      </c>
      <c r="CX21" s="7">
        <f t="shared" si="15"/>
        <v>0.31462020049899841</v>
      </c>
      <c r="CY21" s="7">
        <f t="shared" si="15"/>
        <v>0.32290193316398663</v>
      </c>
      <c r="CZ21" s="7">
        <f t="shared" si="15"/>
        <v>0.46836427599298958</v>
      </c>
      <c r="DA21" s="7">
        <f t="shared" si="15"/>
        <v>-0.18110634336935272</v>
      </c>
      <c r="DB21" s="7">
        <f t="shared" si="16"/>
        <v>7.6164954007065688E-2</v>
      </c>
      <c r="DC21" s="7">
        <f t="shared" si="16"/>
        <v>4.758399072762598E-2</v>
      </c>
      <c r="DD21" s="7">
        <f t="shared" si="16"/>
        <v>5.9117607278798785E-2</v>
      </c>
      <c r="DE21" s="7">
        <f t="shared" si="16"/>
        <v>0.20543472640086896</v>
      </c>
      <c r="DF21" s="7">
        <f t="shared" si="16"/>
        <v>5.7234938681432757E-3</v>
      </c>
      <c r="DG21" s="7">
        <f t="shared" si="16"/>
        <v>3.1249194888174222E-3</v>
      </c>
      <c r="DH21" s="7">
        <f t="shared" si="16"/>
        <v>0.40898799529868379</v>
      </c>
      <c r="DI21" s="7">
        <f t="shared" si="16"/>
        <v>-4.6036415329843594E-2</v>
      </c>
      <c r="DJ21" s="7">
        <f t="shared" si="16"/>
        <v>0.23342024127212205</v>
      </c>
      <c r="DK21" s="7">
        <f t="shared" si="16"/>
        <v>0.35506288326424823</v>
      </c>
      <c r="DL21" s="7">
        <f t="shared" si="16"/>
        <v>-0.14142608002578516</v>
      </c>
      <c r="DM21" s="7">
        <f t="shared" si="16"/>
        <v>-0.42315246736837109</v>
      </c>
      <c r="DN21" s="7">
        <f t="shared" si="16"/>
        <v>-0.47186835064064792</v>
      </c>
      <c r="DO21" s="7">
        <f t="shared" si="16"/>
        <v>-0.45280374243505772</v>
      </c>
      <c r="DP21" s="7">
        <f t="shared" si="16"/>
        <v>-0.27904325494716553</v>
      </c>
      <c r="DQ21" s="7">
        <f t="shared" si="16"/>
        <v>-0.43996966756360745</v>
      </c>
      <c r="DR21" s="7">
        <f t="shared" si="17"/>
        <v>1.4195185215948092E-2</v>
      </c>
      <c r="DS21" s="7">
        <f t="shared" si="17"/>
        <v>0.36706252414786622</v>
      </c>
      <c r="DT21" s="7">
        <f t="shared" si="17"/>
        <v>-0.22258039225319637</v>
      </c>
      <c r="DU21" s="7">
        <f t="shared" si="17"/>
        <v>-0.2228448397041034</v>
      </c>
      <c r="DV21" s="7">
        <f t="shared" si="17"/>
        <v>-5.063116148601865E-2</v>
      </c>
      <c r="DW21" s="7">
        <f t="shared" si="17"/>
        <v>0.22951614136609755</v>
      </c>
      <c r="DX21" s="7">
        <f t="shared" si="17"/>
        <v>9.9392859347657625E-2</v>
      </c>
      <c r="DY21" s="7">
        <f t="shared" si="17"/>
        <v>7.681262596928784E-2</v>
      </c>
      <c r="DZ21" s="7">
        <f t="shared" si="17"/>
        <v>-1.9414783211505471E-2</v>
      </c>
      <c r="EA21" s="7">
        <f t="shared" si="17"/>
        <v>6.0613155803247665E-2</v>
      </c>
      <c r="EB21" s="7">
        <f t="shared" si="17"/>
        <v>2.8641010992553895E-3</v>
      </c>
      <c r="EC21" s="7">
        <f t="shared" si="17"/>
        <v>1.1637666418762294E-5</v>
      </c>
      <c r="ED21" s="7">
        <f t="shared" si="17"/>
        <v>-2.433094013818804E-2</v>
      </c>
      <c r="EE21" s="7">
        <f t="shared" si="17"/>
        <v>0.39270283817470358</v>
      </c>
      <c r="EF21" s="7">
        <f t="shared" si="17"/>
        <v>0.43713667247701876</v>
      </c>
      <c r="EG21" s="7">
        <f t="shared" si="17"/>
        <v>0.23074918824978541</v>
      </c>
      <c r="EH21" s="7">
        <f t="shared" si="11"/>
        <v>0.27651154532901118</v>
      </c>
      <c r="EI21" s="7">
        <f t="shared" si="11"/>
        <v>-0.13131888323265406</v>
      </c>
      <c r="EJ21" s="7">
        <f t="shared" si="7"/>
        <v>-0.12727880673099135</v>
      </c>
      <c r="EK21" s="7">
        <f t="shared" si="7"/>
        <v>-0.39330921501449545</v>
      </c>
      <c r="EL21" s="7">
        <f t="shared" si="7"/>
        <v>0.38383615092776746</v>
      </c>
      <c r="EM21" s="7">
        <f t="shared" si="7"/>
        <v>-8.4988006395460003E-3</v>
      </c>
      <c r="EN21" s="7">
        <f t="shared" si="7"/>
        <v>-0.37406901884166022</v>
      </c>
      <c r="EO21" s="7">
        <f t="shared" si="7"/>
        <v>0.27335215371846289</v>
      </c>
      <c r="EP21" s="7">
        <f t="shared" si="7"/>
        <v>-0.23272007106835846</v>
      </c>
      <c r="EQ21" s="7">
        <f t="shared" si="7"/>
        <v>-0.34181150149975359</v>
      </c>
      <c r="ER21" s="7">
        <f t="shared" si="7"/>
        <v>-6.5339019144960986E-4</v>
      </c>
      <c r="ES21" s="7">
        <f t="shared" si="7"/>
        <v>-0.20930997682168473</v>
      </c>
      <c r="ET21" s="7">
        <f t="shared" si="7"/>
        <v>-3.7230684197410824E-2</v>
      </c>
      <c r="EU21" s="7">
        <f t="shared" si="7"/>
        <v>-0.11195525607089296</v>
      </c>
      <c r="EV21" s="7">
        <f t="shared" si="7"/>
        <v>-0.49428635809161647</v>
      </c>
      <c r="EW21" s="7">
        <f t="shared" si="7"/>
        <v>0.44615340630252476</v>
      </c>
      <c r="EX21" s="7">
        <f t="shared" si="7"/>
        <v>0.16428111507191057</v>
      </c>
      <c r="EY21" s="7">
        <f t="shared" si="7"/>
        <v>0.37305289292605126</v>
      </c>
      <c r="EZ21" s="7">
        <f t="shared" si="8"/>
        <v>0.25360413977087215</v>
      </c>
      <c r="FA21" s="7">
        <f t="shared" si="8"/>
        <v>-5.4757323064677177E-2</v>
      </c>
      <c r="FB21" s="7">
        <f t="shared" si="8"/>
        <v>9.581143626653521E-4</v>
      </c>
      <c r="FC21" s="7">
        <f t="shared" si="8"/>
        <v>-0.44805525196002138</v>
      </c>
      <c r="FD21" s="7">
        <f t="shared" si="8"/>
        <v>-0.4847158519143111</v>
      </c>
      <c r="FE21" s="7">
        <f t="shared" si="8"/>
        <v>-0.2201720040838393</v>
      </c>
      <c r="FF21" s="7">
        <f t="shared" si="8"/>
        <v>-0.20800632461485158</v>
      </c>
      <c r="FG21" s="7">
        <f t="shared" si="8"/>
        <v>-0.30597027482250594</v>
      </c>
      <c r="FH21" s="7">
        <f t="shared" si="8"/>
        <v>-0.39057900297265746</v>
      </c>
      <c r="FI21" s="7">
        <f t="shared" si="8"/>
        <v>-1.5343474293402437E-2</v>
      </c>
      <c r="FJ21" s="7">
        <f t="shared" si="8"/>
        <v>0.28181202392356752</v>
      </c>
      <c r="FK21" s="7">
        <f t="shared" si="8"/>
        <v>0.18244224801762243</v>
      </c>
      <c r="FL21" s="7">
        <f t="shared" si="8"/>
        <v>-0.17945773341969584</v>
      </c>
      <c r="FM21" s="7">
        <f t="shared" si="8"/>
        <v>-0.375945858118655</v>
      </c>
      <c r="FN21" s="7">
        <f t="shared" si="8"/>
        <v>-1.5658627058044772E-2</v>
      </c>
      <c r="FO21" s="7">
        <f t="shared" si="8"/>
        <v>0.40057579244476926</v>
      </c>
      <c r="FP21" s="7">
        <f t="shared" si="9"/>
        <v>0.1964032116202894</v>
      </c>
      <c r="FQ21" s="7">
        <f t="shared" si="9"/>
        <v>0.14560950387407701</v>
      </c>
      <c r="FR21" s="7">
        <f t="shared" si="9"/>
        <v>0.45336610958124979</v>
      </c>
      <c r="FS21" s="7">
        <f t="shared" si="9"/>
        <v>0.35992784760622243</v>
      </c>
      <c r="FT21" s="7">
        <f t="shared" si="9"/>
        <v>-0.47906873254904525</v>
      </c>
      <c r="FU21" s="7">
        <f t="shared" si="9"/>
        <v>-0.31783749890924096</v>
      </c>
      <c r="FV21" s="7">
        <f t="shared" si="9"/>
        <v>-0.1962498975226481</v>
      </c>
      <c r="FW21" s="7">
        <f t="shared" si="9"/>
        <v>-0.33494452164297561</v>
      </c>
      <c r="FX21" s="7">
        <f t="shared" si="9"/>
        <v>0.31862748381083428</v>
      </c>
      <c r="FY21" s="7">
        <f t="shared" si="9"/>
        <v>-0.40608292197111562</v>
      </c>
      <c r="FZ21" s="7">
        <f t="shared" si="9"/>
        <v>-0.12905342144438858</v>
      </c>
      <c r="GA21" s="7">
        <f t="shared" si="9"/>
        <v>-0.39372069005219146</v>
      </c>
      <c r="GB21" s="7">
        <f t="shared" si="9"/>
        <v>0.44288306040715497</v>
      </c>
      <c r="GC21" s="7">
        <f t="shared" si="9"/>
        <v>0.20917609534444637</v>
      </c>
      <c r="GD21" s="7">
        <f t="shared" si="9"/>
        <v>-0.38336015017046066</v>
      </c>
      <c r="GE21" s="7">
        <f t="shared" si="9"/>
        <v>-0.38203408207687062</v>
      </c>
      <c r="GF21" s="7">
        <f t="shared" si="6"/>
        <v>0.22133979776310753</v>
      </c>
      <c r="GG21" s="7">
        <f t="shared" si="6"/>
        <v>-0.19937421066526895</v>
      </c>
      <c r="GH21" s="7">
        <f t="shared" si="6"/>
        <v>4.9725215140142609E-2</v>
      </c>
      <c r="GI21" s="7">
        <f t="shared" si="6"/>
        <v>-0.31369804604225493</v>
      </c>
      <c r="GJ21" s="7">
        <f t="shared" si="6"/>
        <v>0.34298955994734115</v>
      </c>
      <c r="GK21" s="7">
        <f t="shared" si="6"/>
        <v>0.23386883935663505</v>
      </c>
    </row>
    <row r="22" spans="6:193">
      <c r="F22" s="20">
        <v>18</v>
      </c>
      <c r="G22">
        <f>'Class data q'!J21</f>
        <v>-5.3467743316630053E-19</v>
      </c>
      <c r="H22" s="20">
        <f>'Class data q'!K21</f>
        <v>-1.7522242354634389E-19</v>
      </c>
      <c r="J22" s="88">
        <v>-4.6149098546628723E-19</v>
      </c>
      <c r="K22" s="7">
        <f t="shared" si="3"/>
        <v>-0.38356425155739193</v>
      </c>
      <c r="L22" s="7">
        <f t="shared" si="3"/>
        <v>0.3528561994462871</v>
      </c>
      <c r="M22" s="7">
        <f t="shared" si="3"/>
        <v>-0.29867382521283892</v>
      </c>
      <c r="N22" s="7">
        <f t="shared" si="3"/>
        <v>-0.36036959511529432</v>
      </c>
      <c r="O22" s="7">
        <f t="shared" si="3"/>
        <v>-2.2349965626059509E-2</v>
      </c>
      <c r="P22" s="7">
        <f t="shared" si="3"/>
        <v>0.27569362813989073</v>
      </c>
      <c r="Q22" s="7">
        <f t="shared" si="3"/>
        <v>-0.39526353062205999</v>
      </c>
      <c r="R22" s="7">
        <f t="shared" si="3"/>
        <v>0.29168372673552767</v>
      </c>
      <c r="S22" s="7">
        <f t="shared" si="3"/>
        <v>-0.31975137031906797</v>
      </c>
      <c r="T22" s="7">
        <f t="shared" si="3"/>
        <v>-0.27928891985329884</v>
      </c>
      <c r="U22" s="7">
        <f t="shared" si="3"/>
        <v>-0.34357777191319316</v>
      </c>
      <c r="V22" s="7">
        <f t="shared" si="3"/>
        <v>-0.33282530178840841</v>
      </c>
      <c r="W22" s="7">
        <f t="shared" si="3"/>
        <v>0.25922762338969174</v>
      </c>
      <c r="X22" s="7">
        <f t="shared" si="3"/>
        <v>-6.2922607252802409E-2</v>
      </c>
      <c r="Y22" s="7">
        <f t="shared" si="3"/>
        <v>0.15420243345600748</v>
      </c>
      <c r="Z22" s="7">
        <f t="shared" si="3"/>
        <v>0.10303285758765979</v>
      </c>
      <c r="AA22" s="7">
        <f t="shared" si="12"/>
        <v>0.49367139480769234</v>
      </c>
      <c r="AB22" s="7">
        <f t="shared" si="12"/>
        <v>0.15858694970188036</v>
      </c>
      <c r="AC22" s="7">
        <f t="shared" si="12"/>
        <v>0</v>
      </c>
      <c r="AD22" s="7">
        <f t="shared" si="12"/>
        <v>-7.87772691320342E-2</v>
      </c>
      <c r="AE22" s="7">
        <f t="shared" si="12"/>
        <v>7.6465045570751844E-2</v>
      </c>
      <c r="AF22" s="7">
        <f t="shared" si="12"/>
        <v>-0.32192891872356366</v>
      </c>
      <c r="AG22" s="7">
        <f t="shared" si="12"/>
        <v>-0.10615407886059625</v>
      </c>
      <c r="AH22" s="7">
        <f t="shared" si="12"/>
        <v>3.4149700624019896E-3</v>
      </c>
      <c r="AI22" s="7">
        <f t="shared" si="12"/>
        <v>0.16191746737899848</v>
      </c>
      <c r="AJ22" s="7">
        <f t="shared" si="12"/>
        <v>0.21539072244240742</v>
      </c>
      <c r="AK22" s="7">
        <f t="shared" si="12"/>
        <v>-0.46490069588429606</v>
      </c>
      <c r="AL22" s="7">
        <f t="shared" si="12"/>
        <v>-7.0654986195108904E-2</v>
      </c>
      <c r="AM22" s="7">
        <f t="shared" si="12"/>
        <v>-3.4938765060587684E-2</v>
      </c>
      <c r="AN22" s="7">
        <f t="shared" si="12"/>
        <v>6.8194960755818101E-2</v>
      </c>
      <c r="AO22" s="7">
        <f t="shared" si="12"/>
        <v>-0.40585755449630345</v>
      </c>
      <c r="AP22" s="7">
        <f t="shared" si="12"/>
        <v>0.4492204050033608</v>
      </c>
      <c r="AQ22" s="7">
        <f t="shared" si="13"/>
        <v>8.5010669294218077E-2</v>
      </c>
      <c r="AR22" s="7">
        <f t="shared" si="13"/>
        <v>-0.40585755449630345</v>
      </c>
      <c r="AS22" s="7">
        <f t="shared" si="13"/>
        <v>-0.33339653424613536</v>
      </c>
      <c r="AT22" s="7">
        <f t="shared" si="13"/>
        <v>-0.40585755449630345</v>
      </c>
      <c r="AU22" s="7">
        <f t="shared" si="13"/>
        <v>0.4492204050033608</v>
      </c>
      <c r="AV22" s="7">
        <f t="shared" si="13"/>
        <v>-0.40585755449630345</v>
      </c>
      <c r="AW22" s="7">
        <f t="shared" si="13"/>
        <v>0.4492204050033608</v>
      </c>
      <c r="AX22" s="7">
        <f t="shared" si="13"/>
        <v>0.4492204050033608</v>
      </c>
      <c r="AY22" s="7">
        <f t="shared" si="13"/>
        <v>-0.40585755449630345</v>
      </c>
      <c r="AZ22" s="7">
        <f t="shared" si="13"/>
        <v>0.4492204050033608</v>
      </c>
      <c r="BA22" s="7">
        <f t="shared" si="13"/>
        <v>8.5010669294218077E-2</v>
      </c>
      <c r="BB22" s="7">
        <f t="shared" si="13"/>
        <v>-0.4783185747464711</v>
      </c>
      <c r="BC22" s="7">
        <f t="shared" si="13"/>
        <v>-9.338084557453219E-3</v>
      </c>
      <c r="BD22" s="7">
        <f t="shared" si="13"/>
        <v>-0.40585755449630345</v>
      </c>
      <c r="BE22" s="7">
        <f t="shared" si="13"/>
        <v>-0.4783185747464711</v>
      </c>
      <c r="BF22" s="7">
        <f t="shared" si="13"/>
        <v>-0.40585755449630345</v>
      </c>
      <c r="BG22" s="7">
        <f t="shared" si="14"/>
        <v>8.5010669294218077E-2</v>
      </c>
      <c r="BH22" s="7">
        <f t="shared" si="14"/>
        <v>8.5010669294218077E-2</v>
      </c>
      <c r="BI22" s="7">
        <f t="shared" si="14"/>
        <v>-9.338084557453219E-3</v>
      </c>
      <c r="BJ22" s="7">
        <f t="shared" si="14"/>
        <v>-0.28596004580854939</v>
      </c>
      <c r="BK22" s="7">
        <f t="shared" si="14"/>
        <v>5.5083639323987299E-3</v>
      </c>
      <c r="BL22" s="7">
        <f t="shared" si="14"/>
        <v>0.49409193950003555</v>
      </c>
      <c r="BM22" s="7">
        <f t="shared" si="14"/>
        <v>0.17484691370478211</v>
      </c>
      <c r="BN22" s="7">
        <f t="shared" si="14"/>
        <v>-2.2378432440461893E-11</v>
      </c>
      <c r="BO22" s="7">
        <f t="shared" si="14"/>
        <v>-9.0775165162426674E-12</v>
      </c>
      <c r="BP22" s="7">
        <f t="shared" si="14"/>
        <v>-2.1444290787542286E-10</v>
      </c>
      <c r="BQ22" s="7">
        <f t="shared" si="14"/>
        <v>-1.3111798313758527E-9</v>
      </c>
      <c r="BR22" s="7">
        <f t="shared" si="14"/>
        <v>-6.0863344364392447E-9</v>
      </c>
      <c r="BS22" s="7">
        <f t="shared" si="14"/>
        <v>6.5607849305975339E-12</v>
      </c>
      <c r="BT22" s="7">
        <f t="shared" si="14"/>
        <v>-8.0796480617095767E-12</v>
      </c>
      <c r="BU22" s="7">
        <f t="shared" si="14"/>
        <v>-0.38356425155739193</v>
      </c>
      <c r="BV22" s="7">
        <f t="shared" si="14"/>
        <v>0.3528561994462871</v>
      </c>
      <c r="BW22" s="7">
        <f t="shared" si="10"/>
        <v>-0.29867382521283892</v>
      </c>
      <c r="BX22" s="7">
        <f t="shared" si="10"/>
        <v>-0.36036959511529432</v>
      </c>
      <c r="BY22" s="7">
        <f t="shared" si="10"/>
        <v>-2.2349965626059509E-2</v>
      </c>
      <c r="BZ22" s="7">
        <f t="shared" si="10"/>
        <v>-0.46047754455816459</v>
      </c>
      <c r="CA22" s="7">
        <f t="shared" si="10"/>
        <v>-0.31110596646868771</v>
      </c>
      <c r="CB22" s="7">
        <f t="shared" si="10"/>
        <v>-3.893591801454066E-2</v>
      </c>
      <c r="CC22" s="7">
        <f t="shared" si="10"/>
        <v>0.26324774691894737</v>
      </c>
      <c r="CD22" s="7">
        <f t="shared" si="10"/>
        <v>-0.24553773902363751</v>
      </c>
      <c r="CE22" s="7">
        <f t="shared" si="10"/>
        <v>-0.20354788344546215</v>
      </c>
      <c r="CF22" s="7">
        <f t="shared" si="10"/>
        <v>0.41997502642382267</v>
      </c>
      <c r="CG22" s="7">
        <f t="shared" si="10"/>
        <v>-2.2294880288187602E-2</v>
      </c>
      <c r="CH22" s="7">
        <f t="shared" si="10"/>
        <v>0.11298334403854815</v>
      </c>
      <c r="CI22" s="7">
        <f t="shared" si="10"/>
        <v>-0.1545276577321304</v>
      </c>
      <c r="CJ22" s="7">
        <f t="shared" si="10"/>
        <v>-0.22850631919729025</v>
      </c>
      <c r="CK22" s="7">
        <f t="shared" si="10"/>
        <v>-0.35605001179683149</v>
      </c>
      <c r="CL22" s="7">
        <f t="shared" si="15"/>
        <v>0.4445907203238022</v>
      </c>
      <c r="CM22" s="7">
        <f t="shared" si="15"/>
        <v>0.345121843828327</v>
      </c>
      <c r="CN22" s="7">
        <f t="shared" si="15"/>
        <v>-0.14847182106558421</v>
      </c>
      <c r="CO22" s="7">
        <f t="shared" si="15"/>
        <v>0.182604841723494</v>
      </c>
      <c r="CP22" s="7">
        <f t="shared" si="15"/>
        <v>0.37003399252380476</v>
      </c>
      <c r="CQ22" s="7">
        <f t="shared" si="15"/>
        <v>3.7487708714635914E-2</v>
      </c>
      <c r="CR22" s="7">
        <f t="shared" si="15"/>
        <v>0.21234924440096847</v>
      </c>
      <c r="CS22" s="7">
        <f t="shared" si="15"/>
        <v>-3.0689732424428406E-2</v>
      </c>
      <c r="CT22" s="7">
        <f t="shared" si="15"/>
        <v>-0.27835328753572242</v>
      </c>
      <c r="CU22" s="7">
        <f t="shared" si="15"/>
        <v>0.43415790112482</v>
      </c>
      <c r="CV22" s="7">
        <f t="shared" si="15"/>
        <v>9.7808481404086933E-3</v>
      </c>
      <c r="CW22" s="7">
        <f t="shared" si="15"/>
        <v>2.6181267060892743E-2</v>
      </c>
      <c r="CX22" s="7">
        <f t="shared" si="15"/>
        <v>-0.47689819188739113</v>
      </c>
      <c r="CY22" s="7">
        <f t="shared" si="15"/>
        <v>-0.4673030845008157</v>
      </c>
      <c r="CZ22" s="7">
        <f t="shared" si="15"/>
        <v>1.8401586977688567E-2</v>
      </c>
      <c r="DA22" s="7">
        <f t="shared" si="15"/>
        <v>0.10734645346780125</v>
      </c>
      <c r="DB22" s="7">
        <f t="shared" si="16"/>
        <v>0.24683067143911064</v>
      </c>
      <c r="DC22" s="7">
        <f t="shared" si="16"/>
        <v>5.5130190671762745E-2</v>
      </c>
      <c r="DD22" s="7">
        <f t="shared" si="16"/>
        <v>6.8492888290817164E-2</v>
      </c>
      <c r="DE22" s="7">
        <f t="shared" si="16"/>
        <v>0.23801399302362314</v>
      </c>
      <c r="DF22" s="7">
        <f t="shared" si="16"/>
        <v>6.6311653023295334E-3</v>
      </c>
      <c r="DG22" s="7">
        <f t="shared" si="16"/>
        <v>3.6204909386129362E-3</v>
      </c>
      <c r="DH22" s="7">
        <f t="shared" si="16"/>
        <v>0.47384815393778906</v>
      </c>
      <c r="DI22" s="7">
        <f t="shared" si="16"/>
        <v>-5.3337190012212377E-2</v>
      </c>
      <c r="DJ22" s="7">
        <f t="shared" si="16"/>
        <v>0.27043764533414483</v>
      </c>
      <c r="DK22" s="7">
        <f t="shared" si="16"/>
        <v>0.41137122287348016</v>
      </c>
      <c r="DL22" s="7">
        <f t="shared" si="16"/>
        <v>0.15331948873839218</v>
      </c>
      <c r="DM22" s="7">
        <f t="shared" si="16"/>
        <v>-0.33167197672526516</v>
      </c>
      <c r="DN22" s="7">
        <f t="shared" si="16"/>
        <v>-0.38811356332772518</v>
      </c>
      <c r="DO22" s="7">
        <f t="shared" si="16"/>
        <v>-0.20743860735766861</v>
      </c>
      <c r="DP22" s="7">
        <f t="shared" si="16"/>
        <v>-0.16470892388224023</v>
      </c>
      <c r="DQ22" s="7">
        <f t="shared" si="16"/>
        <v>-0.35115616540198991</v>
      </c>
      <c r="DR22" s="7">
        <f t="shared" si="17"/>
        <v>0.17503330604167888</v>
      </c>
      <c r="DS22" s="7">
        <f t="shared" si="17"/>
        <v>-0.41613920009577043</v>
      </c>
      <c r="DT22" s="7">
        <f t="shared" si="17"/>
        <v>5.929516167968174E-2</v>
      </c>
      <c r="DU22" s="7">
        <f t="shared" si="17"/>
        <v>5.8988776314178981E-2</v>
      </c>
      <c r="DV22" s="7">
        <f t="shared" si="17"/>
        <v>9.9926346755930595E-2</v>
      </c>
      <c r="DW22" s="7">
        <f t="shared" si="17"/>
        <v>0.42450135583457271</v>
      </c>
      <c r="DX22" s="7">
        <f t="shared" si="17"/>
        <v>0.27374221943563093</v>
      </c>
      <c r="DY22" s="7">
        <f t="shared" si="17"/>
        <v>0.24758105572222888</v>
      </c>
      <c r="DZ22" s="7">
        <f t="shared" si="17"/>
        <v>0.29468018494361914</v>
      </c>
      <c r="EA22" s="7">
        <f t="shared" si="17"/>
        <v>-0.29542658989858861</v>
      </c>
      <c r="EB22" s="7">
        <f t="shared" si="17"/>
        <v>0.16190525985810456</v>
      </c>
      <c r="EC22" s="7">
        <f t="shared" si="17"/>
        <v>0.15860043295031812</v>
      </c>
      <c r="ED22" s="7">
        <f t="shared" si="17"/>
        <v>0.13039743998379816</v>
      </c>
      <c r="EE22" s="7">
        <f t="shared" si="17"/>
        <v>0.45498038342010094</v>
      </c>
      <c r="EF22" s="7">
        <f t="shared" si="17"/>
        <v>-0.49353915603202092</v>
      </c>
      <c r="EG22" s="7">
        <f t="shared" si="17"/>
        <v>0.42592994786238414</v>
      </c>
      <c r="EH22" s="7">
        <f t="shared" si="11"/>
        <v>0.32036266786009227</v>
      </c>
      <c r="EI22" s="7">
        <f t="shared" si="11"/>
        <v>6.4426053391022364E-3</v>
      </c>
      <c r="EJ22" s="7">
        <f t="shared" si="7"/>
        <v>1.1123385249725892E-2</v>
      </c>
      <c r="EK22" s="7">
        <f t="shared" si="7"/>
        <v>-0.29709597401140497</v>
      </c>
      <c r="EL22" s="7">
        <f t="shared" si="7"/>
        <v>0.4447075552887127</v>
      </c>
      <c r="EM22" s="7">
        <f t="shared" si="7"/>
        <v>0.14874035019278442</v>
      </c>
      <c r="EN22" s="7">
        <f t="shared" si="7"/>
        <v>-0.27480453381585401</v>
      </c>
      <c r="EO22" s="7">
        <f t="shared" si="7"/>
        <v>0.47528918767299388</v>
      </c>
      <c r="EP22" s="7">
        <f t="shared" si="7"/>
        <v>-0.11103948757161386</v>
      </c>
      <c r="EQ22" s="7">
        <f t="shared" si="7"/>
        <v>7.9742504210021714E-2</v>
      </c>
      <c r="ER22" s="7">
        <f t="shared" si="7"/>
        <v>0.15782994035300368</v>
      </c>
      <c r="ES22" s="7">
        <f t="shared" si="7"/>
        <v>-8.3916857886126572E-2</v>
      </c>
      <c r="ET22" s="7">
        <f t="shared" si="7"/>
        <v>0.43262586426604877</v>
      </c>
      <c r="EU22" s="7">
        <f t="shared" si="7"/>
        <v>-0.49536209982674695</v>
      </c>
      <c r="EV22" s="7">
        <f t="shared" si="7"/>
        <v>-0.41408677419873696</v>
      </c>
      <c r="EW22" s="7">
        <f t="shared" si="7"/>
        <v>-0.48309248589285414</v>
      </c>
      <c r="EX22" s="7">
        <f t="shared" si="7"/>
        <v>0.34892090570666889</v>
      </c>
      <c r="EY22" s="7">
        <f t="shared" si="7"/>
        <v>-0.25061188730358364</v>
      </c>
      <c r="EZ22" s="7">
        <f t="shared" si="8"/>
        <v>0.45240939643078426</v>
      </c>
      <c r="FA22" s="7">
        <f t="shared" si="8"/>
        <v>-0.42909332109582365</v>
      </c>
      <c r="FB22" s="7">
        <f t="shared" si="8"/>
        <v>0.31828395820066691</v>
      </c>
      <c r="FC22" s="7">
        <f t="shared" si="8"/>
        <v>0.48088903233373148</v>
      </c>
      <c r="FD22" s="7">
        <f t="shared" si="8"/>
        <v>0.4384145396584499</v>
      </c>
      <c r="FE22" s="7">
        <f t="shared" si="8"/>
        <v>-0.25508841062124521</v>
      </c>
      <c r="FF22" s="7">
        <f t="shared" si="8"/>
        <v>-0.24099341315422018</v>
      </c>
      <c r="FG22" s="7">
        <f t="shared" si="8"/>
        <v>-0.3544931674060533</v>
      </c>
      <c r="FH22" s="7">
        <f t="shared" si="8"/>
        <v>4.4652908878049402E-2</v>
      </c>
      <c r="FI22" s="7">
        <f t="shared" si="8"/>
        <v>-0.15418948566404111</v>
      </c>
      <c r="FJ22" s="7">
        <f t="shared" si="8"/>
        <v>-3.8222105525669292E-3</v>
      </c>
      <c r="FK22" s="7">
        <f t="shared" si="8"/>
        <v>0.44061467223535544</v>
      </c>
      <c r="FL22" s="7">
        <f t="shared" si="8"/>
        <v>-0.42400480823528142</v>
      </c>
      <c r="FM22" s="7">
        <f t="shared" si="8"/>
        <v>-0.1758925361772441</v>
      </c>
      <c r="FN22" s="7">
        <f t="shared" si="8"/>
        <v>0.10098893573500334</v>
      </c>
      <c r="FO22" s="7">
        <f t="shared" si="8"/>
        <v>-2.6367948311190048E-3</v>
      </c>
      <c r="FP22" s="7">
        <f t="shared" si="9"/>
        <v>-0.4684279470691628</v>
      </c>
      <c r="FQ22" s="7">
        <f t="shared" si="9"/>
        <v>-0.39499401296046699</v>
      </c>
      <c r="FR22" s="7">
        <f t="shared" si="9"/>
        <v>-0.23234443305846497</v>
      </c>
      <c r="FS22" s="7">
        <f t="shared" si="9"/>
        <v>-0.38907908577427364</v>
      </c>
      <c r="FT22" s="7">
        <f t="shared" si="9"/>
        <v>0.34800061488102152</v>
      </c>
      <c r="FU22" s="7">
        <f t="shared" si="9"/>
        <v>-0.36824237836213214</v>
      </c>
      <c r="FV22" s="7">
        <f t="shared" si="9"/>
        <v>8.9801329253689222E-2</v>
      </c>
      <c r="FW22" s="7">
        <f t="shared" si="9"/>
        <v>8.7698497455950708E-2</v>
      </c>
      <c r="FX22" s="7">
        <f t="shared" si="9"/>
        <v>-0.20355980812349728</v>
      </c>
      <c r="FY22" s="7">
        <f t="shared" si="9"/>
        <v>-0.31189542419066119</v>
      </c>
      <c r="FZ22" s="7">
        <f t="shared" si="9"/>
        <v>0.119175987715197</v>
      </c>
      <c r="GA22" s="7">
        <f t="shared" si="9"/>
        <v>-5.3338572141910845E-2</v>
      </c>
      <c r="GB22" s="7">
        <f t="shared" si="9"/>
        <v>0.22561618118049864</v>
      </c>
      <c r="GC22" s="7">
        <f t="shared" si="9"/>
        <v>-0.15602472418186153</v>
      </c>
      <c r="GD22" s="7">
        <f t="shared" si="9"/>
        <v>-0.17285542920024</v>
      </c>
      <c r="GE22" s="7">
        <f t="shared" si="9"/>
        <v>-0.3956662353931506</v>
      </c>
      <c r="GF22" s="7">
        <f t="shared" si="6"/>
        <v>-0.46812808548497742</v>
      </c>
      <c r="GG22" s="7">
        <f t="shared" si="6"/>
        <v>0.30411158362664992</v>
      </c>
      <c r="GH22" s="7">
        <f t="shared" si="6"/>
        <v>0.42847326694072763</v>
      </c>
      <c r="GI22" s="7">
        <f t="shared" si="6"/>
        <v>-0.4382288527517133</v>
      </c>
      <c r="GJ22" s="7">
        <f t="shared" si="6"/>
        <v>-0.2869677079036137</v>
      </c>
      <c r="GK22" s="7">
        <f t="shared" si="6"/>
        <v>-0.19165141954939102</v>
      </c>
    </row>
    <row r="23" spans="6:193">
      <c r="F23" s="20">
        <v>19</v>
      </c>
      <c r="G23">
        <f>'Class data q'!J22</f>
        <v>-4.6149098546628723E-19</v>
      </c>
      <c r="H23" s="20">
        <f>'Class data q'!K22</f>
        <v>-1.2859489350908654E-19</v>
      </c>
      <c r="J23" s="89">
        <v>-4.2513598590220186E-19</v>
      </c>
      <c r="K23" s="7">
        <f t="shared" si="3"/>
        <v>-0.33085047970775849</v>
      </c>
      <c r="L23" s="7">
        <f t="shared" si="3"/>
        <v>-0.44594209347238722</v>
      </c>
      <c r="M23" s="7">
        <f t="shared" si="3"/>
        <v>-6.7673121524040702E-2</v>
      </c>
      <c r="N23" s="7">
        <f t="shared" si="3"/>
        <v>0.12189670957327436</v>
      </c>
      <c r="O23" s="7">
        <f t="shared" si="3"/>
        <v>0.14676643129574174</v>
      </c>
      <c r="P23" s="7">
        <f t="shared" si="3"/>
        <v>0.20103803366589545</v>
      </c>
      <c r="Q23" s="7">
        <f t="shared" si="3"/>
        <v>6.6916222510826628E-2</v>
      </c>
      <c r="R23" s="7">
        <f t="shared" si="3"/>
        <v>-4.3846814356697905E-2</v>
      </c>
      <c r="S23" s="7">
        <f t="shared" si="3"/>
        <v>0.17490516166310499</v>
      </c>
      <c r="T23" s="7">
        <f t="shared" si="3"/>
        <v>-0.21765816669801974</v>
      </c>
      <c r="U23" s="7">
        <f t="shared" si="3"/>
        <v>-0.11641697596415623</v>
      </c>
      <c r="V23" s="7">
        <f t="shared" si="3"/>
        <v>-0.19025883497164897</v>
      </c>
      <c r="W23" s="7">
        <f t="shared" si="3"/>
        <v>0.195881352262812</v>
      </c>
      <c r="X23" s="7">
        <f t="shared" si="3"/>
        <v>1.7210454484002602E-2</v>
      </c>
      <c r="Y23" s="7">
        <f t="shared" si="3"/>
        <v>0.16738887164748928</v>
      </c>
      <c r="Z23" s="7">
        <f t="shared" si="3"/>
        <v>-0.14469785139023861</v>
      </c>
      <c r="AA23" s="7">
        <f t="shared" si="12"/>
        <v>-0.46411288142818552</v>
      </c>
      <c r="AB23" s="7">
        <f t="shared" si="12"/>
        <v>0.2576621384605573</v>
      </c>
      <c r="AC23" s="7">
        <f t="shared" si="12"/>
        <v>8.5513813861074706E-2</v>
      </c>
      <c r="AD23" s="7">
        <f t="shared" si="12"/>
        <v>0</v>
      </c>
      <c r="AE23" s="7">
        <f t="shared" si="12"/>
        <v>0.25403149096671696</v>
      </c>
      <c r="AF23" s="7">
        <f t="shared" si="12"/>
        <v>0.39400027006098837</v>
      </c>
      <c r="AG23" s="7">
        <f t="shared" si="12"/>
        <v>-0.11523171900087514</v>
      </c>
      <c r="AH23" s="7">
        <f t="shared" si="12"/>
        <v>8.9220811037733938E-2</v>
      </c>
      <c r="AI23" s="7">
        <f t="shared" si="12"/>
        <v>0.44297586992024662</v>
      </c>
      <c r="AJ23" s="7">
        <f t="shared" si="12"/>
        <v>0.43275697145622871</v>
      </c>
      <c r="AK23" s="7">
        <f t="shared" si="12"/>
        <v>-0.1485678422869654</v>
      </c>
      <c r="AL23" s="7">
        <f t="shared" si="12"/>
        <v>0.41402073953389618</v>
      </c>
      <c r="AM23" s="7">
        <f t="shared" si="12"/>
        <v>9.9187856506205208E-2</v>
      </c>
      <c r="AN23" s="7">
        <f t="shared" si="12"/>
        <v>0.44341690892179031</v>
      </c>
      <c r="AO23" s="7">
        <f t="shared" si="12"/>
        <v>-0.26953635414346189</v>
      </c>
      <c r="AP23" s="7">
        <f t="shared" si="12"/>
        <v>-0.4268512310395105</v>
      </c>
      <c r="AQ23" s="7">
        <f t="shared" si="13"/>
        <v>0.17779406970552403</v>
      </c>
      <c r="AR23" s="7">
        <f t="shared" si="13"/>
        <v>-0.26953635414346189</v>
      </c>
      <c r="AS23" s="7">
        <f t="shared" si="13"/>
        <v>-0.19087891569543736</v>
      </c>
      <c r="AT23" s="7">
        <f t="shared" si="13"/>
        <v>-0.26953635414346189</v>
      </c>
      <c r="AU23" s="7">
        <f t="shared" si="13"/>
        <v>-0.4268512310395105</v>
      </c>
      <c r="AV23" s="7">
        <f t="shared" si="13"/>
        <v>-0.26953635414346189</v>
      </c>
      <c r="AW23" s="7">
        <f t="shared" si="13"/>
        <v>-0.4268512310395105</v>
      </c>
      <c r="AX23" s="7">
        <f t="shared" si="13"/>
        <v>-0.4268512310395105</v>
      </c>
      <c r="AY23" s="7">
        <f t="shared" si="13"/>
        <v>-0.26953635414346189</v>
      </c>
      <c r="AZ23" s="7">
        <f t="shared" si="13"/>
        <v>-0.4268512310395105</v>
      </c>
      <c r="BA23" s="7">
        <f t="shared" si="13"/>
        <v>0.17779406970552403</v>
      </c>
      <c r="BB23" s="7">
        <f t="shared" si="13"/>
        <v>-0.34819379259148597</v>
      </c>
      <c r="BC23" s="7">
        <f t="shared" si="13"/>
        <v>7.5377194078956489E-2</v>
      </c>
      <c r="BD23" s="7">
        <f t="shared" si="13"/>
        <v>-0.26953635414346189</v>
      </c>
      <c r="BE23" s="7">
        <f t="shared" si="13"/>
        <v>-0.34819379259148597</v>
      </c>
      <c r="BF23" s="7">
        <f t="shared" si="13"/>
        <v>-0.26953635414346189</v>
      </c>
      <c r="BG23" s="7">
        <f t="shared" si="14"/>
        <v>0.17779406970552403</v>
      </c>
      <c r="BH23" s="7">
        <f t="shared" si="14"/>
        <v>0.17779406970552403</v>
      </c>
      <c r="BI23" s="7">
        <f t="shared" si="14"/>
        <v>7.5377194078956489E-2</v>
      </c>
      <c r="BJ23" s="7">
        <f t="shared" si="14"/>
        <v>-0.13938595221537686</v>
      </c>
      <c r="BK23" s="7">
        <f t="shared" si="14"/>
        <v>0.34803466058469201</v>
      </c>
      <c r="BL23" s="7">
        <f t="shared" si="14"/>
        <v>-0.46365637435530105</v>
      </c>
      <c r="BM23" s="7">
        <f t="shared" si="14"/>
        <v>0.275312553998591</v>
      </c>
      <c r="BN23" s="7">
        <f t="shared" si="14"/>
        <v>-2.4292123868008275E-11</v>
      </c>
      <c r="BO23" s="7">
        <f t="shared" si="14"/>
        <v>-9.8536734327581144E-12</v>
      </c>
      <c r="BP23" s="7">
        <f t="shared" si="14"/>
        <v>-2.327806836177615E-10</v>
      </c>
      <c r="BQ23" s="7">
        <f t="shared" si="14"/>
        <v>-1.4233038081457039E-9</v>
      </c>
      <c r="BR23" s="7">
        <f t="shared" si="14"/>
        <v>-6.6068001070007654E-9</v>
      </c>
      <c r="BS23" s="7">
        <f t="shared" si="14"/>
        <v>7.1218226719351956E-12</v>
      </c>
      <c r="BT23" s="7">
        <f t="shared" si="14"/>
        <v>-8.7706508722362742E-12</v>
      </c>
      <c r="BU23" s="7">
        <f t="shared" si="14"/>
        <v>-0.33085047970775849</v>
      </c>
      <c r="BV23" s="7">
        <f t="shared" si="14"/>
        <v>-0.44594209347238722</v>
      </c>
      <c r="BW23" s="7">
        <f t="shared" si="10"/>
        <v>-6.7673121524040702E-2</v>
      </c>
      <c r="BX23" s="7">
        <f t="shared" si="10"/>
        <v>0.12189670957327436</v>
      </c>
      <c r="BY23" s="7">
        <f t="shared" si="10"/>
        <v>0.14676643129574174</v>
      </c>
      <c r="BZ23" s="7">
        <f t="shared" si="10"/>
        <v>-0.41434092172964143</v>
      </c>
      <c r="CA23" s="7">
        <f t="shared" si="10"/>
        <v>-0.25219601031528605</v>
      </c>
      <c r="CB23" s="7">
        <f t="shared" si="10"/>
        <v>4.324833700092845E-2</v>
      </c>
      <c r="CC23" s="7">
        <f t="shared" si="10"/>
        <v>0.37127287960939626</v>
      </c>
      <c r="CD23" s="7">
        <f t="shared" si="10"/>
        <v>-9.5506979812224557E-2</v>
      </c>
      <c r="CE23" s="7">
        <f t="shared" si="10"/>
        <v>-0.13544022540115841</v>
      </c>
      <c r="CF23" s="7">
        <f t="shared" si="10"/>
        <v>-0.37308367961812117</v>
      </c>
      <c r="CG23" s="7">
        <f t="shared" si="10"/>
        <v>6.1312413329868143E-2</v>
      </c>
      <c r="CH23" s="7">
        <f t="shared" si="10"/>
        <v>0.20815879455113695</v>
      </c>
      <c r="CI23" s="7">
        <f t="shared" si="10"/>
        <v>8.8799534491400767E-2</v>
      </c>
      <c r="CJ23" s="7">
        <f t="shared" si="10"/>
        <v>9.4008489401092632E-2</v>
      </c>
      <c r="CK23" s="7">
        <f t="shared" si="10"/>
        <v>-0.30098339236978455</v>
      </c>
      <c r="CL23" s="7">
        <f t="shared" si="15"/>
        <v>-0.34636300385191765</v>
      </c>
      <c r="CM23" s="7">
        <f t="shared" si="15"/>
        <v>0.31528648141267546</v>
      </c>
      <c r="CN23" s="7">
        <f t="shared" si="15"/>
        <v>0.371063921901154</v>
      </c>
      <c r="CO23" s="7">
        <f t="shared" si="15"/>
        <v>0.3954134722238134</v>
      </c>
      <c r="CP23" s="7">
        <f t="shared" si="15"/>
        <v>0.17130133523242641</v>
      </c>
      <c r="CQ23" s="7">
        <f t="shared" si="15"/>
        <v>-0.34156062584223434</v>
      </c>
      <c r="CR23" s="7">
        <f t="shared" si="15"/>
        <v>-9.2397965813574956E-2</v>
      </c>
      <c r="CS23" s="7">
        <f t="shared" si="15"/>
        <v>-0.43471743146289388</v>
      </c>
      <c r="CT23" s="7">
        <f t="shared" si="15"/>
        <v>2.5865886965860341E-2</v>
      </c>
      <c r="CU23" s="7">
        <f t="shared" si="15"/>
        <v>-0.42405253560049516</v>
      </c>
      <c r="CV23" s="7">
        <f t="shared" si="15"/>
        <v>0.36480523782012142</v>
      </c>
      <c r="CW23" s="7">
        <f t="shared" si="15"/>
        <v>0.2849615686422089</v>
      </c>
      <c r="CX23" s="7">
        <f t="shared" si="15"/>
        <v>-0.34665194737698313</v>
      </c>
      <c r="CY23" s="7">
        <f t="shared" si="15"/>
        <v>-0.33623632576337514</v>
      </c>
      <c r="CZ23" s="7">
        <f t="shared" si="15"/>
        <v>0.36203043230554588</v>
      </c>
      <c r="DA23" s="7">
        <f t="shared" si="15"/>
        <v>0.28755368583044261</v>
      </c>
      <c r="DB23" s="7">
        <f t="shared" si="16"/>
        <v>0.35345191739283366</v>
      </c>
      <c r="DC23" s="7">
        <f t="shared" si="16"/>
        <v>5.9844583534993424E-2</v>
      </c>
      <c r="DD23" s="7">
        <f t="shared" si="16"/>
        <v>7.4349976390925485E-2</v>
      </c>
      <c r="DE23" s="7">
        <f t="shared" si="16"/>
        <v>0.25836747731937637</v>
      </c>
      <c r="DF23" s="7">
        <f t="shared" si="16"/>
        <v>7.1982215376749587E-3</v>
      </c>
      <c r="DG23" s="7">
        <f t="shared" si="16"/>
        <v>3.9300929268231907E-3</v>
      </c>
      <c r="DH23" s="7">
        <f t="shared" si="16"/>
        <v>-0.48563128322796101</v>
      </c>
      <c r="DI23" s="7">
        <f t="shared" si="16"/>
        <v>-5.7898256550789506E-2</v>
      </c>
      <c r="DJ23" s="7">
        <f t="shared" si="16"/>
        <v>0.29356379979827624</v>
      </c>
      <c r="DK23" s="7">
        <f t="shared" si="16"/>
        <v>0.44654914505408566</v>
      </c>
      <c r="DL23" s="7">
        <f t="shared" si="16"/>
        <v>0.33745805068179147</v>
      </c>
      <c r="DM23" s="7">
        <f t="shared" si="16"/>
        <v>-0.27452069854480954</v>
      </c>
      <c r="DN23" s="7">
        <f t="shared" si="16"/>
        <v>-0.33578882047801606</v>
      </c>
      <c r="DO23" s="7">
        <f t="shared" si="16"/>
        <v>-5.4149846092703458E-2</v>
      </c>
      <c r="DP23" s="7">
        <f t="shared" si="16"/>
        <v>-9.3279998279289345E-2</v>
      </c>
      <c r="DQ23" s="7">
        <f t="shared" si="16"/>
        <v>-0.29567105450526976</v>
      </c>
      <c r="DR23" s="7">
        <f t="shared" si="17"/>
        <v>0.27551488545509017</v>
      </c>
      <c r="DS23" s="7">
        <f t="shared" si="17"/>
        <v>-0.28069722247090723</v>
      </c>
      <c r="DT23" s="7">
        <f t="shared" si="17"/>
        <v>0.23539334482057006</v>
      </c>
      <c r="DU23" s="7">
        <f t="shared" si="17"/>
        <v>0.23506075927395198</v>
      </c>
      <c r="DV23" s="7">
        <f t="shared" si="17"/>
        <v>0.19398524363330916</v>
      </c>
      <c r="DW23" s="7">
        <f t="shared" si="17"/>
        <v>-0.45368410037774098</v>
      </c>
      <c r="DX23" s="7">
        <f t="shared" si="17"/>
        <v>0.38266477449544167</v>
      </c>
      <c r="DY23" s="7">
        <f t="shared" si="17"/>
        <v>0.35426646989786259</v>
      </c>
      <c r="DZ23" s="7">
        <f t="shared" si="17"/>
        <v>0.49090703914958445</v>
      </c>
      <c r="EA23" s="7">
        <f t="shared" si="17"/>
        <v>0.10687942498858494</v>
      </c>
      <c r="EB23" s="7">
        <f t="shared" si="17"/>
        <v>0.26126420997381405</v>
      </c>
      <c r="EC23" s="7">
        <f t="shared" si="17"/>
        <v>0.25767677471299222</v>
      </c>
      <c r="ED23" s="7">
        <f t="shared" si="17"/>
        <v>0.22706203625560795</v>
      </c>
      <c r="EE23" s="7">
        <f t="shared" si="17"/>
        <v>0.49388749123832787</v>
      </c>
      <c r="EF23" s="7">
        <f t="shared" si="17"/>
        <v>-0.45022975769302032</v>
      </c>
      <c r="EG23" s="7">
        <f t="shared" si="17"/>
        <v>-0.45213334399717997</v>
      </c>
      <c r="EH23" s="7">
        <f t="shared" si="11"/>
        <v>0.34775810140751751</v>
      </c>
      <c r="EI23" s="7">
        <f t="shared" si="11"/>
        <v>9.2507350953925371E-2</v>
      </c>
      <c r="EJ23" s="7">
        <f t="shared" si="7"/>
        <v>9.7588402206550739E-2</v>
      </c>
      <c r="EK23" s="7">
        <f t="shared" si="7"/>
        <v>-0.23698796997081617</v>
      </c>
      <c r="EL23" s="7">
        <f t="shared" si="7"/>
        <v>0.48273619439428528</v>
      </c>
      <c r="EM23" s="7">
        <f t="shared" si="7"/>
        <v>0.24697351867387596</v>
      </c>
      <c r="EN23" s="7">
        <f t="shared" si="7"/>
        <v>-0.21279030370768759</v>
      </c>
      <c r="EO23" s="7">
        <f t="shared" si="7"/>
        <v>-0.39855320734108157</v>
      </c>
      <c r="EP23" s="7">
        <f t="shared" si="7"/>
        <v>-3.5021083781967333E-2</v>
      </c>
      <c r="EQ23" s="7">
        <f t="shared" si="7"/>
        <v>0.34310303145507781</v>
      </c>
      <c r="ER23" s="7">
        <f t="shared" si="7"/>
        <v>0.25684039435512962</v>
      </c>
      <c r="ES23" s="7">
        <f t="shared" si="7"/>
        <v>-5.5790945901323941E-3</v>
      </c>
      <c r="ET23" s="7">
        <f t="shared" si="7"/>
        <v>-0.27383720652239374</v>
      </c>
      <c r="EU23" s="7">
        <f t="shared" si="7"/>
        <v>-0.11015333291978902</v>
      </c>
      <c r="EV23" s="7">
        <f t="shared" si="7"/>
        <v>-0.36398309966882592</v>
      </c>
      <c r="EW23" s="7">
        <f t="shared" si="7"/>
        <v>-0.43888975294810484</v>
      </c>
      <c r="EX23" s="7">
        <f t="shared" si="7"/>
        <v>0.46427227695058115</v>
      </c>
      <c r="EY23" s="7">
        <f t="shared" si="7"/>
        <v>-1.550122400261067E-2</v>
      </c>
      <c r="EZ23" s="7">
        <f t="shared" si="8"/>
        <v>-0.42338953679275759</v>
      </c>
      <c r="FA23" s="7">
        <f t="shared" si="8"/>
        <v>-3.821765817966849E-2</v>
      </c>
      <c r="FB23" s="7">
        <f t="shared" si="8"/>
        <v>-0.48347073892064563</v>
      </c>
      <c r="FC23" s="7">
        <f t="shared" si="8"/>
        <v>0.43649787367147574</v>
      </c>
      <c r="FD23" s="7">
        <f t="shared" si="8"/>
        <v>0.39039122513571667</v>
      </c>
      <c r="FE23" s="7">
        <f t="shared" si="8"/>
        <v>-0.27690199348522782</v>
      </c>
      <c r="FF23" s="7">
        <f t="shared" si="8"/>
        <v>-0.26160167902843523</v>
      </c>
      <c r="FG23" s="7">
        <f t="shared" si="8"/>
        <v>-0.38480723013863738</v>
      </c>
      <c r="FH23" s="7">
        <f t="shared" si="8"/>
        <v>0.43394132954728093</v>
      </c>
      <c r="FI23" s="7">
        <f t="shared" si="8"/>
        <v>0.38590686258366702</v>
      </c>
      <c r="FJ23" s="7">
        <f t="shared" si="8"/>
        <v>-5.6480595020090618E-2</v>
      </c>
      <c r="FK23" s="7">
        <f t="shared" si="8"/>
        <v>-0.39599407677990683</v>
      </c>
      <c r="FL23" s="7">
        <f t="shared" si="8"/>
        <v>0.29532821854199653</v>
      </c>
      <c r="FM23" s="7">
        <f t="shared" si="8"/>
        <v>-0.17880104116733264</v>
      </c>
      <c r="FN23" s="7">
        <f t="shared" si="8"/>
        <v>-0.44877301618238619</v>
      </c>
      <c r="FO23" s="7">
        <f t="shared" si="8"/>
        <v>0.49808786934482896</v>
      </c>
      <c r="FP23" s="7">
        <f t="shared" si="9"/>
        <v>-0.13324747070257814</v>
      </c>
      <c r="FQ23" s="7">
        <f t="shared" si="9"/>
        <v>0.26937208315236205</v>
      </c>
      <c r="FR23" s="7">
        <f t="shared" si="9"/>
        <v>-0.15968276293522621</v>
      </c>
      <c r="FS23" s="7">
        <f t="shared" si="9"/>
        <v>0.26877630345856929</v>
      </c>
      <c r="FT23" s="7">
        <f t="shared" si="9"/>
        <v>0.48943905487946715</v>
      </c>
      <c r="FU23" s="7">
        <f t="shared" si="9"/>
        <v>-0.39973218856115089</v>
      </c>
      <c r="FV23" s="7">
        <f t="shared" si="9"/>
        <v>0.2685082111301158</v>
      </c>
      <c r="FW23" s="7">
        <f t="shared" si="9"/>
        <v>0.35173937202651873</v>
      </c>
      <c r="FX23" s="7">
        <f t="shared" si="9"/>
        <v>-0.28031503119314394</v>
      </c>
      <c r="FY23" s="7">
        <f t="shared" si="9"/>
        <v>-0.25305297757794765</v>
      </c>
      <c r="FZ23" s="7">
        <f t="shared" si="9"/>
        <v>-0.10100849430494385</v>
      </c>
      <c r="GA23" s="7">
        <f t="shared" si="9"/>
        <v>-0.37115797495823699</v>
      </c>
      <c r="GB23" s="7">
        <f t="shared" si="9"/>
        <v>0.45043502573190608</v>
      </c>
      <c r="GC23" s="7">
        <f t="shared" si="9"/>
        <v>-0.15781891439939955</v>
      </c>
      <c r="GD23" s="7">
        <f t="shared" si="9"/>
        <v>-0.31393422372070745</v>
      </c>
      <c r="GE23" s="7">
        <f t="shared" si="9"/>
        <v>-4.7831770299922027E-2</v>
      </c>
      <c r="GF23" s="7">
        <f t="shared" si="6"/>
        <v>-0.42513064030993064</v>
      </c>
      <c r="GG23" s="7">
        <f t="shared" si="6"/>
        <v>0.33976511086927985</v>
      </c>
      <c r="GH23" s="7">
        <f t="shared" si="6"/>
        <v>0.2457013962837209</v>
      </c>
      <c r="GI23" s="7">
        <f t="shared" si="6"/>
        <v>0.36028541384576585</v>
      </c>
      <c r="GJ23" s="7">
        <f t="shared" si="6"/>
        <v>-7.469987855290583E-2</v>
      </c>
      <c r="GK23" s="7">
        <f t="shared" si="6"/>
        <v>0.41672219999347249</v>
      </c>
    </row>
    <row r="24" spans="6:193">
      <c r="F24" s="20">
        <v>20</v>
      </c>
      <c r="G24">
        <f>'Class data q'!J23</f>
        <v>-4.2513598590220186E-19</v>
      </c>
      <c r="H24" s="20">
        <f>'Class data q'!K23</f>
        <v>-5.3406815871725199E-18</v>
      </c>
      <c r="J24" s="88">
        <v>-9.582699001667452E-19</v>
      </c>
      <c r="K24" s="7">
        <f t="shared" si="3"/>
        <v>0.29686786674185034</v>
      </c>
      <c r="L24" s="7">
        <f t="shared" si="3"/>
        <v>0.13310657671078929</v>
      </c>
      <c r="M24" s="7">
        <f t="shared" si="3"/>
        <v>0.3009254263871588</v>
      </c>
      <c r="N24" s="7">
        <f t="shared" si="3"/>
        <v>-0.28402343352013526</v>
      </c>
      <c r="O24" s="7">
        <f t="shared" si="3"/>
        <v>-4.7588092757733014E-2</v>
      </c>
      <c r="P24" s="7">
        <f t="shared" si="3"/>
        <v>0.11073765673685898</v>
      </c>
      <c r="Q24" s="7">
        <f t="shared" si="3"/>
        <v>-0.48887107472626212</v>
      </c>
      <c r="R24" s="7">
        <f t="shared" si="3"/>
        <v>0.27766084425263671</v>
      </c>
      <c r="S24" s="7">
        <f t="shared" si="3"/>
        <v>-0.3213598066998884</v>
      </c>
      <c r="T24" s="7">
        <f t="shared" si="3"/>
        <v>0.34708558262708511</v>
      </c>
      <c r="U24" s="7">
        <f t="shared" si="3"/>
        <v>0.27930023852467234</v>
      </c>
      <c r="V24" s="7">
        <f t="shared" si="3"/>
        <v>-0.19710919200504029</v>
      </c>
      <c r="W24" s="7">
        <f t="shared" ref="W24:AL87" si="18">IF(MOD(W$3/$J24,1)&gt;0.5,-(1-MOD(W$3/$J24,1)),MOD(W$3/$J24,1))</f>
        <v>-0.35674685600435629</v>
      </c>
      <c r="X24" s="7">
        <f t="shared" si="18"/>
        <v>0.45128493482038173</v>
      </c>
      <c r="Y24" s="7">
        <f t="shared" si="18"/>
        <v>7.4261993374235849E-2</v>
      </c>
      <c r="Z24" s="7">
        <f t="shared" si="18"/>
        <v>-0.39514370761587259</v>
      </c>
      <c r="AA24" s="7">
        <f t="shared" si="18"/>
        <v>0.23774606553610364</v>
      </c>
      <c r="AB24" s="7">
        <f t="shared" si="18"/>
        <v>-0.44203878983023137</v>
      </c>
      <c r="AC24" s="7">
        <f t="shared" si="18"/>
        <v>0.48158768775475969</v>
      </c>
      <c r="AD24" s="7">
        <f t="shared" si="18"/>
        <v>0.44364952486582898</v>
      </c>
      <c r="AE24" s="7">
        <f t="shared" si="18"/>
        <v>0</v>
      </c>
      <c r="AF24" s="7">
        <f t="shared" si="18"/>
        <v>0.40019993314625002</v>
      </c>
      <c r="AG24" s="7">
        <f t="shared" si="18"/>
        <v>-5.112249738421093E-2</v>
      </c>
      <c r="AH24" s="7">
        <f t="shared" si="18"/>
        <v>0.48323229529086359</v>
      </c>
      <c r="AI24" s="7">
        <f t="shared" si="18"/>
        <v>-0.38339233858562238</v>
      </c>
      <c r="AJ24" s="7">
        <f t="shared" si="18"/>
        <v>-3.278101880482609E-3</v>
      </c>
      <c r="AK24" s="7">
        <f t="shared" si="18"/>
        <v>-8.6778429806386725E-3</v>
      </c>
      <c r="AL24" s="7">
        <f t="shared" si="18"/>
        <v>-0.32620977540554463</v>
      </c>
      <c r="AM24" s="7">
        <f t="shared" si="12"/>
        <v>0.32470448655936934</v>
      </c>
      <c r="AN24" s="7">
        <f t="shared" si="12"/>
        <v>-0.16124530941146986</v>
      </c>
      <c r="AO24" s="7">
        <f t="shared" si="12"/>
        <v>-0.23228062571815677</v>
      </c>
      <c r="AP24" s="7">
        <f t="shared" si="12"/>
        <v>-0.30207329610741507</v>
      </c>
      <c r="AQ24" s="7">
        <f t="shared" si="13"/>
        <v>-0.47747222058535321</v>
      </c>
      <c r="AR24" s="7">
        <f t="shared" si="13"/>
        <v>-0.23228062571815677</v>
      </c>
      <c r="AS24" s="7">
        <f t="shared" si="13"/>
        <v>-0.19738429052352746</v>
      </c>
      <c r="AT24" s="7">
        <f t="shared" si="13"/>
        <v>-0.23228062571815677</v>
      </c>
      <c r="AU24" s="7">
        <f t="shared" si="13"/>
        <v>-0.30207329610741507</v>
      </c>
      <c r="AV24" s="7">
        <f t="shared" si="13"/>
        <v>-0.23228062571815677</v>
      </c>
      <c r="AW24" s="7">
        <f t="shared" si="13"/>
        <v>-0.30207329610741507</v>
      </c>
      <c r="AX24" s="7">
        <f t="shared" si="13"/>
        <v>-0.30207329610741507</v>
      </c>
      <c r="AY24" s="7">
        <f t="shared" si="13"/>
        <v>-0.23228062571815677</v>
      </c>
      <c r="AZ24" s="7">
        <f t="shared" si="13"/>
        <v>-0.30207329610741507</v>
      </c>
      <c r="BA24" s="7">
        <f t="shared" si="13"/>
        <v>-0.47747222058535321</v>
      </c>
      <c r="BB24" s="7">
        <f t="shared" si="13"/>
        <v>-0.26717696091278587</v>
      </c>
      <c r="BC24" s="7">
        <f t="shared" si="13"/>
        <v>0.4770905812046774</v>
      </c>
      <c r="BD24" s="7">
        <f t="shared" si="13"/>
        <v>-0.23228062571815677</v>
      </c>
      <c r="BE24" s="7">
        <f t="shared" si="13"/>
        <v>-0.26717696091278587</v>
      </c>
      <c r="BF24" s="7">
        <f t="shared" si="13"/>
        <v>-0.23228062571815677</v>
      </c>
      <c r="BG24" s="7">
        <f t="shared" si="14"/>
        <v>-0.47747222058535321</v>
      </c>
      <c r="BH24" s="7">
        <f t="shared" si="14"/>
        <v>-0.47747222058535321</v>
      </c>
      <c r="BI24" s="7">
        <f t="shared" si="14"/>
        <v>0.4770905812046774</v>
      </c>
      <c r="BJ24" s="7">
        <f t="shared" si="14"/>
        <v>-0.17453946174166513</v>
      </c>
      <c r="BK24" s="7">
        <f t="shared" si="14"/>
        <v>-7.0996488731445595E-2</v>
      </c>
      <c r="BL24" s="7">
        <f t="shared" si="14"/>
        <v>0.23794859468208673</v>
      </c>
      <c r="BM24" s="7">
        <f t="shared" si="14"/>
        <v>-0.43420819136309829</v>
      </c>
      <c r="BN24" s="7">
        <f t="shared" si="14"/>
        <v>-1.077715694464132E-11</v>
      </c>
      <c r="BO24" s="7">
        <f t="shared" si="14"/>
        <v>-4.3716141817640164E-12</v>
      </c>
      <c r="BP24" s="7">
        <f t="shared" si="14"/>
        <v>-1.0327305677293452E-10</v>
      </c>
      <c r="BQ24" s="7">
        <f t="shared" si="14"/>
        <v>-6.3144811601745232E-10</v>
      </c>
      <c r="BR24" s="7">
        <f t="shared" si="14"/>
        <v>-2.9311038041157644E-9</v>
      </c>
      <c r="BS24" s="7">
        <f t="shared" si="14"/>
        <v>3.1595932445827382E-12</v>
      </c>
      <c r="BT24" s="7">
        <f t="shared" si="14"/>
        <v>-3.8911096567062486E-12</v>
      </c>
      <c r="BU24" s="7">
        <f t="shared" si="14"/>
        <v>0.29686786674185034</v>
      </c>
      <c r="BV24" s="7">
        <f t="shared" si="14"/>
        <v>0.13310657671078929</v>
      </c>
      <c r="BW24" s="7">
        <f t="shared" si="10"/>
        <v>0.3009254263871588</v>
      </c>
      <c r="BX24" s="7">
        <f t="shared" si="10"/>
        <v>-0.28402343352013526</v>
      </c>
      <c r="BY24" s="7">
        <f t="shared" si="10"/>
        <v>-4.7588092757733014E-2</v>
      </c>
      <c r="BZ24" s="7">
        <f t="shared" si="10"/>
        <v>0.25982737180800392</v>
      </c>
      <c r="CA24" s="7">
        <f t="shared" si="10"/>
        <v>0.33176288471639459</v>
      </c>
      <c r="CB24" s="7">
        <f t="shared" si="10"/>
        <v>0.46283662902752815</v>
      </c>
      <c r="CC24" s="7">
        <f t="shared" si="10"/>
        <v>-0.39163543849989435</v>
      </c>
      <c r="CD24" s="7">
        <f t="shared" si="10"/>
        <v>-0.15507257648340589</v>
      </c>
      <c r="CE24" s="7">
        <f t="shared" si="10"/>
        <v>0.38356153321888425</v>
      </c>
      <c r="CF24" s="7">
        <f t="shared" si="10"/>
        <v>0.16543017739971222</v>
      </c>
      <c r="CG24" s="7">
        <f t="shared" si="10"/>
        <v>0.47085074790800224</v>
      </c>
      <c r="CH24" s="7">
        <f t="shared" si="10"/>
        <v>-0.4640009248349154</v>
      </c>
      <c r="CI24" s="7">
        <f t="shared" si="10"/>
        <v>0.37034444588290349</v>
      </c>
      <c r="CJ24" s="7">
        <f t="shared" si="10"/>
        <v>-0.18369507888053516</v>
      </c>
      <c r="CK24" s="7">
        <f t="shared" si="10"/>
        <v>0.31011838584846868</v>
      </c>
      <c r="CL24" s="7">
        <f t="shared" si="15"/>
        <v>0.1772847925074823</v>
      </c>
      <c r="CM24" s="7">
        <f t="shared" si="15"/>
        <v>0.46367099606530005</v>
      </c>
      <c r="CN24" s="7">
        <f t="shared" si="15"/>
        <v>0.45264524999855027</v>
      </c>
      <c r="CO24" s="7">
        <f t="shared" si="15"/>
        <v>-0.16983212793492353</v>
      </c>
      <c r="CP24" s="7">
        <f t="shared" si="15"/>
        <v>-0.48750699535696196</v>
      </c>
      <c r="CQ24" s="7">
        <f t="shared" si="15"/>
        <v>2.3788757716125986E-2</v>
      </c>
      <c r="CR24" s="7">
        <f t="shared" si="15"/>
        <v>-0.18946464493780013</v>
      </c>
      <c r="CS24" s="7">
        <f t="shared" si="15"/>
        <v>0.35633401700722533</v>
      </c>
      <c r="CT24" s="7">
        <f t="shared" si="15"/>
        <v>-0.49656262227104975</v>
      </c>
      <c r="CU24" s="7">
        <f t="shared" si="15"/>
        <v>0.32529411195162439</v>
      </c>
      <c r="CV24" s="7">
        <f t="shared" si="15"/>
        <v>0.4212514829495575</v>
      </c>
      <c r="CW24" s="7">
        <f t="shared" si="15"/>
        <v>0.45737163913062417</v>
      </c>
      <c r="CX24" s="7">
        <f t="shared" si="15"/>
        <v>-0.26649292201595498</v>
      </c>
      <c r="CY24" s="7">
        <f t="shared" si="15"/>
        <v>-0.26187203643589563</v>
      </c>
      <c r="CZ24" s="7">
        <f t="shared" si="15"/>
        <v>-6.4787271257358059E-2</v>
      </c>
      <c r="DA24" s="7">
        <f t="shared" si="15"/>
        <v>1.4872105823751536E-2</v>
      </c>
      <c r="DB24" s="7">
        <f t="shared" si="16"/>
        <v>-0.39954169991992416</v>
      </c>
      <c r="DC24" s="7">
        <f t="shared" si="16"/>
        <v>2.6550021051093244E-2</v>
      </c>
      <c r="DD24" s="7">
        <f t="shared" si="16"/>
        <v>3.2985331699619695E-2</v>
      </c>
      <c r="DE24" s="7">
        <f t="shared" si="16"/>
        <v>0.11462460855352417</v>
      </c>
      <c r="DF24" s="7">
        <f t="shared" si="16"/>
        <v>3.1934875650684721E-3</v>
      </c>
      <c r="DG24" s="7">
        <f t="shared" si="16"/>
        <v>1.7435838596636635E-3</v>
      </c>
      <c r="DH24" s="7">
        <f t="shared" si="16"/>
        <v>0.22819943680176125</v>
      </c>
      <c r="DI24" s="7">
        <f t="shared" si="16"/>
        <v>-2.5686534009317641E-2</v>
      </c>
      <c r="DJ24" s="7">
        <f t="shared" si="16"/>
        <v>0.13023944029831258</v>
      </c>
      <c r="DK24" s="7">
        <f t="shared" si="16"/>
        <v>0.19811131603248724</v>
      </c>
      <c r="DL24" s="7">
        <f t="shared" si="16"/>
        <v>3.7012153578783735E-2</v>
      </c>
      <c r="DM24" s="7">
        <f t="shared" si="16"/>
        <v>0.32185854739058878</v>
      </c>
      <c r="DN24" s="7">
        <f t="shared" si="16"/>
        <v>0.29467697420550004</v>
      </c>
      <c r="DO24" s="7">
        <f t="shared" si="16"/>
        <v>-0.13672450375892775</v>
      </c>
      <c r="DP24" s="7">
        <f t="shared" si="16"/>
        <v>0.40226589794973688</v>
      </c>
      <c r="DQ24" s="7">
        <f t="shared" si="16"/>
        <v>0.31247520201798745</v>
      </c>
      <c r="DR24" s="7">
        <f t="shared" si="17"/>
        <v>-0.43411842710855697</v>
      </c>
      <c r="DS24" s="7">
        <f t="shared" si="17"/>
        <v>-0.23723213964871792</v>
      </c>
      <c r="DT24" s="7">
        <f t="shared" si="17"/>
        <v>-8.2688046821179917E-3</v>
      </c>
      <c r="DU24" s="7">
        <f t="shared" si="17"/>
        <v>-8.4163561018523181E-3</v>
      </c>
      <c r="DV24" s="7">
        <f t="shared" si="17"/>
        <v>-0.47028901396527134</v>
      </c>
      <c r="DW24" s="7">
        <f t="shared" si="17"/>
        <v>-0.31397768584010788</v>
      </c>
      <c r="DX24" s="7">
        <f t="shared" si="17"/>
        <v>-0.38658142974637877</v>
      </c>
      <c r="DY24" s="7">
        <f t="shared" si="17"/>
        <v>-0.39918032408808979</v>
      </c>
      <c r="DZ24" s="7">
        <f t="shared" si="17"/>
        <v>0.10508972440366193</v>
      </c>
      <c r="EA24" s="7">
        <f t="shared" si="17"/>
        <v>0.26566463044326349</v>
      </c>
      <c r="EB24" s="7">
        <f t="shared" si="17"/>
        <v>-0.44044073251484228</v>
      </c>
      <c r="EC24" s="7">
        <f t="shared" si="17"/>
        <v>-0.44203229646379272</v>
      </c>
      <c r="ED24" s="7">
        <f t="shared" si="17"/>
        <v>-0.45561451063430292</v>
      </c>
      <c r="EE24" s="7">
        <f t="shared" si="17"/>
        <v>0.21911295082506041</v>
      </c>
      <c r="EF24" s="7">
        <f t="shared" si="17"/>
        <v>0.24390530678486316</v>
      </c>
      <c r="EG24" s="7">
        <f t="shared" si="17"/>
        <v>-0.3132896935086894</v>
      </c>
      <c r="EH24" s="7">
        <f t="shared" si="11"/>
        <v>0.1542827164576879</v>
      </c>
      <c r="EI24" s="7">
        <f t="shared" si="11"/>
        <v>0.48469036716313446</v>
      </c>
      <c r="EJ24" s="7">
        <f t="shared" si="7"/>
        <v>0.48694457313718065</v>
      </c>
      <c r="EK24" s="7">
        <f t="shared" si="7"/>
        <v>0.33850992458935902</v>
      </c>
      <c r="EL24" s="7">
        <f t="shared" si="7"/>
        <v>0.21416568327856311</v>
      </c>
      <c r="EM24" s="7">
        <f t="shared" si="7"/>
        <v>-0.44678079092006406</v>
      </c>
      <c r="EN24" s="7">
        <f t="shared" si="7"/>
        <v>0.3492452077298579</v>
      </c>
      <c r="EO24" s="7">
        <f t="shared" si="7"/>
        <v>-0.28951889133896513</v>
      </c>
      <c r="EP24" s="7">
        <f t="shared" si="7"/>
        <v>0.42811243768567275</v>
      </c>
      <c r="EQ24" s="7">
        <f t="shared" si="7"/>
        <v>0.48316607148255764</v>
      </c>
      <c r="ER24" s="7">
        <f t="shared" si="7"/>
        <v>-0.44240335621216564</v>
      </c>
      <c r="ES24" s="7">
        <f t="shared" si="7"/>
        <v>0.44117436220173523</v>
      </c>
      <c r="ET24" s="7">
        <f t="shared" si="7"/>
        <v>-0.34688964710092995</v>
      </c>
      <c r="EU24" s="7">
        <f t="shared" si="7"/>
        <v>0.16937815051689276</v>
      </c>
      <c r="EV24" s="7">
        <f t="shared" si="7"/>
        <v>0.28216859563856267</v>
      </c>
      <c r="EW24" s="7">
        <f t="shared" si="7"/>
        <v>0.2489362945019212</v>
      </c>
      <c r="EX24" s="7">
        <f t="shared" si="7"/>
        <v>-0.35037630005666909</v>
      </c>
      <c r="EY24" s="7">
        <f t="shared" ref="EY24:FN87" si="19">IF(MOD(EY$3/$J24,1)&gt;0.5,-(1-MOD(EY$3/$J24,1)),MOD(EY$3/$J24,1))</f>
        <v>0.32407146393388975</v>
      </c>
      <c r="EZ24" s="7">
        <f t="shared" si="19"/>
        <v>-0.30053751709961241</v>
      </c>
      <c r="FA24" s="7">
        <f t="shared" si="19"/>
        <v>0.20129237843625036</v>
      </c>
      <c r="FB24" s="7">
        <f t="shared" si="19"/>
        <v>0.11645701098881123</v>
      </c>
      <c r="FC24" s="7">
        <f t="shared" si="19"/>
        <v>-0.24999745060653411</v>
      </c>
      <c r="FD24" s="7">
        <f t="shared" si="19"/>
        <v>-0.27045264332257934</v>
      </c>
      <c r="FE24" s="7">
        <f t="shared" si="19"/>
        <v>-0.12284743784412222</v>
      </c>
      <c r="FF24" s="7">
        <f t="shared" si="19"/>
        <v>-0.11605946060506833</v>
      </c>
      <c r="FG24" s="7">
        <f t="shared" si="19"/>
        <v>-0.1707195448159422</v>
      </c>
      <c r="FH24" s="7">
        <f t="shared" si="19"/>
        <v>-0.43714284158855321</v>
      </c>
      <c r="FI24" s="7">
        <f t="shared" si="19"/>
        <v>-0.11681552112454696</v>
      </c>
      <c r="FJ24" s="7">
        <f t="shared" si="19"/>
        <v>0.44005476434364432</v>
      </c>
      <c r="FK24" s="7">
        <f t="shared" si="19"/>
        <v>-0.23830360082865454</v>
      </c>
      <c r="FL24" s="7">
        <f t="shared" si="19"/>
        <v>-0.15876816256891146</v>
      </c>
      <c r="FM24" s="7">
        <f t="shared" si="19"/>
        <v>0.40548271609937814</v>
      </c>
      <c r="FN24" s="7">
        <f t="shared" si="19"/>
        <v>-0.2545646760099487</v>
      </c>
      <c r="FO24" s="7">
        <f t="shared" si="8"/>
        <v>0.39806588271246568</v>
      </c>
      <c r="FP24" s="7">
        <f t="shared" si="9"/>
        <v>-0.37575519924918055</v>
      </c>
      <c r="FQ24" s="7">
        <f t="shared" si="9"/>
        <v>-4.8660894173707447E-2</v>
      </c>
      <c r="FR24" s="7">
        <f t="shared" si="9"/>
        <v>-0.48587560194114587</v>
      </c>
      <c r="FS24" s="7">
        <f t="shared" si="9"/>
        <v>-0.19024326665028113</v>
      </c>
      <c r="FT24" s="7">
        <f t="shared" si="9"/>
        <v>0.42823275226966118</v>
      </c>
      <c r="FU24" s="7">
        <f t="shared" si="9"/>
        <v>-0.17734099552873261</v>
      </c>
      <c r="FV24" s="7">
        <f t="shared" si="9"/>
        <v>6.4225900221075438E-3</v>
      </c>
      <c r="FW24" s="7">
        <f t="shared" si="9"/>
        <v>0.48699757987365699</v>
      </c>
      <c r="FX24" s="7">
        <f t="shared" si="9"/>
        <v>0.19943266798835957</v>
      </c>
      <c r="FY24" s="7">
        <f t="shared" si="9"/>
        <v>0.33138269159748923</v>
      </c>
      <c r="FZ24" s="7">
        <f t="shared" si="9"/>
        <v>0.39168287815248881</v>
      </c>
      <c r="GA24" s="7">
        <f t="shared" si="9"/>
        <v>0.32384739191974177</v>
      </c>
      <c r="GB24" s="7">
        <f t="shared" si="9"/>
        <v>-0.25627092308135957</v>
      </c>
      <c r="GC24" s="7">
        <f t="shared" si="9"/>
        <v>0.36479589321629646</v>
      </c>
      <c r="GD24" s="7">
        <f t="shared" si="9"/>
        <v>0.31699823903420565</v>
      </c>
      <c r="GE24" s="7">
        <f t="shared" ref="FW24:GK87" si="20">IF(MOD(GE$3/$J24,1)&gt;0.5,-(1-MOD(GE$3/$J24,1)),MOD(GE$3/$J24,1))</f>
        <v>-0.24653804270536739</v>
      </c>
      <c r="GF24" s="7">
        <f t="shared" si="20"/>
        <v>0.40721658769376745</v>
      </c>
      <c r="GG24" s="7">
        <f t="shared" si="20"/>
        <v>-0.21227958753070197</v>
      </c>
      <c r="GH24" s="7">
        <f t="shared" si="20"/>
        <v>-6.9682797471614322E-2</v>
      </c>
      <c r="GI24" s="7">
        <f t="shared" si="20"/>
        <v>-2.9790066830226891E-2</v>
      </c>
      <c r="GJ24" s="7">
        <f t="shared" si="20"/>
        <v>-0.37831329264167834</v>
      </c>
      <c r="GK24" s="7">
        <f t="shared" si="20"/>
        <v>5.7869103344726724E-2</v>
      </c>
    </row>
    <row r="25" spans="6:193">
      <c r="F25" s="20">
        <v>21</v>
      </c>
      <c r="G25">
        <f>'Class data q'!J24</f>
        <v>-9.582699001667452E-19</v>
      </c>
      <c r="H25" s="20">
        <f>'Class data q'!K24</f>
        <v>-2.5567166590137896E-18</v>
      </c>
      <c r="J25" s="89">
        <v>1.5330402503506953E-18</v>
      </c>
      <c r="K25" s="7">
        <f t="shared" si="3"/>
        <v>-0.1855656046606412</v>
      </c>
      <c r="L25" s="7">
        <f t="shared" ref="L25:AA88" si="21">IF(MOD(L$3/$J25,1)&gt;0.5,-(1-MOD(L$3/$J25,1)),MOD(L$3/$J25,1))</f>
        <v>0.29171988413576233</v>
      </c>
      <c r="M25" s="7">
        <f t="shared" si="21"/>
        <v>0.18681999498498181</v>
      </c>
      <c r="N25" s="7">
        <f t="shared" si="21"/>
        <v>0.30230250469907438</v>
      </c>
      <c r="O25" s="7">
        <f t="shared" si="21"/>
        <v>0.40466816636948277</v>
      </c>
      <c r="P25" s="7">
        <f t="shared" si="21"/>
        <v>0.41234667461634444</v>
      </c>
      <c r="Q25" s="7">
        <f t="shared" si="21"/>
        <v>-0.49612531660653758</v>
      </c>
      <c r="R25" s="7">
        <f t="shared" si="21"/>
        <v>4.0978959540439064E-2</v>
      </c>
      <c r="S25" s="7">
        <f t="shared" si="21"/>
        <v>-0.41732956766865925</v>
      </c>
      <c r="T25" s="7">
        <f t="shared" si="21"/>
        <v>-0.21695559952668442</v>
      </c>
      <c r="U25" s="7">
        <f t="shared" si="21"/>
        <v>0.2003374265131701</v>
      </c>
      <c r="V25" s="7">
        <f t="shared" si="21"/>
        <v>0.49813053228959636</v>
      </c>
      <c r="W25" s="7">
        <f t="shared" si="21"/>
        <v>0.22299465001645691</v>
      </c>
      <c r="X25" s="7">
        <f t="shared" si="21"/>
        <v>-0.28208833351776397</v>
      </c>
      <c r="Y25" s="7">
        <f t="shared" si="21"/>
        <v>-4.6419546362617248E-2</v>
      </c>
      <c r="Z25" s="7">
        <f t="shared" si="21"/>
        <v>-0.12792620995470094</v>
      </c>
      <c r="AA25" s="7">
        <f t="shared" si="21"/>
        <v>-0.14860986098323359</v>
      </c>
      <c r="AB25" s="7">
        <f t="shared" si="18"/>
        <v>-0.3487693379505129</v>
      </c>
      <c r="AC25" s="7">
        <f t="shared" si="18"/>
        <v>-0.30102992100873904</v>
      </c>
      <c r="AD25" s="7">
        <f t="shared" si="18"/>
        <v>-0.27731560590463855</v>
      </c>
      <c r="AE25" s="7">
        <f t="shared" si="18"/>
        <v>0.3749218913544291</v>
      </c>
      <c r="AF25" s="7">
        <f t="shared" si="18"/>
        <v>0</v>
      </c>
      <c r="AG25" s="7">
        <f t="shared" si="18"/>
        <v>3.1955553974160729E-2</v>
      </c>
      <c r="AH25" s="7">
        <f t="shared" si="18"/>
        <v>-0.30205792917687102</v>
      </c>
      <c r="AI25" s="7">
        <f t="shared" si="18"/>
        <v>-0.18880232278479525</v>
      </c>
      <c r="AJ25" s="7">
        <f t="shared" si="18"/>
        <v>0.19117626773709162</v>
      </c>
      <c r="AK25" s="7">
        <f t="shared" si="18"/>
        <v>7.9238063357323085E-3</v>
      </c>
      <c r="AL25" s="7">
        <f t="shared" si="18"/>
        <v>0.34054477762227009</v>
      </c>
      <c r="AM25" s="7">
        <f t="shared" si="12"/>
        <v>-0.29148892884563793</v>
      </c>
      <c r="AN25" s="7">
        <f t="shared" si="12"/>
        <v>0.14328201622549841</v>
      </c>
      <c r="AO25" s="7">
        <f t="shared" si="12"/>
        <v>-0.47988457444665578</v>
      </c>
      <c r="AP25" s="7">
        <f t="shared" si="12"/>
        <v>-0.4362587040424144</v>
      </c>
      <c r="AQ25" s="7">
        <f t="shared" si="13"/>
        <v>-0.32662067607127754</v>
      </c>
      <c r="AR25" s="7">
        <f t="shared" si="13"/>
        <v>-0.47988457444665578</v>
      </c>
      <c r="AS25" s="7">
        <f t="shared" si="13"/>
        <v>0.49830249035122354</v>
      </c>
      <c r="AT25" s="7">
        <f t="shared" si="13"/>
        <v>-0.47988457444665578</v>
      </c>
      <c r="AU25" s="7">
        <f t="shared" si="13"/>
        <v>-0.4362587040424144</v>
      </c>
      <c r="AV25" s="7">
        <f t="shared" si="13"/>
        <v>-0.47988457444665578</v>
      </c>
      <c r="AW25" s="7">
        <f t="shared" si="13"/>
        <v>-0.4362587040424144</v>
      </c>
      <c r="AX25" s="7">
        <f t="shared" si="13"/>
        <v>-0.4362587040424144</v>
      </c>
      <c r="AY25" s="7">
        <f t="shared" si="13"/>
        <v>-0.47988457444665578</v>
      </c>
      <c r="AZ25" s="7">
        <f t="shared" si="13"/>
        <v>-0.4362587040424144</v>
      </c>
      <c r="BA25" s="7">
        <f t="shared" si="13"/>
        <v>-0.32662067607127754</v>
      </c>
      <c r="BB25" s="7">
        <f t="shared" si="13"/>
        <v>-0.45807163924453509</v>
      </c>
      <c r="BC25" s="7">
        <f t="shared" si="13"/>
        <v>-0.29821887815203585</v>
      </c>
      <c r="BD25" s="7">
        <f t="shared" si="13"/>
        <v>-0.47988457444665578</v>
      </c>
      <c r="BE25" s="7">
        <f t="shared" si="13"/>
        <v>-0.45807163924453509</v>
      </c>
      <c r="BF25" s="7">
        <f t="shared" si="13"/>
        <v>-0.47988457444665578</v>
      </c>
      <c r="BG25" s="7">
        <f t="shared" si="14"/>
        <v>-0.32662067607127754</v>
      </c>
      <c r="BH25" s="7">
        <f t="shared" si="14"/>
        <v>-0.32662067607127754</v>
      </c>
      <c r="BI25" s="7">
        <f t="shared" si="14"/>
        <v>-0.29821887815203585</v>
      </c>
      <c r="BJ25" s="7">
        <f t="shared" si="14"/>
        <v>0.48402268798392512</v>
      </c>
      <c r="BK25" s="7">
        <f t="shared" si="14"/>
        <v>-0.2057778663944132</v>
      </c>
      <c r="BL25" s="7">
        <f t="shared" si="14"/>
        <v>-0.14873645751875031</v>
      </c>
      <c r="BM25" s="7">
        <f t="shared" si="14"/>
        <v>-0.35366407362991126</v>
      </c>
      <c r="BN25" s="7">
        <f t="shared" si="14"/>
        <v>6.7365817428810237E-12</v>
      </c>
      <c r="BO25" s="7">
        <f t="shared" si="14"/>
        <v>2.732590364859363E-12</v>
      </c>
      <c r="BP25" s="7">
        <f t="shared" si="14"/>
        <v>6.4553723323228821E-11</v>
      </c>
      <c r="BQ25" s="7">
        <f t="shared" si="14"/>
        <v>3.9470436420584416E-10</v>
      </c>
      <c r="BR25" s="7">
        <f t="shared" si="14"/>
        <v>1.8321687875940901E-9</v>
      </c>
      <c r="BS25" s="7">
        <f t="shared" si="14"/>
        <v>-1.974975738505691E-12</v>
      </c>
      <c r="BT25" s="7">
        <f t="shared" si="14"/>
        <v>2.4322298475305597E-12</v>
      </c>
      <c r="BU25" s="7">
        <f t="shared" si="14"/>
        <v>-0.1855656046606412</v>
      </c>
      <c r="BV25" s="7">
        <f t="shared" si="14"/>
        <v>0.29171988413576233</v>
      </c>
      <c r="BW25" s="7">
        <f t="shared" si="10"/>
        <v>0.18681999498498181</v>
      </c>
      <c r="BX25" s="7">
        <f t="shared" si="10"/>
        <v>0.30230250469907438</v>
      </c>
      <c r="BY25" s="7">
        <f t="shared" si="10"/>
        <v>0.40466816636948277</v>
      </c>
      <c r="BZ25" s="7">
        <f t="shared" si="10"/>
        <v>-0.16241240214409658</v>
      </c>
      <c r="CA25" s="7">
        <f t="shared" si="10"/>
        <v>-0.20737771649732251</v>
      </c>
      <c r="CB25" s="7">
        <f t="shared" si="10"/>
        <v>-0.28930904468441909</v>
      </c>
      <c r="CC25" s="7">
        <f t="shared" si="10"/>
        <v>-0.38027536946947826</v>
      </c>
      <c r="CD25" s="7">
        <f t="shared" si="10"/>
        <v>0.471854364165472</v>
      </c>
      <c r="CE25" s="7">
        <f t="shared" si="10"/>
        <v>-0.23975591773365545</v>
      </c>
      <c r="CF25" s="7">
        <f t="shared" si="10"/>
        <v>0.27151510895251563</v>
      </c>
      <c r="CG25" s="7">
        <f t="shared" si="10"/>
        <v>-0.2943184949566866</v>
      </c>
      <c r="CH25" s="7">
        <f t="shared" si="10"/>
        <v>-0.33504128813996625</v>
      </c>
      <c r="CI25" s="7">
        <f t="shared" si="10"/>
        <v>0.14342768557455166</v>
      </c>
      <c r="CJ25" s="7">
        <f t="shared" si="10"/>
        <v>-0.13533244481699791</v>
      </c>
      <c r="CK25" s="7">
        <f t="shared" si="10"/>
        <v>-0.19384821408237818</v>
      </c>
      <c r="CL25" s="7">
        <f t="shared" si="15"/>
        <v>0.26410504856222949</v>
      </c>
      <c r="CM25" s="7">
        <f t="shared" si="15"/>
        <v>-0.41522113248216064</v>
      </c>
      <c r="CN25" s="7">
        <f t="shared" si="15"/>
        <v>9.0108647104232276E-2</v>
      </c>
      <c r="CO25" s="7">
        <f t="shared" si="15"/>
        <v>-0.26938841520218215</v>
      </c>
      <c r="CP25" s="7">
        <f t="shared" si="15"/>
        <v>0.17933940738136034</v>
      </c>
      <c r="CQ25" s="7">
        <f t="shared" si="15"/>
        <v>-0.26690065646506866</v>
      </c>
      <c r="CR25" s="7">
        <f t="shared" si="15"/>
        <v>-8.2100796440638391E-3</v>
      </c>
      <c r="CS25" s="7">
        <f t="shared" si="15"/>
        <v>-9.7970919333667972E-2</v>
      </c>
      <c r="CT25" s="7">
        <f t="shared" si="15"/>
        <v>-0.19242148648728019</v>
      </c>
      <c r="CU25" s="7">
        <f t="shared" si="15"/>
        <v>0.41986927289960541</v>
      </c>
      <c r="CV25" s="7">
        <f t="shared" si="15"/>
        <v>0.10848246530533956</v>
      </c>
      <c r="CW25" s="7">
        <f t="shared" si="15"/>
        <v>8.9028892218533939E-2</v>
      </c>
      <c r="CX25" s="7">
        <f t="shared" si="15"/>
        <v>-0.45849921698440621</v>
      </c>
      <c r="CY25" s="7">
        <f t="shared" si="15"/>
        <v>-0.46138763140305727</v>
      </c>
      <c r="CZ25" s="7">
        <f t="shared" si="15"/>
        <v>-0.2096591123092848</v>
      </c>
      <c r="DA25" s="7">
        <f t="shared" si="15"/>
        <v>0.36562566357454163</v>
      </c>
      <c r="DB25" s="7">
        <f t="shared" si="16"/>
        <v>-0.3753333385345885</v>
      </c>
      <c r="DC25" s="7">
        <f t="shared" si="16"/>
        <v>-1.6595836943117503E-2</v>
      </c>
      <c r="DD25" s="7">
        <f t="shared" si="16"/>
        <v>-2.0618408751845063E-2</v>
      </c>
      <c r="DE25" s="7">
        <f t="shared" si="16"/>
        <v>-7.1649333518875813E-2</v>
      </c>
      <c r="DF25" s="7">
        <f t="shared" si="16"/>
        <v>-1.9961791671561091E-3</v>
      </c>
      <c r="DG25" s="7">
        <f t="shared" si="16"/>
        <v>-1.0898761012635427E-3</v>
      </c>
      <c r="DH25" s="7">
        <f t="shared" si="16"/>
        <v>-0.14264247235002947</v>
      </c>
      <c r="DI25" s="7">
        <f t="shared" si="16"/>
        <v>1.6056090096204387E-2</v>
      </c>
      <c r="DJ25" s="7">
        <f t="shared" si="16"/>
        <v>-8.1409823012727034E-2</v>
      </c>
      <c r="DK25" s="7">
        <f t="shared" si="16"/>
        <v>-0.12383504672687207</v>
      </c>
      <c r="DL25" s="7">
        <f t="shared" si="16"/>
        <v>0.35178640439850362</v>
      </c>
      <c r="DM25" s="7">
        <f t="shared" si="16"/>
        <v>-0.20118673205432014</v>
      </c>
      <c r="DN25" s="7">
        <f t="shared" si="16"/>
        <v>-0.18419612569777366</v>
      </c>
      <c r="DO25" s="7">
        <f t="shared" si="16"/>
        <v>0.46038538556956388</v>
      </c>
      <c r="DP25" s="7">
        <f t="shared" si="16"/>
        <v>-0.25144760666303378</v>
      </c>
      <c r="DQ25" s="7">
        <f t="shared" si="16"/>
        <v>-0.19532140827604627</v>
      </c>
      <c r="DR25" s="7">
        <f t="shared" si="17"/>
        <v>-0.35372018330036403</v>
      </c>
      <c r="DS25" s="7">
        <f t="shared" si="17"/>
        <v>-0.47678949148400829</v>
      </c>
      <c r="DT25" s="7">
        <f t="shared" si="17"/>
        <v>0.38009054014588695</v>
      </c>
      <c r="DU25" s="7">
        <f t="shared" si="17"/>
        <v>0.3801827713082625</v>
      </c>
      <c r="DV25" s="7">
        <f t="shared" si="17"/>
        <v>-0.33111074127936857</v>
      </c>
      <c r="DW25" s="7">
        <f t="shared" si="17"/>
        <v>-0.42881753062372296</v>
      </c>
      <c r="DX25" s="7">
        <f t="shared" si="17"/>
        <v>-0.38343451970220388</v>
      </c>
      <c r="DY25" s="7">
        <f t="shared" si="17"/>
        <v>-0.37555922665606167</v>
      </c>
      <c r="DZ25" s="7">
        <f t="shared" si="17"/>
        <v>0.30923260518610374</v>
      </c>
      <c r="EA25" s="7">
        <f t="shared" si="17"/>
        <v>-0.41621736202264148</v>
      </c>
      <c r="EB25" s="7">
        <f t="shared" si="17"/>
        <v>-0.34976824859472355</v>
      </c>
      <c r="EC25" s="7">
        <f t="shared" si="17"/>
        <v>-0.34877339681172503</v>
      </c>
      <c r="ED25" s="7">
        <f t="shared" si="17"/>
        <v>-0.34028345206680344</v>
      </c>
      <c r="EE25" s="7">
        <f t="shared" si="17"/>
        <v>-0.13696270888147877</v>
      </c>
      <c r="EF25" s="7">
        <f t="shared" si="17"/>
        <v>-0.15245986785370003</v>
      </c>
      <c r="EG25" s="7">
        <f t="shared" si="17"/>
        <v>-0.42924757956900872</v>
      </c>
      <c r="EH25" s="7">
        <f t="shared" si="11"/>
        <v>-9.6438748600072399E-2</v>
      </c>
      <c r="EI25" s="7">
        <f t="shared" si="11"/>
        <v>-0.30296933798505943</v>
      </c>
      <c r="EJ25" s="7">
        <f t="shared" si="11"/>
        <v>-0.30437839279181378</v>
      </c>
      <c r="EK25" s="7">
        <f t="shared" si="11"/>
        <v>-0.21159514342007135</v>
      </c>
      <c r="EL25" s="7">
        <f t="shared" si="11"/>
        <v>-0.13387028024055059</v>
      </c>
      <c r="EM25" s="7">
        <f t="shared" si="11"/>
        <v>-0.34580521687808496</v>
      </c>
      <c r="EN25" s="7">
        <f t="shared" si="11"/>
        <v>-0.21830553390130913</v>
      </c>
      <c r="EO25" s="7">
        <f t="shared" si="11"/>
        <v>-0.44410618763024801</v>
      </c>
      <c r="EP25" s="7">
        <f t="shared" si="11"/>
        <v>-0.26760371283620521</v>
      </c>
      <c r="EQ25" s="7">
        <f t="shared" si="11"/>
        <v>7.2905357230401147E-2</v>
      </c>
      <c r="ER25" s="7">
        <f t="shared" si="11"/>
        <v>-0.34854145548601767</v>
      </c>
      <c r="ES25" s="7">
        <f t="shared" si="11"/>
        <v>-0.27576843590797673</v>
      </c>
      <c r="ET25" s="7">
        <f t="shared" si="11"/>
        <v>-3.3323092772562957E-2</v>
      </c>
      <c r="EU25" s="7">
        <f t="shared" si="11"/>
        <v>-0.35603079126212611</v>
      </c>
      <c r="EV25" s="7">
        <f t="shared" si="11"/>
        <v>-0.17637741208092961</v>
      </c>
      <c r="EW25" s="7">
        <f t="shared" si="11"/>
        <v>-0.15560462814049769</v>
      </c>
      <c r="EX25" s="7">
        <f t="shared" ref="EX25:FM88" si="22">IF(MOD(EX$3/$J25,1)&gt;0.5,-(1-MOD(EX$3/$J25,1)),MOD(EX$3/$J25,1))</f>
        <v>-0.4060655536919151</v>
      </c>
      <c r="EY25" s="7">
        <f t="shared" si="22"/>
        <v>0.1723519136126318</v>
      </c>
      <c r="EZ25" s="7">
        <f t="shared" si="22"/>
        <v>-0.4372186858799092</v>
      </c>
      <c r="FA25" s="7">
        <f t="shared" si="22"/>
        <v>-0.37597967648884167</v>
      </c>
      <c r="FB25" s="7">
        <f t="shared" si="22"/>
        <v>0.30212716318702648</v>
      </c>
      <c r="FC25" s="7">
        <f t="shared" si="22"/>
        <v>0.15626793359134689</v>
      </c>
      <c r="FD25" s="7">
        <f t="shared" si="22"/>
        <v>0.16905402676627312</v>
      </c>
      <c r="FE25" s="7">
        <f t="shared" si="22"/>
        <v>7.6789244099558229E-2</v>
      </c>
      <c r="FF25" s="7">
        <f t="shared" si="22"/>
        <v>7.2546228125441273E-2</v>
      </c>
      <c r="FG25" s="7">
        <f t="shared" si="22"/>
        <v>0.1067130501823819</v>
      </c>
      <c r="FH25" s="7">
        <f t="shared" si="22"/>
        <v>0.26512512148875089</v>
      </c>
      <c r="FI25" s="7">
        <f t="shared" si="22"/>
        <v>-0.30002845885574914</v>
      </c>
      <c r="FJ25" s="7">
        <f t="shared" si="22"/>
        <v>0.22586870395045278</v>
      </c>
      <c r="FK25" s="7">
        <f t="shared" si="22"/>
        <v>2.6067297519819732E-2</v>
      </c>
      <c r="FL25" s="7">
        <f t="shared" si="22"/>
        <v>0.34627437424001073</v>
      </c>
      <c r="FM25" s="7">
        <f t="shared" si="22"/>
        <v>0.36849539355486627</v>
      </c>
      <c r="FN25" s="7">
        <f t="shared" si="19"/>
        <v>-0.46345582577902888</v>
      </c>
      <c r="FO25" s="7">
        <f t="shared" ref="FO25:GD88" si="23">IF(MOD(FO$3/$J25,1)&gt;0.5,-(1-MOD(FO$3/$J25,1)),MOD(FO$3/$J25,1))</f>
        <v>-0.12093224919611245</v>
      </c>
      <c r="FP25" s="7">
        <f t="shared" si="23"/>
        <v>-0.13942067292944404</v>
      </c>
      <c r="FQ25" s="7">
        <f t="shared" si="23"/>
        <v>-0.21723988093776825</v>
      </c>
      <c r="FR25" s="7">
        <f t="shared" si="23"/>
        <v>0.30495994062753518</v>
      </c>
      <c r="FS25" s="7">
        <f t="shared" si="23"/>
        <v>0.24493231369273438</v>
      </c>
      <c r="FT25" s="7">
        <f t="shared" si="23"/>
        <v>-1.8147570722232942E-2</v>
      </c>
      <c r="FU25" s="7">
        <f t="shared" si="23"/>
        <v>0.11085197407042281</v>
      </c>
      <c r="FV25" s="7">
        <f t="shared" si="23"/>
        <v>0.37090727093080422</v>
      </c>
      <c r="FW25" s="7">
        <f t="shared" si="23"/>
        <v>7.0510365212033244E-2</v>
      </c>
      <c r="FX25" s="7">
        <f t="shared" si="23"/>
        <v>-0.25005153813615832</v>
      </c>
      <c r="FY25" s="7">
        <f t="shared" si="23"/>
        <v>-0.20714006610163715</v>
      </c>
      <c r="FZ25" s="7">
        <f t="shared" si="23"/>
        <v>0.25485517275330505</v>
      </c>
      <c r="GA25" s="7">
        <f t="shared" si="23"/>
        <v>0.1406236487304966</v>
      </c>
      <c r="GB25" s="7">
        <f t="shared" si="23"/>
        <v>-0.47988562469464568</v>
      </c>
      <c r="GC25" s="7">
        <f t="shared" si="23"/>
        <v>-0.12763015032814451</v>
      </c>
      <c r="GD25" s="7">
        <f t="shared" si="23"/>
        <v>0.40318442069252569</v>
      </c>
      <c r="GE25" s="7">
        <f t="shared" si="20"/>
        <v>-0.11542162794927435</v>
      </c>
      <c r="GF25" s="7">
        <f t="shared" si="20"/>
        <v>-0.40680209174900028</v>
      </c>
      <c r="GG25" s="7">
        <f t="shared" si="20"/>
        <v>-2.2692940049353183E-2</v>
      </c>
      <c r="GH25" s="7">
        <f t="shared" si="20"/>
        <v>0.49700443848837494</v>
      </c>
      <c r="GI25" s="7">
        <f t="shared" si="20"/>
        <v>0.2700270742509403</v>
      </c>
      <c r="GJ25" s="7">
        <f t="shared" si="20"/>
        <v>-0.15844234718065309</v>
      </c>
      <c r="GK25" s="7">
        <f t="shared" si="20"/>
        <v>0.33812431252212516</v>
      </c>
    </row>
    <row r="26" spans="6:193">
      <c r="F26" s="20">
        <v>22</v>
      </c>
      <c r="G26">
        <f>'Class data q'!J25</f>
        <v>1.5330402503506953E-18</v>
      </c>
      <c r="H26" s="20">
        <f>'Class data q'!K25</f>
        <v>1.1723863522545535E-18</v>
      </c>
      <c r="J26" s="88">
        <v>4.8989150464642525E-20</v>
      </c>
      <c r="K26" s="7">
        <f t="shared" si="3"/>
        <v>0.19300930252407511</v>
      </c>
      <c r="L26" s="7">
        <f t="shared" si="21"/>
        <v>-0.16453879776119962</v>
      </c>
      <c r="M26" s="7">
        <f t="shared" si="21"/>
        <v>-0.44721977508372035</v>
      </c>
      <c r="N26" s="7">
        <f t="shared" si="21"/>
        <v>-0.12683662669982709</v>
      </c>
      <c r="O26" s="7">
        <f t="shared" si="21"/>
        <v>0.37000428432870791</v>
      </c>
      <c r="P26" s="7">
        <f t="shared" si="21"/>
        <v>0.47098170405479323</v>
      </c>
      <c r="Q26" s="7">
        <f t="shared" si="21"/>
        <v>0.27360217383102281</v>
      </c>
      <c r="R26" s="7">
        <f t="shared" si="21"/>
        <v>-6.1598871636306285E-2</v>
      </c>
      <c r="S26" s="7">
        <f t="shared" si="21"/>
        <v>8.0869962914903226E-2</v>
      </c>
      <c r="T26" s="7">
        <f t="shared" si="21"/>
        <v>0.21070760650512455</v>
      </c>
      <c r="U26" s="7">
        <f t="shared" si="21"/>
        <v>-2.4212508831396917E-2</v>
      </c>
      <c r="V26" s="7">
        <f t="shared" si="21"/>
        <v>0.29476553226974467</v>
      </c>
      <c r="W26" s="7">
        <f t="shared" si="21"/>
        <v>-2.1724793230921691E-2</v>
      </c>
      <c r="X26" s="7">
        <f t="shared" si="21"/>
        <v>0.17247869506938684</v>
      </c>
      <c r="Y26" s="7">
        <f t="shared" si="21"/>
        <v>-0.45262843511184681</v>
      </c>
      <c r="Z26" s="7">
        <f t="shared" si="21"/>
        <v>0.29021035750023572</v>
      </c>
      <c r="AA26" s="7">
        <f t="shared" si="21"/>
        <v>0.34948256245535347</v>
      </c>
      <c r="AB26" s="7">
        <f t="shared" si="18"/>
        <v>8.5799037233782016E-2</v>
      </c>
      <c r="AC26" s="7">
        <f t="shared" si="18"/>
        <v>-0.42026920428767589</v>
      </c>
      <c r="AD26" s="7">
        <f t="shared" si="18"/>
        <v>0.32183387811470787</v>
      </c>
      <c r="AE26" s="7">
        <f t="shared" si="18"/>
        <v>0.43914027743004524</v>
      </c>
      <c r="AF26" s="7">
        <f t="shared" si="18"/>
        <v>0.29346469188424251</v>
      </c>
      <c r="AG26" s="7">
        <f t="shared" si="18"/>
        <v>0</v>
      </c>
      <c r="AH26" s="7">
        <f t="shared" si="18"/>
        <v>-0.45243914160008458</v>
      </c>
      <c r="AI26" s="7">
        <f t="shared" si="18"/>
        <v>0.24698962785987533</v>
      </c>
      <c r="AJ26" s="7">
        <f t="shared" si="18"/>
        <v>-0.4700452790257259</v>
      </c>
      <c r="AK26" s="7">
        <f t="shared" si="18"/>
        <v>0.11725719147739255</v>
      </c>
      <c r="AL26" s="7">
        <f t="shared" si="18"/>
        <v>-5.0957680237388558E-2</v>
      </c>
      <c r="AM26" s="7">
        <f t="shared" si="12"/>
        <v>-0.4300084727074136</v>
      </c>
      <c r="AN26" s="7">
        <f t="shared" si="12"/>
        <v>0.26178595637611579</v>
      </c>
      <c r="AO26" s="7">
        <f t="shared" si="12"/>
        <v>-1.72509866263173E-2</v>
      </c>
      <c r="AP26" s="7">
        <f t="shared" si="12"/>
        <v>0.34795364852152844</v>
      </c>
      <c r="AQ26" s="7">
        <f t="shared" si="13"/>
        <v>-0.22109259427588235</v>
      </c>
      <c r="AR26" s="7">
        <f t="shared" si="13"/>
        <v>-1.72509866263173E-2</v>
      </c>
      <c r="AS26" s="7">
        <f t="shared" si="13"/>
        <v>0.30014669579975894</v>
      </c>
      <c r="AT26" s="7">
        <f t="shared" si="13"/>
        <v>-1.72509866263173E-2</v>
      </c>
      <c r="AU26" s="7">
        <f t="shared" si="13"/>
        <v>0.34795364852152844</v>
      </c>
      <c r="AV26" s="7">
        <f t="shared" si="13"/>
        <v>-1.72509866263173E-2</v>
      </c>
      <c r="AW26" s="7">
        <f t="shared" si="13"/>
        <v>0.34795364852152844</v>
      </c>
      <c r="AX26" s="7">
        <f t="shared" si="13"/>
        <v>0.34795364852152844</v>
      </c>
      <c r="AY26" s="7">
        <f t="shared" si="13"/>
        <v>-1.72509866263173E-2</v>
      </c>
      <c r="AZ26" s="7">
        <f t="shared" si="13"/>
        <v>0.34795364852152844</v>
      </c>
      <c r="BA26" s="7">
        <f t="shared" si="13"/>
        <v>-0.22109259427588235</v>
      </c>
      <c r="BB26" s="7">
        <f t="shared" si="13"/>
        <v>-0.33464866905239532</v>
      </c>
      <c r="BC26" s="7">
        <f t="shared" si="13"/>
        <v>-0.33230193390406448</v>
      </c>
      <c r="BD26" s="7">
        <f t="shared" si="13"/>
        <v>-1.72509866263173E-2</v>
      </c>
      <c r="BE26" s="7">
        <f t="shared" si="13"/>
        <v>-0.33464866905239532</v>
      </c>
      <c r="BF26" s="7">
        <f t="shared" si="13"/>
        <v>-1.72509866263173E-2</v>
      </c>
      <c r="BG26" s="7">
        <f t="shared" si="14"/>
        <v>-0.22109259427588235</v>
      </c>
      <c r="BH26" s="7">
        <f t="shared" si="14"/>
        <v>-0.22109259427588235</v>
      </c>
      <c r="BI26" s="7">
        <f t="shared" si="14"/>
        <v>-0.33230193390406448</v>
      </c>
      <c r="BJ26" s="7">
        <f t="shared" si="14"/>
        <v>-0.14671779538837981</v>
      </c>
      <c r="BK26" s="7">
        <f t="shared" si="14"/>
        <v>0.26703291173091515</v>
      </c>
      <c r="BL26" s="7">
        <f t="shared" si="14"/>
        <v>0.34552091824104547</v>
      </c>
      <c r="BM26" s="7">
        <f t="shared" si="14"/>
        <v>-6.7374200925579331E-2</v>
      </c>
      <c r="BN26" s="7">
        <f t="shared" si="14"/>
        <v>2.1081098291483933E-10</v>
      </c>
      <c r="BO26" s="7">
        <f t="shared" si="14"/>
        <v>8.5512220100109546E-11</v>
      </c>
      <c r="BP26" s="7">
        <f t="shared" si="14"/>
        <v>2.0201096615451255E-9</v>
      </c>
      <c r="BQ26" s="7">
        <f t="shared" si="14"/>
        <v>1.2351667085008204E-8</v>
      </c>
      <c r="BR26" s="7">
        <f t="shared" si="14"/>
        <v>5.733490926414801E-8</v>
      </c>
      <c r="BS26" s="7">
        <f t="shared" si="14"/>
        <v>-6.1804339424043064E-11</v>
      </c>
      <c r="BT26" s="7">
        <f t="shared" si="14"/>
        <v>7.6112898856244549E-11</v>
      </c>
      <c r="BU26" s="7">
        <f t="shared" si="14"/>
        <v>0.19300930252407511</v>
      </c>
      <c r="BV26" s="7">
        <f t="shared" si="14"/>
        <v>-0.16453879776119962</v>
      </c>
      <c r="BW26" s="7">
        <f t="shared" si="10"/>
        <v>-0.44721977508372035</v>
      </c>
      <c r="BX26" s="7">
        <f t="shared" si="10"/>
        <v>-0.12683662669982709</v>
      </c>
      <c r="BY26" s="7">
        <f t="shared" si="10"/>
        <v>0.37000428432870791</v>
      </c>
      <c r="BZ26" s="7">
        <f t="shared" si="10"/>
        <v>-8.2446772020391634E-2</v>
      </c>
      <c r="CA26" s="7">
        <f t="shared" si="10"/>
        <v>-0.48956724909254223</v>
      </c>
      <c r="CB26" s="7">
        <f t="shared" si="10"/>
        <v>-5.3482374874628036E-2</v>
      </c>
      <c r="CC26" s="7">
        <f t="shared" si="10"/>
        <v>9.9866152313650147E-2</v>
      </c>
      <c r="CD26" s="7">
        <f t="shared" si="10"/>
        <v>0.47249319283944757</v>
      </c>
      <c r="CE26" s="7">
        <f t="shared" si="10"/>
        <v>0.49720665373154915</v>
      </c>
      <c r="CF26" s="7">
        <f t="shared" si="10"/>
        <v>0.20318378343441168</v>
      </c>
      <c r="CG26" s="7">
        <f t="shared" si="10"/>
        <v>-0.21024543009558094</v>
      </c>
      <c r="CH26" s="7">
        <f t="shared" si="10"/>
        <v>-0.4846027207314485</v>
      </c>
      <c r="CI26" s="7">
        <f t="shared" si="10"/>
        <v>0.19488452248166865</v>
      </c>
      <c r="CJ26" s="7">
        <f t="shared" si="10"/>
        <v>0.47151422456866499</v>
      </c>
      <c r="CK26" s="7">
        <f t="shared" si="10"/>
        <v>-6.6182242971719596E-2</v>
      </c>
      <c r="CL26" s="7">
        <f t="shared" si="15"/>
        <v>-2.8702679753738636E-2</v>
      </c>
      <c r="CM26" s="7">
        <f t="shared" si="15"/>
        <v>0.12589807569260358</v>
      </c>
      <c r="CN26" s="7">
        <f t="shared" si="15"/>
        <v>0.12437669644185689</v>
      </c>
      <c r="CO26" s="7">
        <f t="shared" si="15"/>
        <v>0.396044372930902</v>
      </c>
      <c r="CP26" s="7">
        <f t="shared" si="15"/>
        <v>-0.26824266290068977</v>
      </c>
      <c r="CQ26" s="7">
        <f t="shared" si="15"/>
        <v>-4.7681339478231166E-2</v>
      </c>
      <c r="CR26" s="7">
        <f t="shared" si="15"/>
        <v>-7.1962831954238027E-2</v>
      </c>
      <c r="CS26" s="7">
        <f t="shared" si="15"/>
        <v>0.34722111123194566</v>
      </c>
      <c r="CT26" s="7">
        <f t="shared" si="15"/>
        <v>-0.47775821480297509</v>
      </c>
      <c r="CU26" s="7">
        <f t="shared" si="15"/>
        <v>-0.26280611157267231</v>
      </c>
      <c r="CV26" s="7">
        <f t="shared" si="15"/>
        <v>-0.23528979126899685</v>
      </c>
      <c r="CW26" s="7">
        <f t="shared" si="15"/>
        <v>0.49255780331401766</v>
      </c>
      <c r="CX26" s="7">
        <f t="shared" si="15"/>
        <v>-0.34802905795808492</v>
      </c>
      <c r="CY26" s="7">
        <f t="shared" si="15"/>
        <v>-0.43841755258367421</v>
      </c>
      <c r="CZ26" s="7">
        <f t="shared" si="15"/>
        <v>0.14557527973335738</v>
      </c>
      <c r="DA26" s="7">
        <f t="shared" si="15"/>
        <v>0.14822910163242398</v>
      </c>
      <c r="DB26" s="7">
        <f t="shared" si="16"/>
        <v>0.25451942288082208</v>
      </c>
      <c r="DC26" s="7">
        <f t="shared" si="16"/>
        <v>0.48065876258828577</v>
      </c>
      <c r="DD26" s="7">
        <f t="shared" si="16"/>
        <v>0.35477855372129918</v>
      </c>
      <c r="DE26" s="7">
        <f t="shared" si="16"/>
        <v>-0.24215588866997839</v>
      </c>
      <c r="DF26" s="7">
        <f t="shared" si="16"/>
        <v>-6.2467362286075856E-2</v>
      </c>
      <c r="DG26" s="7">
        <f t="shared" si="16"/>
        <v>-3.4105999293418066E-2</v>
      </c>
      <c r="DH26" s="7">
        <f t="shared" si="16"/>
        <v>-0.4637771720487196</v>
      </c>
      <c r="DI26" s="7">
        <f t="shared" si="16"/>
        <v>-0.49754931148471582</v>
      </c>
      <c r="DJ26" s="7">
        <f t="shared" si="16"/>
        <v>0.45240457797868272</v>
      </c>
      <c r="DK26" s="7">
        <f t="shared" si="16"/>
        <v>0.12477233763479312</v>
      </c>
      <c r="DL26" s="7">
        <f t="shared" si="16"/>
        <v>-0.28484926675475819</v>
      </c>
      <c r="DM26" s="7">
        <f t="shared" si="16"/>
        <v>-0.29582989601744103</v>
      </c>
      <c r="DN26" s="7">
        <f t="shared" si="16"/>
        <v>0.2358650440948491</v>
      </c>
      <c r="DO26" s="7">
        <f t="shared" si="16"/>
        <v>0.11358911609641709</v>
      </c>
      <c r="DP26" s="7">
        <f t="shared" si="16"/>
        <v>0.13133319903155538</v>
      </c>
      <c r="DQ26" s="7">
        <f t="shared" si="16"/>
        <v>-0.11228359345556083</v>
      </c>
      <c r="DR26" s="7">
        <f t="shared" si="17"/>
        <v>-6.9130066916761379E-2</v>
      </c>
      <c r="DS26" s="7">
        <f t="shared" si="17"/>
        <v>7.9604882783742781E-2</v>
      </c>
      <c r="DT26" s="7">
        <f t="shared" si="17"/>
        <v>-0.39911479410971751</v>
      </c>
      <c r="DU26" s="7">
        <f t="shared" si="17"/>
        <v>-0.39622856148642427</v>
      </c>
      <c r="DV26" s="7">
        <f t="shared" si="17"/>
        <v>-0.36160229132953958</v>
      </c>
      <c r="DW26" s="7">
        <f t="shared" si="17"/>
        <v>-0.41918625383446617</v>
      </c>
      <c r="DX26" s="7">
        <f t="shared" si="17"/>
        <v>1.0053960494911252E-3</v>
      </c>
      <c r="DY26" s="7">
        <f t="shared" si="17"/>
        <v>0.24745060092718063</v>
      </c>
      <c r="DZ26" s="7">
        <f t="shared" si="17"/>
        <v>0.38349492008647701</v>
      </c>
      <c r="EA26" s="7">
        <f t="shared" si="17"/>
        <v>-0.31834801448897565</v>
      </c>
      <c r="EB26" s="7">
        <f t="shared" si="17"/>
        <v>5.4539662258829225E-2</v>
      </c>
      <c r="EC26" s="7">
        <f t="shared" si="17"/>
        <v>8.567202140375052E-2</v>
      </c>
      <c r="ED26" s="7">
        <f t="shared" si="17"/>
        <v>0.35135180751500172</v>
      </c>
      <c r="EE26" s="7">
        <f t="shared" si="17"/>
        <v>-0.28603769448737548</v>
      </c>
      <c r="EF26" s="7">
        <f t="shared" si="17"/>
        <v>0.2290025083909013</v>
      </c>
      <c r="EG26" s="7">
        <f t="shared" si="17"/>
        <v>-0.43264397531954835</v>
      </c>
      <c r="EH26" s="7">
        <f t="shared" si="11"/>
        <v>-1.7902574245868053E-2</v>
      </c>
      <c r="EI26" s="7">
        <f t="shared" si="11"/>
        <v>-0.48096028095899968</v>
      </c>
      <c r="EJ26" s="7">
        <f t="shared" si="11"/>
        <v>0.47494551219690351</v>
      </c>
      <c r="EK26" s="7">
        <f t="shared" si="11"/>
        <v>0.37845485040981419</v>
      </c>
      <c r="EL26" s="7">
        <f t="shared" si="11"/>
        <v>-0.18926488800031915</v>
      </c>
      <c r="EM26" s="7">
        <f t="shared" si="11"/>
        <v>0.17855665535627452</v>
      </c>
      <c r="EN26" s="7">
        <f t="shared" si="11"/>
        <v>0.16846348281644552</v>
      </c>
      <c r="EO26" s="7">
        <f t="shared" si="11"/>
        <v>0.10237869794551635</v>
      </c>
      <c r="EP26" s="7">
        <f t="shared" si="11"/>
        <v>-0.37424733905691632</v>
      </c>
      <c r="EQ26" s="7">
        <f t="shared" si="11"/>
        <v>-1.2003469545472711E-2</v>
      </c>
      <c r="ER26" s="7">
        <f t="shared" si="11"/>
        <v>9.2930269090363282E-2</v>
      </c>
      <c r="ES26" s="7">
        <f t="shared" si="11"/>
        <v>0.37025018777758945</v>
      </c>
      <c r="ET26" s="7">
        <f t="shared" si="11"/>
        <v>-0.33625971898682394</v>
      </c>
      <c r="EU26" s="7">
        <f t="shared" si="11"/>
        <v>-0.43490168746919267</v>
      </c>
      <c r="EV26" s="7">
        <f t="shared" si="11"/>
        <v>0.48053968259951052</v>
      </c>
      <c r="EW26" s="7">
        <f t="shared" si="11"/>
        <v>0.13059206339155693</v>
      </c>
      <c r="EX26" s="7">
        <f t="shared" si="22"/>
        <v>0.29280193295162782</v>
      </c>
      <c r="EY26" s="7">
        <f t="shared" si="22"/>
        <v>0.10002383133133819</v>
      </c>
      <c r="EZ26" s="7">
        <f t="shared" si="22"/>
        <v>0.31791249078503192</v>
      </c>
      <c r="FA26" s="7">
        <f t="shared" si="22"/>
        <v>-5.9171422953866681E-2</v>
      </c>
      <c r="FB26" s="7">
        <f t="shared" si="22"/>
        <v>0.1611410217681204</v>
      </c>
      <c r="FC26" s="7">
        <f t="shared" si="22"/>
        <v>-0.10983493768547525</v>
      </c>
      <c r="FD26" s="7">
        <f t="shared" si="22"/>
        <v>0.29028621763122153</v>
      </c>
      <c r="FE26" s="7">
        <f t="shared" si="22"/>
        <v>0.40300149894600601</v>
      </c>
      <c r="FF26" s="7">
        <f t="shared" si="22"/>
        <v>0.27022282837287603</v>
      </c>
      <c r="FG26" s="7">
        <f t="shared" si="22"/>
        <v>0.3394210680456391</v>
      </c>
      <c r="FH26" s="7">
        <f t="shared" si="22"/>
        <v>0.22147865576403092</v>
      </c>
      <c r="FI26" s="7">
        <f t="shared" si="22"/>
        <v>0.30650508638501606</v>
      </c>
      <c r="FJ26" s="7">
        <f t="shared" si="22"/>
        <v>0.12246715526484309</v>
      </c>
      <c r="FK26" s="7">
        <f t="shared" si="22"/>
        <v>-0.19536418341851913</v>
      </c>
      <c r="FL26" s="7">
        <f t="shared" si="22"/>
        <v>-0.20702770123762093</v>
      </c>
      <c r="FM26" s="7">
        <f t="shared" si="22"/>
        <v>0.19488029022522824</v>
      </c>
      <c r="FN26" s="7">
        <f t="shared" si="19"/>
        <v>0.36615531742074836</v>
      </c>
      <c r="FO26" s="7">
        <f t="shared" si="23"/>
        <v>-3.4701156991104654E-2</v>
      </c>
      <c r="FP26" s="7">
        <f t="shared" si="23"/>
        <v>0.3978322456691501</v>
      </c>
      <c r="FQ26" s="7">
        <f t="shared" si="23"/>
        <v>-0.22235939799463722</v>
      </c>
      <c r="FR26" s="7">
        <f t="shared" si="23"/>
        <v>0.47790005330926988</v>
      </c>
      <c r="FS26" s="7">
        <f t="shared" si="23"/>
        <v>1.2498245519054763E-2</v>
      </c>
      <c r="FT26" s="7">
        <f t="shared" si="23"/>
        <v>0.25824086882336417</v>
      </c>
      <c r="FU26" s="7">
        <f t="shared" si="23"/>
        <v>0.46894233659844353</v>
      </c>
      <c r="FV26" s="7">
        <f t="shared" si="23"/>
        <v>0.31350889495202239</v>
      </c>
      <c r="FW26" s="7">
        <f t="shared" si="23"/>
        <v>-8.6951067709616581E-2</v>
      </c>
      <c r="FX26" s="7">
        <f t="shared" si="23"/>
        <v>0.29462694453205529</v>
      </c>
      <c r="FY26" s="7">
        <f t="shared" si="23"/>
        <v>-0.48213034482614781</v>
      </c>
      <c r="FZ26" s="7">
        <f t="shared" si="23"/>
        <v>9.4907274446882184E-2</v>
      </c>
      <c r="GA26" s="7">
        <f t="shared" si="23"/>
        <v>0.27364006402603991</v>
      </c>
      <c r="GB26" s="7">
        <f t="shared" si="23"/>
        <v>-0.23304687863355866</v>
      </c>
      <c r="GC26" s="7">
        <f t="shared" si="23"/>
        <v>0.19346609589047148</v>
      </c>
      <c r="GD26" s="7">
        <f t="shared" si="23"/>
        <v>-0.14125402474564908</v>
      </c>
      <c r="GE26" s="7">
        <f t="shared" si="20"/>
        <v>-0.39243457285283512</v>
      </c>
      <c r="GF26" s="7">
        <f t="shared" si="20"/>
        <v>0.2944502745040154</v>
      </c>
      <c r="GG26" s="7">
        <f t="shared" si="20"/>
        <v>-2.2060846059503092E-2</v>
      </c>
      <c r="GH26" s="7">
        <f t="shared" si="20"/>
        <v>9.0660774723801296E-2</v>
      </c>
      <c r="GI26" s="7">
        <f t="shared" si="20"/>
        <v>-0.32180567534874172</v>
      </c>
      <c r="GJ26" s="7">
        <f t="shared" si="20"/>
        <v>0.3809039932093583</v>
      </c>
      <c r="GK26" s="7">
        <f t="shared" si="20"/>
        <v>-0.17970691592668686</v>
      </c>
    </row>
    <row r="27" spans="6:193">
      <c r="F27" s="20">
        <v>23</v>
      </c>
      <c r="G27">
        <f>'Class data q'!J26</f>
        <v>4.8989150464642525E-20</v>
      </c>
      <c r="H27" s="20">
        <f>'Class data q'!K26</f>
        <v>3.6738363656618228E-20</v>
      </c>
      <c r="J27" s="89">
        <v>-4.6306696336572297E-19</v>
      </c>
      <c r="K27" s="7">
        <f t="shared" si="3"/>
        <v>-0.38566219676364588</v>
      </c>
      <c r="L27" s="7">
        <f t="shared" si="21"/>
        <v>0.34484861163668334</v>
      </c>
      <c r="M27" s="7">
        <f t="shared" si="21"/>
        <v>-0.30786737752261484</v>
      </c>
      <c r="N27" s="7">
        <f t="shared" si="21"/>
        <v>-0.37956321846186913</v>
      </c>
      <c r="O27" s="7">
        <f t="shared" si="21"/>
        <v>-2.9080596384812418E-2</v>
      </c>
      <c r="P27" s="7">
        <f t="shared" si="21"/>
        <v>-0.39288504171923933</v>
      </c>
      <c r="Q27" s="7">
        <f t="shared" si="21"/>
        <v>-7.0118094855615709E-2</v>
      </c>
      <c r="R27" s="7">
        <f t="shared" si="21"/>
        <v>8.1334114511605549E-2</v>
      </c>
      <c r="S27" s="7">
        <f t="shared" si="21"/>
        <v>0.29734279423507814</v>
      </c>
      <c r="T27" s="7">
        <f t="shared" si="21"/>
        <v>-0.28174175027318915</v>
      </c>
      <c r="U27" s="7">
        <f t="shared" si="21"/>
        <v>-0.35261850047781795</v>
      </c>
      <c r="V27" s="7">
        <f t="shared" si="21"/>
        <v>-0.33849927701605775</v>
      </c>
      <c r="W27" s="7">
        <f t="shared" si="21"/>
        <v>0.26174872937739813</v>
      </c>
      <c r="X27" s="7">
        <f t="shared" si="21"/>
        <v>-6.6111807471916473E-2</v>
      </c>
      <c r="Y27" s="7">
        <f t="shared" si="21"/>
        <v>0.15367762895386911</v>
      </c>
      <c r="Z27" s="7">
        <f t="shared" si="21"/>
        <v>0.11289224414084709</v>
      </c>
      <c r="AA27" s="7">
        <f t="shared" si="21"/>
        <v>0.49199125938592597</v>
      </c>
      <c r="AB27" s="7">
        <f t="shared" si="18"/>
        <v>0.15464387543453562</v>
      </c>
      <c r="AC27" s="7">
        <f t="shared" si="18"/>
        <v>-3.4033477317859662E-3</v>
      </c>
      <c r="AD27" s="7">
        <f t="shared" si="18"/>
        <v>-8.1912510423603258E-2</v>
      </c>
      <c r="AE27" s="7">
        <f t="shared" si="18"/>
        <v>6.9398112967775649E-2</v>
      </c>
      <c r="AF27" s="7">
        <f t="shared" si="18"/>
        <v>-0.3106232394728714</v>
      </c>
      <c r="AG27" s="7">
        <f t="shared" si="18"/>
        <v>-0.10579279961708621</v>
      </c>
      <c r="AH27" s="7">
        <f t="shared" si="18"/>
        <v>0</v>
      </c>
      <c r="AI27" s="7">
        <f t="shared" si="18"/>
        <v>-0.3620628604776357</v>
      </c>
      <c r="AJ27" s="7">
        <f t="shared" si="18"/>
        <v>1.7365555610695083E-2</v>
      </c>
      <c r="AK27" s="7">
        <f t="shared" si="18"/>
        <v>-0.23869752685759238</v>
      </c>
      <c r="AL27" s="7">
        <f t="shared" si="18"/>
        <v>-1.5376725854480355E-2</v>
      </c>
      <c r="AM27" s="7">
        <f t="shared" si="12"/>
        <v>0.26302409580682706</v>
      </c>
      <c r="AN27" s="7">
        <f t="shared" si="12"/>
        <v>-8.6254193490958642E-2</v>
      </c>
      <c r="AO27" s="7">
        <f t="shared" si="12"/>
        <v>-0.41128297557235216</v>
      </c>
      <c r="AP27" s="7">
        <f t="shared" si="12"/>
        <v>0.44428820402513458</v>
      </c>
      <c r="AQ27" s="7">
        <f t="shared" si="13"/>
        <v>8.131800069391204E-2</v>
      </c>
      <c r="AR27" s="7">
        <f t="shared" si="13"/>
        <v>-0.41128297557235216</v>
      </c>
      <c r="AS27" s="7">
        <f t="shared" si="13"/>
        <v>-0.33906856537109542</v>
      </c>
      <c r="AT27" s="7">
        <f t="shared" si="13"/>
        <v>-0.41128297557235216</v>
      </c>
      <c r="AU27" s="7">
        <f t="shared" si="13"/>
        <v>0.44428820402513458</v>
      </c>
      <c r="AV27" s="7">
        <f t="shared" si="13"/>
        <v>-0.41128297557235216</v>
      </c>
      <c r="AW27" s="7">
        <f t="shared" si="13"/>
        <v>0.44428820402513458</v>
      </c>
      <c r="AX27" s="7">
        <f t="shared" si="13"/>
        <v>0.44428820402513458</v>
      </c>
      <c r="AY27" s="7">
        <f t="shared" si="13"/>
        <v>-0.41128297557235216</v>
      </c>
      <c r="AZ27" s="7">
        <f t="shared" si="13"/>
        <v>0.44428820402513458</v>
      </c>
      <c r="BA27" s="7">
        <f t="shared" si="13"/>
        <v>8.131800069391204E-2</v>
      </c>
      <c r="BB27" s="7">
        <f t="shared" si="13"/>
        <v>-0.48349738577360868</v>
      </c>
      <c r="BC27" s="7">
        <f t="shared" si="13"/>
        <v>-1.2709651540341316E-2</v>
      </c>
      <c r="BD27" s="7">
        <f t="shared" si="13"/>
        <v>-0.41128297557235216</v>
      </c>
      <c r="BE27" s="7">
        <f t="shared" si="13"/>
        <v>-0.48349738577360868</v>
      </c>
      <c r="BF27" s="7">
        <f t="shared" ref="BF27:BU90" si="24">IF(MOD(BF$3/$J27,1)&gt;0.5,-(1-MOD(BF$3/$J27,1)),MOD(BF$3/$J27,1))</f>
        <v>-0.41128297557235216</v>
      </c>
      <c r="BG27" s="7">
        <f t="shared" si="24"/>
        <v>8.131800069391204E-2</v>
      </c>
      <c r="BH27" s="7">
        <f t="shared" si="24"/>
        <v>8.131800069391204E-2</v>
      </c>
      <c r="BI27" s="7">
        <f t="shared" si="24"/>
        <v>-1.2709651540341316E-2</v>
      </c>
      <c r="BJ27" s="7">
        <f t="shared" si="24"/>
        <v>-0.2917935197988375</v>
      </c>
      <c r="BK27" s="7">
        <f t="shared" si="24"/>
        <v>-8.1237738726405162E-3</v>
      </c>
      <c r="BL27" s="7">
        <f t="shared" si="24"/>
        <v>0.49241037281844441</v>
      </c>
      <c r="BM27" s="7">
        <f t="shared" si="24"/>
        <v>0.17084850112582917</v>
      </c>
      <c r="BN27" s="7">
        <f t="shared" si="24"/>
        <v>-2.2302271140972607E-11</v>
      </c>
      <c r="BO27" s="7">
        <f t="shared" si="24"/>
        <v>-9.0465412938556256E-12</v>
      </c>
      <c r="BP27" s="7">
        <f t="shared" si="24"/>
        <v>-2.1371304725903428E-10</v>
      </c>
      <c r="BQ27" s="7">
        <f t="shared" si="24"/>
        <v>-1.3067174009506743E-9</v>
      </c>
      <c r="BR27" s="7">
        <f t="shared" si="24"/>
        <v>-6.0656205613796033E-9</v>
      </c>
      <c r="BS27" s="7">
        <f t="shared" si="24"/>
        <v>6.5384562980852496E-12</v>
      </c>
      <c r="BT27" s="7">
        <f t="shared" si="24"/>
        <v>-8.0522255530013354E-12</v>
      </c>
      <c r="BU27" s="7">
        <f t="shared" si="24"/>
        <v>-0.38566219676364588</v>
      </c>
      <c r="BV27" s="7">
        <f t="shared" si="14"/>
        <v>0.34484861163668334</v>
      </c>
      <c r="BW27" s="7">
        <f t="shared" ref="BW27:CL90" si="25">IF(MOD(BW$3/$J27,1)&gt;0.5,-(1-MOD(BW$3/$J27,1)),MOD(BW$3/$J27,1))</f>
        <v>-0.30786737752261484</v>
      </c>
      <c r="BX27" s="7">
        <f t="shared" si="25"/>
        <v>-0.37956321846186913</v>
      </c>
      <c r="BY27" s="7">
        <f t="shared" si="25"/>
        <v>-2.9080596384812418E-2</v>
      </c>
      <c r="BZ27" s="7">
        <f t="shared" si="25"/>
        <v>-0.46231372708314011</v>
      </c>
      <c r="CA27" s="7">
        <f t="shared" si="25"/>
        <v>-0.31345051241514732</v>
      </c>
      <c r="CB27" s="7">
        <f t="shared" si="25"/>
        <v>-4.2206753278066889E-2</v>
      </c>
      <c r="CC27" s="7">
        <f t="shared" si="25"/>
        <v>0.25894847556478706</v>
      </c>
      <c r="CD27" s="7">
        <f t="shared" si="25"/>
        <v>-0.25150878418003542</v>
      </c>
      <c r="CE27" s="7">
        <f t="shared" si="25"/>
        <v>-0.20625848694981419</v>
      </c>
      <c r="CF27" s="7">
        <f t="shared" si="25"/>
        <v>0.41173900990666468</v>
      </c>
      <c r="CG27" s="7">
        <f t="shared" si="25"/>
        <v>-2.562235078971431E-2</v>
      </c>
      <c r="CH27" s="7">
        <f t="shared" si="25"/>
        <v>0.10919547469909907</v>
      </c>
      <c r="CI27" s="7">
        <f t="shared" si="25"/>
        <v>-0.16421178957404736</v>
      </c>
      <c r="CJ27" s="7">
        <f t="shared" si="25"/>
        <v>-0.24134202366129509</v>
      </c>
      <c r="CK27" s="7">
        <f t="shared" si="25"/>
        <v>-0.35824159752856632</v>
      </c>
      <c r="CL27" s="7">
        <f t="shared" si="25"/>
        <v>0.43627092804064294</v>
      </c>
      <c r="CM27" s="7">
        <f t="shared" si="15"/>
        <v>0.30651044913429892</v>
      </c>
      <c r="CN27" s="7">
        <f t="shared" si="15"/>
        <v>-0.32834394961478353</v>
      </c>
      <c r="CO27" s="7">
        <f t="shared" si="15"/>
        <v>0.13433650570459754</v>
      </c>
      <c r="CP27" s="7">
        <f t="shared" si="15"/>
        <v>0.33814450858859146</v>
      </c>
      <c r="CQ27" s="7">
        <f t="shared" si="15"/>
        <v>-0.14642065251022984</v>
      </c>
      <c r="CR27" s="7">
        <f t="shared" si="15"/>
        <v>6.528259361488864E-2</v>
      </c>
      <c r="CS27" s="7">
        <f t="shared" si="15"/>
        <v>-5.4408718715694526E-2</v>
      </c>
      <c r="CT27" s="7">
        <f t="shared" si="15"/>
        <v>0.47074631334189121</v>
      </c>
      <c r="CU27" s="7">
        <f t="shared" si="15"/>
        <v>0.26931961969106055</v>
      </c>
      <c r="CV27" s="7">
        <f t="shared" si="15"/>
        <v>-0.28294034442050986</v>
      </c>
      <c r="CW27" s="7">
        <f t="shared" si="15"/>
        <v>1.5882119909667924E-2</v>
      </c>
      <c r="CX27" s="7">
        <f t="shared" si="15"/>
        <v>-0.48208183697131024</v>
      </c>
      <c r="CY27" s="7">
        <f t="shared" si="15"/>
        <v>-0.47251938507169533</v>
      </c>
      <c r="CZ27" s="7">
        <f t="shared" si="15"/>
        <v>4.7255690512431059E-3</v>
      </c>
      <c r="DA27" s="7">
        <f t="shared" si="15"/>
        <v>0.10017442069530436</v>
      </c>
      <c r="DB27" s="7">
        <f t="shared" si="16"/>
        <v>0.24258727310154726</v>
      </c>
      <c r="DC27" s="7">
        <f t="shared" si="16"/>
        <v>5.4942563462387073E-2</v>
      </c>
      <c r="DD27" s="7">
        <f t="shared" si="16"/>
        <v>6.8259783174809144E-2</v>
      </c>
      <c r="DE27" s="7">
        <f t="shared" si="16"/>
        <v>0.23720394864033287</v>
      </c>
      <c r="DF27" s="7">
        <f t="shared" si="16"/>
        <v>6.6085971409387528E-3</v>
      </c>
      <c r="DG27" s="7">
        <f t="shared" si="16"/>
        <v>3.6081691489890564E-3</v>
      </c>
      <c r="DH27" s="7">
        <f t="shared" si="16"/>
        <v>0.4722354838978739</v>
      </c>
      <c r="DI27" s="7">
        <f t="shared" si="16"/>
        <v>-5.3155665007564412E-2</v>
      </c>
      <c r="DJ27" s="7">
        <f t="shared" si="16"/>
        <v>0.26951725198730736</v>
      </c>
      <c r="DK27" s="7">
        <f t="shared" si="16"/>
        <v>0.40997118355519169</v>
      </c>
      <c r="DL27" s="7">
        <f t="shared" si="16"/>
        <v>0.14599099374058389</v>
      </c>
      <c r="DM27" s="7">
        <f t="shared" si="16"/>
        <v>-0.33394652938736624</v>
      </c>
      <c r="DN27" s="7">
        <f t="shared" si="16"/>
        <v>-0.3901960256440844</v>
      </c>
      <c r="DO27" s="7">
        <f t="shared" si="16"/>
        <v>-0.21353931710740492</v>
      </c>
      <c r="DP27" s="7">
        <f t="shared" si="16"/>
        <v>-0.16755170987152668</v>
      </c>
      <c r="DQ27" s="7">
        <f t="shared" ref="DQ27:EF90" si="26">IF(MOD(DQ$3/$J27,1)&gt;0.5,-(1-MOD(DQ$3/$J27,1)),MOD(DQ$3/$J27,1))</f>
        <v>-0.35336440659475232</v>
      </c>
      <c r="DR27" s="7">
        <f t="shared" si="26"/>
        <v>0.17103425910478887</v>
      </c>
      <c r="DS27" s="7">
        <f t="shared" si="26"/>
        <v>-0.42152962915658909</v>
      </c>
      <c r="DT27" s="7">
        <f t="shared" si="26"/>
        <v>5.2286664162101815E-2</v>
      </c>
      <c r="DU27" s="7">
        <f t="shared" si="26"/>
        <v>5.1981321532537539E-2</v>
      </c>
      <c r="DV27" s="7">
        <f t="shared" si="26"/>
        <v>9.6182914918567342E-2</v>
      </c>
      <c r="DW27" s="7">
        <f t="shared" si="26"/>
        <v>0.41965328237626709</v>
      </c>
      <c r="DX27" s="7">
        <f t="shared" si="26"/>
        <v>0.26940723174223469</v>
      </c>
      <c r="DY27" s="7">
        <f t="shared" si="26"/>
        <v>0.24333510356601762</v>
      </c>
      <c r="DZ27" s="7">
        <f t="shared" si="26"/>
        <v>0.28687059034101736</v>
      </c>
      <c r="EA27" s="7">
        <f t="shared" si="26"/>
        <v>-0.31143788914287818</v>
      </c>
      <c r="EB27" s="7">
        <f t="shared" si="26"/>
        <v>0.15795089222741621</v>
      </c>
      <c r="EC27" s="7">
        <f t="shared" si="26"/>
        <v>0.15465731279479056</v>
      </c>
      <c r="ED27" s="7">
        <f t="shared" si="26"/>
        <v>0.1265503044204126</v>
      </c>
      <c r="EE27" s="7">
        <f t="shared" si="26"/>
        <v>0.45343192696418105</v>
      </c>
      <c r="EF27" s="7">
        <f t="shared" si="26"/>
        <v>-0.49526281839657771</v>
      </c>
      <c r="EG27" s="7">
        <f t="shared" si="17"/>
        <v>0.42107701240864115</v>
      </c>
      <c r="EH27" s="7">
        <f t="shared" ref="EH27:EW90" si="27">IF(MOD(EH$3/$J27,1)&gt;0.5,-(1-MOD(EH$3/$J27,1)),MOD(EH$3/$J27,1))</f>
        <v>0.31927236230108175</v>
      </c>
      <c r="EI27" s="7">
        <f t="shared" si="27"/>
        <v>3.0173311810486325E-3</v>
      </c>
      <c r="EJ27" s="7">
        <f t="shared" si="27"/>
        <v>7.6821807699805067E-3</v>
      </c>
      <c r="EK27" s="7">
        <f t="shared" si="27"/>
        <v>-0.29948820083391647</v>
      </c>
      <c r="EL27" s="7">
        <f t="shared" si="27"/>
        <v>0.44319406083911278</v>
      </c>
      <c r="EM27" s="7">
        <f t="shared" si="27"/>
        <v>0.14483078732754473</v>
      </c>
      <c r="EN27" s="7">
        <f t="shared" si="27"/>
        <v>-0.27727262616079329</v>
      </c>
      <c r="EO27" s="7">
        <f t="shared" si="27"/>
        <v>0.47026826556239865</v>
      </c>
      <c r="EP27" s="7">
        <f t="shared" si="27"/>
        <v>-0.11406492931523438</v>
      </c>
      <c r="EQ27" s="7">
        <f t="shared" si="27"/>
        <v>6.926106954383382E-2</v>
      </c>
      <c r="ER27" s="7">
        <f t="shared" si="27"/>
        <v>0.15388944245170944</v>
      </c>
      <c r="ES27" s="7">
        <f t="shared" si="27"/>
        <v>-8.7034607369967154E-2</v>
      </c>
      <c r="ET27" s="7">
        <f t="shared" si="27"/>
        <v>0.42094344481682899</v>
      </c>
      <c r="EU27" s="7">
        <f t="shared" si="27"/>
        <v>0.48930705099318139</v>
      </c>
      <c r="EV27" s="7">
        <f t="shared" si="27"/>
        <v>-0.41608084064679107</v>
      </c>
      <c r="EW27" s="7">
        <f t="shared" si="27"/>
        <v>-0.48485170190853388</v>
      </c>
      <c r="EX27" s="7">
        <f t="shared" si="22"/>
        <v>0.3443300588018734</v>
      </c>
      <c r="EY27" s="7">
        <f t="shared" si="22"/>
        <v>-0.25996901110072823</v>
      </c>
      <c r="EZ27" s="7">
        <f t="shared" si="22"/>
        <v>0.44746634220581716</v>
      </c>
      <c r="FA27" s="7">
        <f t="shared" si="22"/>
        <v>-0.44464970597367692</v>
      </c>
      <c r="FB27" s="7">
        <f t="shared" si="22"/>
        <v>0.310394031749889</v>
      </c>
      <c r="FC27" s="7">
        <f t="shared" si="22"/>
        <v>0.4826557474680836</v>
      </c>
      <c r="FD27" s="7">
        <f t="shared" si="22"/>
        <v>0.44032581026110729</v>
      </c>
      <c r="FE27" s="7">
        <f t="shared" si="22"/>
        <v>-0.25422025605755261</v>
      </c>
      <c r="FF27" s="7">
        <f t="shared" si="22"/>
        <v>-0.24017322876818636</v>
      </c>
      <c r="FG27" s="7">
        <f t="shared" si="22"/>
        <v>-0.35328670388882832</v>
      </c>
      <c r="FH27" s="7">
        <f t="shared" si="22"/>
        <v>0.31278117716792053</v>
      </c>
      <c r="FI27" s="7">
        <f t="shared" si="22"/>
        <v>2.3309356825130578E-2</v>
      </c>
      <c r="FJ27" s="7">
        <f t="shared" si="22"/>
        <v>7.7871143321910807E-2</v>
      </c>
      <c r="FK27" s="7">
        <f t="shared" si="22"/>
        <v>-0.36689407199818902</v>
      </c>
      <c r="FL27" s="7">
        <f t="shared" si="22"/>
        <v>0.30857375675600451</v>
      </c>
      <c r="FM27" s="7">
        <f t="shared" si="22"/>
        <v>-0.45436842671965394</v>
      </c>
      <c r="FN27" s="7">
        <f t="shared" si="19"/>
        <v>0.32186283783570957</v>
      </c>
      <c r="FO27" s="7">
        <f t="shared" si="23"/>
        <v>0.25602660671432886</v>
      </c>
      <c r="FP27" s="7">
        <f t="shared" si="23"/>
        <v>-0.40217011697406591</v>
      </c>
      <c r="FQ27" s="7">
        <f t="shared" si="23"/>
        <v>-0.18264215161165964</v>
      </c>
      <c r="FR27" s="7">
        <f t="shared" si="23"/>
        <v>-0.1158398612785021</v>
      </c>
      <c r="FS27" s="7">
        <f t="shared" si="23"/>
        <v>-0.29586452559199827</v>
      </c>
      <c r="FT27" s="7">
        <f t="shared" si="23"/>
        <v>0.30257272726448825</v>
      </c>
      <c r="FU27" s="7">
        <f t="shared" si="23"/>
        <v>-0.36698912149898599</v>
      </c>
      <c r="FV27" s="7">
        <f t="shared" si="23"/>
        <v>8.2689008639890371E-2</v>
      </c>
      <c r="FW27" s="7">
        <f t="shared" si="23"/>
        <v>7.7189985778194803E-2</v>
      </c>
      <c r="FX27" s="7">
        <f t="shared" si="23"/>
        <v>-0.2403038483618829</v>
      </c>
      <c r="FY27" s="7">
        <f t="shared" si="23"/>
        <v>-0.31423728333797341</v>
      </c>
      <c r="FZ27" s="7">
        <f t="shared" si="23"/>
        <v>8.8140260801649717E-2</v>
      </c>
      <c r="GA27" s="7">
        <f t="shared" si="23"/>
        <v>5.3997385548541388E-2</v>
      </c>
      <c r="GB27" s="7">
        <f t="shared" si="23"/>
        <v>-0.13649076185237163</v>
      </c>
      <c r="GC27" s="7">
        <f t="shared" si="23"/>
        <v>-0.38468648211051004</v>
      </c>
      <c r="GD27" s="7">
        <f t="shared" si="23"/>
        <v>-0.31637621309255337</v>
      </c>
      <c r="GE27" s="7">
        <f t="shared" si="20"/>
        <v>-0.16065711840531094</v>
      </c>
      <c r="GF27" s="7">
        <f t="shared" si="20"/>
        <v>6.2634663896346865E-2</v>
      </c>
      <c r="GG27" s="7">
        <f t="shared" si="20"/>
        <v>-0.44342503339294126</v>
      </c>
      <c r="GH27" s="7">
        <f t="shared" si="20"/>
        <v>0.21707387920037036</v>
      </c>
      <c r="GI27" s="7">
        <f t="shared" si="20"/>
        <v>-0.31081354150361307</v>
      </c>
      <c r="GJ27" s="7">
        <f t="shared" si="20"/>
        <v>-8.6362007120555973E-2</v>
      </c>
      <c r="GK27" s="7">
        <f t="shared" si="20"/>
        <v>-0.25566277002930704</v>
      </c>
    </row>
    <row r="28" spans="6:193">
      <c r="F28" s="20">
        <v>24</v>
      </c>
      <c r="G28">
        <f>'Class data q'!J27</f>
        <v>-4.6306696336572297E-19</v>
      </c>
      <c r="H28" s="20">
        <f>'Class data q'!K27</f>
        <v>-3.4006711857289193E-19</v>
      </c>
      <c r="J28" s="88">
        <v>8.7814262189075969E-16</v>
      </c>
      <c r="K28" s="7">
        <f t="shared" si="3"/>
        <v>-3.2395596561851647E-4</v>
      </c>
      <c r="L28" s="7">
        <f t="shared" si="21"/>
        <v>-1.2364983763173409E-3</v>
      </c>
      <c r="M28" s="7">
        <f t="shared" si="21"/>
        <v>-1.4196300776111448E-3</v>
      </c>
      <c r="N28" s="7">
        <f t="shared" si="21"/>
        <v>-2.9637994197481143E-3</v>
      </c>
      <c r="O28" s="7">
        <f t="shared" si="21"/>
        <v>-1.0393159841228794E-3</v>
      </c>
      <c r="P28" s="7">
        <f t="shared" si="21"/>
        <v>-0.25765497239554791</v>
      </c>
      <c r="Q28" s="7">
        <f t="shared" si="21"/>
        <v>0.27812841824084644</v>
      </c>
      <c r="R28" s="7">
        <f t="shared" si="21"/>
        <v>-0.49572882337484137</v>
      </c>
      <c r="S28" s="7">
        <f t="shared" si="21"/>
        <v>9.5289112108260868E-2</v>
      </c>
      <c r="T28" s="7">
        <f t="shared" si="21"/>
        <v>-3.7875586302515973E-4</v>
      </c>
      <c r="U28" s="7">
        <f t="shared" si="21"/>
        <v>-1.3960316710454057E-3</v>
      </c>
      <c r="V28" s="7">
        <f t="shared" si="21"/>
        <v>-8.7615163555720965E-4</v>
      </c>
      <c r="W28" s="7">
        <f t="shared" si="21"/>
        <v>3.8929869199609573E-4</v>
      </c>
      <c r="X28" s="7">
        <f t="shared" si="21"/>
        <v>-4.9246302212957449E-4</v>
      </c>
      <c r="Y28" s="7">
        <f t="shared" si="21"/>
        <v>-8.1038126612864581E-5</v>
      </c>
      <c r="Z28" s="7">
        <f t="shared" si="21"/>
        <v>1.5224454298058629E-3</v>
      </c>
      <c r="AA28" s="7">
        <f t="shared" si="21"/>
        <v>-2.5943951791773667E-4</v>
      </c>
      <c r="AB28" s="7">
        <f t="shared" si="18"/>
        <v>-6.0887311450052994E-4</v>
      </c>
      <c r="AC28" s="7">
        <f t="shared" si="18"/>
        <v>-5.2553078960293487E-4</v>
      </c>
      <c r="AD28" s="7">
        <f t="shared" si="18"/>
        <v>-4.8413090915322421E-4</v>
      </c>
      <c r="AE28" s="7">
        <f t="shared" si="18"/>
        <v>-1.0912463149818086E-3</v>
      </c>
      <c r="AF28" s="7">
        <f t="shared" si="18"/>
        <v>1.7457759276617874E-3</v>
      </c>
      <c r="AG28" s="7">
        <f t="shared" si="18"/>
        <v>5.5787236883186772E-5</v>
      </c>
      <c r="AH28" s="7">
        <f t="shared" si="18"/>
        <v>-5.2732546151634807E-4</v>
      </c>
      <c r="AI28" s="7">
        <f t="shared" si="18"/>
        <v>0</v>
      </c>
      <c r="AJ28" s="7">
        <f t="shared" si="18"/>
        <v>-0.10408319818334733</v>
      </c>
      <c r="AK28" s="7">
        <f t="shared" si="18"/>
        <v>3.4929351743592123E-2</v>
      </c>
      <c r="AL28" s="7">
        <f t="shared" si="18"/>
        <v>0.16295167614761014</v>
      </c>
      <c r="AM28" s="7">
        <f t="shared" ref="AM28:BB91" si="28">IF(MOD(AM$3/$J28,1)&gt;0.5,-(1-MOD(AM$3/$J28,1)),MOD(AM$3/$J28,1))</f>
        <v>-0.4907423034779167</v>
      </c>
      <c r="AN28" s="7">
        <f t="shared" si="28"/>
        <v>-0.40618604630019894</v>
      </c>
      <c r="AO28" s="7">
        <f t="shared" si="28"/>
        <v>-8.3777093812520409E-4</v>
      </c>
      <c r="AP28" s="7">
        <f t="shared" si="28"/>
        <v>-7.6160994375018554E-4</v>
      </c>
      <c r="AQ28" s="7">
        <f t="shared" si="28"/>
        <v>-5.702065137618284E-4</v>
      </c>
      <c r="AR28" s="7">
        <f t="shared" si="28"/>
        <v>-8.3777093812520409E-4</v>
      </c>
      <c r="AS28" s="7">
        <f t="shared" si="28"/>
        <v>-8.7585143531265786E-4</v>
      </c>
      <c r="AT28" s="7">
        <f t="shared" si="28"/>
        <v>-8.3777093812520409E-4</v>
      </c>
      <c r="AU28" s="7">
        <f t="shared" si="28"/>
        <v>-7.6160994375018554E-4</v>
      </c>
      <c r="AV28" s="7">
        <f t="shared" si="28"/>
        <v>-8.3777093812520409E-4</v>
      </c>
      <c r="AW28" s="7">
        <f t="shared" si="28"/>
        <v>-7.6160994375018554E-4</v>
      </c>
      <c r="AX28" s="7">
        <f t="shared" si="28"/>
        <v>-7.6160994375018554E-4</v>
      </c>
      <c r="AY28" s="7">
        <f t="shared" si="28"/>
        <v>-8.3777093812520409E-4</v>
      </c>
      <c r="AZ28" s="7">
        <f t="shared" si="28"/>
        <v>-7.6160994375018554E-4</v>
      </c>
      <c r="BA28" s="7">
        <f t="shared" si="28"/>
        <v>-5.702065137618284E-4</v>
      </c>
      <c r="BB28" s="7">
        <f t="shared" si="28"/>
        <v>-7.996904409376393E-4</v>
      </c>
      <c r="BC28" s="7">
        <f t="shared" ref="BC28:BR91" si="29">IF(MOD(BC$3/$J28,1)&gt;0.5,-(1-MOD(BC$3/$J28,1)),MOD(BC$3/$J28,1))</f>
        <v>-5.206233386521042E-4</v>
      </c>
      <c r="BD28" s="7">
        <f t="shared" si="29"/>
        <v>-8.3777093812520409E-4</v>
      </c>
      <c r="BE28" s="7">
        <f t="shared" si="29"/>
        <v>-7.996904409376393E-4</v>
      </c>
      <c r="BF28" s="7">
        <f t="shared" si="29"/>
        <v>-8.3777093812520409E-4</v>
      </c>
      <c r="BG28" s="7">
        <f t="shared" si="29"/>
        <v>-5.702065137618284E-4</v>
      </c>
      <c r="BH28" s="7">
        <f t="shared" si="29"/>
        <v>-5.702065137618284E-4</v>
      </c>
      <c r="BI28" s="7">
        <f t="shared" si="29"/>
        <v>-5.206233386521042E-4</v>
      </c>
      <c r="BJ28" s="7">
        <f t="shared" si="29"/>
        <v>-9.0078077053734606E-4</v>
      </c>
      <c r="BK28" s="7">
        <f t="shared" si="29"/>
        <v>-2.1050179732587937E-3</v>
      </c>
      <c r="BL28" s="7">
        <f t="shared" si="29"/>
        <v>-2.5966052710191256E-4</v>
      </c>
      <c r="BM28" s="7">
        <f t="shared" si="29"/>
        <v>-6.1741822622185527E-4</v>
      </c>
      <c r="BN28" s="7">
        <f t="shared" si="29"/>
        <v>1.176056224144758E-14</v>
      </c>
      <c r="BO28" s="7">
        <f t="shared" si="29"/>
        <v>4.770490479132017E-15</v>
      </c>
      <c r="BP28" s="7">
        <f t="shared" si="29"/>
        <v>1.1269633621863216E-13</v>
      </c>
      <c r="BQ28" s="7">
        <f t="shared" si="29"/>
        <v>6.8906537757361361E-13</v>
      </c>
      <c r="BR28" s="7">
        <f t="shared" si="29"/>
        <v>3.1985561647950448E-12</v>
      </c>
      <c r="BS28" s="7">
        <f t="shared" si="24"/>
        <v>-3.4416913763379853E-15</v>
      </c>
      <c r="BT28" s="7">
        <f t="shared" si="24"/>
        <v>4.2461283183593505E-15</v>
      </c>
      <c r="BU28" s="7">
        <f t="shared" si="24"/>
        <v>-3.2395596561851647E-4</v>
      </c>
      <c r="BV28" s="7">
        <f t="shared" ref="BV28:CK91" si="30">IF(MOD(BV$3/$J28,1)&gt;0.5,-(1-MOD(BV$3/$J28,1)),MOD(BV$3/$J28,1))</f>
        <v>-1.2364983763173409E-3</v>
      </c>
      <c r="BW28" s="7">
        <f t="shared" si="30"/>
        <v>-1.4196300776111448E-3</v>
      </c>
      <c r="BX28" s="7">
        <f t="shared" si="25"/>
        <v>-2.9637994197481143E-3</v>
      </c>
      <c r="BY28" s="7">
        <f t="shared" si="25"/>
        <v>-1.0393159841228794E-3</v>
      </c>
      <c r="BZ28" s="7">
        <f t="shared" si="25"/>
        <v>-2.8353566201688718E-4</v>
      </c>
      <c r="CA28" s="7">
        <f t="shared" si="25"/>
        <v>-3.620350253944471E-4</v>
      </c>
      <c r="CB28" s="7">
        <f t="shared" si="25"/>
        <v>-5.0506876586486893E-4</v>
      </c>
      <c r="CC28" s="7">
        <f t="shared" si="25"/>
        <v>-6.6387558590252915E-4</v>
      </c>
      <c r="CD28" s="7">
        <f t="shared" si="25"/>
        <v>-9.2202393733953336E-4</v>
      </c>
      <c r="CE28" s="7">
        <f t="shared" si="25"/>
        <v>-4.1856010969387736E-4</v>
      </c>
      <c r="CF28" s="7">
        <f t="shared" si="25"/>
        <v>-1.2717713864560665E-3</v>
      </c>
      <c r="CG28" s="7">
        <f t="shared" si="25"/>
        <v>-5.1381414356099775E-4</v>
      </c>
      <c r="CH28" s="7">
        <f t="shared" si="25"/>
        <v>-5.8490701560753866E-4</v>
      </c>
      <c r="CI28" s="7">
        <f t="shared" si="25"/>
        <v>-1.4953833268255279E-3</v>
      </c>
      <c r="CJ28" s="7">
        <f t="shared" si="25"/>
        <v>-1.9820360520549363E-3</v>
      </c>
      <c r="CK28" s="7">
        <f t="shared" si="25"/>
        <v>-3.3841554576519162E-4</v>
      </c>
      <c r="CL28" s="7">
        <f t="shared" si="25"/>
        <v>-1.2847076915079025E-3</v>
      </c>
      <c r="CM28" s="7">
        <f t="shared" ref="CM28:DB91" si="31">IF(MOD(CM$3/$J28,1)&gt;0.5,-(1-MOD(CM$3/$J28,1)),MOD(CM$3/$J28,1))</f>
        <v>-5.9622108407292318E-3</v>
      </c>
      <c r="CN28" s="7">
        <f t="shared" si="31"/>
        <v>-2.7775105335599903E-2</v>
      </c>
      <c r="CO28" s="7">
        <f t="shared" si="31"/>
        <v>-7.4533955210980274E-3</v>
      </c>
      <c r="CP28" s="7">
        <f t="shared" si="31"/>
        <v>-4.9242413626978676E-3</v>
      </c>
      <c r="CQ28" s="7">
        <f t="shared" si="31"/>
        <v>-2.8398363583722497E-2</v>
      </c>
      <c r="CR28" s="7">
        <f t="shared" si="31"/>
        <v>-2.2709420019009996E-2</v>
      </c>
      <c r="CS28" s="7">
        <f t="shared" si="31"/>
        <v>-3.6625871279072353E-3</v>
      </c>
      <c r="CT28" s="7">
        <f t="shared" si="31"/>
        <v>-3.874299520763369E-2</v>
      </c>
      <c r="CU28" s="7">
        <f t="shared" si="31"/>
        <v>-2.5453641245533842E-2</v>
      </c>
      <c r="CV28" s="7">
        <f t="shared" si="31"/>
        <v>-4.5200788042703E-2</v>
      </c>
      <c r="CW28" s="7">
        <f t="shared" si="31"/>
        <v>-1.5903514307602507E-3</v>
      </c>
      <c r="CX28" s="7">
        <f t="shared" si="31"/>
        <v>-8.004368958631769E-4</v>
      </c>
      <c r="CY28" s="7">
        <f t="shared" si="31"/>
        <v>-8.0547942022435315E-4</v>
      </c>
      <c r="CZ28" s="7">
        <f t="shared" si="31"/>
        <v>-2.1117937589463232E-3</v>
      </c>
      <c r="DA28" s="7">
        <f t="shared" si="31"/>
        <v>-1.1074754456580349E-3</v>
      </c>
      <c r="DB28" s="7">
        <f t="shared" si="31"/>
        <v>-6.5524790726256832E-4</v>
      </c>
      <c r="DC28" s="7">
        <f t="shared" ref="DC28:DR91" si="32">IF(MOD(DC$3/$J28,1)&gt;0.5,-(1-MOD(DC$3/$J28,1)),MOD(DC$3/$J28,1))</f>
        <v>-2.8972612634681205E-5</v>
      </c>
      <c r="DD28" s="7">
        <f t="shared" si="32"/>
        <v>-3.5995121665632901E-5</v>
      </c>
      <c r="DE28" s="7">
        <f t="shared" si="32"/>
        <v>-1.2508368169028561E-4</v>
      </c>
      <c r="DF28" s="7">
        <f t="shared" si="32"/>
        <v>-3.4848815373411668E-6</v>
      </c>
      <c r="DG28" s="7">
        <f t="shared" si="32"/>
        <v>-1.9026794617627019E-6</v>
      </c>
      <c r="DH28" s="7">
        <f t="shared" si="32"/>
        <v>-2.490217944908224E-4</v>
      </c>
      <c r="DI28" s="7">
        <f t="shared" si="32"/>
        <v>2.8030335582322453E-5</v>
      </c>
      <c r="DJ28" s="7">
        <f t="shared" si="32"/>
        <v>-1.421233092908647E-4</v>
      </c>
      <c r="DK28" s="7">
        <f t="shared" si="32"/>
        <v>-2.1618824357660937E-4</v>
      </c>
      <c r="DL28" s="7">
        <f t="shared" si="32"/>
        <v>-1.1316356911841297E-3</v>
      </c>
      <c r="DM28" s="7">
        <f t="shared" si="32"/>
        <v>-3.5122695378542179E-4</v>
      </c>
      <c r="DN28" s="7">
        <f t="shared" si="32"/>
        <v>-3.2156516221171216E-4</v>
      </c>
      <c r="DO28" s="7">
        <f t="shared" si="32"/>
        <v>-9.4204620408711026E-4</v>
      </c>
      <c r="DP28" s="7">
        <f t="shared" si="32"/>
        <v>-4.3897117878044511E-4</v>
      </c>
      <c r="DQ28" s="7">
        <f t="shared" si="32"/>
        <v>-3.409874127253687E-4</v>
      </c>
      <c r="DR28" s="7">
        <f t="shared" si="32"/>
        <v>-6.1751618113392581E-4</v>
      </c>
      <c r="DS28" s="7">
        <f t="shared" si="26"/>
        <v>-8.3236761679483795E-4</v>
      </c>
      <c r="DT28" s="7">
        <f t="shared" si="26"/>
        <v>-1.0822230123431753E-3</v>
      </c>
      <c r="DU28" s="7">
        <f t="shared" si="26"/>
        <v>-1.08206199740013E-3</v>
      </c>
      <c r="DV28" s="7">
        <f t="shared" si="26"/>
        <v>-5.7804516151571672E-4</v>
      </c>
      <c r="DW28" s="7">
        <f t="shared" si="26"/>
        <v>-7.486193223222859E-4</v>
      </c>
      <c r="DX28" s="7">
        <f t="shared" si="26"/>
        <v>-6.6939075433070094E-4</v>
      </c>
      <c r="DY28" s="7">
        <f t="shared" si="26"/>
        <v>-6.5564225730740944E-4</v>
      </c>
      <c r="DZ28" s="7">
        <f t="shared" si="26"/>
        <v>-1.205925089479698E-3</v>
      </c>
      <c r="EA28" s="7">
        <f t="shared" si="26"/>
        <v>-2.4723981789558369E-3</v>
      </c>
      <c r="EB28" s="7">
        <f t="shared" si="26"/>
        <v>-6.1061698865705338E-4</v>
      </c>
      <c r="EC28" s="7">
        <f t="shared" si="26"/>
        <v>-6.0888020036276025E-4</v>
      </c>
      <c r="ED28" s="7">
        <f t="shared" si="26"/>
        <v>-5.9405865919992529E-4</v>
      </c>
      <c r="EE28" s="7">
        <f t="shared" si="26"/>
        <v>-2.3910620015266115E-4</v>
      </c>
      <c r="EF28" s="7">
        <f t="shared" si="26"/>
        <v>-2.6616076723351423E-4</v>
      </c>
      <c r="EG28" s="7">
        <f t="shared" ref="EG28:EV91" si="33">IF(MOD(EG$3/$J28,1)&gt;0.5,-(1-MOD(EG$3/$J28,1)),MOD(EG$3/$J28,1))</f>
        <v>-7.4937009141862188E-4</v>
      </c>
      <c r="EH28" s="7">
        <f t="shared" si="33"/>
        <v>-1.6836044579982001E-4</v>
      </c>
      <c r="EI28" s="7">
        <f t="shared" si="33"/>
        <v>-5.2891657707399009E-4</v>
      </c>
      <c r="EJ28" s="7">
        <f t="shared" si="27"/>
        <v>-5.3137647103629337E-4</v>
      </c>
      <c r="EK28" s="7">
        <f t="shared" si="27"/>
        <v>-3.693977077928734E-4</v>
      </c>
      <c r="EL28" s="7">
        <f t="shared" si="27"/>
        <v>-2.3370751267326462E-4</v>
      </c>
      <c r="EM28" s="7">
        <f t="shared" si="27"/>
        <v>-6.0369842328567014E-4</v>
      </c>
      <c r="EN28" s="7">
        <f t="shared" si="27"/>
        <v>-3.8111254596029376E-4</v>
      </c>
      <c r="EO28" s="7">
        <f t="shared" si="27"/>
        <v>-7.7530989169050102E-4</v>
      </c>
      <c r="EP28" s="7">
        <f t="shared" si="27"/>
        <v>-4.6717612002233899E-4</v>
      </c>
      <c r="EQ28" s="7">
        <f t="shared" si="27"/>
        <v>-1.6184995100113619E-3</v>
      </c>
      <c r="ER28" s="7">
        <f t="shared" si="27"/>
        <v>-6.0847528277974128E-4</v>
      </c>
      <c r="ES28" s="7">
        <f t="shared" si="27"/>
        <v>-4.8142989701704941E-4</v>
      </c>
      <c r="ET28" s="7">
        <f t="shared" si="27"/>
        <v>-1.8039505808593592E-3</v>
      </c>
      <c r="EU28" s="7">
        <f t="shared" si="27"/>
        <v>-2.3673259125536195E-3</v>
      </c>
      <c r="EV28" s="7">
        <f t="shared" si="27"/>
        <v>-3.0791544019415085E-4</v>
      </c>
      <c r="EW28" s="7">
        <f t="shared" si="27"/>
        <v>-2.7165081404045832E-4</v>
      </c>
      <c r="EX28" s="7">
        <f t="shared" si="22"/>
        <v>-7.088994686880179E-4</v>
      </c>
      <c r="EY28" s="7">
        <f t="shared" si="22"/>
        <v>-1.444888105790465E-3</v>
      </c>
      <c r="EZ28" s="7">
        <f t="shared" si="22"/>
        <v>-7.6328585693308248E-4</v>
      </c>
      <c r="FA28" s="7">
        <f t="shared" si="22"/>
        <v>-2.4021521961660186E-3</v>
      </c>
      <c r="FB28" s="7">
        <f t="shared" si="22"/>
        <v>-1.2183295990770837E-3</v>
      </c>
      <c r="FC28" s="7">
        <f t="shared" si="22"/>
        <v>2.7280879672922419E-4</v>
      </c>
      <c r="FD28" s="7">
        <f t="shared" si="22"/>
        <v>2.9513045040285114E-4</v>
      </c>
      <c r="FE28" s="7">
        <f t="shared" si="22"/>
        <v>1.3405681385235372E-4</v>
      </c>
      <c r="FF28" s="7">
        <f t="shared" si="22"/>
        <v>1.2664945870405591E-4</v>
      </c>
      <c r="FG28" s="7">
        <f t="shared" si="22"/>
        <v>1.8629707417576664E-4</v>
      </c>
      <c r="FH28" s="7">
        <f t="shared" si="22"/>
        <v>-0.11301258624310273</v>
      </c>
      <c r="FI28" s="7">
        <f t="shared" si="22"/>
        <v>2.7408632381504767E-2</v>
      </c>
      <c r="FJ28" s="7">
        <f t="shared" si="22"/>
        <v>1.2614747639801381E-2</v>
      </c>
      <c r="FK28" s="7">
        <f t="shared" si="22"/>
        <v>2.9723698430759688E-2</v>
      </c>
      <c r="FL28" s="7">
        <f t="shared" si="22"/>
        <v>-4.1294104796968489E-2</v>
      </c>
      <c r="FM28" s="7">
        <f t="shared" si="22"/>
        <v>-4.3001087804022342E-2</v>
      </c>
      <c r="FN28" s="7">
        <f t="shared" si="19"/>
        <v>3.4106428529056106E-2</v>
      </c>
      <c r="FO28" s="7">
        <f t="shared" si="23"/>
        <v>3.9941725726696548E-2</v>
      </c>
      <c r="FP28" s="7">
        <f t="shared" si="23"/>
        <v>1.0231258311352095E-2</v>
      </c>
      <c r="FQ28" s="7">
        <f t="shared" si="23"/>
        <v>3.2790490470904696E-2</v>
      </c>
      <c r="FR28" s="7">
        <f t="shared" si="23"/>
        <v>1.7990150999866592E-2</v>
      </c>
      <c r="FS28" s="7">
        <f t="shared" si="23"/>
        <v>1.4393804358445582E-2</v>
      </c>
      <c r="FT28" s="7">
        <f t="shared" si="23"/>
        <v>-7.014785302759563E-3</v>
      </c>
      <c r="FU28" s="7">
        <f t="shared" si="23"/>
        <v>1.9352270786593282E-4</v>
      </c>
      <c r="FV28" s="7">
        <f t="shared" si="23"/>
        <v>-1.0982549426760135E-3</v>
      </c>
      <c r="FW28" s="7">
        <f t="shared" si="23"/>
        <v>-1.6226806294239449E-3</v>
      </c>
      <c r="FX28" s="7">
        <f t="shared" si="23"/>
        <v>-5.6738617389382462E-3</v>
      </c>
      <c r="FY28" s="7">
        <f t="shared" si="23"/>
        <v>-3.6162014105456386E-4</v>
      </c>
      <c r="FZ28" s="7">
        <f t="shared" si="23"/>
        <v>-4.7924077573525681E-3</v>
      </c>
      <c r="GA28" s="7">
        <f t="shared" si="23"/>
        <v>-0.44667314010060388</v>
      </c>
      <c r="GB28" s="7">
        <f t="shared" si="23"/>
        <v>-0.2103308840910374</v>
      </c>
      <c r="GC28" s="7">
        <f t="shared" si="23"/>
        <v>-0.34414067139345894</v>
      </c>
      <c r="GD28" s="7">
        <f t="shared" si="23"/>
        <v>-0.33099355659968632</v>
      </c>
      <c r="GE28" s="7">
        <f t="shared" si="20"/>
        <v>-0.27254254501484421</v>
      </c>
      <c r="GF28" s="7">
        <f t="shared" si="20"/>
        <v>-0.38128933752936756</v>
      </c>
      <c r="GG28" s="7">
        <f t="shared" si="20"/>
        <v>-0.42426316721028035</v>
      </c>
      <c r="GH28" s="7">
        <f t="shared" si="20"/>
        <v>0.34969323736680735</v>
      </c>
      <c r="GI28" s="7">
        <f t="shared" si="20"/>
        <v>1.9674941970323895E-2</v>
      </c>
      <c r="GJ28" s="7">
        <f t="shared" si="20"/>
        <v>-0.27785497733385434</v>
      </c>
      <c r="GK28" s="7">
        <f t="shared" si="20"/>
        <v>-9.8843662806124E-3</v>
      </c>
    </row>
    <row r="29" spans="6:193">
      <c r="F29" s="20">
        <v>26</v>
      </c>
      <c r="G29">
        <f>'Class data q'!J28</f>
        <v>8.7814262189075969E-16</v>
      </c>
      <c r="H29" s="20">
        <f>'Class data q'!K28</f>
        <v>7.0462014161716417E-20</v>
      </c>
      <c r="J29" s="89">
        <v>7.8674272934325953E-16</v>
      </c>
      <c r="K29" s="7">
        <f t="shared" si="3"/>
        <v>-3.6159157296933309E-4</v>
      </c>
      <c r="L29" s="7">
        <f t="shared" si="21"/>
        <v>-1.3801486631459525E-3</v>
      </c>
      <c r="M29" s="7">
        <f t="shared" si="21"/>
        <v>-1.5845557028649759E-3</v>
      </c>
      <c r="N29" s="7">
        <f t="shared" si="21"/>
        <v>-3.3081190281712969E-3</v>
      </c>
      <c r="O29" s="7">
        <f t="shared" si="21"/>
        <v>-1.1600585925115592E-3</v>
      </c>
      <c r="P29" s="7">
        <f t="shared" si="21"/>
        <v>-0.28758805714224844</v>
      </c>
      <c r="Q29" s="7">
        <f t="shared" si="21"/>
        <v>0.19426493587862981</v>
      </c>
      <c r="R29" s="7">
        <f t="shared" si="21"/>
        <v>0.44667984530522165</v>
      </c>
      <c r="S29" s="7">
        <f t="shared" si="21"/>
        <v>0.10635933148596266</v>
      </c>
      <c r="T29" s="7">
        <f t="shared" si="21"/>
        <v>-4.227578523553488E-4</v>
      </c>
      <c r="U29" s="7">
        <f t="shared" si="21"/>
        <v>-1.5582157497378013E-3</v>
      </c>
      <c r="V29" s="7">
        <f t="shared" si="21"/>
        <v>-9.7793861414441352E-4</v>
      </c>
      <c r="W29" s="7">
        <f t="shared" si="21"/>
        <v>4.3452549523205036E-4</v>
      </c>
      <c r="X29" s="7">
        <f t="shared" si="21"/>
        <v>-5.4967494875746148E-4</v>
      </c>
      <c r="Y29" s="7">
        <f t="shared" si="21"/>
        <v>-9.045273673680132E-5</v>
      </c>
      <c r="Z29" s="7">
        <f t="shared" si="21"/>
        <v>1.6993156359148488E-3</v>
      </c>
      <c r="AA29" s="7">
        <f t="shared" si="21"/>
        <v>-2.8957992236733343E-4</v>
      </c>
      <c r="AB29" s="7">
        <f t="shared" si="18"/>
        <v>-6.7960899189067892E-4</v>
      </c>
      <c r="AC29" s="7">
        <f t="shared" si="18"/>
        <v>-5.865843664695225E-4</v>
      </c>
      <c r="AD29" s="7">
        <f t="shared" si="18"/>
        <v>-5.4037485196345436E-4</v>
      </c>
      <c r="AE29" s="7">
        <f t="shared" si="18"/>
        <v>-1.2180219332521558E-3</v>
      </c>
      <c r="AF29" s="7">
        <f t="shared" si="18"/>
        <v>1.9485915702461137E-3</v>
      </c>
      <c r="AG29" s="7">
        <f t="shared" si="18"/>
        <v>6.22683230965943E-5</v>
      </c>
      <c r="AH29" s="7">
        <f t="shared" si="18"/>
        <v>-5.8858753452006862E-4</v>
      </c>
      <c r="AI29" s="7">
        <f t="shared" si="18"/>
        <v>0.1161750711364018</v>
      </c>
      <c r="AJ29" s="7">
        <f t="shared" si="18"/>
        <v>0</v>
      </c>
      <c r="AK29" s="7">
        <f t="shared" si="18"/>
        <v>3.8987271667152344E-2</v>
      </c>
      <c r="AL29" s="7">
        <f t="shared" si="18"/>
        <v>0.18188259871585466</v>
      </c>
      <c r="AM29" s="7">
        <f t="shared" si="28"/>
        <v>-0.43157925435770339</v>
      </c>
      <c r="AN29" s="7">
        <f t="shared" si="28"/>
        <v>-0.33719966798733647</v>
      </c>
      <c r="AO29" s="7">
        <f t="shared" si="28"/>
        <v>-9.3509903645794257E-4</v>
      </c>
      <c r="AP29" s="7">
        <f t="shared" si="28"/>
        <v>-8.500900331435135E-4</v>
      </c>
      <c r="AQ29" s="7">
        <f t="shared" si="28"/>
        <v>-6.3645029606063108E-4</v>
      </c>
      <c r="AR29" s="7">
        <f t="shared" si="28"/>
        <v>-9.3509903645794257E-4</v>
      </c>
      <c r="AS29" s="7">
        <f t="shared" si="28"/>
        <v>-9.7760353811504608E-4</v>
      </c>
      <c r="AT29" s="7">
        <f t="shared" si="28"/>
        <v>-9.3509903645794257E-4</v>
      </c>
      <c r="AU29" s="7">
        <f t="shared" si="28"/>
        <v>-8.500900331435135E-4</v>
      </c>
      <c r="AV29" s="7">
        <f t="shared" si="28"/>
        <v>-9.3509903645794257E-4</v>
      </c>
      <c r="AW29" s="7">
        <f t="shared" si="28"/>
        <v>-8.500900331435135E-4</v>
      </c>
      <c r="AX29" s="7">
        <f t="shared" si="28"/>
        <v>-8.500900331435135E-4</v>
      </c>
      <c r="AY29" s="7">
        <f t="shared" si="28"/>
        <v>-9.3509903645794257E-4</v>
      </c>
      <c r="AZ29" s="7">
        <f t="shared" si="28"/>
        <v>-8.500900331435135E-4</v>
      </c>
      <c r="BA29" s="7">
        <f t="shared" si="28"/>
        <v>-6.3645029606063108E-4</v>
      </c>
      <c r="BB29" s="7">
        <f t="shared" si="28"/>
        <v>-8.9259453480072803E-4</v>
      </c>
      <c r="BC29" s="7">
        <f t="shared" si="29"/>
        <v>-5.8110679205536364E-4</v>
      </c>
      <c r="BD29" s="7">
        <f t="shared" si="29"/>
        <v>-9.3509903645794257E-4</v>
      </c>
      <c r="BE29" s="7">
        <f t="shared" si="29"/>
        <v>-8.9259453480072803E-4</v>
      </c>
      <c r="BF29" s="7">
        <f t="shared" si="29"/>
        <v>-9.3509903645794257E-4</v>
      </c>
      <c r="BG29" s="7">
        <f t="shared" si="29"/>
        <v>-6.3645029606063108E-4</v>
      </c>
      <c r="BH29" s="7">
        <f t="shared" si="29"/>
        <v>-6.3645029606063108E-4</v>
      </c>
      <c r="BI29" s="7">
        <f t="shared" si="29"/>
        <v>-5.8110679205536364E-4</v>
      </c>
      <c r="BJ29" s="7">
        <f t="shared" si="29"/>
        <v>-1.0054290406327215E-3</v>
      </c>
      <c r="BK29" s="7">
        <f t="shared" si="29"/>
        <v>-2.349568586045514E-3</v>
      </c>
      <c r="BL29" s="7">
        <f t="shared" si="29"/>
        <v>-2.8982660730925147E-4</v>
      </c>
      <c r="BM29" s="7">
        <f t="shared" si="29"/>
        <v>-6.891468325741501E-4</v>
      </c>
      <c r="BN29" s="7">
        <f t="shared" si="29"/>
        <v>1.3126846396451836E-14</v>
      </c>
      <c r="BO29" s="7">
        <f t="shared" si="29"/>
        <v>5.3247025499007071E-15</v>
      </c>
      <c r="BP29" s="7">
        <f t="shared" si="29"/>
        <v>1.2578884109564363E-13</v>
      </c>
      <c r="BQ29" s="7">
        <f t="shared" si="29"/>
        <v>7.6911759683085982E-13</v>
      </c>
      <c r="BR29" s="7">
        <f t="shared" si="29"/>
        <v>3.570148654773886E-12</v>
      </c>
      <c r="BS29" s="7">
        <f t="shared" si="24"/>
        <v>-3.8857805861880479E-15</v>
      </c>
      <c r="BT29" s="7">
        <f t="shared" si="24"/>
        <v>4.739422577799039E-15</v>
      </c>
      <c r="BU29" s="7">
        <f t="shared" si="24"/>
        <v>-3.6159157296933309E-4</v>
      </c>
      <c r="BV29" s="7">
        <f t="shared" si="30"/>
        <v>-1.3801486631459525E-3</v>
      </c>
      <c r="BW29" s="7">
        <f t="shared" si="30"/>
        <v>-1.5845557028649759E-3</v>
      </c>
      <c r="BX29" s="7">
        <f t="shared" si="25"/>
        <v>-3.3081190281712969E-3</v>
      </c>
      <c r="BY29" s="7">
        <f t="shared" si="25"/>
        <v>-1.1600585925115592E-3</v>
      </c>
      <c r="BZ29" s="7">
        <f t="shared" si="25"/>
        <v>-3.1647543772139741E-4</v>
      </c>
      <c r="CA29" s="7">
        <f t="shared" si="25"/>
        <v>-4.0409447022360379E-4</v>
      </c>
      <c r="CB29" s="7">
        <f t="shared" si="25"/>
        <v>-5.6374516566803923E-4</v>
      </c>
      <c r="CC29" s="7">
        <f t="shared" si="25"/>
        <v>-7.4100137932042731E-4</v>
      </c>
      <c r="CD29" s="7">
        <f t="shared" si="25"/>
        <v>-1.029140133849471E-3</v>
      </c>
      <c r="CE29" s="7">
        <f t="shared" si="25"/>
        <v>-4.6718636021236826E-4</v>
      </c>
      <c r="CF29" s="7">
        <f t="shared" si="25"/>
        <v>-1.4195195177467701E-3</v>
      </c>
      <c r="CG29" s="7">
        <f t="shared" si="25"/>
        <v>-5.7350653824017606E-4</v>
      </c>
      <c r="CH29" s="7">
        <f t="shared" si="25"/>
        <v>-6.5285862975394959E-4</v>
      </c>
      <c r="CI29" s="7">
        <f t="shared" si="25"/>
        <v>-1.6691095911955944E-3</v>
      </c>
      <c r="CJ29" s="7">
        <f t="shared" si="25"/>
        <v>-2.2122992313973189E-3</v>
      </c>
      <c r="CK29" s="7">
        <f t="shared" si="25"/>
        <v>-3.7773099586813075E-4</v>
      </c>
      <c r="CL29" s="7">
        <f t="shared" si="25"/>
        <v>-1.4339586989583486E-3</v>
      </c>
      <c r="CM29" s="7">
        <f t="shared" si="31"/>
        <v>-6.6548711092810908E-3</v>
      </c>
      <c r="CN29" s="7">
        <f t="shared" si="31"/>
        <v>-3.1001880173784246E-2</v>
      </c>
      <c r="CO29" s="7">
        <f t="shared" si="31"/>
        <v>-8.3192942759693356E-3</v>
      </c>
      <c r="CP29" s="7">
        <f t="shared" si="31"/>
        <v>-5.4963154533020919E-3</v>
      </c>
      <c r="CQ29" s="7">
        <f t="shared" si="31"/>
        <v>-3.1697545493218793E-2</v>
      </c>
      <c r="CR29" s="7">
        <f t="shared" si="31"/>
        <v>-2.5347688505184984E-2</v>
      </c>
      <c r="CS29" s="7">
        <f t="shared" si="31"/>
        <v>-4.0880884480350987E-3</v>
      </c>
      <c r="CT29" s="7">
        <f t="shared" si="31"/>
        <v>-4.3243965431917886E-2</v>
      </c>
      <c r="CU29" s="7">
        <f t="shared" si="31"/>
        <v>-2.841071982791421E-2</v>
      </c>
      <c r="CV29" s="7">
        <f t="shared" si="31"/>
        <v>-5.0451992808985491E-2</v>
      </c>
      <c r="CW29" s="7">
        <f t="shared" si="31"/>
        <v>-1.7751106213607093E-3</v>
      </c>
      <c r="CX29" s="7">
        <f t="shared" si="31"/>
        <v>-8.9342770918021674E-4</v>
      </c>
      <c r="CY29" s="7">
        <f t="shared" si="31"/>
        <v>-8.9905604916784565E-4</v>
      </c>
      <c r="CZ29" s="7">
        <f t="shared" si="31"/>
        <v>-2.3571315491173195E-3</v>
      </c>
      <c r="DA29" s="7">
        <f t="shared" si="31"/>
        <v>-1.2361364843390676E-3</v>
      </c>
      <c r="DB29" s="7">
        <f t="shared" si="31"/>
        <v>-7.3137137950085584E-4</v>
      </c>
      <c r="DC29" s="7">
        <f t="shared" si="32"/>
        <v>-3.2338507968576735E-5</v>
      </c>
      <c r="DD29" s="7">
        <f t="shared" si="32"/>
        <v>-4.0176857485696438E-5</v>
      </c>
      <c r="DE29" s="7">
        <f t="shared" si="32"/>
        <v>-1.3961528730865869E-4</v>
      </c>
      <c r="DF29" s="7">
        <f t="shared" si="32"/>
        <v>-3.8897378977775787E-6</v>
      </c>
      <c r="DG29" s="7">
        <f t="shared" si="32"/>
        <v>-2.1237233834847657E-6</v>
      </c>
      <c r="DH29" s="7">
        <f t="shared" si="32"/>
        <v>-2.7795191918034146E-4</v>
      </c>
      <c r="DI29" s="7">
        <f t="shared" si="32"/>
        <v>3.1286761812575979E-5</v>
      </c>
      <c r="DJ29" s="7">
        <f t="shared" si="32"/>
        <v>-1.5863449485786774E-4</v>
      </c>
      <c r="DK29" s="7">
        <f t="shared" si="32"/>
        <v>-2.4130392815302493E-4</v>
      </c>
      <c r="DL29" s="7">
        <f t="shared" si="32"/>
        <v>-1.2631035481079911E-3</v>
      </c>
      <c r="DM29" s="7">
        <f t="shared" si="32"/>
        <v>-3.9203077012639476E-4</v>
      </c>
      <c r="DN29" s="7">
        <f t="shared" si="32"/>
        <v>-3.5892301780671154E-4</v>
      </c>
      <c r="DO29" s="7">
        <f t="shared" si="32"/>
        <v>-1.051488488860719E-3</v>
      </c>
      <c r="DP29" s="7">
        <f t="shared" si="32"/>
        <v>-4.8996868670214688E-4</v>
      </c>
      <c r="DQ29" s="7">
        <f t="shared" si="32"/>
        <v>-3.8060164965525445E-4</v>
      </c>
      <c r="DR29" s="7">
        <f t="shared" si="32"/>
        <v>-6.8925616740500573E-4</v>
      </c>
      <c r="DS29" s="7">
        <f t="shared" si="26"/>
        <v>-9.2906798388769918E-4</v>
      </c>
      <c r="DT29" s="7">
        <f t="shared" si="26"/>
        <v>-1.2079503477875342E-3</v>
      </c>
      <c r="DU29" s="7">
        <f t="shared" si="26"/>
        <v>-1.2077706269220112E-3</v>
      </c>
      <c r="DV29" s="7">
        <f t="shared" si="26"/>
        <v>-6.4519959927489268E-4</v>
      </c>
      <c r="DW29" s="7">
        <f t="shared" si="26"/>
        <v>-8.3559022534718252E-4</v>
      </c>
      <c r="DX29" s="7">
        <f t="shared" si="26"/>
        <v>-7.4715727283303224E-4</v>
      </c>
      <c r="DY29" s="7">
        <f t="shared" si="26"/>
        <v>-7.3181154319013064E-4</v>
      </c>
      <c r="DZ29" s="7">
        <f t="shared" si="26"/>
        <v>-1.3460235225352113E-3</v>
      </c>
      <c r="EA29" s="7">
        <f t="shared" si="26"/>
        <v>-2.7596292132735512E-3</v>
      </c>
      <c r="EB29" s="7">
        <f t="shared" si="26"/>
        <v>-6.8155546075143736E-4</v>
      </c>
      <c r="EC29" s="7">
        <f t="shared" si="26"/>
        <v>-6.7961690095341698E-4</v>
      </c>
      <c r="ED29" s="7">
        <f t="shared" si="26"/>
        <v>-6.6307346619165486E-4</v>
      </c>
      <c r="EE29" s="7">
        <f t="shared" si="26"/>
        <v>-2.6688437996447156E-4</v>
      </c>
      <c r="EF29" s="7">
        <f t="shared" si="26"/>
        <v>-2.9708201330058692E-4</v>
      </c>
      <c r="EG29" s="7">
        <f t="shared" si="33"/>
        <v>-8.364282150967739E-4</v>
      </c>
      <c r="EH29" s="7">
        <f t="shared" si="33"/>
        <v>-1.8791973256715444E-4</v>
      </c>
      <c r="EI29" s="7">
        <f t="shared" si="33"/>
        <v>-5.9036349804075794E-4</v>
      </c>
      <c r="EJ29" s="7">
        <f t="shared" si="27"/>
        <v>-5.9310917035915178E-4</v>
      </c>
      <c r="EK29" s="7">
        <f t="shared" si="27"/>
        <v>-4.1231251277340508E-4</v>
      </c>
      <c r="EL29" s="7">
        <f t="shared" si="27"/>
        <v>-2.6085849958323859E-4</v>
      </c>
      <c r="EM29" s="7">
        <f t="shared" si="27"/>
        <v>-6.7383313055580096E-4</v>
      </c>
      <c r="EN29" s="7">
        <f t="shared" si="27"/>
        <v>-4.2538832309813035E-4</v>
      </c>
      <c r="EO29" s="7">
        <f t="shared" si="27"/>
        <v>-8.6538157351045975E-4</v>
      </c>
      <c r="EP29" s="7">
        <f t="shared" si="27"/>
        <v>-5.2145033899919646E-4</v>
      </c>
      <c r="EQ29" s="7">
        <f t="shared" si="27"/>
        <v>-1.8065288057211859E-3</v>
      </c>
      <c r="ER29" s="7">
        <f t="shared" si="27"/>
        <v>-6.791649420413437E-4</v>
      </c>
      <c r="ES29" s="7">
        <f t="shared" si="27"/>
        <v>-5.3736004955018402E-4</v>
      </c>
      <c r="ET29" s="7">
        <f t="shared" si="27"/>
        <v>-2.0135246679172658E-3</v>
      </c>
      <c r="EU29" s="7">
        <f t="shared" si="27"/>
        <v>-2.6423501688475071E-3</v>
      </c>
      <c r="EV29" s="7">
        <f t="shared" si="27"/>
        <v>-3.4368753836266919E-4</v>
      </c>
      <c r="EW29" s="7">
        <f t="shared" si="27"/>
        <v>-3.032098666858607E-4</v>
      </c>
      <c r="EX29" s="7">
        <f t="shared" si="22"/>
        <v>-7.9125591489137559E-4</v>
      </c>
      <c r="EY29" s="7">
        <f t="shared" si="22"/>
        <v>-1.6127480842647035E-3</v>
      </c>
      <c r="EZ29" s="7">
        <f t="shared" si="22"/>
        <v>-8.5196064565962182E-4</v>
      </c>
      <c r="FA29" s="7">
        <f t="shared" si="22"/>
        <v>-2.6812223984361561E-3</v>
      </c>
      <c r="FB29" s="7">
        <f t="shared" si="22"/>
        <v>-1.3598691269175456E-3</v>
      </c>
      <c r="FC29" s="7">
        <f t="shared" si="22"/>
        <v>3.0450237809587802E-4</v>
      </c>
      <c r="FD29" s="7">
        <f t="shared" si="22"/>
        <v>3.294172514729207E-4</v>
      </c>
      <c r="FE29" s="7">
        <f t="shared" si="22"/>
        <v>1.4963087373797031E-4</v>
      </c>
      <c r="FF29" s="7">
        <f t="shared" si="22"/>
        <v>1.4136296857838641E-4</v>
      </c>
      <c r="FG29" s="7">
        <f t="shared" si="22"/>
        <v>2.0794015002063989E-4</v>
      </c>
      <c r="FH29" s="7">
        <f t="shared" si="22"/>
        <v>-0.12614183148920399</v>
      </c>
      <c r="FI29" s="7">
        <f t="shared" si="22"/>
        <v>3.0592832198177575E-2</v>
      </c>
      <c r="FJ29" s="7">
        <f t="shared" si="22"/>
        <v>1.4080266844223064E-2</v>
      </c>
      <c r="FK29" s="7">
        <f t="shared" si="22"/>
        <v>3.317685121039015E-2</v>
      </c>
      <c r="FL29" s="7">
        <f t="shared" si="22"/>
        <v>-4.6091450359270425E-2</v>
      </c>
      <c r="FM29" s="7">
        <f t="shared" si="22"/>
        <v>-4.799674223859729E-2</v>
      </c>
      <c r="FN29" s="7">
        <f t="shared" si="19"/>
        <v>3.8068745289627802E-2</v>
      </c>
      <c r="FO29" s="7">
        <f t="shared" si="23"/>
        <v>4.4581958554306168E-2</v>
      </c>
      <c r="FP29" s="7">
        <f t="shared" si="23"/>
        <v>1.1419875473488328E-2</v>
      </c>
      <c r="FQ29" s="7">
        <f t="shared" si="23"/>
        <v>3.6599928033959554E-2</v>
      </c>
      <c r="FR29" s="7">
        <f t="shared" si="23"/>
        <v>2.0080158072030705E-2</v>
      </c>
      <c r="FS29" s="7">
        <f t="shared" si="23"/>
        <v>1.606600560371145E-2</v>
      </c>
      <c r="FT29" s="7">
        <f t="shared" si="23"/>
        <v>-7.8297284843142911E-3</v>
      </c>
      <c r="FU29" s="7">
        <f t="shared" si="23"/>
        <v>2.1600522221876668E-4</v>
      </c>
      <c r="FV29" s="7">
        <f t="shared" si="23"/>
        <v>-1.2258447887673052E-3</v>
      </c>
      <c r="FW29" s="7">
        <f t="shared" si="23"/>
        <v>-1.8111956669789597E-3</v>
      </c>
      <c r="FX29" s="7">
        <f t="shared" si="23"/>
        <v>-6.3330230300775447E-3</v>
      </c>
      <c r="FY29" s="7">
        <f t="shared" si="23"/>
        <v>-4.0363138666588139E-4</v>
      </c>
      <c r="FZ29" s="7">
        <f t="shared" si="23"/>
        <v>-5.3491660694776622E-3</v>
      </c>
      <c r="GA29" s="7">
        <f t="shared" si="23"/>
        <v>-0.4985654239265116</v>
      </c>
      <c r="GB29" s="7">
        <f t="shared" si="23"/>
        <v>-0.23476608951249589</v>
      </c>
      <c r="GC29" s="7">
        <f t="shared" si="23"/>
        <v>-0.38412123837352308</v>
      </c>
      <c r="GD29" s="7">
        <f t="shared" si="23"/>
        <v>-0.36944675658334558</v>
      </c>
      <c r="GE29" s="7">
        <f t="shared" si="20"/>
        <v>-0.30420519456963979</v>
      </c>
      <c r="GF29" s="7">
        <f t="shared" si="20"/>
        <v>-0.42558565344039334</v>
      </c>
      <c r="GG29" s="7">
        <f t="shared" si="20"/>
        <v>-0.47355197084148992</v>
      </c>
      <c r="GH29" s="7">
        <f t="shared" si="20"/>
        <v>0.27414380295741292</v>
      </c>
      <c r="GI29" s="7">
        <f t="shared" si="20"/>
        <v>2.1960679753330853E-2</v>
      </c>
      <c r="GJ29" s="7">
        <f t="shared" si="20"/>
        <v>-0.31013479909121822</v>
      </c>
      <c r="GK29" s="7">
        <f t="shared" si="20"/>
        <v>-1.1032683236400831E-2</v>
      </c>
    </row>
    <row r="30" spans="6:193">
      <c r="F30" s="20">
        <v>27</v>
      </c>
      <c r="G30">
        <f>'Class data q'!J29</f>
        <v>7.8674272934325953E-16</v>
      </c>
      <c r="H30" s="20">
        <f>'Class data q'!K29</f>
        <v>1.0235736194274797E-19</v>
      </c>
      <c r="J30" s="88">
        <v>3.0672952521062567E-17</v>
      </c>
      <c r="K30" s="7">
        <f t="shared" si="3"/>
        <v>-9.2746057240521429E-3</v>
      </c>
      <c r="L30" s="7">
        <f t="shared" si="21"/>
        <v>-3.5399980663658459E-2</v>
      </c>
      <c r="M30" s="7">
        <f t="shared" si="21"/>
        <v>-4.0642897928145683E-2</v>
      </c>
      <c r="N30" s="7">
        <f t="shared" si="21"/>
        <v>-8.4851257518450351E-2</v>
      </c>
      <c r="O30" s="7">
        <f t="shared" si="21"/>
        <v>-2.9754803116653128E-2</v>
      </c>
      <c r="P30" s="7">
        <f t="shared" si="21"/>
        <v>-0.37646018417205251</v>
      </c>
      <c r="Q30" s="7">
        <f t="shared" si="21"/>
        <v>0.33338164824136385</v>
      </c>
      <c r="R30" s="7">
        <f t="shared" si="21"/>
        <v>-0.19232818902183091</v>
      </c>
      <c r="S30" s="7">
        <f t="shared" si="21"/>
        <v>-0.27194730644430321</v>
      </c>
      <c r="T30" s="7">
        <f t="shared" si="21"/>
        <v>-1.0843483893015593E-2</v>
      </c>
      <c r="U30" s="7">
        <f t="shared" si="21"/>
        <v>-3.9967294019462862E-2</v>
      </c>
      <c r="V30" s="7">
        <f t="shared" si="21"/>
        <v>-2.5083535531631784E-2</v>
      </c>
      <c r="W30" s="7">
        <f t="shared" si="21"/>
        <v>1.114531683421561E-2</v>
      </c>
      <c r="X30" s="7">
        <f t="shared" si="21"/>
        <v>-1.4098830855625133E-2</v>
      </c>
      <c r="Y30" s="7">
        <f t="shared" si="21"/>
        <v>-2.3200581335639514E-3</v>
      </c>
      <c r="Z30" s="7">
        <f t="shared" si="21"/>
        <v>4.3586420984327578E-2</v>
      </c>
      <c r="AA30" s="7">
        <f t="shared" si="21"/>
        <v>-7.427550325645238E-3</v>
      </c>
      <c r="AB30" s="7">
        <f t="shared" si="18"/>
        <v>-1.7431560681976932E-2</v>
      </c>
      <c r="AC30" s="7">
        <f t="shared" si="18"/>
        <v>-1.5045535155097656E-2</v>
      </c>
      <c r="AD30" s="7">
        <f t="shared" si="18"/>
        <v>-1.3860288982948998E-2</v>
      </c>
      <c r="AE30" s="7">
        <f t="shared" si="18"/>
        <v>-3.1241527841466166E-2</v>
      </c>
      <c r="AF30" s="7">
        <f t="shared" si="18"/>
        <v>4.9980198329390824E-2</v>
      </c>
      <c r="AG30" s="7">
        <f t="shared" si="18"/>
        <v>1.5971449253541065E-3</v>
      </c>
      <c r="AH30" s="7">
        <f t="shared" si="18"/>
        <v>-1.5096915207225114E-2</v>
      </c>
      <c r="AI30" s="7">
        <f t="shared" si="18"/>
        <v>-0.37078273479689017</v>
      </c>
      <c r="AJ30" s="7">
        <f t="shared" si="18"/>
        <v>-0.35060322924513443</v>
      </c>
      <c r="AK30" s="7">
        <f t="shared" si="18"/>
        <v>0</v>
      </c>
      <c r="AL30" s="7">
        <f t="shared" si="18"/>
        <v>-0.33482105984105459</v>
      </c>
      <c r="AM30" s="7">
        <f t="shared" si="28"/>
        <v>-0.42035076229240609</v>
      </c>
      <c r="AN30" s="7">
        <f t="shared" si="28"/>
        <v>4.2869558086522375E-4</v>
      </c>
      <c r="AO30" s="7">
        <f t="shared" si="28"/>
        <v>-2.3984726206059181E-2</v>
      </c>
      <c r="AP30" s="7">
        <f t="shared" si="28"/>
        <v>-2.1804296550962832E-2</v>
      </c>
      <c r="AQ30" s="7">
        <f t="shared" si="28"/>
        <v>-1.6324566168522181E-2</v>
      </c>
      <c r="AR30" s="7">
        <f t="shared" si="28"/>
        <v>-2.3984726206059181E-2</v>
      </c>
      <c r="AS30" s="7">
        <f t="shared" si="28"/>
        <v>-2.5074941033607301E-2</v>
      </c>
      <c r="AT30" s="7">
        <f t="shared" si="28"/>
        <v>-2.3984726206059181E-2</v>
      </c>
      <c r="AU30" s="7">
        <f t="shared" si="28"/>
        <v>-2.1804296550962832E-2</v>
      </c>
      <c r="AV30" s="7">
        <f t="shared" si="28"/>
        <v>-2.3984726206059181E-2</v>
      </c>
      <c r="AW30" s="7">
        <f t="shared" si="28"/>
        <v>-2.1804296550962832E-2</v>
      </c>
      <c r="AX30" s="7">
        <f t="shared" si="28"/>
        <v>-2.1804296550962832E-2</v>
      </c>
      <c r="AY30" s="7">
        <f t="shared" si="28"/>
        <v>-2.3984726206059181E-2</v>
      </c>
      <c r="AZ30" s="7">
        <f t="shared" si="28"/>
        <v>-2.1804296550962832E-2</v>
      </c>
      <c r="BA30" s="7">
        <f t="shared" si="28"/>
        <v>-1.6324566168522181E-2</v>
      </c>
      <c r="BB30" s="7">
        <f t="shared" si="28"/>
        <v>-2.2894511378511062E-2</v>
      </c>
      <c r="BC30" s="7">
        <f t="shared" si="29"/>
        <v>-1.4905038675607218E-2</v>
      </c>
      <c r="BD30" s="7">
        <f t="shared" si="29"/>
        <v>-2.3984726206059181E-2</v>
      </c>
      <c r="BE30" s="7">
        <f t="shared" si="29"/>
        <v>-2.2894511378511062E-2</v>
      </c>
      <c r="BF30" s="7">
        <f t="shared" si="29"/>
        <v>-2.3984726206059181E-2</v>
      </c>
      <c r="BG30" s="7">
        <f t="shared" si="29"/>
        <v>-1.6324566168522181E-2</v>
      </c>
      <c r="BH30" s="7">
        <f t="shared" si="29"/>
        <v>-1.6324566168522181E-2</v>
      </c>
      <c r="BI30" s="7">
        <f t="shared" si="29"/>
        <v>-1.4905038675607218E-2</v>
      </c>
      <c r="BJ30" s="7">
        <f t="shared" si="29"/>
        <v>-2.5788648388029412E-2</v>
      </c>
      <c r="BK30" s="7">
        <f t="shared" si="29"/>
        <v>-6.0265016903582436E-2</v>
      </c>
      <c r="BL30" s="7">
        <f t="shared" si="29"/>
        <v>-7.4338776455981082E-3</v>
      </c>
      <c r="BM30" s="7">
        <f t="shared" si="29"/>
        <v>-1.7676200542003251E-2</v>
      </c>
      <c r="BN30" s="7">
        <f t="shared" si="29"/>
        <v>3.3669569157134683E-13</v>
      </c>
      <c r="BO30" s="7">
        <f t="shared" si="29"/>
        <v>1.3657540838865339E-13</v>
      </c>
      <c r="BP30" s="7">
        <f t="shared" si="29"/>
        <v>3.2264078945955987E-12</v>
      </c>
      <c r="BQ30" s="7">
        <f t="shared" si="29"/>
        <v>1.97274024044842E-11</v>
      </c>
      <c r="BR30" s="7">
        <f t="shared" si="29"/>
        <v>9.1572159376872146E-11</v>
      </c>
      <c r="BS30" s="7">
        <f t="shared" si="24"/>
        <v>-9.8698826889176416E-14</v>
      </c>
      <c r="BT30" s="7">
        <f t="shared" si="24"/>
        <v>1.2156333016224136E-13</v>
      </c>
      <c r="BU30" s="7">
        <f t="shared" si="24"/>
        <v>-9.2746057240521429E-3</v>
      </c>
      <c r="BV30" s="7">
        <f t="shared" si="30"/>
        <v>-3.5399980663658459E-2</v>
      </c>
      <c r="BW30" s="7">
        <f t="shared" si="30"/>
        <v>-4.0642897928145683E-2</v>
      </c>
      <c r="BX30" s="7">
        <f t="shared" si="25"/>
        <v>-8.4851257518450351E-2</v>
      </c>
      <c r="BY30" s="7">
        <f t="shared" si="25"/>
        <v>-2.9754803116653128E-2</v>
      </c>
      <c r="BZ30" s="7">
        <f t="shared" si="25"/>
        <v>-8.1174040703146932E-3</v>
      </c>
      <c r="CA30" s="7">
        <f t="shared" si="25"/>
        <v>-1.0364779399632318E-2</v>
      </c>
      <c r="CB30" s="7">
        <f t="shared" si="25"/>
        <v>-1.4459723431813898E-2</v>
      </c>
      <c r="CC30" s="7">
        <f t="shared" si="25"/>
        <v>-1.9006238385866903E-2</v>
      </c>
      <c r="CD30" s="7">
        <f t="shared" si="25"/>
        <v>-2.6396823625811972E-2</v>
      </c>
      <c r="CE30" s="7">
        <f t="shared" si="25"/>
        <v>-1.1983048318973233E-2</v>
      </c>
      <c r="CF30" s="7">
        <f t="shared" si="25"/>
        <v>-3.6409819334517923E-2</v>
      </c>
      <c r="CG30" s="7">
        <f t="shared" si="25"/>
        <v>-1.4710096749943058E-2</v>
      </c>
      <c r="CH30" s="7">
        <f t="shared" si="25"/>
        <v>-1.6745430029770136E-2</v>
      </c>
      <c r="CI30" s="7">
        <f t="shared" si="25"/>
        <v>-4.2811654158449231E-2</v>
      </c>
      <c r="CJ30" s="7">
        <f t="shared" si="25"/>
        <v>-5.6744140761745721E-2</v>
      </c>
      <c r="CK30" s="7">
        <f t="shared" si="25"/>
        <v>-9.6885721856354579E-3</v>
      </c>
      <c r="CL30" s="7">
        <f t="shared" si="25"/>
        <v>-3.6780175622457167E-2</v>
      </c>
      <c r="CM30" s="7">
        <f t="shared" si="31"/>
        <v>-0.17069342954018507</v>
      </c>
      <c r="CN30" s="7">
        <f t="shared" si="31"/>
        <v>0.20482047478320942</v>
      </c>
      <c r="CO30" s="7">
        <f t="shared" si="31"/>
        <v>-0.21338487973700859</v>
      </c>
      <c r="CP30" s="7">
        <f t="shared" si="31"/>
        <v>-0.14097717583897662</v>
      </c>
      <c r="CQ30" s="7">
        <f t="shared" si="31"/>
        <v>0.18697707898537808</v>
      </c>
      <c r="CR30" s="7">
        <f t="shared" si="31"/>
        <v>0.34984708030900891</v>
      </c>
      <c r="CS30" s="7">
        <f t="shared" si="31"/>
        <v>-0.10485700263759112</v>
      </c>
      <c r="CT30" s="7">
        <f t="shared" si="31"/>
        <v>-0.10918162730406866</v>
      </c>
      <c r="CU30" s="7">
        <f t="shared" si="31"/>
        <v>0.27128217459107706</v>
      </c>
      <c r="CV30" s="7">
        <f t="shared" si="31"/>
        <v>-0.29406318143293908</v>
      </c>
      <c r="CW30" s="7">
        <f t="shared" si="31"/>
        <v>-4.5530516639262553E-2</v>
      </c>
      <c r="CX30" s="7">
        <f t="shared" si="31"/>
        <v>-2.2915881798751037E-2</v>
      </c>
      <c r="CY30" s="7">
        <f t="shared" si="31"/>
        <v>-2.3060245324252659E-2</v>
      </c>
      <c r="CZ30" s="7">
        <f t="shared" si="31"/>
        <v>-6.0459002344172896E-2</v>
      </c>
      <c r="DA30" s="7">
        <f t="shared" si="31"/>
        <v>-3.1706155149620052E-2</v>
      </c>
      <c r="DB30" s="7">
        <f t="shared" si="31"/>
        <v>-1.8759234699591065E-2</v>
      </c>
      <c r="DC30" s="7">
        <f t="shared" si="32"/>
        <v>-8.2946322185928345E-4</v>
      </c>
      <c r="DD30" s="7">
        <f t="shared" si="32"/>
        <v>-1.0305121586536847E-3</v>
      </c>
      <c r="DE30" s="7">
        <f t="shared" si="32"/>
        <v>-3.5810478994421358E-3</v>
      </c>
      <c r="DF30" s="7">
        <f t="shared" si="32"/>
        <v>-9.9769430675467063E-5</v>
      </c>
      <c r="DG30" s="7">
        <f t="shared" si="32"/>
        <v>-5.4472223695589683E-5</v>
      </c>
      <c r="DH30" s="7">
        <f t="shared" si="32"/>
        <v>-7.1292990582491056E-3</v>
      </c>
      <c r="DI30" s="7">
        <f t="shared" si="32"/>
        <v>8.0248656740286302E-4</v>
      </c>
      <c r="DJ30" s="7">
        <f t="shared" si="32"/>
        <v>-4.0688791001366464E-3</v>
      </c>
      <c r="DK30" s="7">
        <f t="shared" si="32"/>
        <v>-6.1893001955384275E-3</v>
      </c>
      <c r="DL30" s="7">
        <f t="shared" si="32"/>
        <v>-3.2397844067970305E-2</v>
      </c>
      <c r="DM30" s="7">
        <f t="shared" si="32"/>
        <v>-1.0055352769316905E-2</v>
      </c>
      <c r="DN30" s="7">
        <f t="shared" si="32"/>
        <v>-9.2061588938801009E-3</v>
      </c>
      <c r="DO30" s="7">
        <f t="shared" si="32"/>
        <v>-2.6970045450670943E-2</v>
      </c>
      <c r="DP30" s="7">
        <f t="shared" si="32"/>
        <v>-1.2567401250469068E-2</v>
      </c>
      <c r="DQ30" s="7">
        <f t="shared" si="32"/>
        <v>-9.7622027236127229E-3</v>
      </c>
      <c r="DR30" s="7">
        <f t="shared" si="32"/>
        <v>-1.7679004914460617E-2</v>
      </c>
      <c r="DS30" s="7">
        <f t="shared" si="26"/>
        <v>-2.3830033345740187E-2</v>
      </c>
      <c r="DT30" s="7">
        <f t="shared" si="26"/>
        <v>-3.0983197749774094E-2</v>
      </c>
      <c r="DU30" s="7">
        <f t="shared" si="26"/>
        <v>-3.0978588017986475E-2</v>
      </c>
      <c r="DV30" s="7">
        <f t="shared" si="26"/>
        <v>-1.6548980518134471E-2</v>
      </c>
      <c r="DW30" s="7">
        <f t="shared" si="26"/>
        <v>-2.1432385227693307E-2</v>
      </c>
      <c r="DX30" s="7">
        <f t="shared" si="26"/>
        <v>-1.9164133341050826E-2</v>
      </c>
      <c r="DY30" s="7">
        <f t="shared" si="26"/>
        <v>-1.8770524632702568E-2</v>
      </c>
      <c r="DZ30" s="7">
        <f t="shared" si="26"/>
        <v>-3.4524691392275098E-2</v>
      </c>
      <c r="EA30" s="7">
        <f t="shared" si="26"/>
        <v>-7.0782824631418273E-2</v>
      </c>
      <c r="EB30" s="7">
        <f t="shared" si="26"/>
        <v>-1.7481486434087978E-2</v>
      </c>
      <c r="EC30" s="7">
        <f t="shared" si="26"/>
        <v>-1.7431763544665357E-2</v>
      </c>
      <c r="ED30" s="7">
        <f t="shared" si="26"/>
        <v>-1.7007434422508627E-2</v>
      </c>
      <c r="EE30" s="7">
        <f t="shared" si="26"/>
        <v>-6.8454233536269227E-3</v>
      </c>
      <c r="EF30" s="7">
        <f t="shared" si="26"/>
        <v>-7.6199744326006513E-3</v>
      </c>
      <c r="EG30" s="7">
        <f t="shared" si="33"/>
        <v>-2.1453879159269995E-2</v>
      </c>
      <c r="EH30" s="7">
        <f t="shared" si="33"/>
        <v>-4.8200277816699E-3</v>
      </c>
      <c r="EI30" s="7">
        <f t="shared" si="33"/>
        <v>-1.5142467600217535E-2</v>
      </c>
      <c r="EJ30" s="7">
        <f t="shared" si="27"/>
        <v>-1.5212892438916104E-2</v>
      </c>
      <c r="EK30" s="7">
        <f t="shared" si="27"/>
        <v>-1.0575567233671035E-2</v>
      </c>
      <c r="EL30" s="7">
        <f t="shared" si="27"/>
        <v>-6.6908631568338706E-3</v>
      </c>
      <c r="EM30" s="7">
        <f t="shared" si="27"/>
        <v>-1.7283413322904728E-2</v>
      </c>
      <c r="EN30" s="7">
        <f t="shared" si="27"/>
        <v>-1.0910953880790997E-2</v>
      </c>
      <c r="EO30" s="7">
        <f t="shared" si="27"/>
        <v>-2.2196515337069456E-2</v>
      </c>
      <c r="EP30" s="7">
        <f t="shared" si="27"/>
        <v>-1.3374886641234873E-2</v>
      </c>
      <c r="EQ30" s="7">
        <f t="shared" si="27"/>
        <v>-4.633637411574032E-2</v>
      </c>
      <c r="ER30" s="7">
        <f t="shared" si="27"/>
        <v>-1.7420171071205748E-2</v>
      </c>
      <c r="ES30" s="7">
        <f t="shared" si="27"/>
        <v>-1.3782961119666592E-2</v>
      </c>
      <c r="ET30" s="7">
        <f t="shared" si="27"/>
        <v>-5.1645693115112246E-2</v>
      </c>
      <c r="EU30" s="7">
        <f t="shared" si="27"/>
        <v>-6.7774687888041862E-2</v>
      </c>
      <c r="EV30" s="7">
        <f t="shared" si="27"/>
        <v>-8.8153780366295731E-3</v>
      </c>
      <c r="EW30" s="7">
        <f t="shared" si="27"/>
        <v>-7.7771501754332339E-3</v>
      </c>
      <c r="EX30" s="7">
        <f t="shared" si="22"/>
        <v>-2.0295236908255854E-2</v>
      </c>
      <c r="EY30" s="7">
        <f t="shared" si="22"/>
        <v>-4.136601550458141E-2</v>
      </c>
      <c r="EZ30" s="7">
        <f t="shared" si="22"/>
        <v>-2.1852276633593459E-2</v>
      </c>
      <c r="FA30" s="7">
        <f t="shared" si="22"/>
        <v>-6.8771737128123345E-2</v>
      </c>
      <c r="FB30" s="7">
        <f t="shared" si="22"/>
        <v>-3.487982279260704E-2</v>
      </c>
      <c r="FC30" s="7">
        <f t="shared" si="22"/>
        <v>7.8103023134195914E-3</v>
      </c>
      <c r="FD30" s="7">
        <f t="shared" si="22"/>
        <v>8.4493537861604767E-3</v>
      </c>
      <c r="FE30" s="7">
        <f t="shared" si="22"/>
        <v>3.8379416496599245E-3</v>
      </c>
      <c r="FF30" s="7">
        <f t="shared" si="22"/>
        <v>3.6258748697587857E-3</v>
      </c>
      <c r="FG30" s="7">
        <f t="shared" si="22"/>
        <v>5.3335394124496829E-3</v>
      </c>
      <c r="FH30" s="7">
        <f t="shared" si="22"/>
        <v>-0.23546188525629175</v>
      </c>
      <c r="FI30" s="7">
        <f t="shared" si="22"/>
        <v>-0.21531230860781869</v>
      </c>
      <c r="FJ30" s="7">
        <f t="shared" si="22"/>
        <v>0.36115035092558184</v>
      </c>
      <c r="FK30" s="7">
        <f t="shared" si="22"/>
        <v>-0.1490337797004041</v>
      </c>
      <c r="FL30" s="7">
        <f t="shared" si="22"/>
        <v>-0.18221789800447818</v>
      </c>
      <c r="FM30" s="7">
        <f t="shared" si="22"/>
        <v>-0.23108748538143131</v>
      </c>
      <c r="FN30" s="7">
        <f t="shared" si="19"/>
        <v>-2.3559647501531056E-2</v>
      </c>
      <c r="FO30" s="7">
        <f t="shared" si="23"/>
        <v>0.14350034377674792</v>
      </c>
      <c r="FP30" s="7">
        <f t="shared" si="23"/>
        <v>0.2929129170921142</v>
      </c>
      <c r="FQ30" s="7">
        <f t="shared" si="23"/>
        <v>-6.1233924075897339E-2</v>
      </c>
      <c r="FR30" s="7">
        <f t="shared" si="23"/>
        <v>-0.4849560583910083</v>
      </c>
      <c r="FS30" s="7">
        <f t="shared" si="23"/>
        <v>0.41208335225076603</v>
      </c>
      <c r="FT30" s="7">
        <f t="shared" si="23"/>
        <v>-0.20082781250145709</v>
      </c>
      <c r="FU30" s="7">
        <f t="shared" si="23"/>
        <v>5.5404036492442211E-3</v>
      </c>
      <c r="FV30" s="7">
        <f t="shared" si="23"/>
        <v>-3.1442179366456102E-2</v>
      </c>
      <c r="FW30" s="7">
        <f t="shared" si="23"/>
        <v>-4.6456076291815585E-2</v>
      </c>
      <c r="FX30" s="7">
        <f t="shared" si="23"/>
        <v>-0.16243822045678691</v>
      </c>
      <c r="FY30" s="7">
        <f t="shared" si="23"/>
        <v>-1.0352901585722996E-2</v>
      </c>
      <c r="FZ30" s="7">
        <f t="shared" si="23"/>
        <v>-0.13720288290869109</v>
      </c>
      <c r="GA30" s="7">
        <f t="shared" si="23"/>
        <v>0.21209762552930123</v>
      </c>
      <c r="GB30" s="7">
        <f t="shared" si="23"/>
        <v>-2.1608578224560304E-2</v>
      </c>
      <c r="GC30" s="7">
        <f t="shared" si="23"/>
        <v>0.14752194888379755</v>
      </c>
      <c r="GD30" s="7">
        <f t="shared" si="23"/>
        <v>-0.47608644527472244</v>
      </c>
      <c r="GE30" s="7">
        <f t="shared" si="20"/>
        <v>0.19732026475862519</v>
      </c>
      <c r="GF30" s="7">
        <f t="shared" si="20"/>
        <v>8.3984714966375051E-2</v>
      </c>
      <c r="GG30" s="7">
        <f t="shared" si="20"/>
        <v>-0.14632239168631322</v>
      </c>
      <c r="GH30" s="7">
        <f t="shared" si="20"/>
        <v>0.38222640354345927</v>
      </c>
      <c r="GI30" s="7">
        <f t="shared" si="20"/>
        <v>-0.43672181165133384</v>
      </c>
      <c r="GJ30" s="7">
        <f t="shared" si="20"/>
        <v>4.5229485690996718E-2</v>
      </c>
      <c r="GK30" s="7">
        <f t="shared" si="20"/>
        <v>-0.28298166977650019</v>
      </c>
    </row>
    <row r="31" spans="6:193">
      <c r="F31" s="20">
        <v>28</v>
      </c>
      <c r="G31">
        <f>'Class data q'!J30</f>
        <v>3.0672952521062567E-17</v>
      </c>
      <c r="H31" s="20">
        <f>'Class data q'!K30</f>
        <v>6.4957703830292924E-20</v>
      </c>
      <c r="J31" s="89">
        <v>1.4309481213375633E-16</v>
      </c>
      <c r="K31" s="7">
        <f t="shared" si="3"/>
        <v>-1.9880492995058008E-3</v>
      </c>
      <c r="L31" s="7">
        <f t="shared" si="21"/>
        <v>-7.5881292267113709E-3</v>
      </c>
      <c r="M31" s="7">
        <f t="shared" si="21"/>
        <v>-8.7119697763964332E-3</v>
      </c>
      <c r="N31" s="7">
        <f t="shared" si="21"/>
        <v>-1.8188210700350815E-2</v>
      </c>
      <c r="O31" s="7">
        <f t="shared" si="21"/>
        <v>-6.3780625562970261E-3</v>
      </c>
      <c r="P31" s="7">
        <f t="shared" si="21"/>
        <v>0.41882588453922609</v>
      </c>
      <c r="Q31" s="7">
        <f t="shared" si="21"/>
        <v>-0.42997334439962831</v>
      </c>
      <c r="R31" s="7">
        <f t="shared" si="21"/>
        <v>-4.2183026861192463E-2</v>
      </c>
      <c r="S31" s="7">
        <f t="shared" si="21"/>
        <v>-0.41523085640467405</v>
      </c>
      <c r="T31" s="7">
        <f t="shared" si="21"/>
        <v>-2.3243446890477415E-3</v>
      </c>
      <c r="U31" s="7">
        <f t="shared" si="21"/>
        <v>-8.5671513423450918E-3</v>
      </c>
      <c r="V31" s="7">
        <f t="shared" si="21"/>
        <v>-5.3767574306115007E-3</v>
      </c>
      <c r="W31" s="7">
        <f t="shared" si="21"/>
        <v>2.3890438024304129E-3</v>
      </c>
      <c r="X31" s="7">
        <f t="shared" si="21"/>
        <v>-3.0221414947794178E-3</v>
      </c>
      <c r="Y31" s="7">
        <f t="shared" si="21"/>
        <v>-4.9731385726548005E-4</v>
      </c>
      <c r="Z31" s="7">
        <f t="shared" si="21"/>
        <v>9.3429258648849503E-3</v>
      </c>
      <c r="AA31" s="7">
        <f t="shared" si="21"/>
        <v>-1.5921254942028451E-3</v>
      </c>
      <c r="AB31" s="7">
        <f t="shared" si="18"/>
        <v>-3.736525630758103E-3</v>
      </c>
      <c r="AC31" s="7">
        <f t="shared" si="18"/>
        <v>-3.2250713955647159E-3</v>
      </c>
      <c r="AD31" s="7">
        <f t="shared" si="18"/>
        <v>-2.9710090782663068E-3</v>
      </c>
      <c r="AE31" s="7">
        <f t="shared" si="18"/>
        <v>-6.6967480223603104E-3</v>
      </c>
      <c r="AF31" s="7">
        <f t="shared" si="18"/>
        <v>1.0713457933874657E-2</v>
      </c>
      <c r="AG31" s="7">
        <f t="shared" si="18"/>
        <v>3.4235448325583212E-4</v>
      </c>
      <c r="AH31" s="7">
        <f t="shared" si="18"/>
        <v>-3.2360849178296736E-3</v>
      </c>
      <c r="AI31" s="7">
        <f t="shared" si="18"/>
        <v>0.13678867036720632</v>
      </c>
      <c r="AJ31" s="7">
        <f t="shared" si="18"/>
        <v>0.49805207898005577</v>
      </c>
      <c r="AK31" s="7">
        <f t="shared" si="18"/>
        <v>0.21435405004334718</v>
      </c>
      <c r="AL31" s="7">
        <f t="shared" si="18"/>
        <v>0</v>
      </c>
      <c r="AM31" s="7">
        <f t="shared" si="28"/>
        <v>0.12520686231402234</v>
      </c>
      <c r="AN31" s="7">
        <f t="shared" si="28"/>
        <v>-0.35588925662910365</v>
      </c>
      <c r="AO31" s="7">
        <f t="shared" si="28"/>
        <v>-5.1412232014496073E-3</v>
      </c>
      <c r="AP31" s="7">
        <f t="shared" si="28"/>
        <v>-4.6738392740450774E-3</v>
      </c>
      <c r="AQ31" s="7">
        <f t="shared" si="28"/>
        <v>-3.4992368734233503E-3</v>
      </c>
      <c r="AR31" s="7">
        <f t="shared" si="28"/>
        <v>-5.1412232014496073E-3</v>
      </c>
      <c r="AS31" s="7">
        <f t="shared" si="28"/>
        <v>-5.3749151651518723E-3</v>
      </c>
      <c r="AT31" s="7">
        <f t="shared" si="28"/>
        <v>-5.1412232014496073E-3</v>
      </c>
      <c r="AU31" s="7">
        <f t="shared" si="28"/>
        <v>-4.6738392740450774E-3</v>
      </c>
      <c r="AV31" s="7">
        <f t="shared" si="28"/>
        <v>-5.1412232014496073E-3</v>
      </c>
      <c r="AW31" s="7">
        <f t="shared" si="28"/>
        <v>-4.6738392740450774E-3</v>
      </c>
      <c r="AX31" s="7">
        <f t="shared" si="28"/>
        <v>-4.6738392740450774E-3</v>
      </c>
      <c r="AY31" s="7">
        <f t="shared" si="28"/>
        <v>-5.1412232014496073E-3</v>
      </c>
      <c r="AZ31" s="7">
        <f t="shared" si="28"/>
        <v>-4.6738392740450774E-3</v>
      </c>
      <c r="BA31" s="7">
        <f t="shared" si="28"/>
        <v>-3.4992368734233503E-3</v>
      </c>
      <c r="BB31" s="7">
        <f t="shared" si="28"/>
        <v>-4.9075312377473423E-3</v>
      </c>
      <c r="BC31" s="7">
        <f t="shared" si="29"/>
        <v>-3.1949554061690977E-3</v>
      </c>
      <c r="BD31" s="7">
        <f t="shared" si="29"/>
        <v>-5.1412232014496073E-3</v>
      </c>
      <c r="BE31" s="7">
        <f t="shared" si="29"/>
        <v>-4.9075312377473423E-3</v>
      </c>
      <c r="BF31" s="7">
        <f t="shared" si="29"/>
        <v>-5.1412232014496073E-3</v>
      </c>
      <c r="BG31" s="7">
        <f t="shared" si="29"/>
        <v>-3.4992368734233503E-3</v>
      </c>
      <c r="BH31" s="7">
        <f t="shared" si="29"/>
        <v>-3.4992368734233503E-3</v>
      </c>
      <c r="BI31" s="7">
        <f t="shared" si="29"/>
        <v>-3.1949554061690977E-3</v>
      </c>
      <c r="BJ31" s="7">
        <f t="shared" si="29"/>
        <v>-5.5279012271178818E-3</v>
      </c>
      <c r="BK31" s="7">
        <f t="shared" si="29"/>
        <v>-1.2918050449213681E-2</v>
      </c>
      <c r="BL31" s="7">
        <f t="shared" si="29"/>
        <v>-1.5934817808607171E-3</v>
      </c>
      <c r="BM31" s="7">
        <f t="shared" si="29"/>
        <v>-3.7889651755568243E-3</v>
      </c>
      <c r="BN31" s="7">
        <f t="shared" si="29"/>
        <v>7.2172085120463863E-14</v>
      </c>
      <c r="BO31" s="7">
        <f t="shared" si="29"/>
        <v>2.9275491924431985E-14</v>
      </c>
      <c r="BP31" s="7">
        <f t="shared" si="29"/>
        <v>6.9159359929839528E-13</v>
      </c>
      <c r="BQ31" s="7">
        <f t="shared" si="29"/>
        <v>4.2286486022360531E-12</v>
      </c>
      <c r="BR31" s="7">
        <f t="shared" si="29"/>
        <v>1.9628863233647414E-11</v>
      </c>
      <c r="BS31" s="7">
        <f t="shared" si="24"/>
        <v>-2.120525977034049E-14</v>
      </c>
      <c r="BT31" s="7">
        <f t="shared" si="24"/>
        <v>2.6057592157033021E-14</v>
      </c>
      <c r="BU31" s="7">
        <f t="shared" si="24"/>
        <v>-1.9880492995058008E-3</v>
      </c>
      <c r="BV31" s="7">
        <f t="shared" si="30"/>
        <v>-7.5881292267113709E-3</v>
      </c>
      <c r="BW31" s="7">
        <f t="shared" si="30"/>
        <v>-8.7119697763964332E-3</v>
      </c>
      <c r="BX31" s="7">
        <f t="shared" si="30"/>
        <v>-1.8188210700350815E-2</v>
      </c>
      <c r="BY31" s="7">
        <f t="shared" si="30"/>
        <v>-6.3780625562970261E-3</v>
      </c>
      <c r="BZ31" s="7">
        <f t="shared" si="30"/>
        <v>-1.7399984383102973E-3</v>
      </c>
      <c r="CA31" s="7">
        <f t="shared" si="30"/>
        <v>-2.221732442117097E-3</v>
      </c>
      <c r="CB31" s="7">
        <f t="shared" si="30"/>
        <v>-3.0995002801159632E-3</v>
      </c>
      <c r="CC31" s="7">
        <f t="shared" si="30"/>
        <v>-4.074064174099945E-3</v>
      </c>
      <c r="CD31" s="7">
        <f t="shared" si="30"/>
        <v>-5.6582660524726602E-3</v>
      </c>
      <c r="CE31" s="7">
        <f t="shared" si="30"/>
        <v>-2.5686149390370394E-3</v>
      </c>
      <c r="CF31" s="7">
        <f t="shared" si="30"/>
        <v>-7.8045922357005137E-3</v>
      </c>
      <c r="CG31" s="7">
        <f t="shared" si="30"/>
        <v>-3.1531688148798143E-3</v>
      </c>
      <c r="CH31" s="7">
        <f t="shared" si="30"/>
        <v>-3.5894507465986658E-3</v>
      </c>
      <c r="CI31" s="7">
        <f t="shared" si="30"/>
        <v>-9.1768514579186888E-3</v>
      </c>
      <c r="CJ31" s="7">
        <f t="shared" si="30"/>
        <v>-1.2163336388509971E-2</v>
      </c>
      <c r="CK31" s="7">
        <f t="shared" si="30"/>
        <v>-2.0767846871282414E-3</v>
      </c>
      <c r="CL31" s="7">
        <f t="shared" si="25"/>
        <v>-7.8839796059793077E-3</v>
      </c>
      <c r="CM31" s="7">
        <f t="shared" si="31"/>
        <v>-3.6588827937727442E-2</v>
      </c>
      <c r="CN31" s="7">
        <f t="shared" si="31"/>
        <v>-0.17044995174176503</v>
      </c>
      <c r="CO31" s="7">
        <f t="shared" si="31"/>
        <v>-4.5739913189640324E-2</v>
      </c>
      <c r="CP31" s="7">
        <f t="shared" si="31"/>
        <v>-3.0219028604757781E-2</v>
      </c>
      <c r="CQ31" s="7">
        <f t="shared" si="31"/>
        <v>-0.17427475589755659</v>
      </c>
      <c r="CR31" s="7">
        <f t="shared" si="31"/>
        <v>-0.13936291148327096</v>
      </c>
      <c r="CS31" s="7">
        <f t="shared" si="31"/>
        <v>-2.2476523190773645E-2</v>
      </c>
      <c r="CT31" s="7">
        <f t="shared" si="31"/>
        <v>-0.2377575740462976</v>
      </c>
      <c r="CU31" s="7">
        <f t="shared" si="31"/>
        <v>-0.15620361721518339</v>
      </c>
      <c r="CV31" s="7">
        <f t="shared" si="31"/>
        <v>-0.27738768395212932</v>
      </c>
      <c r="CW31" s="7">
        <f t="shared" si="31"/>
        <v>-9.7596506421919749E-3</v>
      </c>
      <c r="CX31" s="7">
        <f t="shared" si="31"/>
        <v>-4.9121120738768731E-3</v>
      </c>
      <c r="CY31" s="7">
        <f t="shared" si="31"/>
        <v>-4.9430569802467739E-3</v>
      </c>
      <c r="CZ31" s="7">
        <f t="shared" si="31"/>
        <v>-1.2959632014053701E-2</v>
      </c>
      <c r="DA31" s="7">
        <f t="shared" si="31"/>
        <v>-6.7963427676237531E-3</v>
      </c>
      <c r="DB31" s="7">
        <f t="shared" si="31"/>
        <v>-4.0211179335710723E-3</v>
      </c>
      <c r="DC31" s="7">
        <f t="shared" si="32"/>
        <v>-1.7779880096757683E-4</v>
      </c>
      <c r="DD31" s="7">
        <f t="shared" si="32"/>
        <v>-2.2089445482631476E-4</v>
      </c>
      <c r="DE31" s="7">
        <f t="shared" si="32"/>
        <v>-7.6761212064457851E-4</v>
      </c>
      <c r="DF31" s="7">
        <f t="shared" si="32"/>
        <v>-2.1385981535781973E-5</v>
      </c>
      <c r="DG31" s="7">
        <f t="shared" si="32"/>
        <v>-1.1676341764021991E-5</v>
      </c>
      <c r="DH31" s="7">
        <f t="shared" si="32"/>
        <v>-1.5281941271059196E-3</v>
      </c>
      <c r="DI31" s="7">
        <f t="shared" si="32"/>
        <v>1.7201624582818719E-4</v>
      </c>
      <c r="DJ31" s="7">
        <f t="shared" si="32"/>
        <v>-8.7218071425099186E-4</v>
      </c>
      <c r="DK31" s="7">
        <f t="shared" si="32"/>
        <v>-1.326701563847732E-3</v>
      </c>
      <c r="DL31" s="7">
        <f t="shared" si="32"/>
        <v>-6.9446090886422507E-3</v>
      </c>
      <c r="DM31" s="7">
        <f t="shared" si="32"/>
        <v>-2.1554055907176961E-3</v>
      </c>
      <c r="DN31" s="7">
        <f t="shared" si="32"/>
        <v>-1.9733774442457497E-3</v>
      </c>
      <c r="DO31" s="7">
        <f t="shared" si="32"/>
        <v>-5.7811384722045167E-3</v>
      </c>
      <c r="DP31" s="7">
        <f t="shared" si="32"/>
        <v>-2.6938733565579076E-3</v>
      </c>
      <c r="DQ31" s="7">
        <f t="shared" si="32"/>
        <v>-2.0925676911506264E-3</v>
      </c>
      <c r="DR31" s="7">
        <f t="shared" si="32"/>
        <v>-3.7895663041508376E-3</v>
      </c>
      <c r="DS31" s="7">
        <f t="shared" si="26"/>
        <v>-5.1080641603273857E-3</v>
      </c>
      <c r="DT31" s="7">
        <f t="shared" si="26"/>
        <v>-6.6413739209579825E-3</v>
      </c>
      <c r="DU31" s="7">
        <f t="shared" si="26"/>
        <v>-6.6403858062796806E-3</v>
      </c>
      <c r="DV31" s="7">
        <f t="shared" si="26"/>
        <v>-3.5473409981505721E-3</v>
      </c>
      <c r="DW31" s="7">
        <f t="shared" si="26"/>
        <v>-4.5941185756452896E-3</v>
      </c>
      <c r="DX31" s="7">
        <f t="shared" si="26"/>
        <v>-4.1079095972249569E-3</v>
      </c>
      <c r="DY31" s="7">
        <f t="shared" si="26"/>
        <v>-4.023537976458269E-3</v>
      </c>
      <c r="DZ31" s="7">
        <f t="shared" si="26"/>
        <v>-7.4005074264308357E-3</v>
      </c>
      <c r="EA31" s="7">
        <f t="shared" si="26"/>
        <v>-1.5172585133252481E-2</v>
      </c>
      <c r="EB31" s="7">
        <f t="shared" si="26"/>
        <v>-3.7472274179245479E-3</v>
      </c>
      <c r="EC31" s="7">
        <f t="shared" si="26"/>
        <v>-3.7365691151970415E-3</v>
      </c>
      <c r="ED31" s="7">
        <f t="shared" si="26"/>
        <v>-3.6456124493113862E-3</v>
      </c>
      <c r="EE31" s="7">
        <f t="shared" si="26"/>
        <v>-1.4673442201111886E-3</v>
      </c>
      <c r="EF31" s="7">
        <f t="shared" si="26"/>
        <v>-1.6333723808547029E-3</v>
      </c>
      <c r="EG31" s="7">
        <f t="shared" si="33"/>
        <v>-4.5987258869301106E-3</v>
      </c>
      <c r="EH31" s="7">
        <f t="shared" si="33"/>
        <v>-1.0331924763223865E-3</v>
      </c>
      <c r="EI31" s="7">
        <f t="shared" si="33"/>
        <v>-3.2458492577568387E-3</v>
      </c>
      <c r="EJ31" s="7">
        <f t="shared" si="27"/>
        <v>-3.2609451071554663E-3</v>
      </c>
      <c r="EK31" s="7">
        <f t="shared" si="27"/>
        <v>-2.2669156680431568E-3</v>
      </c>
      <c r="EL31" s="7">
        <f t="shared" si="27"/>
        <v>-1.4342136159531949E-3</v>
      </c>
      <c r="EM31" s="7">
        <f t="shared" si="27"/>
        <v>-3.7047696443377465E-3</v>
      </c>
      <c r="EN31" s="7">
        <f t="shared" si="27"/>
        <v>-2.3388071541837752E-3</v>
      </c>
      <c r="EO31" s="7">
        <f t="shared" si="27"/>
        <v>-4.7579129593501301E-3</v>
      </c>
      <c r="EP31" s="7">
        <f t="shared" si="27"/>
        <v>-2.8669611204193979E-3</v>
      </c>
      <c r="EQ31" s="7">
        <f t="shared" si="27"/>
        <v>-9.9323894560326975E-3</v>
      </c>
      <c r="ER31" s="7">
        <f t="shared" si="27"/>
        <v>-3.7340842215608516E-3</v>
      </c>
      <c r="ES31" s="7">
        <f t="shared" si="27"/>
        <v>-2.9544335375905062E-3</v>
      </c>
      <c r="ET31" s="7">
        <f t="shared" si="27"/>
        <v>-1.1070463486520077E-2</v>
      </c>
      <c r="EU31" s="7">
        <f t="shared" si="27"/>
        <v>-1.4527778839225514E-2</v>
      </c>
      <c r="EV31" s="7">
        <f t="shared" si="27"/>
        <v>-1.889611984814743E-3</v>
      </c>
      <c r="EW31" s="7">
        <f t="shared" si="27"/>
        <v>-1.6670636378994796E-3</v>
      </c>
      <c r="EX31" s="7">
        <f t="shared" si="22"/>
        <v>-4.3503662278738808E-3</v>
      </c>
      <c r="EY31" s="7">
        <f t="shared" si="22"/>
        <v>-8.8669729575628908E-3</v>
      </c>
      <c r="EZ31" s="7">
        <f t="shared" si="22"/>
        <v>-4.6841239990783601E-3</v>
      </c>
      <c r="FA31" s="7">
        <f t="shared" si="22"/>
        <v>-1.4741500381929673E-2</v>
      </c>
      <c r="FB31" s="7">
        <f t="shared" si="22"/>
        <v>-7.4766312803895563E-3</v>
      </c>
      <c r="FC31" s="7">
        <f t="shared" si="22"/>
        <v>1.6741699329444132E-3</v>
      </c>
      <c r="FD31" s="7">
        <f t="shared" si="22"/>
        <v>1.8111532043125875E-3</v>
      </c>
      <c r="FE31" s="7">
        <f t="shared" si="22"/>
        <v>8.2267833643464986E-4</v>
      </c>
      <c r="FF31" s="7">
        <f t="shared" si="22"/>
        <v>7.7722096328318967E-4</v>
      </c>
      <c r="FG31" s="7">
        <f t="shared" si="22"/>
        <v>1.1432657741244038E-3</v>
      </c>
      <c r="FH31" s="7">
        <f t="shared" si="22"/>
        <v>0.30646564113443042</v>
      </c>
      <c r="FI31" s="7">
        <f t="shared" si="22"/>
        <v>0.16820098466907821</v>
      </c>
      <c r="FJ31" s="7">
        <f t="shared" si="22"/>
        <v>7.7414040395474573E-2</v>
      </c>
      <c r="FK31" s="7">
        <f t="shared" si="22"/>
        <v>0.18240805577129757</v>
      </c>
      <c r="FL31" s="7">
        <f t="shared" si="22"/>
        <v>-0.25341319447099264</v>
      </c>
      <c r="FM31" s="7">
        <f t="shared" si="22"/>
        <v>-0.26388858844918972</v>
      </c>
      <c r="FN31" s="7">
        <f t="shared" si="19"/>
        <v>0.20930394418380036</v>
      </c>
      <c r="FO31" s="7">
        <f t="shared" si="23"/>
        <v>0.24511392991450573</v>
      </c>
      <c r="FP31" s="7">
        <f t="shared" si="23"/>
        <v>6.2787070088705849E-2</v>
      </c>
      <c r="FQ31" s="7">
        <f t="shared" si="23"/>
        <v>0.20122831041763176</v>
      </c>
      <c r="FR31" s="7">
        <f t="shared" si="23"/>
        <v>0.11040175483417658</v>
      </c>
      <c r="FS31" s="7">
        <f t="shared" si="23"/>
        <v>8.833173551039096E-2</v>
      </c>
      <c r="FT31" s="7">
        <f t="shared" si="23"/>
        <v>-4.3048254971033262E-2</v>
      </c>
      <c r="FU31" s="7">
        <f t="shared" si="23"/>
        <v>1.187607961090439E-3</v>
      </c>
      <c r="FV31" s="7">
        <f t="shared" si="23"/>
        <v>-6.7397584893892359E-3</v>
      </c>
      <c r="FW31" s="7">
        <f t="shared" si="23"/>
        <v>-9.9580481022734091E-3</v>
      </c>
      <c r="FX31" s="7">
        <f t="shared" si="23"/>
        <v>-3.4819290436746364E-2</v>
      </c>
      <c r="FY31" s="7">
        <f t="shared" si="23"/>
        <v>-2.2191863845999471E-3</v>
      </c>
      <c r="FZ31" s="7">
        <f t="shared" si="23"/>
        <v>-2.9409993629101128E-2</v>
      </c>
      <c r="GA31" s="7">
        <f t="shared" si="23"/>
        <v>0.25886133447326998</v>
      </c>
      <c r="GB31" s="7">
        <f t="shared" si="23"/>
        <v>-0.29075618651819601</v>
      </c>
      <c r="GC31" s="7">
        <f t="shared" si="23"/>
        <v>-0.11191857321994192</v>
      </c>
      <c r="GD31" s="7">
        <f t="shared" si="23"/>
        <v>-3.1237508105501632E-2</v>
      </c>
      <c r="GE31" s="7">
        <f t="shared" si="20"/>
        <v>0.32746399755985944</v>
      </c>
      <c r="GF31" s="7">
        <f t="shared" si="20"/>
        <v>-0.33989208668204052</v>
      </c>
      <c r="GG31" s="7">
        <f t="shared" si="20"/>
        <v>0.3963866022098439</v>
      </c>
      <c r="GH31" s="7">
        <f t="shared" si="20"/>
        <v>9.2048268094471197E-3</v>
      </c>
      <c r="GI31" s="7">
        <f t="shared" si="20"/>
        <v>0.12074096097361592</v>
      </c>
      <c r="GJ31" s="7">
        <f t="shared" si="20"/>
        <v>0.29486272309246542</v>
      </c>
      <c r="GK31" s="7">
        <f t="shared" si="20"/>
        <v>-6.0658267004621846E-2</v>
      </c>
    </row>
    <row r="32" spans="6:193">
      <c r="F32" s="20">
        <v>29</v>
      </c>
      <c r="G32">
        <f>'Class data q'!J31</f>
        <v>1.4309481213375633E-16</v>
      </c>
      <c r="H32" s="20">
        <f>'Class data q'!K31</f>
        <v>3.0742083688677712E-19</v>
      </c>
      <c r="J32" s="88">
        <v>4.4720088884195109E-16</v>
      </c>
      <c r="K32" s="7">
        <f t="shared" si="3"/>
        <v>-6.3613366637549351E-4</v>
      </c>
      <c r="L32" s="7">
        <f t="shared" si="21"/>
        <v>-2.4280406261149023E-3</v>
      </c>
      <c r="M32" s="7">
        <f t="shared" si="21"/>
        <v>-2.7876457976114821E-3</v>
      </c>
      <c r="N32" s="7">
        <f t="shared" si="21"/>
        <v>-5.819842174186074E-3</v>
      </c>
      <c r="O32" s="7">
        <f t="shared" si="21"/>
        <v>-2.040844922366003E-3</v>
      </c>
      <c r="P32" s="7">
        <f t="shared" si="21"/>
        <v>0.49405777437400977</v>
      </c>
      <c r="Q32" s="7">
        <f t="shared" si="21"/>
        <v>-0.41749763761862058</v>
      </c>
      <c r="R32" s="7">
        <f t="shared" si="21"/>
        <v>2.6565868792235992E-2</v>
      </c>
      <c r="S32" s="7">
        <f t="shared" si="21"/>
        <v>0.18711373978052145</v>
      </c>
      <c r="T32" s="7">
        <f t="shared" si="21"/>
        <v>-7.4374106785579652E-4</v>
      </c>
      <c r="U32" s="7">
        <f t="shared" si="21"/>
        <v>-2.7413069661575973E-3</v>
      </c>
      <c r="V32" s="7">
        <f t="shared" si="21"/>
        <v>-1.7204484910897655E-3</v>
      </c>
      <c r="W32" s="7">
        <f t="shared" si="21"/>
        <v>7.6444341372701127E-4</v>
      </c>
      <c r="X32" s="7">
        <f t="shared" si="21"/>
        <v>-9.670212654472321E-4</v>
      </c>
      <c r="Y32" s="7">
        <f t="shared" si="21"/>
        <v>-1.5912990057154186E-4</v>
      </c>
      <c r="Z32" s="7">
        <f t="shared" si="21"/>
        <v>2.9895383814584012E-3</v>
      </c>
      <c r="AA32" s="7">
        <f t="shared" si="21"/>
        <v>-5.0944643485906216E-4</v>
      </c>
      <c r="AB32" s="7">
        <f t="shared" si="18"/>
        <v>-1.1956090573765898E-3</v>
      </c>
      <c r="AC32" s="7">
        <f t="shared" si="18"/>
        <v>-1.0319545353797421E-3</v>
      </c>
      <c r="AD32" s="7">
        <f t="shared" si="18"/>
        <v>-9.50659975214041E-4</v>
      </c>
      <c r="AE32" s="7">
        <f t="shared" si="18"/>
        <v>-2.1428175213341616E-3</v>
      </c>
      <c r="AF32" s="7">
        <f t="shared" si="18"/>
        <v>3.4280796138857843E-3</v>
      </c>
      <c r="AG32" s="7">
        <f t="shared" si="18"/>
        <v>1.0954618312924727E-4</v>
      </c>
      <c r="AH32" s="7">
        <f t="shared" si="18"/>
        <v>-1.0354786292238183E-3</v>
      </c>
      <c r="AI32" s="7">
        <f t="shared" si="18"/>
        <v>-3.635761063723808E-2</v>
      </c>
      <c r="AJ32" s="7">
        <f t="shared" si="18"/>
        <v>-0.24073979061050421</v>
      </c>
      <c r="AK32" s="7">
        <f t="shared" si="18"/>
        <v>6.8588755716679592E-2</v>
      </c>
      <c r="AL32" s="7">
        <f t="shared" si="18"/>
        <v>0.31997881870116013</v>
      </c>
      <c r="AM32" s="7">
        <f t="shared" si="28"/>
        <v>0</v>
      </c>
      <c r="AN32" s="7">
        <f t="shared" si="28"/>
        <v>0.16603825088002577</v>
      </c>
      <c r="AO32" s="7">
        <f t="shared" si="28"/>
        <v>-1.6450825266788316E-3</v>
      </c>
      <c r="AP32" s="7">
        <f t="shared" si="28"/>
        <v>-1.4955295697079984E-3</v>
      </c>
      <c r="AQ32" s="7">
        <f t="shared" si="28"/>
        <v>-1.1196816811135379E-3</v>
      </c>
      <c r="AR32" s="7">
        <f t="shared" si="28"/>
        <v>-1.6450825266788316E-3</v>
      </c>
      <c r="AS32" s="7">
        <f t="shared" si="28"/>
        <v>-1.7198590051642482E-3</v>
      </c>
      <c r="AT32" s="7">
        <f t="shared" si="28"/>
        <v>-1.6450825266788316E-3</v>
      </c>
      <c r="AU32" s="7">
        <f t="shared" si="28"/>
        <v>-1.4955295697079984E-3</v>
      </c>
      <c r="AV32" s="7">
        <f t="shared" si="28"/>
        <v>-1.6450825266788316E-3</v>
      </c>
      <c r="AW32" s="7">
        <f t="shared" si="28"/>
        <v>-1.4955295697079984E-3</v>
      </c>
      <c r="AX32" s="7">
        <f t="shared" si="28"/>
        <v>-1.4955295697079984E-3</v>
      </c>
      <c r="AY32" s="7">
        <f t="shared" si="28"/>
        <v>-1.6450825266788316E-3</v>
      </c>
      <c r="AZ32" s="7">
        <f t="shared" si="28"/>
        <v>-1.4955295697079984E-3</v>
      </c>
      <c r="BA32" s="7">
        <f t="shared" si="28"/>
        <v>-1.1196816811135379E-3</v>
      </c>
      <c r="BB32" s="7">
        <f t="shared" si="28"/>
        <v>-1.570306048193415E-3</v>
      </c>
      <c r="BC32" s="7">
        <f t="shared" si="29"/>
        <v>-1.0223180566688583E-3</v>
      </c>
      <c r="BD32" s="7">
        <f t="shared" si="29"/>
        <v>-1.6450825266788316E-3</v>
      </c>
      <c r="BE32" s="7">
        <f t="shared" si="29"/>
        <v>-1.570306048193415E-3</v>
      </c>
      <c r="BF32" s="7">
        <f t="shared" si="29"/>
        <v>-1.6450825266788316E-3</v>
      </c>
      <c r="BG32" s="7">
        <f t="shared" si="29"/>
        <v>-1.1196816811135379E-3</v>
      </c>
      <c r="BH32" s="7">
        <f t="shared" si="29"/>
        <v>-1.1196816811135379E-3</v>
      </c>
      <c r="BI32" s="7">
        <f t="shared" si="29"/>
        <v>-1.0223180566688583E-3</v>
      </c>
      <c r="BJ32" s="7">
        <f t="shared" si="29"/>
        <v>-1.7688113045498666E-3</v>
      </c>
      <c r="BK32" s="7">
        <f t="shared" si="29"/>
        <v>-4.1335025226614253E-3</v>
      </c>
      <c r="BL32" s="7">
        <f t="shared" si="29"/>
        <v>-5.0988041786159677E-4</v>
      </c>
      <c r="BM32" s="7">
        <f t="shared" si="29"/>
        <v>-1.2123886009745011E-3</v>
      </c>
      <c r="BN32" s="7">
        <f t="shared" si="29"/>
        <v>2.3093538540045605E-14</v>
      </c>
      <c r="BO32" s="7">
        <f t="shared" si="29"/>
        <v>9.3675373228751003E-15</v>
      </c>
      <c r="BP32" s="7">
        <f t="shared" si="29"/>
        <v>2.2129530292478401E-13</v>
      </c>
      <c r="BQ32" s="7">
        <f t="shared" si="29"/>
        <v>1.3530779844458044E-12</v>
      </c>
      <c r="BR32" s="7">
        <f t="shared" si="29"/>
        <v>6.2808204699491336E-12</v>
      </c>
      <c r="BS32" s="7">
        <f t="shared" si="24"/>
        <v>-6.7723604502134549E-15</v>
      </c>
      <c r="BT32" s="7">
        <f t="shared" si="24"/>
        <v>8.3378775566040415E-15</v>
      </c>
      <c r="BU32" s="7">
        <f t="shared" si="24"/>
        <v>-6.3613366637549351E-4</v>
      </c>
      <c r="BV32" s="7">
        <f t="shared" si="30"/>
        <v>-2.4280406261149023E-3</v>
      </c>
      <c r="BW32" s="7">
        <f t="shared" si="30"/>
        <v>-2.7876457976114821E-3</v>
      </c>
      <c r="BX32" s="7">
        <f t="shared" si="30"/>
        <v>-5.819842174186074E-3</v>
      </c>
      <c r="BY32" s="7">
        <f t="shared" si="30"/>
        <v>-2.040844922366003E-3</v>
      </c>
      <c r="BZ32" s="7">
        <f t="shared" si="30"/>
        <v>-5.5676264483239812E-4</v>
      </c>
      <c r="CA32" s="7">
        <f t="shared" si="30"/>
        <v>-7.1090732229861509E-4</v>
      </c>
      <c r="CB32" s="7">
        <f t="shared" si="30"/>
        <v>-9.9177443819542521E-4</v>
      </c>
      <c r="CC32" s="7">
        <f t="shared" si="30"/>
        <v>-1.3036142417411911E-3</v>
      </c>
      <c r="CD32" s="7">
        <f t="shared" si="30"/>
        <v>-1.8105252873671374E-3</v>
      </c>
      <c r="CE32" s="7">
        <f t="shared" si="30"/>
        <v>-8.2190237389123677E-4</v>
      </c>
      <c r="CF32" s="7">
        <f t="shared" si="30"/>
        <v>-2.4973042040237203E-3</v>
      </c>
      <c r="CG32" s="7">
        <f t="shared" si="30"/>
        <v>-1.0089472325505167E-3</v>
      </c>
      <c r="CH32" s="7">
        <f t="shared" si="30"/>
        <v>-1.1485482096826871E-3</v>
      </c>
      <c r="CI32" s="7">
        <f t="shared" si="30"/>
        <v>-2.9363980889008934E-3</v>
      </c>
      <c r="CJ32" s="7">
        <f t="shared" si="30"/>
        <v>-3.8920100090602539E-3</v>
      </c>
      <c r="CK32" s="7">
        <f t="shared" si="30"/>
        <v>-6.6452711088393901E-4</v>
      </c>
      <c r="CL32" s="7">
        <f t="shared" si="25"/>
        <v>-2.5227064809852928E-3</v>
      </c>
      <c r="CM32" s="7">
        <f t="shared" si="31"/>
        <v>-1.1707649941174014E-2</v>
      </c>
      <c r="CN32" s="7">
        <f t="shared" si="31"/>
        <v>-5.4540374205999664E-2</v>
      </c>
      <c r="CO32" s="7">
        <f t="shared" si="31"/>
        <v>-1.463580338991477E-2</v>
      </c>
      <c r="CP32" s="7">
        <f t="shared" si="31"/>
        <v>-9.6694490752469164E-3</v>
      </c>
      <c r="CQ32" s="7">
        <f t="shared" si="31"/>
        <v>-5.5764230521533231E-2</v>
      </c>
      <c r="CR32" s="7">
        <f t="shared" si="31"/>
        <v>-4.4593179787171366E-2</v>
      </c>
      <c r="CS32" s="7">
        <f t="shared" si="31"/>
        <v>-7.1920113390929741E-3</v>
      </c>
      <c r="CT32" s="7">
        <f t="shared" si="31"/>
        <v>-7.6077387680587916E-2</v>
      </c>
      <c r="CU32" s="7">
        <f t="shared" si="31"/>
        <v>-4.9981848913362548E-2</v>
      </c>
      <c r="CV32" s="7">
        <f t="shared" si="31"/>
        <v>-8.8758183433253146E-2</v>
      </c>
      <c r="CW32" s="7">
        <f t="shared" si="31"/>
        <v>-3.1228814834245444E-3</v>
      </c>
      <c r="CX32" s="7">
        <f t="shared" si="31"/>
        <v>-1.5717718187268082E-3</v>
      </c>
      <c r="CY32" s="7">
        <f t="shared" si="31"/>
        <v>-1.5816735333118448E-3</v>
      </c>
      <c r="CZ32" s="7">
        <f t="shared" si="31"/>
        <v>-4.1468077426586314E-3</v>
      </c>
      <c r="DA32" s="7">
        <f t="shared" si="31"/>
        <v>-2.1746857302724631E-3</v>
      </c>
      <c r="DB32" s="7">
        <f t="shared" si="31"/>
        <v>-1.286672566242153E-3</v>
      </c>
      <c r="DC32" s="7">
        <f t="shared" si="32"/>
        <v>-5.6891850300111457E-5</v>
      </c>
      <c r="DD32" s="7">
        <f t="shared" si="32"/>
        <v>-7.0681546712969556E-5</v>
      </c>
      <c r="DE32" s="7">
        <f t="shared" si="32"/>
        <v>-2.4561961958458056E-4</v>
      </c>
      <c r="DF32" s="7">
        <f t="shared" si="32"/>
        <v>-6.8430611085412707E-6</v>
      </c>
      <c r="DG32" s="7">
        <f t="shared" si="32"/>
        <v>-3.7361820444115068E-6</v>
      </c>
      <c r="DH32" s="7">
        <f t="shared" si="32"/>
        <v>-4.8898975153743862E-4</v>
      </c>
      <c r="DI32" s="7">
        <f t="shared" si="32"/>
        <v>5.5041555137511701E-5</v>
      </c>
      <c r="DJ32" s="7">
        <f t="shared" si="32"/>
        <v>-2.7907935463999944E-4</v>
      </c>
      <c r="DK32" s="7">
        <f t="shared" si="32"/>
        <v>-4.2451639916896156E-4</v>
      </c>
      <c r="DL32" s="7">
        <f t="shared" si="32"/>
        <v>-2.2221278125250654E-3</v>
      </c>
      <c r="DM32" s="7">
        <f t="shared" si="32"/>
        <v>-6.8968413473968759E-4</v>
      </c>
      <c r="DN32" s="7">
        <f t="shared" si="32"/>
        <v>-6.3143898346129657E-4</v>
      </c>
      <c r="DO32" s="7">
        <f t="shared" si="32"/>
        <v>-1.8498418590837673E-3</v>
      </c>
      <c r="DP32" s="7">
        <f t="shared" si="32"/>
        <v>-8.6198241436197254E-4</v>
      </c>
      <c r="DQ32" s="7">
        <f t="shared" si="32"/>
        <v>-6.6957733786654483E-4</v>
      </c>
      <c r="DR32" s="7">
        <f t="shared" si="32"/>
        <v>-1.2125809493919171E-3</v>
      </c>
      <c r="DS32" s="7">
        <f t="shared" si="26"/>
        <v>-1.6344723358713287E-3</v>
      </c>
      <c r="DT32" s="7">
        <f t="shared" si="26"/>
        <v>-2.1250989817808152E-3</v>
      </c>
      <c r="DU32" s="7">
        <f t="shared" si="26"/>
        <v>-2.1247828060133589E-3</v>
      </c>
      <c r="DV32" s="7">
        <f t="shared" si="26"/>
        <v>-1.1350739821184286E-3</v>
      </c>
      <c r="DW32" s="7">
        <f t="shared" si="26"/>
        <v>-1.4700206348080558E-3</v>
      </c>
      <c r="DX32" s="7">
        <f t="shared" si="26"/>
        <v>-1.3144440602511631E-3</v>
      </c>
      <c r="DY32" s="7">
        <f t="shared" si="26"/>
        <v>-1.287446928706304E-3</v>
      </c>
      <c r="DZ32" s="7">
        <f t="shared" si="26"/>
        <v>-2.368005624098557E-3</v>
      </c>
      <c r="EA32" s="7">
        <f t="shared" si="26"/>
        <v>-4.854905867580972E-3</v>
      </c>
      <c r="EB32" s="7">
        <f t="shared" si="26"/>
        <v>-1.1990334025920868E-3</v>
      </c>
      <c r="EC32" s="7">
        <f t="shared" si="26"/>
        <v>-1.195622971476018E-3</v>
      </c>
      <c r="ED32" s="7">
        <f t="shared" si="26"/>
        <v>-1.1665187649728681E-3</v>
      </c>
      <c r="EE32" s="7">
        <f t="shared" si="26"/>
        <v>-4.6951907017922512E-4</v>
      </c>
      <c r="EF32" s="7">
        <f t="shared" si="26"/>
        <v>-5.2264456492501221E-4</v>
      </c>
      <c r="EG32" s="7">
        <f t="shared" si="33"/>
        <v>-1.4714948768302927E-3</v>
      </c>
      <c r="EH32" s="7">
        <f t="shared" si="33"/>
        <v>-3.3059970806459393E-4</v>
      </c>
      <c r="EI32" s="7">
        <f t="shared" si="33"/>
        <v>-1.0386030111790845E-3</v>
      </c>
      <c r="EJ32" s="7">
        <f t="shared" si="27"/>
        <v>-1.0434333632369786E-3</v>
      </c>
      <c r="EK32" s="7">
        <f t="shared" si="27"/>
        <v>-7.253649975555998E-4</v>
      </c>
      <c r="EL32" s="7">
        <f t="shared" si="27"/>
        <v>-4.5891797859776151E-4</v>
      </c>
      <c r="EM32" s="7">
        <f t="shared" si="27"/>
        <v>-1.185447814355145E-3</v>
      </c>
      <c r="EN32" s="7">
        <f t="shared" si="27"/>
        <v>-7.4836875036554673E-4</v>
      </c>
      <c r="EO32" s="7">
        <f t="shared" si="27"/>
        <v>-1.5224313682158375E-3</v>
      </c>
      <c r="EP32" s="7">
        <f t="shared" si="27"/>
        <v>-9.1736683257392926E-4</v>
      </c>
      <c r="EQ32" s="7">
        <f t="shared" si="27"/>
        <v>-3.1781542450212141E-3</v>
      </c>
      <c r="ER32" s="7">
        <f t="shared" si="27"/>
        <v>-1.1948278581457306E-3</v>
      </c>
      <c r="ES32" s="7">
        <f t="shared" si="27"/>
        <v>-9.4535615328927847E-4</v>
      </c>
      <c r="ET32" s="7">
        <f t="shared" si="27"/>
        <v>-3.5423138288910305E-3</v>
      </c>
      <c r="EU32" s="7">
        <f t="shared" si="27"/>
        <v>-4.6485815113270768E-3</v>
      </c>
      <c r="EV32" s="7">
        <f t="shared" si="27"/>
        <v>-6.0463581070457906E-4</v>
      </c>
      <c r="EW32" s="7">
        <f t="shared" si="27"/>
        <v>-5.334250535546925E-4</v>
      </c>
      <c r="EX32" s="7">
        <f t="shared" si="22"/>
        <v>-1.3920250465124795E-3</v>
      </c>
      <c r="EY32" s="7">
        <f t="shared" si="22"/>
        <v>-2.8372435324161005E-3</v>
      </c>
      <c r="EZ32" s="7">
        <f t="shared" si="22"/>
        <v>-1.4988204638748392E-3</v>
      </c>
      <c r="FA32" s="7">
        <f t="shared" si="22"/>
        <v>-4.716967878092504E-3</v>
      </c>
      <c r="FB32" s="7">
        <f t="shared" si="22"/>
        <v>-2.3923636449632024E-3</v>
      </c>
      <c r="FC32" s="7">
        <f t="shared" si="22"/>
        <v>5.3569891744855379E-4</v>
      </c>
      <c r="FD32" s="7">
        <f t="shared" si="22"/>
        <v>5.7953066280276274E-4</v>
      </c>
      <c r="FE32" s="7">
        <f t="shared" si="22"/>
        <v>2.6323964226339483E-4</v>
      </c>
      <c r="FF32" s="7">
        <f t="shared" si="22"/>
        <v>2.4869424570113277E-4</v>
      </c>
      <c r="FG32" s="7">
        <f t="shared" si="22"/>
        <v>3.6582083186579412E-4</v>
      </c>
      <c r="FH32" s="7">
        <f t="shared" si="22"/>
        <v>-0.22191630487847136</v>
      </c>
      <c r="FI32" s="7">
        <f t="shared" si="22"/>
        <v>5.3820752378783587E-2</v>
      </c>
      <c r="FJ32" s="7">
        <f t="shared" si="22"/>
        <v>2.4770853196627845E-2</v>
      </c>
      <c r="FK32" s="7">
        <f t="shared" si="22"/>
        <v>5.8366714207275128E-2</v>
      </c>
      <c r="FL32" s="7">
        <f t="shared" si="22"/>
        <v>-8.1086854610115555E-2</v>
      </c>
      <c r="FM32" s="7">
        <f t="shared" si="22"/>
        <v>-8.4438758800688296E-2</v>
      </c>
      <c r="FN32" s="7">
        <f t="shared" si="19"/>
        <v>6.6972828809425997E-2</v>
      </c>
      <c r="FO32" s="7">
        <f t="shared" si="23"/>
        <v>7.8431265741242498E-2</v>
      </c>
      <c r="FP32" s="7">
        <f t="shared" si="23"/>
        <v>2.0090532516691042E-2</v>
      </c>
      <c r="FQ32" s="7">
        <f t="shared" si="23"/>
        <v>6.4388797056664171E-2</v>
      </c>
      <c r="FR32" s="7">
        <f t="shared" si="23"/>
        <v>3.5326223094374914E-2</v>
      </c>
      <c r="FS32" s="7">
        <f t="shared" si="23"/>
        <v>2.8264284382438217E-2</v>
      </c>
      <c r="FT32" s="7">
        <f t="shared" si="23"/>
        <v>-1.3774529772777599E-2</v>
      </c>
      <c r="FU32" s="7">
        <f t="shared" si="23"/>
        <v>3.8000939246981202E-4</v>
      </c>
      <c r="FV32" s="7">
        <f t="shared" si="23"/>
        <v>-2.1565799597659252E-3</v>
      </c>
      <c r="FW32" s="7">
        <f t="shared" si="23"/>
        <v>-3.1863644683347569E-3</v>
      </c>
      <c r="FX32" s="7">
        <f t="shared" si="23"/>
        <v>-1.1141435421962664E-2</v>
      </c>
      <c r="FY32" s="7">
        <f t="shared" si="23"/>
        <v>-7.1009263782195742E-4</v>
      </c>
      <c r="FZ32" s="7">
        <f t="shared" si="23"/>
        <v>-9.4105750194484195E-3</v>
      </c>
      <c r="GA32" s="7">
        <f t="shared" si="23"/>
        <v>0.12289368790868238</v>
      </c>
      <c r="GB32" s="7">
        <f t="shared" si="23"/>
        <v>-0.41301463979330677</v>
      </c>
      <c r="GC32" s="7">
        <f t="shared" si="23"/>
        <v>0.32423078974804342</v>
      </c>
      <c r="GD32" s="7">
        <f t="shared" si="23"/>
        <v>0.35004702165491342</v>
      </c>
      <c r="GE32" s="7">
        <f t="shared" si="20"/>
        <v>0.46482390570404319</v>
      </c>
      <c r="GF32" s="7">
        <f t="shared" si="20"/>
        <v>0.25128409421528819</v>
      </c>
      <c r="GG32" s="7">
        <f t="shared" si="20"/>
        <v>0.16689886062059212</v>
      </c>
      <c r="GH32" s="7">
        <f t="shared" si="20"/>
        <v>-0.27696992519580488</v>
      </c>
      <c r="GI32" s="7">
        <f t="shared" si="20"/>
        <v>3.8634550061180502E-2</v>
      </c>
      <c r="GJ32" s="7">
        <f t="shared" si="20"/>
        <v>0.45439218841181406</v>
      </c>
      <c r="GK32" s="7">
        <f t="shared" si="20"/>
        <v>-1.9409360620598504E-2</v>
      </c>
    </row>
    <row r="33" spans="6:193">
      <c r="F33" s="20">
        <v>30</v>
      </c>
      <c r="G33">
        <f>'Class data q'!J32</f>
        <v>4.4720088884195109E-16</v>
      </c>
      <c r="H33" s="20">
        <f>'Class data q'!K32</f>
        <v>5.8989708531958522E-19</v>
      </c>
      <c r="J33" s="89">
        <v>5.2145334221726152E-16</v>
      </c>
      <c r="K33" s="7">
        <f t="shared" si="3"/>
        <v>-5.4555128521338592E-4</v>
      </c>
      <c r="L33" s="7">
        <f t="shared" si="21"/>
        <v>-2.0822992935972673E-3</v>
      </c>
      <c r="M33" s="7">
        <f t="shared" si="21"/>
        <v>-2.3906984144882459E-3</v>
      </c>
      <c r="N33" s="7">
        <f t="shared" si="21"/>
        <v>-4.9911245791411929E-3</v>
      </c>
      <c r="O33" s="7">
        <f t="shared" si="21"/>
        <v>-1.7502383998344584E-3</v>
      </c>
      <c r="P33" s="7">
        <f t="shared" si="21"/>
        <v>-0.43389848081239912</v>
      </c>
      <c r="Q33" s="7">
        <f t="shared" si="21"/>
        <v>-0.21565277686972495</v>
      </c>
      <c r="R33" s="7">
        <f t="shared" si="21"/>
        <v>0.16517821737571703</v>
      </c>
      <c r="S33" s="7">
        <f t="shared" si="21"/>
        <v>0.16046964123115517</v>
      </c>
      <c r="T33" s="7">
        <f t="shared" si="21"/>
        <v>-6.378359091517849E-4</v>
      </c>
      <c r="U33" s="7">
        <f t="shared" si="21"/>
        <v>-2.3509580102443195E-3</v>
      </c>
      <c r="V33" s="7">
        <f t="shared" si="21"/>
        <v>-1.4754648827268735E-3</v>
      </c>
      <c r="W33" s="7">
        <f t="shared" si="21"/>
        <v>6.5559034032552097E-4</v>
      </c>
      <c r="X33" s="7">
        <f t="shared" si="21"/>
        <v>-8.29322078171435E-4</v>
      </c>
      <c r="Y33" s="7">
        <f t="shared" si="21"/>
        <v>-1.3647056642562827E-4</v>
      </c>
      <c r="Z33" s="7">
        <f t="shared" si="21"/>
        <v>2.5638424633172658E-3</v>
      </c>
      <c r="AA33" s="7">
        <f t="shared" si="21"/>
        <v>-4.3690370746807261E-4</v>
      </c>
      <c r="AB33" s="7">
        <f t="shared" si="18"/>
        <v>-1.0253600655675266E-3</v>
      </c>
      <c r="AC33" s="7">
        <f t="shared" si="18"/>
        <v>-8.8500916209299785E-4</v>
      </c>
      <c r="AD33" s="7">
        <f t="shared" si="18"/>
        <v>-8.1529055714646415E-4</v>
      </c>
      <c r="AE33" s="7">
        <f t="shared" si="18"/>
        <v>-1.837690590095975E-3</v>
      </c>
      <c r="AF33" s="7">
        <f t="shared" si="18"/>
        <v>2.9399375288920097E-3</v>
      </c>
      <c r="AG33" s="7">
        <f t="shared" si="18"/>
        <v>9.3947332385169342E-5</v>
      </c>
      <c r="AH33" s="7">
        <f t="shared" si="18"/>
        <v>-8.8803144188653871E-4</v>
      </c>
      <c r="AI33" s="7">
        <f t="shared" si="18"/>
        <v>-0.31597086297917532</v>
      </c>
      <c r="AJ33" s="7">
        <f t="shared" si="18"/>
        <v>-0.49125000139424513</v>
      </c>
      <c r="AK33" s="7">
        <f t="shared" si="18"/>
        <v>5.8822046073458284E-2</v>
      </c>
      <c r="AL33" s="7">
        <f t="shared" si="18"/>
        <v>0.27441537055895682</v>
      </c>
      <c r="AM33" s="7">
        <f t="shared" si="28"/>
        <v>-0.14239520080470291</v>
      </c>
      <c r="AN33" s="7">
        <f t="shared" si="28"/>
        <v>0</v>
      </c>
      <c r="AO33" s="7">
        <f t="shared" si="28"/>
        <v>-1.4108306699520679E-3</v>
      </c>
      <c r="AP33" s="7">
        <f t="shared" si="28"/>
        <v>-1.282573336320092E-3</v>
      </c>
      <c r="AQ33" s="7">
        <f t="shared" si="28"/>
        <v>-9.6024438329400663E-4</v>
      </c>
      <c r="AR33" s="7">
        <f t="shared" si="28"/>
        <v>-1.4108306699520679E-3</v>
      </c>
      <c r="AS33" s="7">
        <f t="shared" si="28"/>
        <v>-1.4749593367681113E-3</v>
      </c>
      <c r="AT33" s="7">
        <f t="shared" si="28"/>
        <v>-1.4108306699520679E-3</v>
      </c>
      <c r="AU33" s="7">
        <f t="shared" si="28"/>
        <v>-1.282573336320092E-3</v>
      </c>
      <c r="AV33" s="7">
        <f t="shared" si="28"/>
        <v>-1.4108306699520679E-3</v>
      </c>
      <c r="AW33" s="7">
        <f t="shared" si="28"/>
        <v>-1.282573336320092E-3</v>
      </c>
      <c r="AX33" s="7">
        <f t="shared" si="28"/>
        <v>-1.282573336320092E-3</v>
      </c>
      <c r="AY33" s="7">
        <f t="shared" si="28"/>
        <v>-1.4108306699520679E-3</v>
      </c>
      <c r="AZ33" s="7">
        <f t="shared" si="28"/>
        <v>-1.282573336320092E-3</v>
      </c>
      <c r="BA33" s="7">
        <f t="shared" si="28"/>
        <v>-9.6024438329400663E-4</v>
      </c>
      <c r="BB33" s="7">
        <f t="shared" si="28"/>
        <v>-1.3467020031361354E-3</v>
      </c>
      <c r="BC33" s="7">
        <f t="shared" si="29"/>
        <v>-8.7674487170319448E-4</v>
      </c>
      <c r="BD33" s="7">
        <f t="shared" si="29"/>
        <v>-1.4108306699520679E-3</v>
      </c>
      <c r="BE33" s="7">
        <f t="shared" si="29"/>
        <v>-1.3467020031361354E-3</v>
      </c>
      <c r="BF33" s="7">
        <f t="shared" si="29"/>
        <v>-1.4108306699520679E-3</v>
      </c>
      <c r="BG33" s="7">
        <f t="shared" si="29"/>
        <v>-9.6024438329400663E-4</v>
      </c>
      <c r="BH33" s="7">
        <f t="shared" si="29"/>
        <v>-9.6024438329400663E-4</v>
      </c>
      <c r="BI33" s="7">
        <f t="shared" si="29"/>
        <v>-8.7674487170319448E-4</v>
      </c>
      <c r="BJ33" s="7">
        <f t="shared" si="29"/>
        <v>-1.5169410636528546E-3</v>
      </c>
      <c r="BK33" s="7">
        <f t="shared" si="29"/>
        <v>-3.5449116009202974E-3</v>
      </c>
      <c r="BL33" s="7">
        <f t="shared" si="29"/>
        <v>-4.372758933738341E-4</v>
      </c>
      <c r="BM33" s="7">
        <f t="shared" si="29"/>
        <v>-1.0397502826854366E-3</v>
      </c>
      <c r="BN33" s="7">
        <f t="shared" si="29"/>
        <v>1.9805129482344664E-14</v>
      </c>
      <c r="BO33" s="7">
        <f t="shared" si="29"/>
        <v>8.0336449647387506E-15</v>
      </c>
      <c r="BP33" s="7">
        <f t="shared" si="29"/>
        <v>1.8978391382767185E-13</v>
      </c>
      <c r="BQ33" s="7">
        <f t="shared" si="29"/>
        <v>1.1604061731462213E-12</v>
      </c>
      <c r="BR33" s="7">
        <f t="shared" si="29"/>
        <v>5.3864617779124382E-12</v>
      </c>
      <c r="BS33" s="7">
        <f t="shared" si="24"/>
        <v>-5.773159728050814E-15</v>
      </c>
      <c r="BT33" s="7">
        <f t="shared" si="24"/>
        <v>7.150603807646383E-15</v>
      </c>
      <c r="BU33" s="7">
        <f t="shared" si="24"/>
        <v>-5.4555128521338592E-4</v>
      </c>
      <c r="BV33" s="7">
        <f t="shared" si="30"/>
        <v>-2.0822992935972673E-3</v>
      </c>
      <c r="BW33" s="7">
        <f t="shared" si="30"/>
        <v>-2.3906984144882459E-3</v>
      </c>
      <c r="BX33" s="7">
        <f t="shared" si="30"/>
        <v>-4.9911245791411929E-3</v>
      </c>
      <c r="BY33" s="7">
        <f t="shared" si="30"/>
        <v>-1.7502383998344584E-3</v>
      </c>
      <c r="BZ33" s="7">
        <f t="shared" si="30"/>
        <v>-4.7748231622091186E-4</v>
      </c>
      <c r="CA33" s="7">
        <f t="shared" si="30"/>
        <v>-6.0967753138641001E-4</v>
      </c>
      <c r="CB33" s="7">
        <f t="shared" si="30"/>
        <v>-8.5055051791560476E-4</v>
      </c>
      <c r="CC33" s="7">
        <f t="shared" si="30"/>
        <v>-1.1179858300165435E-3</v>
      </c>
      <c r="CD33" s="7">
        <f t="shared" si="30"/>
        <v>-1.5527151755104773E-3</v>
      </c>
      <c r="CE33" s="7">
        <f t="shared" si="30"/>
        <v>-7.0486742031916627E-4</v>
      </c>
      <c r="CF33" s="7">
        <f t="shared" si="30"/>
        <v>-2.1417000704213596E-3</v>
      </c>
      <c r="CG33" s="7">
        <f t="shared" si="30"/>
        <v>-8.6527798877022999E-4</v>
      </c>
      <c r="CH33" s="7">
        <f t="shared" si="30"/>
        <v>-9.8500045673100001E-4</v>
      </c>
      <c r="CI33" s="7">
        <f t="shared" si="30"/>
        <v>-2.5182690933892582E-3</v>
      </c>
      <c r="CJ33" s="7">
        <f t="shared" si="30"/>
        <v>-3.337806462286208E-3</v>
      </c>
      <c r="CK33" s="7">
        <f t="shared" si="30"/>
        <v>-5.6990163948944517E-4</v>
      </c>
      <c r="CL33" s="7">
        <f t="shared" si="25"/>
        <v>-2.1634851850540482E-3</v>
      </c>
      <c r="CM33" s="7">
        <f t="shared" si="31"/>
        <v>-1.0040536776849351E-2</v>
      </c>
      <c r="CN33" s="7">
        <f t="shared" si="31"/>
        <v>-4.6774086668972759E-2</v>
      </c>
      <c r="CO33" s="7">
        <f t="shared" si="31"/>
        <v>-1.2551735227269711E-2</v>
      </c>
      <c r="CP33" s="7">
        <f t="shared" si="31"/>
        <v>-8.2925659325062684E-3</v>
      </c>
      <c r="CQ33" s="7">
        <f t="shared" si="31"/>
        <v>-4.7823671718699723E-2</v>
      </c>
      <c r="CR33" s="7">
        <f t="shared" si="31"/>
        <v>-3.8243324996856898E-2</v>
      </c>
      <c r="CS33" s="7">
        <f t="shared" si="31"/>
        <v>-6.1679034402730704E-3</v>
      </c>
      <c r="CT33" s="7">
        <f t="shared" si="31"/>
        <v>-6.5244332785113324E-2</v>
      </c>
      <c r="CU33" s="7">
        <f t="shared" si="31"/>
        <v>-4.2864673500753958E-2</v>
      </c>
      <c r="CV33" s="7">
        <f t="shared" si="31"/>
        <v>-7.6119444080214316E-2</v>
      </c>
      <c r="CW33" s="7">
        <f t="shared" si="31"/>
        <v>-2.6781981475030303E-3</v>
      </c>
      <c r="CX33" s="7">
        <f t="shared" si="31"/>
        <v>-1.3479590549800857E-3</v>
      </c>
      <c r="CY33" s="7">
        <f t="shared" si="31"/>
        <v>-1.3564508129284558E-3</v>
      </c>
      <c r="CZ33" s="7">
        <f t="shared" si="31"/>
        <v>-3.556322221444308E-3</v>
      </c>
      <c r="DA33" s="7">
        <f t="shared" si="31"/>
        <v>-1.8650209190231859E-3</v>
      </c>
      <c r="DB33" s="7">
        <f t="shared" si="31"/>
        <v>-1.1034565678021968E-3</v>
      </c>
      <c r="DC33" s="7">
        <f t="shared" si="32"/>
        <v>-4.8790723852443207E-5</v>
      </c>
      <c r="DD33" s="7">
        <f t="shared" si="32"/>
        <v>-6.0616833675530835E-5</v>
      </c>
      <c r="DE33" s="7">
        <f t="shared" si="32"/>
        <v>-2.1064456453223634E-4</v>
      </c>
      <c r="DF33" s="7">
        <f t="shared" si="32"/>
        <v>-5.8686420478792911E-6</v>
      </c>
      <c r="DG33" s="7">
        <f t="shared" si="32"/>
        <v>-3.2041676519822815E-6</v>
      </c>
      <c r="DH33" s="7">
        <f t="shared" si="32"/>
        <v>-4.1935995767583556E-4</v>
      </c>
      <c r="DI33" s="7">
        <f t="shared" si="32"/>
        <v>4.7203901841102598E-5</v>
      </c>
      <c r="DJ33" s="7">
        <f t="shared" si="32"/>
        <v>-2.3933979389556548E-4</v>
      </c>
      <c r="DK33" s="7">
        <f t="shared" si="32"/>
        <v>-3.6406730126448128E-4</v>
      </c>
      <c r="DL33" s="7">
        <f t="shared" si="32"/>
        <v>-1.9057074764469162E-3</v>
      </c>
      <c r="DM33" s="7">
        <f t="shared" si="32"/>
        <v>-5.914764238816872E-4</v>
      </c>
      <c r="DN33" s="7">
        <f t="shared" si="32"/>
        <v>-5.4152510261540332E-4</v>
      </c>
      <c r="DO33" s="7">
        <f t="shared" si="32"/>
        <v>-1.5864332561026373E-3</v>
      </c>
      <c r="DP33" s="7">
        <f t="shared" si="32"/>
        <v>-7.3924025537874805E-4</v>
      </c>
      <c r="DQ33" s="7">
        <f t="shared" si="32"/>
        <v>-5.7423273838674849E-4</v>
      </c>
      <c r="DR33" s="7">
        <f t="shared" si="32"/>
        <v>-1.0399152416112889E-3</v>
      </c>
      <c r="DS33" s="7">
        <f t="shared" si="26"/>
        <v>-1.4017313193951386E-3</v>
      </c>
      <c r="DT33" s="7">
        <f t="shared" si="26"/>
        <v>-1.8224950855403321E-3</v>
      </c>
      <c r="DU33" s="7">
        <f t="shared" si="26"/>
        <v>-1.82222393168463E-3</v>
      </c>
      <c r="DV33" s="7">
        <f t="shared" si="26"/>
        <v>-9.7344489450645888E-4</v>
      </c>
      <c r="DW33" s="7">
        <f t="shared" si="26"/>
        <v>-1.2606967513274503E-3</v>
      </c>
      <c r="DX33" s="7">
        <f t="shared" si="26"/>
        <v>-1.1272735343451634E-3</v>
      </c>
      <c r="DY33" s="7">
        <f t="shared" si="26"/>
        <v>-1.1041206647678381E-3</v>
      </c>
      <c r="DZ33" s="7">
        <f t="shared" si="26"/>
        <v>-2.0308129877483205E-3</v>
      </c>
      <c r="EA33" s="7">
        <f t="shared" si="26"/>
        <v>-4.1635905716788102E-3</v>
      </c>
      <c r="EB33" s="7">
        <f t="shared" si="26"/>
        <v>-1.0282968004584614E-3</v>
      </c>
      <c r="EC33" s="7">
        <f t="shared" si="26"/>
        <v>-1.0253719983659426E-3</v>
      </c>
      <c r="ED33" s="7">
        <f t="shared" si="26"/>
        <v>-1.000412091192171E-3</v>
      </c>
      <c r="EE33" s="7">
        <f t="shared" si="26"/>
        <v>-4.0266180789938488E-4</v>
      </c>
      <c r="EF33" s="7">
        <f t="shared" si="26"/>
        <v>-4.4822248715303825E-4</v>
      </c>
      <c r="EG33" s="7">
        <f t="shared" si="33"/>
        <v>-1.2619610683609617E-3</v>
      </c>
      <c r="EH33" s="7">
        <f t="shared" si="33"/>
        <v>-2.8352389624874963E-4</v>
      </c>
      <c r="EI33" s="7">
        <f t="shared" si="33"/>
        <v>-8.9071092684589459E-4</v>
      </c>
      <c r="EJ33" s="7">
        <f t="shared" si="27"/>
        <v>-8.9485345995243826E-4</v>
      </c>
      <c r="EK33" s="7">
        <f t="shared" si="27"/>
        <v>-6.2207650307199991E-4</v>
      </c>
      <c r="EL33" s="7">
        <f t="shared" si="27"/>
        <v>-3.9357026088249203E-4</v>
      </c>
      <c r="EM33" s="7">
        <f t="shared" si="27"/>
        <v>-1.0166457347865476E-3</v>
      </c>
      <c r="EN33" s="7">
        <f t="shared" si="27"/>
        <v>-6.418046318812376E-4</v>
      </c>
      <c r="EO33" s="7">
        <f t="shared" si="27"/>
        <v>-1.3056444478273255E-3</v>
      </c>
      <c r="EP33" s="7">
        <f t="shared" si="27"/>
        <v>-7.8673819823804614E-4</v>
      </c>
      <c r="EQ33" s="7">
        <f t="shared" si="27"/>
        <v>-2.7256003331130874E-3</v>
      </c>
      <c r="ER33" s="7">
        <f t="shared" si="27"/>
        <v>-1.0246901053579949E-3</v>
      </c>
      <c r="ES33" s="7">
        <f t="shared" si="27"/>
        <v>-8.1074197400976544E-4</v>
      </c>
      <c r="ET33" s="7">
        <f t="shared" si="27"/>
        <v>-3.037905339912772E-3</v>
      </c>
      <c r="EU33" s="7">
        <f t="shared" si="27"/>
        <v>-3.986645813564671E-3</v>
      </c>
      <c r="EV33" s="7">
        <f t="shared" si="27"/>
        <v>-5.1853857302552875E-4</v>
      </c>
      <c r="EW33" s="7">
        <f t="shared" si="27"/>
        <v>-4.5746788593958865E-4</v>
      </c>
      <c r="EX33" s="7">
        <f t="shared" si="22"/>
        <v>-1.1938073604891297E-3</v>
      </c>
      <c r="EY33" s="7">
        <f t="shared" si="22"/>
        <v>-2.4332336698859036E-3</v>
      </c>
      <c r="EZ33" s="7">
        <f t="shared" si="22"/>
        <v>-1.2853956229511576E-3</v>
      </c>
      <c r="FA33" s="7">
        <f t="shared" si="22"/>
        <v>-4.0452942899021904E-3</v>
      </c>
      <c r="FB33" s="7">
        <f t="shared" si="22"/>
        <v>-2.0517025433407499E-3</v>
      </c>
      <c r="FC33" s="7">
        <f t="shared" si="22"/>
        <v>4.5941796252760503E-4</v>
      </c>
      <c r="FD33" s="7">
        <f t="shared" si="22"/>
        <v>4.9700827770048073E-4</v>
      </c>
      <c r="FE33" s="7">
        <f t="shared" si="22"/>
        <v>2.2575558054354058E-4</v>
      </c>
      <c r="FF33" s="7">
        <f t="shared" si="22"/>
        <v>2.1328137864554586E-4</v>
      </c>
      <c r="FG33" s="7">
        <f t="shared" si="22"/>
        <v>3.1372970105372088E-4</v>
      </c>
      <c r="FH33" s="7">
        <f t="shared" si="22"/>
        <v>-0.1903164880834638</v>
      </c>
      <c r="FI33" s="7">
        <f t="shared" si="22"/>
        <v>4.6156935536346505E-2</v>
      </c>
      <c r="FJ33" s="7">
        <f t="shared" si="22"/>
        <v>2.1243602581590203E-2</v>
      </c>
      <c r="FK33" s="7">
        <f t="shared" si="22"/>
        <v>5.0055574217419477E-2</v>
      </c>
      <c r="FL33" s="7">
        <f t="shared" si="22"/>
        <v>-6.9540475665286428E-2</v>
      </c>
      <c r="FM33" s="7">
        <f t="shared" si="22"/>
        <v>-7.2415084785564465E-2</v>
      </c>
      <c r="FN33" s="7">
        <f t="shared" si="19"/>
        <v>5.7436219402648786E-2</v>
      </c>
      <c r="FO33" s="7">
        <f t="shared" si="23"/>
        <v>6.7263029906651256E-2</v>
      </c>
      <c r="FP33" s="7">
        <f t="shared" si="23"/>
        <v>1.7229737104703408E-2</v>
      </c>
      <c r="FQ33" s="7">
        <f t="shared" si="23"/>
        <v>5.5220141370207206E-2</v>
      </c>
      <c r="FR33" s="7">
        <f t="shared" si="23"/>
        <v>3.0295938463179666E-2</v>
      </c>
      <c r="FS33" s="7">
        <f t="shared" si="23"/>
        <v>2.4239585932199697E-2</v>
      </c>
      <c r="FT33" s="7">
        <f t="shared" si="23"/>
        <v>-1.1813102839792533E-2</v>
      </c>
      <c r="FU33" s="7">
        <f t="shared" si="23"/>
        <v>3.2589787872139997E-4</v>
      </c>
      <c r="FV33" s="7">
        <f t="shared" si="23"/>
        <v>-1.8494933233436095E-3</v>
      </c>
      <c r="FW33" s="7">
        <f t="shared" si="23"/>
        <v>-2.7326414600292726E-3</v>
      </c>
      <c r="FX33" s="7">
        <f t="shared" si="23"/>
        <v>-9.5549484877996971E-3</v>
      </c>
      <c r="FY33" s="7">
        <f t="shared" si="23"/>
        <v>-6.0897885406940855E-4</v>
      </c>
      <c r="FZ33" s="7">
        <f t="shared" si="23"/>
        <v>-8.0705542998663615E-3</v>
      </c>
      <c r="GA33" s="7">
        <f t="shared" si="23"/>
        <v>0.24778941734599802</v>
      </c>
      <c r="GB33" s="7">
        <f t="shared" si="23"/>
        <v>-0.35420333722465669</v>
      </c>
      <c r="GC33" s="7">
        <f t="shared" si="23"/>
        <v>0.42045708213950628</v>
      </c>
      <c r="GD33" s="7">
        <f t="shared" si="23"/>
        <v>0.44259720651997669</v>
      </c>
      <c r="GE33" s="7">
        <f t="shared" si="20"/>
        <v>-0.45896958688280742</v>
      </c>
      <c r="GF33" s="7">
        <f t="shared" si="20"/>
        <v>0.35789764596517726</v>
      </c>
      <c r="GG33" s="7">
        <f t="shared" si="20"/>
        <v>0.28552846465314963</v>
      </c>
      <c r="GH33" s="7">
        <f t="shared" si="20"/>
        <v>-9.5135536275981814E-2</v>
      </c>
      <c r="GI33" s="7">
        <f t="shared" si="20"/>
        <v>3.3133175547219354E-2</v>
      </c>
      <c r="GJ33" s="7">
        <f t="shared" si="20"/>
        <v>-0.46791587769647158</v>
      </c>
      <c r="GK33" s="7">
        <f t="shared" si="20"/>
        <v>-1.664556081753743E-2</v>
      </c>
    </row>
    <row r="34" spans="6:193">
      <c r="F34" s="20">
        <v>31</v>
      </c>
      <c r="G34">
        <f>'Class data q'!J33</f>
        <v>5.2145334221726152E-16</v>
      </c>
      <c r="H34" s="20">
        <f>'Class data q'!K33</f>
        <v>6.8302390628073127E-19</v>
      </c>
      <c r="J34" s="88">
        <v>-7.3568236814913804E-19</v>
      </c>
      <c r="K34" s="7">
        <f t="shared" si="3"/>
        <v>0.38668799653460995</v>
      </c>
      <c r="L34" s="7">
        <f t="shared" si="21"/>
        <v>0.47593849350323403</v>
      </c>
      <c r="M34" s="7">
        <f t="shared" si="21"/>
        <v>-0.305467505487798</v>
      </c>
      <c r="N34" s="7">
        <f t="shared" si="21"/>
        <v>-0.462279502818979</v>
      </c>
      <c r="O34" s="7">
        <f t="shared" si="21"/>
        <v>0.24057297385935161</v>
      </c>
      <c r="P34" s="7">
        <f t="shared" si="21"/>
        <v>-0.45176614488241285</v>
      </c>
      <c r="Q34" s="7">
        <f t="shared" si="21"/>
        <v>-0.34253623717802384</v>
      </c>
      <c r="R34" s="7">
        <f t="shared" si="21"/>
        <v>-0.27641445260792352</v>
      </c>
      <c r="S34" s="7">
        <f t="shared" si="21"/>
        <v>0.25875191910594708</v>
      </c>
      <c r="T34" s="7">
        <f t="shared" si="21"/>
        <v>0.45209954868178681</v>
      </c>
      <c r="U34" s="7">
        <f t="shared" si="21"/>
        <v>-0.33363559474921023</v>
      </c>
      <c r="V34" s="7">
        <f t="shared" si="21"/>
        <v>4.5812877584361145E-2</v>
      </c>
      <c r="W34" s="7">
        <f t="shared" si="21"/>
        <v>-0.4646839300337734</v>
      </c>
      <c r="X34" s="7">
        <f t="shared" si="21"/>
        <v>-0.41217461752540441</v>
      </c>
      <c r="Y34" s="7">
        <f t="shared" si="21"/>
        <v>9.673064906523117E-2</v>
      </c>
      <c r="Z34" s="7">
        <f t="shared" si="21"/>
        <v>0.18274260836396361</v>
      </c>
      <c r="AA34" s="7">
        <f t="shared" si="21"/>
        <v>0.30967834537001393</v>
      </c>
      <c r="AB34" s="7">
        <f t="shared" si="18"/>
        <v>-0.27322244447496347</v>
      </c>
      <c r="AC34" s="7">
        <f t="shared" si="18"/>
        <v>-0.37270348529987674</v>
      </c>
      <c r="AD34" s="7">
        <f t="shared" si="18"/>
        <v>-0.42212019166399539</v>
      </c>
      <c r="AE34" s="7">
        <f t="shared" si="18"/>
        <v>0.30255928598316495</v>
      </c>
      <c r="AF34" s="7">
        <f t="shared" si="18"/>
        <v>-8.3834432796840108E-2</v>
      </c>
      <c r="AG34" s="7">
        <f t="shared" si="18"/>
        <v>-6.6590083690454049E-2</v>
      </c>
      <c r="AH34" s="7">
        <f t="shared" si="18"/>
        <v>-0.37056128648192677</v>
      </c>
      <c r="AI34" s="7">
        <f t="shared" si="18"/>
        <v>0.35630278862140585</v>
      </c>
      <c r="AJ34" s="7">
        <f t="shared" si="18"/>
        <v>-0.40544371422333825</v>
      </c>
      <c r="AK34" s="7">
        <f t="shared" si="18"/>
        <v>0.30679944358197986</v>
      </c>
      <c r="AL34" s="7">
        <f t="shared" si="18"/>
        <v>0.49375881637541852</v>
      </c>
      <c r="AM34" s="7">
        <f t="shared" si="28"/>
        <v>0.12776029003020994</v>
      </c>
      <c r="AN34" s="7">
        <f t="shared" si="28"/>
        <v>0.19771685006298867</v>
      </c>
      <c r="AO34" s="7">
        <f t="shared" si="28"/>
        <v>0</v>
      </c>
      <c r="AP34" s="7">
        <f t="shared" si="28"/>
        <v>-9.0909090909090828E-2</v>
      </c>
      <c r="AQ34" s="7">
        <f t="shared" si="28"/>
        <v>-0.31937658873928898</v>
      </c>
      <c r="AR34" s="7">
        <f t="shared" si="28"/>
        <v>0</v>
      </c>
      <c r="AS34" s="7">
        <f t="shared" si="28"/>
        <v>4.5454545454545414E-2</v>
      </c>
      <c r="AT34" s="7">
        <f t="shared" si="28"/>
        <v>0</v>
      </c>
      <c r="AU34" s="7">
        <f t="shared" si="28"/>
        <v>-9.0909090909090828E-2</v>
      </c>
      <c r="AV34" s="7">
        <f t="shared" si="28"/>
        <v>0</v>
      </c>
      <c r="AW34" s="7">
        <f t="shared" si="28"/>
        <v>-9.0909090909090828E-2</v>
      </c>
      <c r="AX34" s="7">
        <f t="shared" si="28"/>
        <v>-9.0909090909090828E-2</v>
      </c>
      <c r="AY34" s="7">
        <f t="shared" si="28"/>
        <v>0</v>
      </c>
      <c r="AZ34" s="7">
        <f t="shared" si="28"/>
        <v>-9.0909090909090828E-2</v>
      </c>
      <c r="BA34" s="7">
        <f t="shared" si="28"/>
        <v>-0.31937658873928898</v>
      </c>
      <c r="BB34" s="7">
        <f t="shared" si="28"/>
        <v>-4.5454545454545303E-2</v>
      </c>
      <c r="BC34" s="7">
        <f t="shared" si="29"/>
        <v>-0.37856123319674218</v>
      </c>
      <c r="BD34" s="7">
        <f t="shared" si="29"/>
        <v>0</v>
      </c>
      <c r="BE34" s="7">
        <f t="shared" si="29"/>
        <v>-4.5454545454545303E-2</v>
      </c>
      <c r="BF34" s="7">
        <f t="shared" si="29"/>
        <v>0</v>
      </c>
      <c r="BG34" s="7">
        <f t="shared" si="29"/>
        <v>-0.31937658873928898</v>
      </c>
      <c r="BH34" s="7">
        <f t="shared" si="29"/>
        <v>-0.31937658873928898</v>
      </c>
      <c r="BI34" s="7">
        <f t="shared" si="29"/>
        <v>-0.37856123319674218</v>
      </c>
      <c r="BJ34" s="7">
        <f t="shared" si="29"/>
        <v>7.5211289321055697E-2</v>
      </c>
      <c r="BK34" s="7">
        <f t="shared" si="29"/>
        <v>-0.48735856370301356</v>
      </c>
      <c r="BL34" s="7">
        <f t="shared" si="29"/>
        <v>0.30994215158979643</v>
      </c>
      <c r="BM34" s="7">
        <f t="shared" si="29"/>
        <v>-0.2630226257267938</v>
      </c>
      <c r="BN34" s="7">
        <f t="shared" si="29"/>
        <v>-1.4037881967965404E-11</v>
      </c>
      <c r="BO34" s="7">
        <f t="shared" si="29"/>
        <v>-5.6942228709999654E-12</v>
      </c>
      <c r="BP34" s="7">
        <f t="shared" si="29"/>
        <v>-1.3451928460028739E-10</v>
      </c>
      <c r="BQ34" s="7">
        <f t="shared" si="29"/>
        <v>-8.2249851374172067E-10</v>
      </c>
      <c r="BR34" s="7">
        <f t="shared" si="29"/>
        <v>-3.8179364114654391E-9</v>
      </c>
      <c r="BS34" s="7">
        <f t="shared" si="24"/>
        <v>4.1155575206609228E-12</v>
      </c>
      <c r="BT34" s="7">
        <f t="shared" si="24"/>
        <v>-5.0683901520187646E-12</v>
      </c>
      <c r="BU34" s="7">
        <f t="shared" si="24"/>
        <v>0.38668799653460995</v>
      </c>
      <c r="BV34" s="7">
        <f t="shared" si="30"/>
        <v>0.47593849350323403</v>
      </c>
      <c r="BW34" s="7">
        <f t="shared" si="30"/>
        <v>-0.305467505487798</v>
      </c>
      <c r="BX34" s="7">
        <f t="shared" si="30"/>
        <v>-0.462279502818979</v>
      </c>
      <c r="BY34" s="7">
        <f t="shared" si="30"/>
        <v>0.24057297385935161</v>
      </c>
      <c r="BZ34" s="7">
        <f t="shared" si="30"/>
        <v>0.33844055590111588</v>
      </c>
      <c r="CA34" s="7">
        <f t="shared" si="30"/>
        <v>0.43214082623190203</v>
      </c>
      <c r="CB34" s="7">
        <f t="shared" si="30"/>
        <v>-0.39712785096704795</v>
      </c>
      <c r="CC34" s="7">
        <f t="shared" si="30"/>
        <v>-0.20756909115496103</v>
      </c>
      <c r="CD34" s="7">
        <f t="shared" si="30"/>
        <v>0.10056806148337016</v>
      </c>
      <c r="CE34" s="7">
        <f t="shared" si="30"/>
        <v>0.49961163684019794</v>
      </c>
      <c r="CF34" s="7">
        <f t="shared" si="30"/>
        <v>-0.48195810026299757</v>
      </c>
      <c r="CG34" s="7">
        <f t="shared" si="30"/>
        <v>-0.38668898600031332</v>
      </c>
      <c r="CH34" s="7">
        <f t="shared" si="30"/>
        <v>-0.30182942736533058</v>
      </c>
      <c r="CI34" s="7">
        <f t="shared" si="30"/>
        <v>-0.21504511701976914</v>
      </c>
      <c r="CJ34" s="7">
        <f t="shared" si="30"/>
        <v>0.36584484118107907</v>
      </c>
      <c r="CK34" s="7">
        <f t="shared" si="30"/>
        <v>0.40394758324103308</v>
      </c>
      <c r="CL34" s="7">
        <f t="shared" si="25"/>
        <v>-0.46651676127261532</v>
      </c>
      <c r="CM34" s="7">
        <f t="shared" si="31"/>
        <v>0.11675539148174519</v>
      </c>
      <c r="CN34" s="7">
        <f t="shared" si="31"/>
        <v>0.15357942322090423</v>
      </c>
      <c r="CO34" s="7">
        <f t="shared" si="31"/>
        <v>-0.10330141341776056</v>
      </c>
      <c r="CP34" s="7">
        <f t="shared" si="31"/>
        <v>-0.12221033386813751</v>
      </c>
      <c r="CQ34" s="7">
        <f t="shared" si="31"/>
        <v>-0.1024722971725609</v>
      </c>
      <c r="CR34" s="7">
        <f t="shared" si="31"/>
        <v>0.10695607301722987</v>
      </c>
      <c r="CS34" s="7">
        <f t="shared" si="31"/>
        <v>0.37182404071393904</v>
      </c>
      <c r="CT34" s="7">
        <f t="shared" si="31"/>
        <v>0.24533204068263359</v>
      </c>
      <c r="CU34" s="7">
        <f t="shared" si="31"/>
        <v>0.38257844381103112</v>
      </c>
      <c r="CV34" s="7">
        <f t="shared" si="31"/>
        <v>-4.6364243840109509E-2</v>
      </c>
      <c r="CW34" s="7">
        <f t="shared" si="31"/>
        <v>-0.10168703832189929</v>
      </c>
      <c r="CX34" s="7">
        <f t="shared" si="31"/>
        <v>-4.4563544237504638E-2</v>
      </c>
      <c r="CY34" s="7">
        <f t="shared" si="31"/>
        <v>-3.8544566815732484E-2</v>
      </c>
      <c r="CZ34" s="7">
        <f t="shared" si="31"/>
        <v>-0.47927068982345178</v>
      </c>
      <c r="DA34" s="7">
        <f t="shared" si="31"/>
        <v>0.3219310855260169</v>
      </c>
      <c r="DB34" s="7">
        <f t="shared" si="31"/>
        <v>-0.21786746538503143</v>
      </c>
      <c r="DC34" s="7">
        <f t="shared" si="32"/>
        <v>3.4582976463150013E-2</v>
      </c>
      <c r="DD34" s="7">
        <f t="shared" si="32"/>
        <v>4.2965350106574485E-2</v>
      </c>
      <c r="DE34" s="7">
        <f t="shared" si="32"/>
        <v>0.14930534827357822</v>
      </c>
      <c r="DF34" s="7">
        <f t="shared" si="32"/>
        <v>4.1597068825517053E-3</v>
      </c>
      <c r="DG34" s="7">
        <f t="shared" si="32"/>
        <v>2.2711213472952725E-3</v>
      </c>
      <c r="DH34" s="7">
        <f t="shared" si="32"/>
        <v>0.29724329546226252</v>
      </c>
      <c r="DI34" s="7">
        <f t="shared" si="32"/>
        <v>-3.3458233398559023E-2</v>
      </c>
      <c r="DJ34" s="7">
        <f t="shared" si="32"/>
        <v>0.16964459236181709</v>
      </c>
      <c r="DK34" s="7">
        <f t="shared" si="32"/>
        <v>0.25805173435646173</v>
      </c>
      <c r="DL34" s="7">
        <f t="shared" si="32"/>
        <v>0.35076981032144472</v>
      </c>
      <c r="DM34" s="7">
        <f t="shared" si="32"/>
        <v>0.41923983967666395</v>
      </c>
      <c r="DN34" s="7">
        <f t="shared" si="32"/>
        <v>0.38383422911679566</v>
      </c>
      <c r="DO34" s="7">
        <f t="shared" si="32"/>
        <v>0.12446751399053357</v>
      </c>
      <c r="DP34" s="7">
        <f t="shared" si="32"/>
        <v>-0.47602481919121398</v>
      </c>
      <c r="DQ34" s="7">
        <f t="shared" si="32"/>
        <v>0.40701747602799498</v>
      </c>
      <c r="DR34" s="7">
        <f t="shared" si="32"/>
        <v>-0.26290570246349165</v>
      </c>
      <c r="DS34" s="7">
        <f t="shared" si="26"/>
        <v>-6.4496404499274629E-3</v>
      </c>
      <c r="DT34" s="7">
        <f t="shared" si="26"/>
        <v>0.29178867766049121</v>
      </c>
      <c r="DU34" s="7">
        <f t="shared" si="26"/>
        <v>0.29159648318855624</v>
      </c>
      <c r="DV34" s="7">
        <f t="shared" si="26"/>
        <v>-0.31002003625316554</v>
      </c>
      <c r="DW34" s="7">
        <f t="shared" si="26"/>
        <v>-0.10641526429937243</v>
      </c>
      <c r="DX34" s="7">
        <f t="shared" si="26"/>
        <v>-0.20098594512162915</v>
      </c>
      <c r="DY34" s="7">
        <f t="shared" si="26"/>
        <v>-0.21739675193954555</v>
      </c>
      <c r="DZ34" s="7">
        <f t="shared" si="26"/>
        <v>0.43944488236656642</v>
      </c>
      <c r="EA34" s="7">
        <f t="shared" si="26"/>
        <v>-4.8837496692511362E-2</v>
      </c>
      <c r="EB34" s="7">
        <f t="shared" si="26"/>
        <v>-0.27114088007927006</v>
      </c>
      <c r="EC34" s="7">
        <f t="shared" si="26"/>
        <v>-0.27321398648021156</v>
      </c>
      <c r="ED34" s="7">
        <f t="shared" si="26"/>
        <v>-0.29090562567222178</v>
      </c>
      <c r="EE34" s="7">
        <f t="shared" si="26"/>
        <v>0.28540760877635507</v>
      </c>
      <c r="EF34" s="7">
        <f t="shared" si="26"/>
        <v>0.31770112225319619</v>
      </c>
      <c r="EG34" s="7">
        <f t="shared" si="33"/>
        <v>-0.10551911349939802</v>
      </c>
      <c r="EH34" s="7">
        <f t="shared" si="33"/>
        <v>0.20096238498866906</v>
      </c>
      <c r="EI34" s="7">
        <f t="shared" si="33"/>
        <v>-0.36866206142506952</v>
      </c>
      <c r="EJ34" s="7">
        <f t="shared" si="27"/>
        <v>-0.36572582450105695</v>
      </c>
      <c r="EK34" s="7">
        <f t="shared" si="27"/>
        <v>0.44092924567133052</v>
      </c>
      <c r="EL34" s="7">
        <f t="shared" si="27"/>
        <v>0.27896349949342181</v>
      </c>
      <c r="EM34" s="7">
        <f t="shared" si="27"/>
        <v>-0.27939918202866731</v>
      </c>
      <c r="EN34" s="7">
        <f t="shared" si="27"/>
        <v>0.45491258841364585</v>
      </c>
      <c r="EO34" s="7">
        <f t="shared" si="27"/>
        <v>-7.4556234397955001E-2</v>
      </c>
      <c r="EP34" s="7">
        <f t="shared" si="27"/>
        <v>-0.44235816884763779</v>
      </c>
      <c r="EQ34" s="7">
        <f t="shared" si="27"/>
        <v>-6.8088260935223799E-2</v>
      </c>
      <c r="ER34" s="7">
        <f t="shared" si="27"/>
        <v>-0.27369731380110918</v>
      </c>
      <c r="ES34" s="7">
        <f t="shared" si="27"/>
        <v>-0.4253442377764296</v>
      </c>
      <c r="ET34" s="7">
        <f t="shared" si="27"/>
        <v>0.15327424092359054</v>
      </c>
      <c r="EU34" s="7">
        <f t="shared" si="27"/>
        <v>-0.17425634523523703</v>
      </c>
      <c r="EV34" s="7">
        <f t="shared" si="27"/>
        <v>0.36754132446183863</v>
      </c>
      <c r="EW34" s="7">
        <f t="shared" si="27"/>
        <v>0.32425428202171735</v>
      </c>
      <c r="EX34" s="7">
        <f t="shared" si="22"/>
        <v>-0.15382661724407309</v>
      </c>
      <c r="EY34" s="7">
        <f t="shared" si="22"/>
        <v>-0.27531841934758838</v>
      </c>
      <c r="EZ34" s="7">
        <f t="shared" si="22"/>
        <v>-8.8908647701259391E-2</v>
      </c>
      <c r="FA34" s="7">
        <f t="shared" si="22"/>
        <v>-0.13268617130389471</v>
      </c>
      <c r="FB34" s="7">
        <f t="shared" si="22"/>
        <v>0.4542514470644845</v>
      </c>
      <c r="FC34" s="7">
        <f t="shared" si="22"/>
        <v>-0.32563650075965866</v>
      </c>
      <c r="FD34" s="7">
        <f t="shared" si="22"/>
        <v>-0.35228060197851863</v>
      </c>
      <c r="FE34" s="7">
        <f t="shared" si="22"/>
        <v>-0.16001607092310111</v>
      </c>
      <c r="FF34" s="7">
        <f t="shared" si="22"/>
        <v>-0.15117432813732912</v>
      </c>
      <c r="FG34" s="7">
        <f t="shared" si="22"/>
        <v>-0.22237232839882459</v>
      </c>
      <c r="FH34" s="7">
        <f t="shared" si="22"/>
        <v>-0.10323872536307022</v>
      </c>
      <c r="FI34" s="7">
        <f t="shared" si="22"/>
        <v>0.28385870863313301</v>
      </c>
      <c r="FJ34" s="7">
        <f t="shared" si="22"/>
        <v>-5.7514012161032468E-2</v>
      </c>
      <c r="FK34" s="7">
        <f t="shared" si="22"/>
        <v>-0.47950528968804917</v>
      </c>
      <c r="FL34" s="7">
        <f t="shared" si="22"/>
        <v>0.29044792288765109</v>
      </c>
      <c r="FM34" s="7">
        <f t="shared" si="22"/>
        <v>0.32797743050435457</v>
      </c>
      <c r="FN34" s="7">
        <f t="shared" si="19"/>
        <v>0.28907655190182879</v>
      </c>
      <c r="FO34" s="7">
        <f t="shared" si="23"/>
        <v>0.32381083058309912</v>
      </c>
      <c r="FP34" s="7">
        <f t="shared" si="23"/>
        <v>-0.21247699788696117</v>
      </c>
      <c r="FQ34" s="7">
        <f t="shared" si="23"/>
        <v>-0.14016227906515866</v>
      </c>
      <c r="FR34" s="7">
        <f t="shared" si="23"/>
        <v>-0.47383035287174025</v>
      </c>
      <c r="FS34" s="7">
        <f t="shared" si="23"/>
        <v>-0.18107385135223808</v>
      </c>
      <c r="FT34" s="7">
        <f t="shared" si="23"/>
        <v>0.37315426392996542</v>
      </c>
      <c r="FU34" s="7">
        <f t="shared" si="23"/>
        <v>-0.23099716051144958</v>
      </c>
      <c r="FV34" s="7">
        <f t="shared" si="23"/>
        <v>0.31092509025652393</v>
      </c>
      <c r="FW34" s="7">
        <f t="shared" si="23"/>
        <v>-6.3097494101074902E-2</v>
      </c>
      <c r="FX34" s="7">
        <f t="shared" si="23"/>
        <v>-0.22743069646753966</v>
      </c>
      <c r="FY34" s="7">
        <f t="shared" si="23"/>
        <v>0.43164560215440495</v>
      </c>
      <c r="FZ34" s="7">
        <f t="shared" si="23"/>
        <v>-0.27957268596920315</v>
      </c>
      <c r="GA34" s="7">
        <f t="shared" si="23"/>
        <v>0.16857839470105773</v>
      </c>
      <c r="GB34" s="7">
        <f t="shared" si="23"/>
        <v>6.0134124163766955E-2</v>
      </c>
      <c r="GC34" s="7">
        <f t="shared" si="23"/>
        <v>-0.21865663710565286</v>
      </c>
      <c r="GD34" s="7">
        <f t="shared" si="23"/>
        <v>8.8372652793282214E-2</v>
      </c>
      <c r="GE34" s="7">
        <f t="shared" si="20"/>
        <v>0.31869107891725434</v>
      </c>
      <c r="GF34" s="7">
        <f t="shared" si="20"/>
        <v>0.12361455583152292</v>
      </c>
      <c r="GG34" s="7">
        <f t="shared" si="20"/>
        <v>0.41905549948842236</v>
      </c>
      <c r="GH34" s="7">
        <f t="shared" si="20"/>
        <v>0.23456847104648659</v>
      </c>
      <c r="GI34" s="7">
        <f t="shared" si="20"/>
        <v>-0.4848704758767397</v>
      </c>
      <c r="GJ34" s="7">
        <f t="shared" si="20"/>
        <v>-0.34015756663421826</v>
      </c>
      <c r="GK34" s="7">
        <f t="shared" si="20"/>
        <v>-0.20158848821832187</v>
      </c>
    </row>
    <row r="35" spans="6:193">
      <c r="F35" s="20">
        <v>32</v>
      </c>
      <c r="G35">
        <f>'Class data q'!J34</f>
        <v>-7.3568236814913804E-19</v>
      </c>
      <c r="H35" s="20">
        <f>'Class data q'!K34</f>
        <v>-9.7619391158251001E-19</v>
      </c>
      <c r="J35" s="89">
        <v>-6.6880215286285286E-19</v>
      </c>
      <c r="K35" s="7">
        <f t="shared" si="3"/>
        <v>0.42535679618807087</v>
      </c>
      <c r="L35" s="7">
        <f t="shared" si="21"/>
        <v>-0.37646765714644292</v>
      </c>
      <c r="M35" s="7">
        <f t="shared" si="21"/>
        <v>-0.13601425603657802</v>
      </c>
      <c r="N35" s="7">
        <f t="shared" si="21"/>
        <v>-0.10850745310087762</v>
      </c>
      <c r="O35" s="7">
        <f t="shared" si="21"/>
        <v>0.36463027124528669</v>
      </c>
      <c r="P35" s="7">
        <f t="shared" si="21"/>
        <v>0.30305724062924355</v>
      </c>
      <c r="Q35" s="7">
        <f t="shared" si="21"/>
        <v>-0.17678986089595128</v>
      </c>
      <c r="R35" s="7">
        <f t="shared" si="21"/>
        <v>-0.10405589786876135</v>
      </c>
      <c r="S35" s="7">
        <f t="shared" si="21"/>
        <v>-0.115372888983444</v>
      </c>
      <c r="T35" s="7">
        <f t="shared" si="21"/>
        <v>0.49730950354996545</v>
      </c>
      <c r="U35" s="7">
        <f t="shared" si="21"/>
        <v>-0.16699915422413159</v>
      </c>
      <c r="V35" s="7">
        <f t="shared" si="21"/>
        <v>0.15039416534279715</v>
      </c>
      <c r="W35" s="7">
        <f t="shared" si="21"/>
        <v>0.48884767696284936</v>
      </c>
      <c r="X35" s="7">
        <f t="shared" si="21"/>
        <v>-0.35339207927794491</v>
      </c>
      <c r="Y35" s="7">
        <f t="shared" si="21"/>
        <v>0.10640371397175427</v>
      </c>
      <c r="Z35" s="7">
        <f t="shared" si="21"/>
        <v>1.0168692003600377E-3</v>
      </c>
      <c r="AA35" s="7">
        <f t="shared" si="21"/>
        <v>0.34064617990701523</v>
      </c>
      <c r="AB35" s="7">
        <f t="shared" si="18"/>
        <v>-0.20054468892245991</v>
      </c>
      <c r="AC35" s="7">
        <f t="shared" si="18"/>
        <v>-0.30997383382986454</v>
      </c>
      <c r="AD35" s="7">
        <f t="shared" si="18"/>
        <v>-0.36433221083039502</v>
      </c>
      <c r="AE35" s="7">
        <f t="shared" si="18"/>
        <v>0.43281521458148142</v>
      </c>
      <c r="AF35" s="7">
        <f t="shared" si="18"/>
        <v>-0.29221787607652416</v>
      </c>
      <c r="AG35" s="7">
        <f t="shared" si="18"/>
        <v>-7.3249092059499477E-2</v>
      </c>
      <c r="AH35" s="7">
        <f t="shared" si="18"/>
        <v>-0.30761741513011953</v>
      </c>
      <c r="AI35" s="7">
        <f t="shared" si="18"/>
        <v>-8.06693251638535E-3</v>
      </c>
      <c r="AJ35" s="7">
        <f t="shared" si="18"/>
        <v>-0.34598808564533101</v>
      </c>
      <c r="AK35" s="7">
        <f t="shared" si="18"/>
        <v>0.13747938794018921</v>
      </c>
      <c r="AL35" s="7">
        <f t="shared" si="18"/>
        <v>4.3134698013005845E-2</v>
      </c>
      <c r="AM35" s="7">
        <f t="shared" si="28"/>
        <v>0.34053631903327641</v>
      </c>
      <c r="AN35" s="7">
        <f t="shared" si="28"/>
        <v>0.31748853506940122</v>
      </c>
      <c r="AO35" s="7">
        <f t="shared" si="28"/>
        <v>9.9999999999999867E-2</v>
      </c>
      <c r="AP35" s="7">
        <f t="shared" si="28"/>
        <v>0</v>
      </c>
      <c r="AQ35" s="7">
        <f t="shared" si="28"/>
        <v>-0.25131424761321797</v>
      </c>
      <c r="AR35" s="7">
        <f t="shared" si="28"/>
        <v>9.9999999999999867E-2</v>
      </c>
      <c r="AS35" s="7">
        <f t="shared" si="28"/>
        <v>0.14999999999999991</v>
      </c>
      <c r="AT35" s="7">
        <f t="shared" si="28"/>
        <v>9.9999999999999867E-2</v>
      </c>
      <c r="AU35" s="7">
        <f t="shared" si="28"/>
        <v>0</v>
      </c>
      <c r="AV35" s="7">
        <f t="shared" si="28"/>
        <v>9.9999999999999867E-2</v>
      </c>
      <c r="AW35" s="7">
        <f t="shared" si="28"/>
        <v>0</v>
      </c>
      <c r="AX35" s="7">
        <f t="shared" si="28"/>
        <v>0</v>
      </c>
      <c r="AY35" s="7">
        <f t="shared" si="28"/>
        <v>9.9999999999999867E-2</v>
      </c>
      <c r="AZ35" s="7">
        <f t="shared" si="28"/>
        <v>0</v>
      </c>
      <c r="BA35" s="7">
        <f t="shared" si="28"/>
        <v>-0.25131424761321797</v>
      </c>
      <c r="BB35" s="7">
        <f t="shared" si="28"/>
        <v>5.0000000000000044E-2</v>
      </c>
      <c r="BC35" s="7">
        <f t="shared" si="29"/>
        <v>-0.31641735651641656</v>
      </c>
      <c r="BD35" s="7">
        <f t="shared" si="29"/>
        <v>9.9999999999999867E-2</v>
      </c>
      <c r="BE35" s="7">
        <f t="shared" si="29"/>
        <v>5.0000000000000044E-2</v>
      </c>
      <c r="BF35" s="7">
        <f t="shared" si="29"/>
        <v>9.9999999999999867E-2</v>
      </c>
      <c r="BG35" s="7">
        <f t="shared" si="29"/>
        <v>-0.25131424761321797</v>
      </c>
      <c r="BH35" s="7">
        <f t="shared" si="29"/>
        <v>-0.25131424761321797</v>
      </c>
      <c r="BI35" s="7">
        <f t="shared" si="29"/>
        <v>-0.31641735651641656</v>
      </c>
      <c r="BJ35" s="7">
        <f t="shared" si="29"/>
        <v>0.18273241825316111</v>
      </c>
      <c r="BK35" s="7">
        <f t="shared" si="29"/>
        <v>-0.23609442007331527</v>
      </c>
      <c r="BL35" s="7">
        <f t="shared" si="29"/>
        <v>0.34093636674877603</v>
      </c>
      <c r="BM35" s="7">
        <f t="shared" si="29"/>
        <v>-0.18932488829947325</v>
      </c>
      <c r="BN35" s="7">
        <f t="shared" si="29"/>
        <v>-1.5441758982603915E-11</v>
      </c>
      <c r="BO35" s="7">
        <f t="shared" si="29"/>
        <v>-6.2636562603302082E-12</v>
      </c>
      <c r="BP35" s="7">
        <f t="shared" si="29"/>
        <v>-1.4797119085585564E-10</v>
      </c>
      <c r="BQ35" s="7">
        <f t="shared" si="29"/>
        <v>-9.0474838732035323E-10</v>
      </c>
      <c r="BR35" s="7">
        <f t="shared" si="29"/>
        <v>-4.199730008203062E-9</v>
      </c>
      <c r="BS35" s="7">
        <f t="shared" si="24"/>
        <v>4.5271132727270147E-12</v>
      </c>
      <c r="BT35" s="7">
        <f t="shared" si="24"/>
        <v>-5.5752069627601486E-12</v>
      </c>
      <c r="BU35" s="7">
        <f t="shared" si="24"/>
        <v>0.42535679618807087</v>
      </c>
      <c r="BV35" s="7">
        <f t="shared" si="30"/>
        <v>-0.37646765714644292</v>
      </c>
      <c r="BW35" s="7">
        <f t="shared" si="30"/>
        <v>-0.13601425603657802</v>
      </c>
      <c r="BX35" s="7">
        <f t="shared" si="30"/>
        <v>-0.10850745310087762</v>
      </c>
      <c r="BY35" s="7">
        <f t="shared" si="30"/>
        <v>0.36463027124528669</v>
      </c>
      <c r="BZ35" s="7">
        <f t="shared" si="30"/>
        <v>0.37228461149122744</v>
      </c>
      <c r="CA35" s="7">
        <f t="shared" si="30"/>
        <v>0.47535490885509218</v>
      </c>
      <c r="CB35" s="7">
        <f t="shared" si="30"/>
        <v>-0.33684063606375281</v>
      </c>
      <c r="CC35" s="7">
        <f t="shared" si="30"/>
        <v>-0.12832600027045726</v>
      </c>
      <c r="CD35" s="7">
        <f t="shared" si="30"/>
        <v>0.21062486763170707</v>
      </c>
      <c r="CE35" s="7">
        <f t="shared" si="30"/>
        <v>-0.45042719947578236</v>
      </c>
      <c r="CF35" s="7">
        <f t="shared" si="30"/>
        <v>-0.33015391028929741</v>
      </c>
      <c r="CG35" s="7">
        <f t="shared" si="30"/>
        <v>-0.32535788460034476</v>
      </c>
      <c r="CH35" s="7">
        <f t="shared" si="30"/>
        <v>-0.23201237010186382</v>
      </c>
      <c r="CI35" s="7">
        <f t="shared" si="30"/>
        <v>-3.6549628721746386E-2</v>
      </c>
      <c r="CJ35" s="7">
        <f t="shared" si="30"/>
        <v>-0.39757067470081342</v>
      </c>
      <c r="CK35" s="7">
        <f t="shared" si="30"/>
        <v>0.4443423415651363</v>
      </c>
      <c r="CL35" s="7">
        <f t="shared" si="25"/>
        <v>-0.3131684373998771</v>
      </c>
      <c r="CM35" s="7">
        <f t="shared" si="31"/>
        <v>-0.1715690693700811</v>
      </c>
      <c r="CN35" s="7">
        <f t="shared" si="31"/>
        <v>0.46893736554299181</v>
      </c>
      <c r="CO35" s="7">
        <f t="shared" si="31"/>
        <v>-0.21363155475953732</v>
      </c>
      <c r="CP35" s="7">
        <f t="shared" si="31"/>
        <v>0.46556863274504767</v>
      </c>
      <c r="CQ35" s="7">
        <f t="shared" si="31"/>
        <v>0.28728047311017235</v>
      </c>
      <c r="CR35" s="7">
        <f t="shared" si="31"/>
        <v>-0.1823483196810507</v>
      </c>
      <c r="CS35" s="7">
        <f t="shared" si="31"/>
        <v>-0.19099355521466777</v>
      </c>
      <c r="CT35" s="7">
        <f t="shared" si="31"/>
        <v>-0.13013475524910945</v>
      </c>
      <c r="CU35" s="7">
        <f t="shared" si="31"/>
        <v>0.42083628819213459</v>
      </c>
      <c r="CV35" s="7">
        <f t="shared" si="31"/>
        <v>0.34899933177587172</v>
      </c>
      <c r="CW35" s="7">
        <f t="shared" si="31"/>
        <v>8.8144257845910623E-2</v>
      </c>
      <c r="CX35" s="7">
        <f t="shared" si="31"/>
        <v>5.0980101338744754E-2</v>
      </c>
      <c r="CY35" s="7">
        <f t="shared" si="31"/>
        <v>5.7600976502694134E-2</v>
      </c>
      <c r="CZ35" s="7">
        <f t="shared" si="31"/>
        <v>-0.22719775880579762</v>
      </c>
      <c r="DA35" s="7">
        <f t="shared" si="31"/>
        <v>0.45412419407861848</v>
      </c>
      <c r="DB35" s="7">
        <f t="shared" si="31"/>
        <v>-0.13965421192353467</v>
      </c>
      <c r="DC35" s="7">
        <f t="shared" si="32"/>
        <v>3.8041274109465013E-2</v>
      </c>
      <c r="DD35" s="7">
        <f t="shared" si="32"/>
        <v>4.7261885117231929E-2</v>
      </c>
      <c r="DE35" s="7">
        <f t="shared" si="32"/>
        <v>0.16423588310093604</v>
      </c>
      <c r="DF35" s="7">
        <f t="shared" si="32"/>
        <v>4.5756775708068751E-3</v>
      </c>
      <c r="DG35" s="7">
        <f t="shared" si="32"/>
        <v>2.4982334820247997E-3</v>
      </c>
      <c r="DH35" s="7">
        <f t="shared" si="32"/>
        <v>0.32696762500848875</v>
      </c>
      <c r="DI35" s="7">
        <f t="shared" si="32"/>
        <v>-3.6804056738414914E-2</v>
      </c>
      <c r="DJ35" s="7">
        <f t="shared" si="32"/>
        <v>0.18660905159799879</v>
      </c>
      <c r="DK35" s="7">
        <f t="shared" si="32"/>
        <v>0.28385690779210787</v>
      </c>
      <c r="DL35" s="7">
        <f t="shared" si="32"/>
        <v>0.48584679135358888</v>
      </c>
      <c r="DM35" s="7">
        <f t="shared" si="32"/>
        <v>0.46116382364433028</v>
      </c>
      <c r="DN35" s="7">
        <f t="shared" si="32"/>
        <v>0.42221765202847517</v>
      </c>
      <c r="DO35" s="7">
        <f t="shared" si="32"/>
        <v>0.23691426538958682</v>
      </c>
      <c r="DP35" s="7">
        <f t="shared" si="32"/>
        <v>-0.42362730111033542</v>
      </c>
      <c r="DQ35" s="7">
        <f t="shared" si="32"/>
        <v>0.44771922363079442</v>
      </c>
      <c r="DR35" s="7">
        <f t="shared" si="32"/>
        <v>-0.18919627270984096</v>
      </c>
      <c r="DS35" s="7">
        <f t="shared" si="26"/>
        <v>9.2905395505079591E-2</v>
      </c>
      <c r="DT35" s="7">
        <f t="shared" si="26"/>
        <v>0.42096754542654002</v>
      </c>
      <c r="DU35" s="7">
        <f t="shared" si="26"/>
        <v>0.42075613150741153</v>
      </c>
      <c r="DV35" s="7">
        <f t="shared" si="26"/>
        <v>-0.24102203987848214</v>
      </c>
      <c r="DW35" s="7">
        <f t="shared" si="26"/>
        <v>-1.7056790729309879E-2</v>
      </c>
      <c r="DX35" s="7">
        <f t="shared" si="26"/>
        <v>-0.12108453963379218</v>
      </c>
      <c r="DY35" s="7">
        <f t="shared" si="26"/>
        <v>-0.13913642713350027</v>
      </c>
      <c r="DZ35" s="7">
        <f t="shared" si="26"/>
        <v>-0.41661062939677707</v>
      </c>
      <c r="EA35" s="7">
        <f t="shared" si="26"/>
        <v>0.24627875363823692</v>
      </c>
      <c r="EB35" s="7">
        <f t="shared" si="26"/>
        <v>-0.19825496808719711</v>
      </c>
      <c r="EC35" s="7">
        <f t="shared" si="26"/>
        <v>-0.20053538512823288</v>
      </c>
      <c r="ED35" s="7">
        <f t="shared" si="26"/>
        <v>-0.219996188239444</v>
      </c>
      <c r="EE35" s="7">
        <f t="shared" si="26"/>
        <v>0.31394836965399053</v>
      </c>
      <c r="EF35" s="7">
        <f t="shared" si="26"/>
        <v>0.34947123447851575</v>
      </c>
      <c r="EG35" s="7">
        <f t="shared" si="33"/>
        <v>-1.6071024849337978E-2</v>
      </c>
      <c r="EH35" s="7">
        <f t="shared" si="33"/>
        <v>0.22105862348753594</v>
      </c>
      <c r="EI35" s="7">
        <f t="shared" si="33"/>
        <v>-0.30552826756757656</v>
      </c>
      <c r="EJ35" s="7">
        <f t="shared" si="27"/>
        <v>-0.30229840695116272</v>
      </c>
      <c r="EK35" s="7">
        <f t="shared" si="27"/>
        <v>0.4850221702384635</v>
      </c>
      <c r="EL35" s="7">
        <f t="shared" si="27"/>
        <v>0.30685984944276395</v>
      </c>
      <c r="EM35" s="7">
        <f t="shared" si="27"/>
        <v>-0.20733910023153423</v>
      </c>
      <c r="EN35" s="7">
        <f t="shared" si="27"/>
        <v>-0.49959615274498959</v>
      </c>
      <c r="EO35" s="7">
        <f t="shared" si="27"/>
        <v>1.7988142162249421E-2</v>
      </c>
      <c r="EP35" s="7">
        <f t="shared" si="27"/>
        <v>-0.38659398573240167</v>
      </c>
      <c r="EQ35" s="7">
        <f t="shared" si="27"/>
        <v>0.12510291297125375</v>
      </c>
      <c r="ER35" s="7">
        <f t="shared" si="27"/>
        <v>-0.20106704518122032</v>
      </c>
      <c r="ES35" s="7">
        <f t="shared" si="27"/>
        <v>-0.36787866155407256</v>
      </c>
      <c r="ET35" s="7">
        <f t="shared" si="27"/>
        <v>0.36860166501594938</v>
      </c>
      <c r="EU35" s="7">
        <f t="shared" si="27"/>
        <v>0.1083180202412386</v>
      </c>
      <c r="EV35" s="7">
        <f t="shared" si="27"/>
        <v>0.40429545690802243</v>
      </c>
      <c r="EW35" s="7">
        <f t="shared" si="27"/>
        <v>0.35667971022388906</v>
      </c>
      <c r="EX35" s="7">
        <f t="shared" si="22"/>
        <v>-6.9209278968480503E-2</v>
      </c>
      <c r="EY35" s="7">
        <f t="shared" si="22"/>
        <v>-0.10285026128234742</v>
      </c>
      <c r="EZ35" s="7">
        <f t="shared" si="22"/>
        <v>2.2004875286145698E-3</v>
      </c>
      <c r="FA35" s="7">
        <f t="shared" si="22"/>
        <v>0.15404521156571516</v>
      </c>
      <c r="FB35" s="7">
        <f t="shared" si="22"/>
        <v>-0.4003234082290672</v>
      </c>
      <c r="FC35" s="7">
        <f t="shared" si="22"/>
        <v>-0.35820015083562451</v>
      </c>
      <c r="FD35" s="7">
        <f t="shared" si="22"/>
        <v>-0.38750866217637037</v>
      </c>
      <c r="FE35" s="7">
        <f t="shared" si="22"/>
        <v>-0.17601767801541113</v>
      </c>
      <c r="FF35" s="7">
        <f t="shared" si="22"/>
        <v>-0.16629176095106202</v>
      </c>
      <c r="FG35" s="7">
        <f t="shared" si="22"/>
        <v>-0.24460956123870692</v>
      </c>
      <c r="FH35" s="7">
        <f t="shared" si="22"/>
        <v>0.38643740210059718</v>
      </c>
      <c r="FI35" s="7">
        <f t="shared" si="22"/>
        <v>1.2244579496453412E-2</v>
      </c>
      <c r="FJ35" s="7">
        <f t="shared" si="22"/>
        <v>0.43673458662286535</v>
      </c>
      <c r="FK35" s="7">
        <f t="shared" si="22"/>
        <v>-2.7455818656846986E-2</v>
      </c>
      <c r="FL35" s="7">
        <f t="shared" si="22"/>
        <v>0.21949271517640767</v>
      </c>
      <c r="FM35" s="7">
        <f t="shared" si="22"/>
        <v>0.46077517355477937</v>
      </c>
      <c r="FN35" s="7">
        <f t="shared" si="19"/>
        <v>0.21798420709201594</v>
      </c>
      <c r="FO35" s="7">
        <f t="shared" si="23"/>
        <v>-0.44380808635858671</v>
      </c>
      <c r="FP35" s="7">
        <f t="shared" si="23"/>
        <v>-0.43372469767565391</v>
      </c>
      <c r="FQ35" s="7">
        <f t="shared" si="23"/>
        <v>-5.4178506971666707E-2</v>
      </c>
      <c r="FR35" s="7">
        <f t="shared" si="23"/>
        <v>0.37878661184108964</v>
      </c>
      <c r="FS35" s="7">
        <f t="shared" si="23"/>
        <v>0.10081876351253882</v>
      </c>
      <c r="FT35" s="7">
        <f t="shared" si="23"/>
        <v>0.21046969032296126</v>
      </c>
      <c r="FU35" s="7">
        <f t="shared" si="23"/>
        <v>-0.2540968765625945</v>
      </c>
      <c r="FV35" s="7">
        <f t="shared" si="23"/>
        <v>0.44201759928217621</v>
      </c>
      <c r="FW35" s="7">
        <f t="shared" si="23"/>
        <v>0.13059275648881741</v>
      </c>
      <c r="FX35" s="7">
        <f t="shared" si="23"/>
        <v>0.44982623388570531</v>
      </c>
      <c r="FY35" s="7">
        <f t="shared" si="23"/>
        <v>0.47481016236984536</v>
      </c>
      <c r="FZ35" s="7">
        <f t="shared" si="23"/>
        <v>0.292470045433876</v>
      </c>
      <c r="GA35" s="7">
        <f t="shared" si="23"/>
        <v>0.48543623417106119</v>
      </c>
      <c r="GB35" s="7">
        <f t="shared" si="23"/>
        <v>0.16614753658006975</v>
      </c>
      <c r="GC35" s="7">
        <f t="shared" si="23"/>
        <v>-0.14052230081625794</v>
      </c>
      <c r="GD35" s="7">
        <f t="shared" si="23"/>
        <v>-0.40279008192743504</v>
      </c>
      <c r="GE35" s="7">
        <f t="shared" si="20"/>
        <v>-0.1494398131910657</v>
      </c>
      <c r="GF35" s="7">
        <f t="shared" si="20"/>
        <v>-0.36402398858541574</v>
      </c>
      <c r="GG35" s="7">
        <f t="shared" si="20"/>
        <v>6.096104943719638E-2</v>
      </c>
      <c r="GH35" s="7">
        <f t="shared" si="20"/>
        <v>-0.14197468184897843</v>
      </c>
      <c r="GI35" s="7">
        <f t="shared" si="20"/>
        <v>0.16664247653558917</v>
      </c>
      <c r="GJ35" s="7">
        <f t="shared" si="20"/>
        <v>-0.17417332329767987</v>
      </c>
      <c r="GK35" s="7">
        <f t="shared" si="20"/>
        <v>-2.1747337040155301E-2</v>
      </c>
    </row>
    <row r="36" spans="6:193">
      <c r="F36" s="20">
        <v>33</v>
      </c>
      <c r="G36">
        <f>'Class data q'!J35</f>
        <v>-6.6880215286285286E-19</v>
      </c>
      <c r="H36" s="20">
        <f>'Class data q'!K35</f>
        <v>-8.9173620381713734E-19</v>
      </c>
      <c r="J36" s="88">
        <v>-5.0072264301402462E-19</v>
      </c>
      <c r="K36" s="7">
        <f t="shared" si="3"/>
        <v>-0.43186203980501914</v>
      </c>
      <c r="L36" s="7">
        <f t="shared" si="21"/>
        <v>0.16850973546350678</v>
      </c>
      <c r="M36" s="7">
        <f t="shared" si="21"/>
        <v>0.48967706146551526</v>
      </c>
      <c r="N36" s="7">
        <f t="shared" si="21"/>
        <v>0.19776492940220969</v>
      </c>
      <c r="O36" s="7">
        <f t="shared" si="21"/>
        <v>-0.17729899775052926</v>
      </c>
      <c r="P36" s="7">
        <f t="shared" si="21"/>
        <v>-0.13744463263549278</v>
      </c>
      <c r="Q36" s="7">
        <f t="shared" si="21"/>
        <v>-1.7300159006254034E-2</v>
      </c>
      <c r="R36" s="7">
        <f t="shared" si="21"/>
        <v>0.38470783916943674</v>
      </c>
      <c r="S36" s="7">
        <f t="shared" si="21"/>
        <v>-0.11333492071983642</v>
      </c>
      <c r="T36" s="7">
        <f t="shared" si="21"/>
        <v>-0.33575668835080485</v>
      </c>
      <c r="U36" s="7">
        <f t="shared" si="21"/>
        <v>0.44829134243884106</v>
      </c>
      <c r="V36" s="7">
        <f t="shared" si="21"/>
        <v>-0.46344856747255614</v>
      </c>
      <c r="W36" s="7">
        <f t="shared" si="21"/>
        <v>0.31726719600631337</v>
      </c>
      <c r="X36" s="7">
        <f t="shared" si="21"/>
        <v>-0.13634269296471413</v>
      </c>
      <c r="Y36" s="7">
        <f t="shared" si="21"/>
        <v>0.14212066094825931</v>
      </c>
      <c r="Z36" s="7">
        <f t="shared" si="21"/>
        <v>0.33001045575268817</v>
      </c>
      <c r="AA36" s="7">
        <f t="shared" si="21"/>
        <v>0.4549922030986272</v>
      </c>
      <c r="AB36" s="7">
        <f t="shared" si="18"/>
        <v>6.7811573185287077E-2</v>
      </c>
      <c r="AC36" s="7">
        <f t="shared" si="18"/>
        <v>-7.8350076824144299E-2</v>
      </c>
      <c r="AD36" s="7">
        <f t="shared" si="18"/>
        <v>-0.15095514086768724</v>
      </c>
      <c r="AE36" s="7">
        <f t="shared" si="18"/>
        <v>-8.6226150272366908E-2</v>
      </c>
      <c r="AF36" s="7">
        <f t="shared" si="18"/>
        <v>-6.1655532737225904E-2</v>
      </c>
      <c r="AG36" s="7">
        <f t="shared" si="18"/>
        <v>-9.783689862667222E-2</v>
      </c>
      <c r="AH36" s="7">
        <f t="shared" si="18"/>
        <v>-7.5202669928483679E-2</v>
      </c>
      <c r="AI36" s="7">
        <f t="shared" si="18"/>
        <v>0.24942741771724286</v>
      </c>
      <c r="AJ36" s="7">
        <f t="shared" si="18"/>
        <v>-0.21460417204229998</v>
      </c>
      <c r="AK36" s="7">
        <f t="shared" si="18"/>
        <v>-0.25737062025265089</v>
      </c>
      <c r="AL36" s="7">
        <f t="shared" si="18"/>
        <v>0.22340465288601763</v>
      </c>
      <c r="AM36" s="7">
        <f t="shared" si="28"/>
        <v>-0.11097686753817015</v>
      </c>
      <c r="AN36" s="7">
        <f t="shared" si="28"/>
        <v>-0.40156130837544879</v>
      </c>
      <c r="AO36" s="7">
        <f t="shared" si="28"/>
        <v>0.46924126242985276</v>
      </c>
      <c r="AP36" s="7">
        <f t="shared" si="28"/>
        <v>0.33567387493623002</v>
      </c>
      <c r="AQ36" s="7">
        <f t="shared" si="28"/>
        <v>0</v>
      </c>
      <c r="AR36" s="7">
        <f t="shared" si="28"/>
        <v>0.46924126242985276</v>
      </c>
      <c r="AS36" s="7">
        <f t="shared" si="28"/>
        <v>-0.46397504382333565</v>
      </c>
      <c r="AT36" s="7">
        <f t="shared" si="28"/>
        <v>0.46924126242985276</v>
      </c>
      <c r="AU36" s="7">
        <f t="shared" si="28"/>
        <v>0.33567387493623002</v>
      </c>
      <c r="AV36" s="7">
        <f t="shared" si="28"/>
        <v>0.46924126242985276</v>
      </c>
      <c r="AW36" s="7">
        <f t="shared" si="28"/>
        <v>0.33567387493623002</v>
      </c>
      <c r="AX36" s="7">
        <f t="shared" si="28"/>
        <v>0.33567387493623002</v>
      </c>
      <c r="AY36" s="7">
        <f t="shared" si="28"/>
        <v>0.46924126242985276</v>
      </c>
      <c r="AZ36" s="7">
        <f t="shared" si="28"/>
        <v>0.33567387493623002</v>
      </c>
      <c r="BA36" s="7">
        <f t="shared" si="28"/>
        <v>0</v>
      </c>
      <c r="BB36" s="7">
        <f t="shared" si="28"/>
        <v>0.40245756868304139</v>
      </c>
      <c r="BC36" s="7">
        <f t="shared" si="29"/>
        <v>-8.6956521739130599E-2</v>
      </c>
      <c r="BD36" s="7">
        <f t="shared" si="29"/>
        <v>0.46924126242985276</v>
      </c>
      <c r="BE36" s="7">
        <f t="shared" si="29"/>
        <v>0.40245756868304139</v>
      </c>
      <c r="BF36" s="7">
        <f t="shared" si="29"/>
        <v>0.46924126242985276</v>
      </c>
      <c r="BG36" s="7">
        <f t="shared" si="29"/>
        <v>0</v>
      </c>
      <c r="BH36" s="7">
        <f t="shared" si="29"/>
        <v>0</v>
      </c>
      <c r="BI36" s="7">
        <f t="shared" si="29"/>
        <v>-8.6956521739130599E-2</v>
      </c>
      <c r="BJ36" s="7">
        <f t="shared" si="29"/>
        <v>-0.42025520789910242</v>
      </c>
      <c r="BK36" s="7">
        <f t="shared" si="29"/>
        <v>-0.30832352410145702</v>
      </c>
      <c r="BL36" s="7">
        <f t="shared" si="29"/>
        <v>0.45537979808201734</v>
      </c>
      <c r="BM36" s="7">
        <f t="shared" si="29"/>
        <v>8.2797567759403723E-2</v>
      </c>
      <c r="BN36" s="7">
        <f t="shared" si="29"/>
        <v>-2.0625057217671383E-11</v>
      </c>
      <c r="BO36" s="7">
        <f t="shared" si="29"/>
        <v>-8.3661966243653296E-12</v>
      </c>
      <c r="BP36" s="7">
        <f t="shared" si="29"/>
        <v>-1.9764123670995559E-10</v>
      </c>
      <c r="BQ36" s="7">
        <f t="shared" si="29"/>
        <v>-1.2084487854835402E-9</v>
      </c>
      <c r="BR36" s="7">
        <f t="shared" si="29"/>
        <v>-5.609469666545408E-9</v>
      </c>
      <c r="BS36" s="7">
        <f t="shared" si="24"/>
        <v>6.0467469272585291E-12</v>
      </c>
      <c r="BT36" s="7">
        <f t="shared" si="24"/>
        <v>-7.4465988930683125E-12</v>
      </c>
      <c r="BU36" s="7">
        <f t="shared" si="24"/>
        <v>-0.43186203980501914</v>
      </c>
      <c r="BV36" s="7">
        <f t="shared" si="30"/>
        <v>0.16850973546350678</v>
      </c>
      <c r="BW36" s="7">
        <f t="shared" si="30"/>
        <v>0.48967706146551526</v>
      </c>
      <c r="BX36" s="7">
        <f t="shared" si="30"/>
        <v>0.19776492940220969</v>
      </c>
      <c r="BY36" s="7">
        <f t="shared" si="30"/>
        <v>-0.17729899775052926</v>
      </c>
      <c r="BZ36" s="7">
        <f t="shared" si="30"/>
        <v>0.4972508296096167</v>
      </c>
      <c r="CA36" s="7">
        <f t="shared" si="30"/>
        <v>-0.36508086691956065</v>
      </c>
      <c r="CB36" s="7">
        <f t="shared" si="30"/>
        <v>-0.11423536267102707</v>
      </c>
      <c r="CC36" s="7">
        <f t="shared" si="30"/>
        <v>0.16427218889992057</v>
      </c>
      <c r="CD36" s="7">
        <f t="shared" si="30"/>
        <v>-0.38299999195619727</v>
      </c>
      <c r="CE36" s="7">
        <f t="shared" si="30"/>
        <v>-0.26594996796426251</v>
      </c>
      <c r="CF36" s="7">
        <f t="shared" si="30"/>
        <v>0.2303697971910057</v>
      </c>
      <c r="CG36" s="7">
        <f t="shared" si="30"/>
        <v>-9.8898151528967304E-2</v>
      </c>
      <c r="CH36" s="7">
        <f t="shared" si="30"/>
        <v>2.5781013529134977E-2</v>
      </c>
      <c r="CI36" s="7">
        <f t="shared" si="30"/>
        <v>-0.37747063434979555</v>
      </c>
      <c r="CJ36" s="7">
        <f t="shared" si="30"/>
        <v>0.4759968611700427</v>
      </c>
      <c r="CK36" s="7">
        <f t="shared" si="30"/>
        <v>-0.40650354284345658</v>
      </c>
      <c r="CL36" s="7">
        <f t="shared" si="25"/>
        <v>0.25305684958284225</v>
      </c>
      <c r="CM36" s="7">
        <f t="shared" si="31"/>
        <v>0.45623067578510046</v>
      </c>
      <c r="CN36" s="7">
        <f t="shared" si="31"/>
        <v>-0.28939311415852131</v>
      </c>
      <c r="CO36" s="7">
        <f t="shared" si="31"/>
        <v>7.1396662807977407E-2</v>
      </c>
      <c r="CP36" s="7">
        <f t="shared" si="31"/>
        <v>-0.36410889063527918</v>
      </c>
      <c r="CQ36" s="7">
        <f t="shared" si="31"/>
        <v>-0.19635360464690876</v>
      </c>
      <c r="CR36" s="7">
        <f t="shared" si="31"/>
        <v>-0.17334163864960317</v>
      </c>
      <c r="CS36" s="7">
        <f t="shared" si="31"/>
        <v>0.42326427269972822</v>
      </c>
      <c r="CT36" s="7">
        <f t="shared" si="31"/>
        <v>-5.4449971059725044E-2</v>
      </c>
      <c r="CU36" s="7">
        <f t="shared" si="31"/>
        <v>-0.3606620913410481</v>
      </c>
      <c r="CV36" s="7">
        <f t="shared" si="31"/>
        <v>0.27090791106080303</v>
      </c>
      <c r="CW36" s="7">
        <f t="shared" si="31"/>
        <v>-0.21092026769711447</v>
      </c>
      <c r="CX36" s="7">
        <f t="shared" si="31"/>
        <v>0.40376666443599296</v>
      </c>
      <c r="CY36" s="7">
        <f t="shared" si="31"/>
        <v>0.4126099944216941</v>
      </c>
      <c r="CZ36" s="7">
        <f t="shared" si="31"/>
        <v>-0.29644048607227669</v>
      </c>
      <c r="DA36" s="7">
        <f t="shared" si="31"/>
        <v>-5.7764303056489164E-2</v>
      </c>
      <c r="DB36" s="7">
        <f t="shared" si="31"/>
        <v>0.14914139254515701</v>
      </c>
      <c r="DC36" s="7">
        <f t="shared" si="32"/>
        <v>5.0810735997300412E-2</v>
      </c>
      <c r="DD36" s="7">
        <f t="shared" si="32"/>
        <v>6.3126465231324105E-2</v>
      </c>
      <c r="DE36" s="7">
        <f t="shared" si="32"/>
        <v>0.21936557838500093</v>
      </c>
      <c r="DF36" s="7">
        <f t="shared" si="32"/>
        <v>6.1116129914584151E-3</v>
      </c>
      <c r="DG36" s="7">
        <f t="shared" si="32"/>
        <v>3.3368251954314946E-3</v>
      </c>
      <c r="DH36" s="7">
        <f t="shared" si="32"/>
        <v>0.43672211467378436</v>
      </c>
      <c r="DI36" s="7">
        <f t="shared" si="32"/>
        <v>-4.9158217077171495E-2</v>
      </c>
      <c r="DJ36" s="7">
        <f t="shared" si="32"/>
        <v>0.24924883504607392</v>
      </c>
      <c r="DK36" s="7">
        <f t="shared" si="32"/>
        <v>0.37914025595810086</v>
      </c>
      <c r="DL36" s="7">
        <f t="shared" si="32"/>
        <v>-1.5393258631187789E-2</v>
      </c>
      <c r="DM36" s="7">
        <f t="shared" si="32"/>
        <v>-0.38403552869256918</v>
      </c>
      <c r="DN36" s="7">
        <f t="shared" si="32"/>
        <v>-0.43605491264864982</v>
      </c>
      <c r="DO36" s="7">
        <f t="shared" si="32"/>
        <v>-0.34788593018319025</v>
      </c>
      <c r="DP36" s="7">
        <f t="shared" si="32"/>
        <v>-0.23015404386658878</v>
      </c>
      <c r="DQ36" s="7">
        <f t="shared" si="32"/>
        <v>-0.40199312968961631</v>
      </c>
      <c r="DR36" s="7">
        <f t="shared" si="32"/>
        <v>8.2969356242384995E-2</v>
      </c>
      <c r="DS36" s="7">
        <f t="shared" si="26"/>
        <v>0.45976518455298265</v>
      </c>
      <c r="DT36" s="7">
        <f t="shared" si="26"/>
        <v>-0.10205077244150984</v>
      </c>
      <c r="DU36" s="7">
        <f t="shared" si="26"/>
        <v>-0.10233315249008768</v>
      </c>
      <c r="DV36" s="7">
        <f t="shared" si="26"/>
        <v>1.37470329867031E-2</v>
      </c>
      <c r="DW36" s="7">
        <f t="shared" si="26"/>
        <v>0.31289156516883643</v>
      </c>
      <c r="DX36" s="7">
        <f t="shared" si="26"/>
        <v>0.17394441868869337</v>
      </c>
      <c r="DY36" s="7">
        <f t="shared" si="26"/>
        <v>0.14983298416204516</v>
      </c>
      <c r="DZ36" s="7">
        <f t="shared" si="26"/>
        <v>0.11489181616644517</v>
      </c>
      <c r="EA36" s="7">
        <f t="shared" si="26"/>
        <v>0.33596972199513875</v>
      </c>
      <c r="EB36" s="7">
        <f t="shared" si="26"/>
        <v>7.0869893485844715E-2</v>
      </c>
      <c r="EC36" s="7">
        <f t="shared" si="26"/>
        <v>6.7824000020173969E-2</v>
      </c>
      <c r="ED36" s="7">
        <f t="shared" si="26"/>
        <v>4.1830713719251511E-2</v>
      </c>
      <c r="EE36" s="7">
        <f t="shared" si="26"/>
        <v>0.41933263542565741</v>
      </c>
      <c r="EF36" s="7">
        <f t="shared" si="26"/>
        <v>0.46677959793466695</v>
      </c>
      <c r="EG36" s="7">
        <f t="shared" si="33"/>
        <v>0.31420822690151828</v>
      </c>
      <c r="EH36" s="7">
        <f t="shared" si="33"/>
        <v>0.2952622282216662</v>
      </c>
      <c r="EI36" s="7">
        <f t="shared" si="33"/>
        <v>-7.2412250108308318E-2</v>
      </c>
      <c r="EJ36" s="7">
        <f t="shared" si="27"/>
        <v>-6.8098209663278841E-2</v>
      </c>
      <c r="EK36" s="7">
        <f t="shared" si="27"/>
        <v>-0.35216855844761163</v>
      </c>
      <c r="EL36" s="7">
        <f t="shared" si="27"/>
        <v>0.40986468416756466</v>
      </c>
      <c r="EM36" s="7">
        <f t="shared" si="27"/>
        <v>5.8736455504185381E-2</v>
      </c>
      <c r="EN36" s="7">
        <f t="shared" si="27"/>
        <v>-0.33162365430390295</v>
      </c>
      <c r="EO36" s="7">
        <f t="shared" si="27"/>
        <v>0.35970016648098535</v>
      </c>
      <c r="EP36" s="7">
        <f t="shared" si="27"/>
        <v>-0.18068961201400857</v>
      </c>
      <c r="EQ36" s="7">
        <f t="shared" si="27"/>
        <v>-0.16155555759341578</v>
      </c>
      <c r="ER36" s="7">
        <f t="shared" si="27"/>
        <v>6.7113875577051507E-2</v>
      </c>
      <c r="ES36" s="7">
        <f t="shared" si="27"/>
        <v>-0.15569204244805201</v>
      </c>
      <c r="ET36" s="7">
        <f t="shared" si="27"/>
        <v>0.16367936409225914</v>
      </c>
      <c r="EU36" s="7">
        <f t="shared" si="27"/>
        <v>0.15169917462972649</v>
      </c>
      <c r="EV36" s="7">
        <f t="shared" si="27"/>
        <v>-0.45999312045254803</v>
      </c>
      <c r="EW36" s="7">
        <f t="shared" si="27"/>
        <v>0.47640777066587353</v>
      </c>
      <c r="EX36" s="7">
        <f t="shared" si="22"/>
        <v>0.24323284911485721</v>
      </c>
      <c r="EY36" s="7">
        <f t="shared" si="22"/>
        <v>-0.46602665715273695</v>
      </c>
      <c r="EZ36" s="7">
        <f t="shared" si="22"/>
        <v>0.3386130086403234</v>
      </c>
      <c r="FA36" s="7">
        <f t="shared" si="22"/>
        <v>0.2127757894560407</v>
      </c>
      <c r="FB36" s="7">
        <f t="shared" si="22"/>
        <v>0.13664623197546355</v>
      </c>
      <c r="FC36" s="7">
        <f t="shared" si="22"/>
        <v>-0.47843858346936052</v>
      </c>
      <c r="FD36" s="7">
        <f t="shared" si="22"/>
        <v>0.48241480361953282</v>
      </c>
      <c r="FE36" s="7">
        <f t="shared" si="22"/>
        <v>-0.23510221405212184</v>
      </c>
      <c r="FF36" s="7">
        <f t="shared" si="22"/>
        <v>-0.22211156071947424</v>
      </c>
      <c r="FG36" s="7">
        <f t="shared" si="22"/>
        <v>-0.32671860050615487</v>
      </c>
      <c r="FH36" s="7">
        <f t="shared" si="22"/>
        <v>0.19588783284601163</v>
      </c>
      <c r="FI36" s="7">
        <f t="shared" si="22"/>
        <v>-6.7904732761284947E-2</v>
      </c>
      <c r="FJ36" s="7">
        <f t="shared" si="22"/>
        <v>-0.12312089628267131</v>
      </c>
      <c r="FK36" s="7">
        <f t="shared" si="22"/>
        <v>-0.12795314220790743</v>
      </c>
      <c r="FL36" s="7">
        <f t="shared" si="22"/>
        <v>0.4195599319563712</v>
      </c>
      <c r="FM36" s="7">
        <f t="shared" si="22"/>
        <v>0.41318235796521208</v>
      </c>
      <c r="FN36" s="7">
        <f t="shared" si="19"/>
        <v>0.18583143843115124</v>
      </c>
      <c r="FO36" s="7">
        <f t="shared" si="23"/>
        <v>-4.7824363118564861E-2</v>
      </c>
      <c r="FP36" s="7">
        <f t="shared" si="23"/>
        <v>5.6924878229022369E-2</v>
      </c>
      <c r="FQ36" s="7">
        <f t="shared" si="23"/>
        <v>0.49365856139700526</v>
      </c>
      <c r="FR36" s="7">
        <f t="shared" si="23"/>
        <v>0.44976238314223238</v>
      </c>
      <c r="FS36" s="7">
        <f t="shared" si="23"/>
        <v>-0.24314263526129665</v>
      </c>
      <c r="FT36" s="7">
        <f t="shared" si="23"/>
        <v>0.30218374125636771</v>
      </c>
      <c r="FU36" s="7">
        <f t="shared" si="23"/>
        <v>-0.3393905597275535</v>
      </c>
      <c r="FV36" s="7">
        <f t="shared" si="23"/>
        <v>-7.393476544053601E-2</v>
      </c>
      <c r="FW36" s="7">
        <f t="shared" si="23"/>
        <v>-0.15422291702951796</v>
      </c>
      <c r="FX36" s="7">
        <f t="shared" si="23"/>
        <v>-4.946172658429937E-2</v>
      </c>
      <c r="FY36" s="7">
        <f t="shared" si="23"/>
        <v>-0.36580847056836807</v>
      </c>
      <c r="FZ36" s="7">
        <f t="shared" si="23"/>
        <v>0.40468784850482109</v>
      </c>
      <c r="GA36" s="7">
        <f t="shared" si="23"/>
        <v>0.35327520856048977</v>
      </c>
      <c r="GB36" s="7">
        <f t="shared" si="23"/>
        <v>-0.13209159360548028</v>
      </c>
      <c r="GC36" s="7">
        <f t="shared" si="23"/>
        <v>-0.46310049487021843</v>
      </c>
      <c r="GD36" s="7">
        <f t="shared" si="23"/>
        <v>0.48013940774615094</v>
      </c>
      <c r="GE36" s="7">
        <f t="shared" si="20"/>
        <v>-2.8355627184282639E-2</v>
      </c>
      <c r="GF36" s="7">
        <f t="shared" si="20"/>
        <v>-0.31360598835237852</v>
      </c>
      <c r="GG36" s="7">
        <f t="shared" si="20"/>
        <v>5.1772420601992053E-2</v>
      </c>
      <c r="GH36" s="7">
        <f t="shared" si="20"/>
        <v>0.47585732209222442</v>
      </c>
      <c r="GI36" s="7">
        <f t="shared" si="20"/>
        <v>0.49505925402127815</v>
      </c>
      <c r="GJ36" s="7">
        <f t="shared" si="20"/>
        <v>0.28832559408442648</v>
      </c>
      <c r="GK36" s="7">
        <f t="shared" si="20"/>
        <v>0.33471302423702198</v>
      </c>
    </row>
    <row r="37" spans="6:193">
      <c r="F37" s="20">
        <v>34</v>
      </c>
      <c r="G37">
        <f>'Class data q'!J36</f>
        <v>-5.0072264301402462E-19</v>
      </c>
      <c r="H37" s="20">
        <f>'Class data q'!K36</f>
        <v>-1.2918644189761835E-18</v>
      </c>
      <c r="J37" s="89">
        <v>-7.3568236814913804E-19</v>
      </c>
      <c r="K37" s="7">
        <f t="shared" si="3"/>
        <v>0.38668799653460995</v>
      </c>
      <c r="L37" s="7">
        <f t="shared" si="21"/>
        <v>0.47593849350323403</v>
      </c>
      <c r="M37" s="7">
        <f t="shared" si="21"/>
        <v>-0.305467505487798</v>
      </c>
      <c r="N37" s="7">
        <f t="shared" si="21"/>
        <v>-0.462279502818979</v>
      </c>
      <c r="O37" s="7">
        <f t="shared" si="21"/>
        <v>0.24057297385935161</v>
      </c>
      <c r="P37" s="7">
        <f t="shared" si="21"/>
        <v>-0.45176614488241285</v>
      </c>
      <c r="Q37" s="7">
        <f t="shared" si="21"/>
        <v>-0.34253623717802384</v>
      </c>
      <c r="R37" s="7">
        <f t="shared" si="21"/>
        <v>-0.27641445260792352</v>
      </c>
      <c r="S37" s="7">
        <f t="shared" si="21"/>
        <v>0.25875191910594708</v>
      </c>
      <c r="T37" s="7">
        <f t="shared" si="21"/>
        <v>0.45209954868178681</v>
      </c>
      <c r="U37" s="7">
        <f t="shared" si="21"/>
        <v>-0.33363559474921023</v>
      </c>
      <c r="V37" s="7">
        <f t="shared" si="21"/>
        <v>4.5812877584361145E-2</v>
      </c>
      <c r="W37" s="7">
        <f t="shared" si="21"/>
        <v>-0.4646839300337734</v>
      </c>
      <c r="X37" s="7">
        <f t="shared" si="21"/>
        <v>-0.41217461752540441</v>
      </c>
      <c r="Y37" s="7">
        <f t="shared" si="21"/>
        <v>9.673064906523117E-2</v>
      </c>
      <c r="Z37" s="7">
        <f t="shared" si="21"/>
        <v>0.18274260836396361</v>
      </c>
      <c r="AA37" s="7">
        <f t="shared" si="21"/>
        <v>0.30967834537001393</v>
      </c>
      <c r="AB37" s="7">
        <f t="shared" si="18"/>
        <v>-0.27322244447496347</v>
      </c>
      <c r="AC37" s="7">
        <f t="shared" si="18"/>
        <v>-0.37270348529987674</v>
      </c>
      <c r="AD37" s="7">
        <f t="shared" si="18"/>
        <v>-0.42212019166399539</v>
      </c>
      <c r="AE37" s="7">
        <f t="shared" si="18"/>
        <v>0.30255928598316495</v>
      </c>
      <c r="AF37" s="7">
        <f t="shared" si="18"/>
        <v>-8.3834432796840108E-2</v>
      </c>
      <c r="AG37" s="7">
        <f t="shared" si="18"/>
        <v>-6.6590083690454049E-2</v>
      </c>
      <c r="AH37" s="7">
        <f t="shared" si="18"/>
        <v>-0.37056128648192677</v>
      </c>
      <c r="AI37" s="7">
        <f t="shared" si="18"/>
        <v>0.35630278862140585</v>
      </c>
      <c r="AJ37" s="7">
        <f t="shared" si="18"/>
        <v>-0.40544371422333825</v>
      </c>
      <c r="AK37" s="7">
        <f t="shared" si="18"/>
        <v>0.30679944358197986</v>
      </c>
      <c r="AL37" s="7">
        <f t="shared" si="18"/>
        <v>0.49375881637541852</v>
      </c>
      <c r="AM37" s="7">
        <f t="shared" si="28"/>
        <v>0.12776029003020994</v>
      </c>
      <c r="AN37" s="7">
        <f t="shared" si="28"/>
        <v>0.19771685006298867</v>
      </c>
      <c r="AO37" s="7">
        <f t="shared" si="28"/>
        <v>0</v>
      </c>
      <c r="AP37" s="7">
        <f t="shared" si="28"/>
        <v>-9.0909090909090828E-2</v>
      </c>
      <c r="AQ37" s="7">
        <f t="shared" si="28"/>
        <v>-0.31937658873928898</v>
      </c>
      <c r="AR37" s="7">
        <f t="shared" si="28"/>
        <v>0</v>
      </c>
      <c r="AS37" s="7">
        <f t="shared" si="28"/>
        <v>4.5454545454545414E-2</v>
      </c>
      <c r="AT37" s="7">
        <f t="shared" si="28"/>
        <v>0</v>
      </c>
      <c r="AU37" s="7">
        <f t="shared" si="28"/>
        <v>-9.0909090909090828E-2</v>
      </c>
      <c r="AV37" s="7">
        <f t="shared" si="28"/>
        <v>0</v>
      </c>
      <c r="AW37" s="7">
        <f t="shared" si="28"/>
        <v>-9.0909090909090828E-2</v>
      </c>
      <c r="AX37" s="7">
        <f t="shared" si="28"/>
        <v>-9.0909090909090828E-2</v>
      </c>
      <c r="AY37" s="7">
        <f t="shared" si="28"/>
        <v>0</v>
      </c>
      <c r="AZ37" s="7">
        <f t="shared" si="28"/>
        <v>-9.0909090909090828E-2</v>
      </c>
      <c r="BA37" s="7">
        <f t="shared" si="28"/>
        <v>-0.31937658873928898</v>
      </c>
      <c r="BB37" s="7">
        <f t="shared" si="28"/>
        <v>-4.5454545454545303E-2</v>
      </c>
      <c r="BC37" s="7">
        <f t="shared" si="29"/>
        <v>-0.37856123319674218</v>
      </c>
      <c r="BD37" s="7">
        <f t="shared" si="29"/>
        <v>0</v>
      </c>
      <c r="BE37" s="7">
        <f t="shared" si="29"/>
        <v>-4.5454545454545303E-2</v>
      </c>
      <c r="BF37" s="7">
        <f t="shared" si="29"/>
        <v>0</v>
      </c>
      <c r="BG37" s="7">
        <f t="shared" si="29"/>
        <v>-0.31937658873928898</v>
      </c>
      <c r="BH37" s="7">
        <f t="shared" si="29"/>
        <v>-0.31937658873928898</v>
      </c>
      <c r="BI37" s="7">
        <f t="shared" si="29"/>
        <v>-0.37856123319674218</v>
      </c>
      <c r="BJ37" s="7">
        <f t="shared" si="29"/>
        <v>7.5211289321055697E-2</v>
      </c>
      <c r="BK37" s="7">
        <f t="shared" si="29"/>
        <v>-0.48735856370301356</v>
      </c>
      <c r="BL37" s="7">
        <f t="shared" si="29"/>
        <v>0.30994215158979643</v>
      </c>
      <c r="BM37" s="7">
        <f t="shared" si="29"/>
        <v>-0.2630226257267938</v>
      </c>
      <c r="BN37" s="7">
        <f t="shared" si="29"/>
        <v>-1.4037881967965404E-11</v>
      </c>
      <c r="BO37" s="7">
        <f t="shared" si="29"/>
        <v>-5.6942228709999654E-12</v>
      </c>
      <c r="BP37" s="7">
        <f t="shared" si="29"/>
        <v>-1.3451928460028739E-10</v>
      </c>
      <c r="BQ37" s="7">
        <f t="shared" si="29"/>
        <v>-8.2249851374172067E-10</v>
      </c>
      <c r="BR37" s="7">
        <f t="shared" si="29"/>
        <v>-3.8179364114654391E-9</v>
      </c>
      <c r="BS37" s="7">
        <f t="shared" si="24"/>
        <v>4.1155575206609228E-12</v>
      </c>
      <c r="BT37" s="7">
        <f t="shared" si="24"/>
        <v>-5.0683901520187646E-12</v>
      </c>
      <c r="BU37" s="7">
        <f t="shared" si="24"/>
        <v>0.38668799653460995</v>
      </c>
      <c r="BV37" s="7">
        <f t="shared" si="30"/>
        <v>0.47593849350323403</v>
      </c>
      <c r="BW37" s="7">
        <f t="shared" si="30"/>
        <v>-0.305467505487798</v>
      </c>
      <c r="BX37" s="7">
        <f t="shared" si="30"/>
        <v>-0.462279502818979</v>
      </c>
      <c r="BY37" s="7">
        <f t="shared" si="30"/>
        <v>0.24057297385935161</v>
      </c>
      <c r="BZ37" s="7">
        <f t="shared" si="30"/>
        <v>0.33844055590111588</v>
      </c>
      <c r="CA37" s="7">
        <f t="shared" si="30"/>
        <v>0.43214082623190203</v>
      </c>
      <c r="CB37" s="7">
        <f t="shared" si="30"/>
        <v>-0.39712785096704795</v>
      </c>
      <c r="CC37" s="7">
        <f t="shared" si="30"/>
        <v>-0.20756909115496103</v>
      </c>
      <c r="CD37" s="7">
        <f t="shared" si="30"/>
        <v>0.10056806148337016</v>
      </c>
      <c r="CE37" s="7">
        <f t="shared" si="30"/>
        <v>0.49961163684019794</v>
      </c>
      <c r="CF37" s="7">
        <f t="shared" si="30"/>
        <v>-0.48195810026299757</v>
      </c>
      <c r="CG37" s="7">
        <f t="shared" si="30"/>
        <v>-0.38668898600031332</v>
      </c>
      <c r="CH37" s="7">
        <f t="shared" si="30"/>
        <v>-0.30182942736533058</v>
      </c>
      <c r="CI37" s="7">
        <f t="shared" si="30"/>
        <v>-0.21504511701976914</v>
      </c>
      <c r="CJ37" s="7">
        <f t="shared" si="30"/>
        <v>0.36584484118107907</v>
      </c>
      <c r="CK37" s="7">
        <f t="shared" si="30"/>
        <v>0.40394758324103308</v>
      </c>
      <c r="CL37" s="7">
        <f t="shared" si="25"/>
        <v>-0.46651676127261532</v>
      </c>
      <c r="CM37" s="7">
        <f t="shared" si="31"/>
        <v>0.11675539148174519</v>
      </c>
      <c r="CN37" s="7">
        <f t="shared" si="31"/>
        <v>0.15357942322090423</v>
      </c>
      <c r="CO37" s="7">
        <f t="shared" si="31"/>
        <v>-0.10330141341776056</v>
      </c>
      <c r="CP37" s="7">
        <f t="shared" si="31"/>
        <v>-0.12221033386813751</v>
      </c>
      <c r="CQ37" s="7">
        <f t="shared" si="31"/>
        <v>-0.1024722971725609</v>
      </c>
      <c r="CR37" s="7">
        <f t="shared" si="31"/>
        <v>0.10695607301722987</v>
      </c>
      <c r="CS37" s="7">
        <f t="shared" si="31"/>
        <v>0.37182404071393904</v>
      </c>
      <c r="CT37" s="7">
        <f t="shared" si="31"/>
        <v>0.24533204068263359</v>
      </c>
      <c r="CU37" s="7">
        <f t="shared" si="31"/>
        <v>0.38257844381103112</v>
      </c>
      <c r="CV37" s="7">
        <f t="shared" si="31"/>
        <v>-4.6364243840109509E-2</v>
      </c>
      <c r="CW37" s="7">
        <f t="shared" si="31"/>
        <v>-0.10168703832189929</v>
      </c>
      <c r="CX37" s="7">
        <f t="shared" si="31"/>
        <v>-4.4563544237504638E-2</v>
      </c>
      <c r="CY37" s="7">
        <f t="shared" si="31"/>
        <v>-3.8544566815732484E-2</v>
      </c>
      <c r="CZ37" s="7">
        <f t="shared" si="31"/>
        <v>-0.47927068982345178</v>
      </c>
      <c r="DA37" s="7">
        <f t="shared" si="31"/>
        <v>0.3219310855260169</v>
      </c>
      <c r="DB37" s="7">
        <f t="shared" si="31"/>
        <v>-0.21786746538503143</v>
      </c>
      <c r="DC37" s="7">
        <f t="shared" si="32"/>
        <v>3.4582976463150013E-2</v>
      </c>
      <c r="DD37" s="7">
        <f t="shared" si="32"/>
        <v>4.2965350106574485E-2</v>
      </c>
      <c r="DE37" s="7">
        <f t="shared" si="32"/>
        <v>0.14930534827357822</v>
      </c>
      <c r="DF37" s="7">
        <f t="shared" si="32"/>
        <v>4.1597068825517053E-3</v>
      </c>
      <c r="DG37" s="7">
        <f t="shared" si="32"/>
        <v>2.2711213472952725E-3</v>
      </c>
      <c r="DH37" s="7">
        <f t="shared" si="32"/>
        <v>0.29724329546226252</v>
      </c>
      <c r="DI37" s="7">
        <f t="shared" si="32"/>
        <v>-3.3458233398559023E-2</v>
      </c>
      <c r="DJ37" s="7">
        <f t="shared" si="32"/>
        <v>0.16964459236181709</v>
      </c>
      <c r="DK37" s="7">
        <f t="shared" si="32"/>
        <v>0.25805173435646173</v>
      </c>
      <c r="DL37" s="7">
        <f t="shared" si="32"/>
        <v>0.35076981032144472</v>
      </c>
      <c r="DM37" s="7">
        <f t="shared" si="32"/>
        <v>0.41923983967666395</v>
      </c>
      <c r="DN37" s="7">
        <f t="shared" si="32"/>
        <v>0.38383422911679566</v>
      </c>
      <c r="DO37" s="7">
        <f t="shared" si="32"/>
        <v>0.12446751399053357</v>
      </c>
      <c r="DP37" s="7">
        <f t="shared" si="32"/>
        <v>-0.47602481919121398</v>
      </c>
      <c r="DQ37" s="7">
        <f t="shared" si="32"/>
        <v>0.40701747602799498</v>
      </c>
      <c r="DR37" s="7">
        <f t="shared" si="32"/>
        <v>-0.26290570246349165</v>
      </c>
      <c r="DS37" s="7">
        <f t="shared" si="26"/>
        <v>-6.4496404499274629E-3</v>
      </c>
      <c r="DT37" s="7">
        <f t="shared" si="26"/>
        <v>0.29178867766049121</v>
      </c>
      <c r="DU37" s="7">
        <f t="shared" si="26"/>
        <v>0.29159648318855624</v>
      </c>
      <c r="DV37" s="7">
        <f t="shared" si="26"/>
        <v>-0.31002003625316554</v>
      </c>
      <c r="DW37" s="7">
        <f t="shared" si="26"/>
        <v>-0.10641526429937243</v>
      </c>
      <c r="DX37" s="7">
        <f t="shared" si="26"/>
        <v>-0.20098594512162915</v>
      </c>
      <c r="DY37" s="7">
        <f t="shared" si="26"/>
        <v>-0.21739675193954555</v>
      </c>
      <c r="DZ37" s="7">
        <f t="shared" si="26"/>
        <v>0.43944488236656642</v>
      </c>
      <c r="EA37" s="7">
        <f t="shared" si="26"/>
        <v>-4.8837496692511362E-2</v>
      </c>
      <c r="EB37" s="7">
        <f t="shared" si="26"/>
        <v>-0.27114088007927006</v>
      </c>
      <c r="EC37" s="7">
        <f t="shared" si="26"/>
        <v>-0.27321398648021156</v>
      </c>
      <c r="ED37" s="7">
        <f t="shared" si="26"/>
        <v>-0.29090562567222178</v>
      </c>
      <c r="EE37" s="7">
        <f t="shared" si="26"/>
        <v>0.28540760877635507</v>
      </c>
      <c r="EF37" s="7">
        <f t="shared" si="26"/>
        <v>0.31770112225319619</v>
      </c>
      <c r="EG37" s="7">
        <f t="shared" si="33"/>
        <v>-0.10551911349939802</v>
      </c>
      <c r="EH37" s="7">
        <f t="shared" si="33"/>
        <v>0.20096238498866906</v>
      </c>
      <c r="EI37" s="7">
        <f t="shared" si="33"/>
        <v>-0.36866206142506952</v>
      </c>
      <c r="EJ37" s="7">
        <f t="shared" si="27"/>
        <v>-0.36572582450105695</v>
      </c>
      <c r="EK37" s="7">
        <f t="shared" si="27"/>
        <v>0.44092924567133052</v>
      </c>
      <c r="EL37" s="7">
        <f t="shared" si="27"/>
        <v>0.27896349949342181</v>
      </c>
      <c r="EM37" s="7">
        <f t="shared" si="27"/>
        <v>-0.27939918202866731</v>
      </c>
      <c r="EN37" s="7">
        <f t="shared" si="27"/>
        <v>0.45491258841364585</v>
      </c>
      <c r="EO37" s="7">
        <f t="shared" si="27"/>
        <v>-7.4556234397955001E-2</v>
      </c>
      <c r="EP37" s="7">
        <f t="shared" si="27"/>
        <v>-0.44235816884763779</v>
      </c>
      <c r="EQ37" s="7">
        <f t="shared" si="27"/>
        <v>-6.8088260935223799E-2</v>
      </c>
      <c r="ER37" s="7">
        <f t="shared" si="27"/>
        <v>-0.27369731380110918</v>
      </c>
      <c r="ES37" s="7">
        <f t="shared" si="27"/>
        <v>-0.4253442377764296</v>
      </c>
      <c r="ET37" s="7">
        <f t="shared" si="27"/>
        <v>0.15327424092359054</v>
      </c>
      <c r="EU37" s="7">
        <f t="shared" si="27"/>
        <v>-0.17425634523523703</v>
      </c>
      <c r="EV37" s="7">
        <f t="shared" si="27"/>
        <v>0.36754132446183863</v>
      </c>
      <c r="EW37" s="7">
        <f t="shared" si="27"/>
        <v>0.32425428202171735</v>
      </c>
      <c r="EX37" s="7">
        <f t="shared" si="22"/>
        <v>-0.15382661724407309</v>
      </c>
      <c r="EY37" s="7">
        <f t="shared" si="22"/>
        <v>-0.27531841934758838</v>
      </c>
      <c r="EZ37" s="7">
        <f t="shared" si="22"/>
        <v>-8.8908647701259391E-2</v>
      </c>
      <c r="FA37" s="7">
        <f t="shared" si="22"/>
        <v>-0.13268617130389471</v>
      </c>
      <c r="FB37" s="7">
        <f t="shared" si="22"/>
        <v>0.4542514470644845</v>
      </c>
      <c r="FC37" s="7">
        <f t="shared" si="22"/>
        <v>-0.32563650075965866</v>
      </c>
      <c r="FD37" s="7">
        <f t="shared" si="22"/>
        <v>-0.35228060197851863</v>
      </c>
      <c r="FE37" s="7">
        <f t="shared" si="22"/>
        <v>-0.16001607092310111</v>
      </c>
      <c r="FF37" s="7">
        <f t="shared" si="22"/>
        <v>-0.15117432813732912</v>
      </c>
      <c r="FG37" s="7">
        <f t="shared" si="22"/>
        <v>-0.22237232839882459</v>
      </c>
      <c r="FH37" s="7">
        <f t="shared" si="22"/>
        <v>-0.10323872536307022</v>
      </c>
      <c r="FI37" s="7">
        <f t="shared" si="22"/>
        <v>0.28385870863313301</v>
      </c>
      <c r="FJ37" s="7">
        <f t="shared" si="22"/>
        <v>-5.7514012161032468E-2</v>
      </c>
      <c r="FK37" s="7">
        <f t="shared" si="22"/>
        <v>-0.47950528968804917</v>
      </c>
      <c r="FL37" s="7">
        <f t="shared" si="22"/>
        <v>0.29044792288765109</v>
      </c>
      <c r="FM37" s="7">
        <f t="shared" si="22"/>
        <v>0.32797743050435457</v>
      </c>
      <c r="FN37" s="7">
        <f t="shared" si="19"/>
        <v>0.28907655190182879</v>
      </c>
      <c r="FO37" s="7">
        <f t="shared" si="23"/>
        <v>0.32381083058309912</v>
      </c>
      <c r="FP37" s="7">
        <f t="shared" si="23"/>
        <v>-0.21247699788696117</v>
      </c>
      <c r="FQ37" s="7">
        <f t="shared" si="23"/>
        <v>-0.14016227906515866</v>
      </c>
      <c r="FR37" s="7">
        <f t="shared" si="23"/>
        <v>-0.47383035287174025</v>
      </c>
      <c r="FS37" s="7">
        <f t="shared" si="23"/>
        <v>-0.18107385135223808</v>
      </c>
      <c r="FT37" s="7">
        <f t="shared" si="23"/>
        <v>0.37315426392996542</v>
      </c>
      <c r="FU37" s="7">
        <f t="shared" si="23"/>
        <v>-0.23099716051144958</v>
      </c>
      <c r="FV37" s="7">
        <f t="shared" si="23"/>
        <v>0.31092509025652393</v>
      </c>
      <c r="FW37" s="7">
        <f t="shared" si="23"/>
        <v>-6.3097494101074902E-2</v>
      </c>
      <c r="FX37" s="7">
        <f t="shared" si="23"/>
        <v>-0.22743069646753966</v>
      </c>
      <c r="FY37" s="7">
        <f t="shared" si="23"/>
        <v>0.43164560215440495</v>
      </c>
      <c r="FZ37" s="7">
        <f t="shared" si="23"/>
        <v>-0.27957268596920315</v>
      </c>
      <c r="GA37" s="7">
        <f t="shared" si="23"/>
        <v>0.16857839470105773</v>
      </c>
      <c r="GB37" s="7">
        <f t="shared" si="23"/>
        <v>6.0134124163766955E-2</v>
      </c>
      <c r="GC37" s="7">
        <f t="shared" si="23"/>
        <v>-0.21865663710565286</v>
      </c>
      <c r="GD37" s="7">
        <f t="shared" si="23"/>
        <v>8.8372652793282214E-2</v>
      </c>
      <c r="GE37" s="7">
        <f t="shared" si="20"/>
        <v>0.31869107891725434</v>
      </c>
      <c r="GF37" s="7">
        <f t="shared" si="20"/>
        <v>0.12361455583152292</v>
      </c>
      <c r="GG37" s="7">
        <f t="shared" si="20"/>
        <v>0.41905549948842236</v>
      </c>
      <c r="GH37" s="7">
        <f t="shared" si="20"/>
        <v>0.23456847104648659</v>
      </c>
      <c r="GI37" s="7">
        <f t="shared" si="20"/>
        <v>-0.4848704758767397</v>
      </c>
      <c r="GJ37" s="7">
        <f t="shared" si="20"/>
        <v>-0.34015756663421826</v>
      </c>
      <c r="GK37" s="7">
        <f t="shared" si="20"/>
        <v>-0.20158848821832187</v>
      </c>
    </row>
    <row r="38" spans="6:193">
      <c r="F38" s="20">
        <v>35</v>
      </c>
      <c r="G38">
        <f>'Class data q'!J37</f>
        <v>-7.3568236814913804E-19</v>
      </c>
      <c r="H38" s="20">
        <f>'Class data q'!K37</f>
        <v>-9.7619391158251001E-19</v>
      </c>
      <c r="J38" s="88">
        <v>-7.6912247579228068E-19</v>
      </c>
      <c r="K38" s="7">
        <f t="shared" si="3"/>
        <v>0.36987547494614864</v>
      </c>
      <c r="L38" s="7">
        <f t="shared" si="21"/>
        <v>0.41176725465526731</v>
      </c>
      <c r="M38" s="7">
        <f t="shared" si="21"/>
        <v>-0.37914283133615445</v>
      </c>
      <c r="N38" s="7">
        <f t="shared" si="21"/>
        <v>0.38390656252097655</v>
      </c>
      <c r="O38" s="7">
        <f t="shared" si="21"/>
        <v>0.18663501847416253</v>
      </c>
      <c r="P38" s="7">
        <f t="shared" si="21"/>
        <v>0.17657151359071577</v>
      </c>
      <c r="Q38" s="7">
        <f t="shared" si="21"/>
        <v>0.19409577313410864</v>
      </c>
      <c r="R38" s="7">
        <f t="shared" si="21"/>
        <v>-3.5268677119120184E-3</v>
      </c>
      <c r="S38" s="7">
        <f t="shared" si="21"/>
        <v>0.20402357479699162</v>
      </c>
      <c r="T38" s="7">
        <f t="shared" si="21"/>
        <v>0.43244304656518739</v>
      </c>
      <c r="U38" s="7">
        <f t="shared" si="21"/>
        <v>-0.40608622106446202</v>
      </c>
      <c r="V38" s="7">
        <f t="shared" si="21"/>
        <v>3.427524719976649E-4</v>
      </c>
      <c r="W38" s="7">
        <f t="shared" si="21"/>
        <v>-0.4444802809018702</v>
      </c>
      <c r="X38" s="7">
        <f t="shared" si="21"/>
        <v>-0.43773224285038681</v>
      </c>
      <c r="Y38" s="7">
        <f t="shared" si="21"/>
        <v>9.2524968671090696E-2</v>
      </c>
      <c r="Z38" s="7">
        <f t="shared" si="21"/>
        <v>0.26175379930466081</v>
      </c>
      <c r="AA38" s="7">
        <f t="shared" si="21"/>
        <v>0.29621406948436113</v>
      </c>
      <c r="AB38" s="7">
        <f t="shared" si="18"/>
        <v>-0.3048214686282259</v>
      </c>
      <c r="AC38" s="7">
        <f t="shared" si="18"/>
        <v>-0.39997724680857782</v>
      </c>
      <c r="AD38" s="7">
        <f t="shared" si="18"/>
        <v>-0.44724540072208252</v>
      </c>
      <c r="AE38" s="7">
        <f t="shared" si="18"/>
        <v>0.24592627354911434</v>
      </c>
      <c r="AF38" s="7">
        <f t="shared" si="18"/>
        <v>6.7670642812831527E-3</v>
      </c>
      <c r="AG38" s="7">
        <f t="shared" si="18"/>
        <v>-6.3694862660434337E-2</v>
      </c>
      <c r="AH38" s="7">
        <f t="shared" si="18"/>
        <v>-0.39792818706966915</v>
      </c>
      <c r="AI38" s="7">
        <f t="shared" si="18"/>
        <v>0.25385484128992175</v>
      </c>
      <c r="AJ38" s="7">
        <f t="shared" si="18"/>
        <v>9.0445142916905752E-2</v>
      </c>
      <c r="AK38" s="7">
        <f t="shared" si="18"/>
        <v>0.11954729386102514</v>
      </c>
      <c r="AL38" s="7">
        <f t="shared" si="18"/>
        <v>-4.9448088684385993E-2</v>
      </c>
      <c r="AM38" s="7">
        <f t="shared" si="28"/>
        <v>-0.44301189649286243</v>
      </c>
      <c r="AN38" s="7">
        <f t="shared" si="28"/>
        <v>1.5207421799459553E-2</v>
      </c>
      <c r="AO38" s="7">
        <f t="shared" si="28"/>
        <v>-4.3478260869565188E-2</v>
      </c>
      <c r="AP38" s="7">
        <f t="shared" si="28"/>
        <v>-0.13043478260869557</v>
      </c>
      <c r="AQ38" s="7">
        <f t="shared" si="28"/>
        <v>-0.34896891096801552</v>
      </c>
      <c r="AR38" s="7">
        <f t="shared" si="28"/>
        <v>-4.3478260869565188E-2</v>
      </c>
      <c r="AS38" s="7">
        <f t="shared" si="28"/>
        <v>0</v>
      </c>
      <c r="AT38" s="7">
        <f t="shared" si="28"/>
        <v>-4.3478260869565188E-2</v>
      </c>
      <c r="AU38" s="7">
        <f t="shared" si="28"/>
        <v>-0.13043478260869557</v>
      </c>
      <c r="AV38" s="7">
        <f t="shared" si="28"/>
        <v>-4.3478260869565188E-2</v>
      </c>
      <c r="AW38" s="7">
        <f t="shared" si="28"/>
        <v>-0.13043478260869557</v>
      </c>
      <c r="AX38" s="7">
        <f t="shared" si="28"/>
        <v>-0.13043478260869557</v>
      </c>
      <c r="AY38" s="7">
        <f t="shared" si="28"/>
        <v>-4.3478260869565188E-2</v>
      </c>
      <c r="AZ38" s="7">
        <f t="shared" si="28"/>
        <v>-0.13043478260869557</v>
      </c>
      <c r="BA38" s="7">
        <f t="shared" si="28"/>
        <v>-0.34896891096801552</v>
      </c>
      <c r="BB38" s="7">
        <f t="shared" si="28"/>
        <v>-8.6956521739130266E-2</v>
      </c>
      <c r="BC38" s="7">
        <f t="shared" si="29"/>
        <v>-0.40558031001427519</v>
      </c>
      <c r="BD38" s="7">
        <f t="shared" si="29"/>
        <v>-4.3478260869565188E-2</v>
      </c>
      <c r="BE38" s="7">
        <f t="shared" si="29"/>
        <v>-8.6956521739130266E-2</v>
      </c>
      <c r="BF38" s="7">
        <f t="shared" si="29"/>
        <v>-4.3478260869565188E-2</v>
      </c>
      <c r="BG38" s="7">
        <f t="shared" si="29"/>
        <v>-0.34896891096801552</v>
      </c>
      <c r="BH38" s="7">
        <f t="shared" si="29"/>
        <v>-0.34896891096801552</v>
      </c>
      <c r="BI38" s="7">
        <f t="shared" si="29"/>
        <v>-0.40558031001427519</v>
      </c>
      <c r="BJ38" s="7">
        <f t="shared" si="29"/>
        <v>2.8462972394053265E-2</v>
      </c>
      <c r="BK38" s="7">
        <f t="shared" si="29"/>
        <v>0.40339615645798688</v>
      </c>
      <c r="BL38" s="7">
        <f t="shared" si="29"/>
        <v>0.29646640586850093</v>
      </c>
      <c r="BM38" s="7">
        <f t="shared" si="29"/>
        <v>-0.29506512026041143</v>
      </c>
      <c r="BN38" s="7">
        <f t="shared" si="29"/>
        <v>-1.3427592371328956E-11</v>
      </c>
      <c r="BO38" s="7">
        <f t="shared" si="29"/>
        <v>-5.4466431365085555E-12</v>
      </c>
      <c r="BP38" s="7">
        <f t="shared" si="29"/>
        <v>-1.2867062970656207E-10</v>
      </c>
      <c r="BQ38" s="7">
        <f t="shared" si="29"/>
        <v>-7.8673778602933453E-10</v>
      </c>
      <c r="BR38" s="7">
        <f t="shared" si="29"/>
        <v>-3.6519391954925595E-9</v>
      </c>
      <c r="BS38" s="7">
        <f t="shared" si="24"/>
        <v>3.9366202371539259E-12</v>
      </c>
      <c r="BT38" s="7">
        <f t="shared" si="24"/>
        <v>-4.8480108816306711E-12</v>
      </c>
      <c r="BU38" s="7">
        <f t="shared" si="24"/>
        <v>0.36987547494614864</v>
      </c>
      <c r="BV38" s="7">
        <f t="shared" si="30"/>
        <v>0.41176725465526731</v>
      </c>
      <c r="BW38" s="7">
        <f t="shared" si="30"/>
        <v>-0.37914283133615445</v>
      </c>
      <c r="BX38" s="7">
        <f t="shared" si="30"/>
        <v>0.38390656252097655</v>
      </c>
      <c r="BY38" s="7">
        <f t="shared" si="30"/>
        <v>0.18663501847416253</v>
      </c>
      <c r="BZ38" s="7">
        <f t="shared" si="30"/>
        <v>0.32372574912280649</v>
      </c>
      <c r="CA38" s="7">
        <f t="shared" si="30"/>
        <v>0.41335209465660194</v>
      </c>
      <c r="CB38" s="7">
        <f t="shared" si="30"/>
        <v>-0.423339683533698</v>
      </c>
      <c r="CC38" s="7">
        <f t="shared" si="30"/>
        <v>-0.24202260893083227</v>
      </c>
      <c r="CD38" s="7">
        <f t="shared" si="30"/>
        <v>5.2717276201484475E-2</v>
      </c>
      <c r="CE38" s="7">
        <f t="shared" si="30"/>
        <v>0.4778893917601893</v>
      </c>
      <c r="CF38" s="7">
        <f t="shared" si="30"/>
        <v>0.45204007800930679</v>
      </c>
      <c r="CG38" s="7">
        <f t="shared" si="30"/>
        <v>-0.41335468226116934</v>
      </c>
      <c r="CH38" s="7">
        <f t="shared" si="30"/>
        <v>-0.33218466965379445</v>
      </c>
      <c r="CI38" s="7">
        <f t="shared" si="30"/>
        <v>-0.29265185106238789</v>
      </c>
      <c r="CJ38" s="7">
        <f t="shared" si="30"/>
        <v>0.26298202199929266</v>
      </c>
      <c r="CK38" s="7">
        <f t="shared" si="30"/>
        <v>0.386384644839249</v>
      </c>
      <c r="CL38" s="7">
        <f t="shared" si="25"/>
        <v>0.46681005443488965</v>
      </c>
      <c r="CM38" s="7">
        <f t="shared" si="31"/>
        <v>-0.19266875597398236</v>
      </c>
      <c r="CN38" s="7">
        <f t="shared" si="31"/>
        <v>-0.28788055170173976</v>
      </c>
      <c r="CO38" s="7">
        <f t="shared" si="31"/>
        <v>-0.490114395443074</v>
      </c>
      <c r="CP38" s="7">
        <f t="shared" si="31"/>
        <v>-0.37776640630865277</v>
      </c>
      <c r="CQ38" s="7">
        <f t="shared" si="31"/>
        <v>0.42372215053059392</v>
      </c>
      <c r="CR38" s="7">
        <f t="shared" si="31"/>
        <v>-7.1607234505258077E-2</v>
      </c>
      <c r="CS38" s="7">
        <f t="shared" si="31"/>
        <v>0.18174473459594154</v>
      </c>
      <c r="CT38" s="7">
        <f t="shared" si="31"/>
        <v>0.23466543021817188</v>
      </c>
      <c r="CU38" s="7">
        <f t="shared" si="31"/>
        <v>6.1596772340987371E-2</v>
      </c>
      <c r="CV38" s="7">
        <f t="shared" si="31"/>
        <v>-0.39217449410793392</v>
      </c>
      <c r="CW38" s="7">
        <f t="shared" si="31"/>
        <v>-0.18422238448181671</v>
      </c>
      <c r="CX38" s="7">
        <f t="shared" si="31"/>
        <v>-8.6104259705439223E-2</v>
      </c>
      <c r="CY38" s="7">
        <f t="shared" si="31"/>
        <v>-8.0346976954178917E-2</v>
      </c>
      <c r="CZ38" s="7">
        <f t="shared" si="31"/>
        <v>0.411132383647133</v>
      </c>
      <c r="DA38" s="7">
        <f t="shared" si="31"/>
        <v>0.2644558209379293</v>
      </c>
      <c r="DB38" s="7">
        <f t="shared" si="31"/>
        <v>-0.25187322775959531</v>
      </c>
      <c r="DC38" s="7">
        <f t="shared" si="32"/>
        <v>3.3079368790839142E-2</v>
      </c>
      <c r="DD38" s="7">
        <f t="shared" si="32"/>
        <v>4.1097291406288643E-2</v>
      </c>
      <c r="DE38" s="7">
        <f t="shared" si="32"/>
        <v>0.1428138113921183</v>
      </c>
      <c r="DF38" s="7">
        <f t="shared" si="32"/>
        <v>3.9788500615711968E-3</v>
      </c>
      <c r="DG38" s="7">
        <f t="shared" si="32"/>
        <v>2.1723769408911304E-3</v>
      </c>
      <c r="DH38" s="7">
        <f t="shared" si="32"/>
        <v>0.28431967392042501</v>
      </c>
      <c r="DI38" s="7">
        <f t="shared" si="32"/>
        <v>-3.2003527598621684E-2</v>
      </c>
      <c r="DJ38" s="7">
        <f t="shared" si="32"/>
        <v>0.16226874051999896</v>
      </c>
      <c r="DK38" s="7">
        <f t="shared" si="32"/>
        <v>0.24683209373226775</v>
      </c>
      <c r="DL38" s="7">
        <f t="shared" si="32"/>
        <v>0.29204068813355577</v>
      </c>
      <c r="DM38" s="7">
        <f t="shared" si="32"/>
        <v>0.40101202056028729</v>
      </c>
      <c r="DN38" s="7">
        <f t="shared" si="32"/>
        <v>0.36714578437258716</v>
      </c>
      <c r="DO38" s="7">
        <f t="shared" si="32"/>
        <v>7.5577622077901641E-2</v>
      </c>
      <c r="DP38" s="7">
        <f t="shared" si="32"/>
        <v>-0.49880634879159591</v>
      </c>
      <c r="DQ38" s="7">
        <f t="shared" si="32"/>
        <v>0.3893210640267778</v>
      </c>
      <c r="DR38" s="7">
        <f t="shared" si="32"/>
        <v>-0.2949532806172529</v>
      </c>
      <c r="DS38" s="7">
        <f t="shared" si="26"/>
        <v>-4.9647482169495882E-2</v>
      </c>
      <c r="DT38" s="7">
        <f t="shared" si="26"/>
        <v>0.23562395254481761</v>
      </c>
      <c r="DU38" s="7">
        <f t="shared" si="26"/>
        <v>0.23544011435427104</v>
      </c>
      <c r="DV38" s="7">
        <f t="shared" si="26"/>
        <v>-0.34001916511172359</v>
      </c>
      <c r="DW38" s="7">
        <f t="shared" si="26"/>
        <v>-0.14526677454722581</v>
      </c>
      <c r="DX38" s="7">
        <f t="shared" si="26"/>
        <v>-0.23572568663808002</v>
      </c>
      <c r="DY38" s="7">
        <f t="shared" si="26"/>
        <v>-0.2514229801160871</v>
      </c>
      <c r="DZ38" s="7">
        <f t="shared" si="26"/>
        <v>0.37686032226367239</v>
      </c>
      <c r="EA38" s="7">
        <f t="shared" si="26"/>
        <v>-0.17714890987979359</v>
      </c>
      <c r="EB38" s="7">
        <f t="shared" si="26"/>
        <v>-0.30283040703234521</v>
      </c>
      <c r="EC38" s="7">
        <f t="shared" si="26"/>
        <v>-0.30481337837237632</v>
      </c>
      <c r="ED38" s="7">
        <f t="shared" si="26"/>
        <v>-0.32173581586038602</v>
      </c>
      <c r="EE38" s="7">
        <f t="shared" si="26"/>
        <v>0.27299858230781787</v>
      </c>
      <c r="EF38" s="7">
        <f t="shared" si="26"/>
        <v>0.30388802998131809</v>
      </c>
      <c r="EG38" s="7">
        <f t="shared" si="33"/>
        <v>-0.14440958682551108</v>
      </c>
      <c r="EH38" s="7">
        <f t="shared" si="33"/>
        <v>0.19222488998916171</v>
      </c>
      <c r="EI38" s="7">
        <f t="shared" si="33"/>
        <v>-0.3961115370152839</v>
      </c>
      <c r="EJ38" s="7">
        <f t="shared" si="27"/>
        <v>-0.39330296256622832</v>
      </c>
      <c r="EK38" s="7">
        <f t="shared" si="27"/>
        <v>0.42175840890301181</v>
      </c>
      <c r="EL38" s="7">
        <f t="shared" si="27"/>
        <v>0.26683465168935999</v>
      </c>
      <c r="EM38" s="7">
        <f t="shared" si="27"/>
        <v>-0.31072965237524708</v>
      </c>
      <c r="EN38" s="7">
        <f t="shared" si="27"/>
        <v>0.4351337802217482</v>
      </c>
      <c r="EO38" s="7">
        <f t="shared" si="27"/>
        <v>-0.11479291985891349</v>
      </c>
      <c r="EP38" s="7">
        <f t="shared" si="27"/>
        <v>-0.46660346585426227</v>
      </c>
      <c r="EQ38" s="7">
        <f t="shared" si="27"/>
        <v>-0.15208442350325746</v>
      </c>
      <c r="ER38" s="7">
        <f t="shared" si="27"/>
        <v>-0.30527569146193057</v>
      </c>
      <c r="ES38" s="7">
        <f t="shared" si="27"/>
        <v>-0.45032927091658481</v>
      </c>
      <c r="ET38" s="7">
        <f t="shared" si="27"/>
        <v>5.9653621752999708E-2</v>
      </c>
      <c r="EU38" s="7">
        <f t="shared" si="27"/>
        <v>-0.29711476500761824</v>
      </c>
      <c r="EV38" s="7">
        <f t="shared" si="27"/>
        <v>0.35156126687654132</v>
      </c>
      <c r="EW38" s="7">
        <f t="shared" si="27"/>
        <v>0.31015626975990357</v>
      </c>
      <c r="EX38" s="7">
        <f t="shared" si="22"/>
        <v>-0.19061676432041774</v>
      </c>
      <c r="EY38" s="7">
        <f t="shared" si="22"/>
        <v>-0.35030457502812795</v>
      </c>
      <c r="EZ38" s="7">
        <f t="shared" si="22"/>
        <v>-0.12852131519250898</v>
      </c>
      <c r="FA38" s="7">
        <f t="shared" si="22"/>
        <v>-0.25735198994285602</v>
      </c>
      <c r="FB38" s="7">
        <f t="shared" si="22"/>
        <v>0.39102312327907218</v>
      </c>
      <c r="FC38" s="7">
        <f t="shared" si="22"/>
        <v>-0.31147839203097782</v>
      </c>
      <c r="FD38" s="7">
        <f t="shared" si="22"/>
        <v>-0.33696405406640917</v>
      </c>
      <c r="FE38" s="7">
        <f t="shared" si="22"/>
        <v>-0.15305885044818357</v>
      </c>
      <c r="FF38" s="7">
        <f t="shared" si="22"/>
        <v>-0.14460153126179309</v>
      </c>
      <c r="FG38" s="7">
        <f t="shared" si="22"/>
        <v>-0.21270396629452781</v>
      </c>
      <c r="FH38" s="7">
        <f t="shared" si="22"/>
        <v>3.1684697478794988E-2</v>
      </c>
      <c r="FI38" s="7">
        <f t="shared" si="22"/>
        <v>-0.29370036565526192</v>
      </c>
      <c r="FJ38" s="7">
        <f t="shared" si="22"/>
        <v>-0.40283948989316087</v>
      </c>
      <c r="FK38" s="7">
        <f t="shared" si="22"/>
        <v>6.3081896820129657E-2</v>
      </c>
      <c r="FL38" s="7">
        <f t="shared" si="22"/>
        <v>0.14738496971862247</v>
      </c>
      <c r="FM38" s="7">
        <f t="shared" si="22"/>
        <v>9.6326237873732623E-2</v>
      </c>
      <c r="FN38" s="7">
        <f t="shared" si="19"/>
        <v>5.9116701819142747E-2</v>
      </c>
      <c r="FO38" s="7">
        <f t="shared" si="23"/>
        <v>0.39668862055774667</v>
      </c>
      <c r="FP38" s="7">
        <f t="shared" si="23"/>
        <v>0.31850026289073341</v>
      </c>
      <c r="FQ38" s="7">
        <f t="shared" si="23"/>
        <v>-0.43841609301884432</v>
      </c>
      <c r="FR38" s="7">
        <f t="shared" si="23"/>
        <v>0.45981444507920344</v>
      </c>
      <c r="FS38" s="7">
        <f t="shared" si="23"/>
        <v>-0.43407064042387944</v>
      </c>
      <c r="FT38" s="7">
        <f t="shared" si="23"/>
        <v>9.104078541707139E-3</v>
      </c>
      <c r="FU38" s="7">
        <f t="shared" si="23"/>
        <v>-0.22095380570660395</v>
      </c>
      <c r="FV38" s="7">
        <f t="shared" si="23"/>
        <v>0.2539283472018925</v>
      </c>
      <c r="FW38" s="7">
        <f t="shared" si="23"/>
        <v>-0.14731064653146309</v>
      </c>
      <c r="FX38" s="7">
        <f t="shared" si="23"/>
        <v>0.47810976859626564</v>
      </c>
      <c r="FY38" s="7">
        <f t="shared" si="23"/>
        <v>0.41287840206073517</v>
      </c>
      <c r="FZ38" s="7">
        <f t="shared" si="23"/>
        <v>0.47171308298598014</v>
      </c>
      <c r="GA38" s="7">
        <f t="shared" si="23"/>
        <v>-1.2664144199050043E-2</v>
      </c>
      <c r="GB38" s="7">
        <f t="shared" si="23"/>
        <v>0.14447611876533983</v>
      </c>
      <c r="GC38" s="7">
        <f t="shared" si="23"/>
        <v>-7.8715044188015781E-2</v>
      </c>
      <c r="GD38" s="7">
        <f t="shared" si="23"/>
        <v>-8.9382679936818477E-2</v>
      </c>
      <c r="GE38" s="7">
        <f t="shared" si="20"/>
        <v>0.17440016244262324</v>
      </c>
      <c r="GF38" s="7">
        <f t="shared" si="20"/>
        <v>0.33563131427365533</v>
      </c>
      <c r="GG38" s="7">
        <f t="shared" si="20"/>
        <v>0.40083569516281159</v>
      </c>
      <c r="GH38" s="7">
        <f t="shared" si="20"/>
        <v>0.4852394070878745</v>
      </c>
      <c r="GI38" s="7">
        <f t="shared" si="20"/>
        <v>-0.46378915083862182</v>
      </c>
      <c r="GJ38" s="7">
        <f t="shared" si="20"/>
        <v>0.23984928408901851</v>
      </c>
      <c r="GK38" s="7">
        <f t="shared" si="20"/>
        <v>0.28543709822595353</v>
      </c>
    </row>
    <row r="39" spans="6:193">
      <c r="F39" s="20">
        <v>36</v>
      </c>
      <c r="G39">
        <f>'Class data q'!J38</f>
        <v>-7.6912247579228068E-19</v>
      </c>
      <c r="H39" s="20">
        <f>'Class data q'!K38</f>
        <v>-1.0183751299842234E-18</v>
      </c>
      <c r="J39" s="89">
        <v>-7.3568236814913804E-19</v>
      </c>
      <c r="K39" s="7">
        <f t="shared" si="3"/>
        <v>0.38668799653460995</v>
      </c>
      <c r="L39" s="7">
        <f t="shared" si="21"/>
        <v>0.47593849350323403</v>
      </c>
      <c r="M39" s="7">
        <f t="shared" si="21"/>
        <v>-0.305467505487798</v>
      </c>
      <c r="N39" s="7">
        <f t="shared" si="21"/>
        <v>-0.462279502818979</v>
      </c>
      <c r="O39" s="7">
        <f t="shared" si="21"/>
        <v>0.24057297385935161</v>
      </c>
      <c r="P39" s="7">
        <f t="shared" si="21"/>
        <v>-0.45176614488241285</v>
      </c>
      <c r="Q39" s="7">
        <f t="shared" si="21"/>
        <v>-0.34253623717802384</v>
      </c>
      <c r="R39" s="7">
        <f t="shared" si="21"/>
        <v>-0.27641445260792352</v>
      </c>
      <c r="S39" s="7">
        <f t="shared" si="21"/>
        <v>0.25875191910594708</v>
      </c>
      <c r="T39" s="7">
        <f t="shared" si="21"/>
        <v>0.45209954868178681</v>
      </c>
      <c r="U39" s="7">
        <f t="shared" si="21"/>
        <v>-0.33363559474921023</v>
      </c>
      <c r="V39" s="7">
        <f t="shared" si="21"/>
        <v>4.5812877584361145E-2</v>
      </c>
      <c r="W39" s="7">
        <f t="shared" si="21"/>
        <v>-0.4646839300337734</v>
      </c>
      <c r="X39" s="7">
        <f t="shared" si="21"/>
        <v>-0.41217461752540441</v>
      </c>
      <c r="Y39" s="7">
        <f t="shared" si="21"/>
        <v>9.673064906523117E-2</v>
      </c>
      <c r="Z39" s="7">
        <f t="shared" si="21"/>
        <v>0.18274260836396361</v>
      </c>
      <c r="AA39" s="7">
        <f t="shared" si="21"/>
        <v>0.30967834537001393</v>
      </c>
      <c r="AB39" s="7">
        <f t="shared" si="18"/>
        <v>-0.27322244447496347</v>
      </c>
      <c r="AC39" s="7">
        <f t="shared" si="18"/>
        <v>-0.37270348529987674</v>
      </c>
      <c r="AD39" s="7">
        <f t="shared" si="18"/>
        <v>-0.42212019166399539</v>
      </c>
      <c r="AE39" s="7">
        <f t="shared" si="18"/>
        <v>0.30255928598316495</v>
      </c>
      <c r="AF39" s="7">
        <f t="shared" si="18"/>
        <v>-8.3834432796840108E-2</v>
      </c>
      <c r="AG39" s="7">
        <f t="shared" si="18"/>
        <v>-6.6590083690454049E-2</v>
      </c>
      <c r="AH39" s="7">
        <f t="shared" si="18"/>
        <v>-0.37056128648192677</v>
      </c>
      <c r="AI39" s="7">
        <f t="shared" si="18"/>
        <v>0.35630278862140585</v>
      </c>
      <c r="AJ39" s="7">
        <f t="shared" si="18"/>
        <v>-0.40544371422333825</v>
      </c>
      <c r="AK39" s="7">
        <f t="shared" si="18"/>
        <v>0.30679944358197986</v>
      </c>
      <c r="AL39" s="7">
        <f t="shared" si="18"/>
        <v>0.49375881637541852</v>
      </c>
      <c r="AM39" s="7">
        <f t="shared" si="28"/>
        <v>0.12776029003020994</v>
      </c>
      <c r="AN39" s="7">
        <f t="shared" si="28"/>
        <v>0.19771685006298867</v>
      </c>
      <c r="AO39" s="7">
        <f t="shared" si="28"/>
        <v>0</v>
      </c>
      <c r="AP39" s="7">
        <f t="shared" si="28"/>
        <v>-9.0909090909090828E-2</v>
      </c>
      <c r="AQ39" s="7">
        <f t="shared" si="28"/>
        <v>-0.31937658873928898</v>
      </c>
      <c r="AR39" s="7">
        <f t="shared" si="28"/>
        <v>0</v>
      </c>
      <c r="AS39" s="7">
        <f t="shared" si="28"/>
        <v>4.5454545454545414E-2</v>
      </c>
      <c r="AT39" s="7">
        <f t="shared" si="28"/>
        <v>0</v>
      </c>
      <c r="AU39" s="7">
        <f t="shared" si="28"/>
        <v>-9.0909090909090828E-2</v>
      </c>
      <c r="AV39" s="7">
        <f t="shared" si="28"/>
        <v>0</v>
      </c>
      <c r="AW39" s="7">
        <f t="shared" si="28"/>
        <v>-9.0909090909090828E-2</v>
      </c>
      <c r="AX39" s="7">
        <f t="shared" si="28"/>
        <v>-9.0909090909090828E-2</v>
      </c>
      <c r="AY39" s="7">
        <f t="shared" si="28"/>
        <v>0</v>
      </c>
      <c r="AZ39" s="7">
        <f t="shared" si="28"/>
        <v>-9.0909090909090828E-2</v>
      </c>
      <c r="BA39" s="7">
        <f t="shared" si="28"/>
        <v>-0.31937658873928898</v>
      </c>
      <c r="BB39" s="7">
        <f t="shared" si="28"/>
        <v>-4.5454545454545303E-2</v>
      </c>
      <c r="BC39" s="7">
        <f t="shared" si="29"/>
        <v>-0.37856123319674218</v>
      </c>
      <c r="BD39" s="7">
        <f t="shared" si="29"/>
        <v>0</v>
      </c>
      <c r="BE39" s="7">
        <f t="shared" si="29"/>
        <v>-4.5454545454545303E-2</v>
      </c>
      <c r="BF39" s="7">
        <f t="shared" si="29"/>
        <v>0</v>
      </c>
      <c r="BG39" s="7">
        <f t="shared" si="29"/>
        <v>-0.31937658873928898</v>
      </c>
      <c r="BH39" s="7">
        <f t="shared" si="29"/>
        <v>-0.31937658873928898</v>
      </c>
      <c r="BI39" s="7">
        <f t="shared" si="29"/>
        <v>-0.37856123319674218</v>
      </c>
      <c r="BJ39" s="7">
        <f t="shared" si="29"/>
        <v>7.5211289321055697E-2</v>
      </c>
      <c r="BK39" s="7">
        <f t="shared" si="29"/>
        <v>-0.48735856370301356</v>
      </c>
      <c r="BL39" s="7">
        <f t="shared" si="29"/>
        <v>0.30994215158979643</v>
      </c>
      <c r="BM39" s="7">
        <f t="shared" si="29"/>
        <v>-0.2630226257267938</v>
      </c>
      <c r="BN39" s="7">
        <f t="shared" si="29"/>
        <v>-1.4037881967965404E-11</v>
      </c>
      <c r="BO39" s="7">
        <f t="shared" si="29"/>
        <v>-5.6942228709999654E-12</v>
      </c>
      <c r="BP39" s="7">
        <f t="shared" si="29"/>
        <v>-1.3451928460028739E-10</v>
      </c>
      <c r="BQ39" s="7">
        <f t="shared" si="29"/>
        <v>-8.2249851374172067E-10</v>
      </c>
      <c r="BR39" s="7">
        <f t="shared" si="29"/>
        <v>-3.8179364114654391E-9</v>
      </c>
      <c r="BS39" s="7">
        <f t="shared" si="24"/>
        <v>4.1155575206609228E-12</v>
      </c>
      <c r="BT39" s="7">
        <f t="shared" si="24"/>
        <v>-5.0683901520187646E-12</v>
      </c>
      <c r="BU39" s="7">
        <f t="shared" si="24"/>
        <v>0.38668799653460995</v>
      </c>
      <c r="BV39" s="7">
        <f t="shared" si="30"/>
        <v>0.47593849350323403</v>
      </c>
      <c r="BW39" s="7">
        <f t="shared" si="30"/>
        <v>-0.305467505487798</v>
      </c>
      <c r="BX39" s="7">
        <f t="shared" si="30"/>
        <v>-0.462279502818979</v>
      </c>
      <c r="BY39" s="7">
        <f t="shared" si="30"/>
        <v>0.24057297385935161</v>
      </c>
      <c r="BZ39" s="7">
        <f t="shared" si="30"/>
        <v>0.33844055590111588</v>
      </c>
      <c r="CA39" s="7">
        <f t="shared" si="30"/>
        <v>0.43214082623190203</v>
      </c>
      <c r="CB39" s="7">
        <f t="shared" si="30"/>
        <v>-0.39712785096704795</v>
      </c>
      <c r="CC39" s="7">
        <f t="shared" si="30"/>
        <v>-0.20756909115496103</v>
      </c>
      <c r="CD39" s="7">
        <f t="shared" si="30"/>
        <v>0.10056806148337016</v>
      </c>
      <c r="CE39" s="7">
        <f t="shared" si="30"/>
        <v>0.49961163684019794</v>
      </c>
      <c r="CF39" s="7">
        <f t="shared" si="30"/>
        <v>-0.48195810026299757</v>
      </c>
      <c r="CG39" s="7">
        <f t="shared" si="30"/>
        <v>-0.38668898600031332</v>
      </c>
      <c r="CH39" s="7">
        <f t="shared" si="30"/>
        <v>-0.30182942736533058</v>
      </c>
      <c r="CI39" s="7">
        <f t="shared" si="30"/>
        <v>-0.21504511701976914</v>
      </c>
      <c r="CJ39" s="7">
        <f t="shared" si="30"/>
        <v>0.36584484118107907</v>
      </c>
      <c r="CK39" s="7">
        <f t="shared" si="30"/>
        <v>0.40394758324103308</v>
      </c>
      <c r="CL39" s="7">
        <f t="shared" si="25"/>
        <v>-0.46651676127261532</v>
      </c>
      <c r="CM39" s="7">
        <f t="shared" si="31"/>
        <v>0.11675539148174519</v>
      </c>
      <c r="CN39" s="7">
        <f t="shared" si="31"/>
        <v>0.15357942322090423</v>
      </c>
      <c r="CO39" s="7">
        <f t="shared" si="31"/>
        <v>-0.10330141341776056</v>
      </c>
      <c r="CP39" s="7">
        <f t="shared" si="31"/>
        <v>-0.12221033386813751</v>
      </c>
      <c r="CQ39" s="7">
        <f t="shared" si="31"/>
        <v>-0.1024722971725609</v>
      </c>
      <c r="CR39" s="7">
        <f t="shared" si="31"/>
        <v>0.10695607301722987</v>
      </c>
      <c r="CS39" s="7">
        <f t="shared" si="31"/>
        <v>0.37182404071393904</v>
      </c>
      <c r="CT39" s="7">
        <f t="shared" si="31"/>
        <v>0.24533204068263359</v>
      </c>
      <c r="CU39" s="7">
        <f t="shared" si="31"/>
        <v>0.38257844381103112</v>
      </c>
      <c r="CV39" s="7">
        <f t="shared" si="31"/>
        <v>-4.6364243840109509E-2</v>
      </c>
      <c r="CW39" s="7">
        <f t="shared" si="31"/>
        <v>-0.10168703832189929</v>
      </c>
      <c r="CX39" s="7">
        <f t="shared" si="31"/>
        <v>-4.4563544237504638E-2</v>
      </c>
      <c r="CY39" s="7">
        <f t="shared" si="31"/>
        <v>-3.8544566815732484E-2</v>
      </c>
      <c r="CZ39" s="7">
        <f t="shared" si="31"/>
        <v>-0.47927068982345178</v>
      </c>
      <c r="DA39" s="7">
        <f t="shared" si="31"/>
        <v>0.3219310855260169</v>
      </c>
      <c r="DB39" s="7">
        <f t="shared" si="31"/>
        <v>-0.21786746538503143</v>
      </c>
      <c r="DC39" s="7">
        <f t="shared" si="32"/>
        <v>3.4582976463150013E-2</v>
      </c>
      <c r="DD39" s="7">
        <f t="shared" si="32"/>
        <v>4.2965350106574485E-2</v>
      </c>
      <c r="DE39" s="7">
        <f t="shared" si="32"/>
        <v>0.14930534827357822</v>
      </c>
      <c r="DF39" s="7">
        <f t="shared" si="32"/>
        <v>4.1597068825517053E-3</v>
      </c>
      <c r="DG39" s="7">
        <f t="shared" si="32"/>
        <v>2.2711213472952725E-3</v>
      </c>
      <c r="DH39" s="7">
        <f t="shared" si="32"/>
        <v>0.29724329546226252</v>
      </c>
      <c r="DI39" s="7">
        <f t="shared" si="32"/>
        <v>-3.3458233398559023E-2</v>
      </c>
      <c r="DJ39" s="7">
        <f t="shared" si="32"/>
        <v>0.16964459236181709</v>
      </c>
      <c r="DK39" s="7">
        <f t="shared" si="32"/>
        <v>0.25805173435646173</v>
      </c>
      <c r="DL39" s="7">
        <f t="shared" si="32"/>
        <v>0.35076981032144472</v>
      </c>
      <c r="DM39" s="7">
        <f t="shared" si="32"/>
        <v>0.41923983967666395</v>
      </c>
      <c r="DN39" s="7">
        <f t="shared" si="32"/>
        <v>0.38383422911679566</v>
      </c>
      <c r="DO39" s="7">
        <f t="shared" si="32"/>
        <v>0.12446751399053357</v>
      </c>
      <c r="DP39" s="7">
        <f t="shared" si="32"/>
        <v>-0.47602481919121398</v>
      </c>
      <c r="DQ39" s="7">
        <f t="shared" si="32"/>
        <v>0.40701747602799498</v>
      </c>
      <c r="DR39" s="7">
        <f t="shared" si="32"/>
        <v>-0.26290570246349165</v>
      </c>
      <c r="DS39" s="7">
        <f t="shared" si="26"/>
        <v>-6.4496404499274629E-3</v>
      </c>
      <c r="DT39" s="7">
        <f t="shared" si="26"/>
        <v>0.29178867766049121</v>
      </c>
      <c r="DU39" s="7">
        <f t="shared" si="26"/>
        <v>0.29159648318855624</v>
      </c>
      <c r="DV39" s="7">
        <f t="shared" si="26"/>
        <v>-0.31002003625316554</v>
      </c>
      <c r="DW39" s="7">
        <f t="shared" si="26"/>
        <v>-0.10641526429937243</v>
      </c>
      <c r="DX39" s="7">
        <f t="shared" si="26"/>
        <v>-0.20098594512162915</v>
      </c>
      <c r="DY39" s="7">
        <f t="shared" si="26"/>
        <v>-0.21739675193954555</v>
      </c>
      <c r="DZ39" s="7">
        <f t="shared" si="26"/>
        <v>0.43944488236656642</v>
      </c>
      <c r="EA39" s="7">
        <f t="shared" si="26"/>
        <v>-4.8837496692511362E-2</v>
      </c>
      <c r="EB39" s="7">
        <f t="shared" si="26"/>
        <v>-0.27114088007927006</v>
      </c>
      <c r="EC39" s="7">
        <f t="shared" si="26"/>
        <v>-0.27321398648021156</v>
      </c>
      <c r="ED39" s="7">
        <f t="shared" si="26"/>
        <v>-0.29090562567222178</v>
      </c>
      <c r="EE39" s="7">
        <f t="shared" si="26"/>
        <v>0.28540760877635507</v>
      </c>
      <c r="EF39" s="7">
        <f t="shared" si="26"/>
        <v>0.31770112225319619</v>
      </c>
      <c r="EG39" s="7">
        <f t="shared" si="33"/>
        <v>-0.10551911349939802</v>
      </c>
      <c r="EH39" s="7">
        <f t="shared" si="33"/>
        <v>0.20096238498866906</v>
      </c>
      <c r="EI39" s="7">
        <f t="shared" si="33"/>
        <v>-0.36866206142506952</v>
      </c>
      <c r="EJ39" s="7">
        <f t="shared" si="27"/>
        <v>-0.36572582450105695</v>
      </c>
      <c r="EK39" s="7">
        <f t="shared" si="27"/>
        <v>0.44092924567133052</v>
      </c>
      <c r="EL39" s="7">
        <f t="shared" si="27"/>
        <v>0.27896349949342181</v>
      </c>
      <c r="EM39" s="7">
        <f t="shared" si="27"/>
        <v>-0.27939918202866731</v>
      </c>
      <c r="EN39" s="7">
        <f t="shared" si="27"/>
        <v>0.45491258841364585</v>
      </c>
      <c r="EO39" s="7">
        <f t="shared" si="27"/>
        <v>-7.4556234397955001E-2</v>
      </c>
      <c r="EP39" s="7">
        <f t="shared" si="27"/>
        <v>-0.44235816884763779</v>
      </c>
      <c r="EQ39" s="7">
        <f t="shared" si="27"/>
        <v>-6.8088260935223799E-2</v>
      </c>
      <c r="ER39" s="7">
        <f t="shared" si="27"/>
        <v>-0.27369731380110918</v>
      </c>
      <c r="ES39" s="7">
        <f t="shared" si="27"/>
        <v>-0.4253442377764296</v>
      </c>
      <c r="ET39" s="7">
        <f t="shared" si="27"/>
        <v>0.15327424092359054</v>
      </c>
      <c r="EU39" s="7">
        <f t="shared" si="27"/>
        <v>-0.17425634523523703</v>
      </c>
      <c r="EV39" s="7">
        <f t="shared" si="27"/>
        <v>0.36754132446183863</v>
      </c>
      <c r="EW39" s="7">
        <f t="shared" si="27"/>
        <v>0.32425428202171735</v>
      </c>
      <c r="EX39" s="7">
        <f t="shared" si="22"/>
        <v>-0.15382661724407309</v>
      </c>
      <c r="EY39" s="7">
        <f t="shared" si="22"/>
        <v>-0.27531841934758838</v>
      </c>
      <c r="EZ39" s="7">
        <f t="shared" si="22"/>
        <v>-8.8908647701259391E-2</v>
      </c>
      <c r="FA39" s="7">
        <f t="shared" si="22"/>
        <v>-0.13268617130389471</v>
      </c>
      <c r="FB39" s="7">
        <f t="shared" si="22"/>
        <v>0.4542514470644845</v>
      </c>
      <c r="FC39" s="7">
        <f t="shared" si="22"/>
        <v>-0.32563650075965866</v>
      </c>
      <c r="FD39" s="7">
        <f t="shared" si="22"/>
        <v>-0.35228060197851863</v>
      </c>
      <c r="FE39" s="7">
        <f t="shared" si="22"/>
        <v>-0.16001607092310111</v>
      </c>
      <c r="FF39" s="7">
        <f t="shared" si="22"/>
        <v>-0.15117432813732912</v>
      </c>
      <c r="FG39" s="7">
        <f t="shared" si="22"/>
        <v>-0.22237232839882459</v>
      </c>
      <c r="FH39" s="7">
        <f t="shared" si="22"/>
        <v>-0.10323872536307022</v>
      </c>
      <c r="FI39" s="7">
        <f t="shared" si="22"/>
        <v>0.28385870863313301</v>
      </c>
      <c r="FJ39" s="7">
        <f t="shared" si="22"/>
        <v>-5.7514012161032468E-2</v>
      </c>
      <c r="FK39" s="7">
        <f t="shared" si="22"/>
        <v>-0.47950528968804917</v>
      </c>
      <c r="FL39" s="7">
        <f t="shared" si="22"/>
        <v>0.29044792288765109</v>
      </c>
      <c r="FM39" s="7">
        <f t="shared" si="22"/>
        <v>0.32797743050435457</v>
      </c>
      <c r="FN39" s="7">
        <f t="shared" si="19"/>
        <v>0.28907655190182879</v>
      </c>
      <c r="FO39" s="7">
        <f t="shared" si="23"/>
        <v>0.32381083058309912</v>
      </c>
      <c r="FP39" s="7">
        <f t="shared" si="23"/>
        <v>-0.21247699788696117</v>
      </c>
      <c r="FQ39" s="7">
        <f t="shared" si="23"/>
        <v>-0.14016227906515866</v>
      </c>
      <c r="FR39" s="7">
        <f t="shared" si="23"/>
        <v>-0.47383035287174025</v>
      </c>
      <c r="FS39" s="7">
        <f t="shared" si="23"/>
        <v>-0.18107385135223808</v>
      </c>
      <c r="FT39" s="7">
        <f t="shared" si="23"/>
        <v>0.37315426392996542</v>
      </c>
      <c r="FU39" s="7">
        <f t="shared" si="23"/>
        <v>-0.23099716051144958</v>
      </c>
      <c r="FV39" s="7">
        <f t="shared" si="23"/>
        <v>0.31092509025652393</v>
      </c>
      <c r="FW39" s="7">
        <f t="shared" si="23"/>
        <v>-6.3097494101074902E-2</v>
      </c>
      <c r="FX39" s="7">
        <f t="shared" si="23"/>
        <v>-0.22743069646753966</v>
      </c>
      <c r="FY39" s="7">
        <f t="shared" si="23"/>
        <v>0.43164560215440495</v>
      </c>
      <c r="FZ39" s="7">
        <f t="shared" si="23"/>
        <v>-0.27957268596920315</v>
      </c>
      <c r="GA39" s="7">
        <f t="shared" si="23"/>
        <v>0.16857839470105773</v>
      </c>
      <c r="GB39" s="7">
        <f t="shared" si="23"/>
        <v>6.0134124163766955E-2</v>
      </c>
      <c r="GC39" s="7">
        <f t="shared" si="23"/>
        <v>-0.21865663710565286</v>
      </c>
      <c r="GD39" s="7">
        <f t="shared" si="23"/>
        <v>8.8372652793282214E-2</v>
      </c>
      <c r="GE39" s="7">
        <f t="shared" si="20"/>
        <v>0.31869107891725434</v>
      </c>
      <c r="GF39" s="7">
        <f t="shared" si="20"/>
        <v>0.12361455583152292</v>
      </c>
      <c r="GG39" s="7">
        <f t="shared" si="20"/>
        <v>0.41905549948842236</v>
      </c>
      <c r="GH39" s="7">
        <f t="shared" si="20"/>
        <v>0.23456847104648659</v>
      </c>
      <c r="GI39" s="7">
        <f t="shared" si="20"/>
        <v>-0.4848704758767397</v>
      </c>
      <c r="GJ39" s="7">
        <f t="shared" si="20"/>
        <v>-0.34015756663421826</v>
      </c>
      <c r="GK39" s="7">
        <f t="shared" si="20"/>
        <v>-0.20158848821832187</v>
      </c>
    </row>
    <row r="40" spans="6:193">
      <c r="F40" s="20">
        <v>37</v>
      </c>
      <c r="G40">
        <f>'Class data q'!J39</f>
        <v>-7.3568236814913804E-19</v>
      </c>
      <c r="H40" s="20">
        <f>'Class data q'!K39</f>
        <v>-9.7619391158251001E-19</v>
      </c>
      <c r="J40" s="88">
        <v>-6.6880215286285286E-19</v>
      </c>
      <c r="K40" s="7">
        <f t="shared" si="3"/>
        <v>0.42535679618807087</v>
      </c>
      <c r="L40" s="7">
        <f t="shared" si="21"/>
        <v>-0.37646765714644292</v>
      </c>
      <c r="M40" s="7">
        <f t="shared" si="21"/>
        <v>-0.13601425603657802</v>
      </c>
      <c r="N40" s="7">
        <f t="shared" si="21"/>
        <v>-0.10850745310087762</v>
      </c>
      <c r="O40" s="7">
        <f t="shared" si="21"/>
        <v>0.36463027124528669</v>
      </c>
      <c r="P40" s="7">
        <f t="shared" si="21"/>
        <v>0.30305724062924355</v>
      </c>
      <c r="Q40" s="7">
        <f t="shared" si="21"/>
        <v>-0.17678986089595128</v>
      </c>
      <c r="R40" s="7">
        <f t="shared" si="21"/>
        <v>-0.10405589786876135</v>
      </c>
      <c r="S40" s="7">
        <f t="shared" si="21"/>
        <v>-0.115372888983444</v>
      </c>
      <c r="T40" s="7">
        <f t="shared" si="21"/>
        <v>0.49730950354996545</v>
      </c>
      <c r="U40" s="7">
        <f t="shared" si="21"/>
        <v>-0.16699915422413159</v>
      </c>
      <c r="V40" s="7">
        <f t="shared" si="21"/>
        <v>0.15039416534279715</v>
      </c>
      <c r="W40" s="7">
        <f t="shared" si="21"/>
        <v>0.48884767696284936</v>
      </c>
      <c r="X40" s="7">
        <f t="shared" si="21"/>
        <v>-0.35339207927794491</v>
      </c>
      <c r="Y40" s="7">
        <f t="shared" si="21"/>
        <v>0.10640371397175427</v>
      </c>
      <c r="Z40" s="7">
        <f t="shared" si="21"/>
        <v>1.0168692003600377E-3</v>
      </c>
      <c r="AA40" s="7">
        <f t="shared" ref="AA40:AP103" si="34">IF(MOD(AA$3/$J40,1)&gt;0.5,-(1-MOD(AA$3/$J40,1)),MOD(AA$3/$J40,1))</f>
        <v>0.34064617990701523</v>
      </c>
      <c r="AB40" s="7">
        <f t="shared" si="34"/>
        <v>-0.20054468892245991</v>
      </c>
      <c r="AC40" s="7">
        <f t="shared" si="34"/>
        <v>-0.30997383382986454</v>
      </c>
      <c r="AD40" s="7">
        <f t="shared" si="34"/>
        <v>-0.36433221083039502</v>
      </c>
      <c r="AE40" s="7">
        <f t="shared" si="34"/>
        <v>0.43281521458148142</v>
      </c>
      <c r="AF40" s="7">
        <f t="shared" si="34"/>
        <v>-0.29221787607652416</v>
      </c>
      <c r="AG40" s="7">
        <f t="shared" si="34"/>
        <v>-7.3249092059499477E-2</v>
      </c>
      <c r="AH40" s="7">
        <f t="shared" si="34"/>
        <v>-0.30761741513011953</v>
      </c>
      <c r="AI40" s="7">
        <f t="shared" si="34"/>
        <v>-8.06693251638535E-3</v>
      </c>
      <c r="AJ40" s="7">
        <f t="shared" si="34"/>
        <v>-0.34598808564533101</v>
      </c>
      <c r="AK40" s="7">
        <f t="shared" si="34"/>
        <v>0.13747938794018921</v>
      </c>
      <c r="AL40" s="7">
        <f t="shared" si="34"/>
        <v>4.3134698013005845E-2</v>
      </c>
      <c r="AM40" s="7">
        <f t="shared" si="34"/>
        <v>0.34053631903327641</v>
      </c>
      <c r="AN40" s="7">
        <f t="shared" si="34"/>
        <v>0.31748853506940122</v>
      </c>
      <c r="AO40" s="7">
        <f t="shared" si="34"/>
        <v>9.9999999999999867E-2</v>
      </c>
      <c r="AP40" s="7">
        <f t="shared" si="34"/>
        <v>0</v>
      </c>
      <c r="AQ40" s="7">
        <f t="shared" si="28"/>
        <v>-0.25131424761321797</v>
      </c>
      <c r="AR40" s="7">
        <f t="shared" si="28"/>
        <v>9.9999999999999867E-2</v>
      </c>
      <c r="AS40" s="7">
        <f t="shared" si="28"/>
        <v>0.14999999999999991</v>
      </c>
      <c r="AT40" s="7">
        <f t="shared" si="28"/>
        <v>9.9999999999999867E-2</v>
      </c>
      <c r="AU40" s="7">
        <f t="shared" si="28"/>
        <v>0</v>
      </c>
      <c r="AV40" s="7">
        <f t="shared" si="28"/>
        <v>9.9999999999999867E-2</v>
      </c>
      <c r="AW40" s="7">
        <f t="shared" si="28"/>
        <v>0</v>
      </c>
      <c r="AX40" s="7">
        <f t="shared" si="28"/>
        <v>0</v>
      </c>
      <c r="AY40" s="7">
        <f t="shared" si="28"/>
        <v>9.9999999999999867E-2</v>
      </c>
      <c r="AZ40" s="7">
        <f t="shared" si="28"/>
        <v>0</v>
      </c>
      <c r="BA40" s="7">
        <f t="shared" si="28"/>
        <v>-0.25131424761321797</v>
      </c>
      <c r="BB40" s="7">
        <f t="shared" si="28"/>
        <v>5.0000000000000044E-2</v>
      </c>
      <c r="BC40" s="7">
        <f t="shared" si="29"/>
        <v>-0.31641735651641656</v>
      </c>
      <c r="BD40" s="7">
        <f t="shared" si="29"/>
        <v>9.9999999999999867E-2</v>
      </c>
      <c r="BE40" s="7">
        <f t="shared" si="29"/>
        <v>5.0000000000000044E-2</v>
      </c>
      <c r="BF40" s="7">
        <f t="shared" si="29"/>
        <v>9.9999999999999867E-2</v>
      </c>
      <c r="BG40" s="7">
        <f t="shared" si="29"/>
        <v>-0.25131424761321797</v>
      </c>
      <c r="BH40" s="7">
        <f t="shared" si="29"/>
        <v>-0.25131424761321797</v>
      </c>
      <c r="BI40" s="7">
        <f t="shared" si="29"/>
        <v>-0.31641735651641656</v>
      </c>
      <c r="BJ40" s="7">
        <f t="shared" si="29"/>
        <v>0.18273241825316111</v>
      </c>
      <c r="BK40" s="7">
        <f t="shared" si="29"/>
        <v>-0.23609442007331527</v>
      </c>
      <c r="BL40" s="7">
        <f t="shared" si="29"/>
        <v>0.34093636674877603</v>
      </c>
      <c r="BM40" s="7">
        <f t="shared" si="29"/>
        <v>-0.18932488829947325</v>
      </c>
      <c r="BN40" s="7">
        <f t="shared" si="29"/>
        <v>-1.5441758982603915E-11</v>
      </c>
      <c r="BO40" s="7">
        <f t="shared" si="29"/>
        <v>-6.2636562603302082E-12</v>
      </c>
      <c r="BP40" s="7">
        <f t="shared" si="29"/>
        <v>-1.4797119085585564E-10</v>
      </c>
      <c r="BQ40" s="7">
        <f t="shared" si="29"/>
        <v>-9.0474838732035323E-10</v>
      </c>
      <c r="BR40" s="7">
        <f t="shared" si="29"/>
        <v>-4.199730008203062E-9</v>
      </c>
      <c r="BS40" s="7">
        <f t="shared" si="24"/>
        <v>4.5271132727270147E-12</v>
      </c>
      <c r="BT40" s="7">
        <f t="shared" si="24"/>
        <v>-5.5752069627601486E-12</v>
      </c>
      <c r="BU40" s="7">
        <f t="shared" si="24"/>
        <v>0.42535679618807087</v>
      </c>
      <c r="BV40" s="7">
        <f t="shared" si="30"/>
        <v>-0.37646765714644292</v>
      </c>
      <c r="BW40" s="7">
        <f t="shared" si="30"/>
        <v>-0.13601425603657802</v>
      </c>
      <c r="BX40" s="7">
        <f t="shared" si="30"/>
        <v>-0.10850745310087762</v>
      </c>
      <c r="BY40" s="7">
        <f t="shared" si="30"/>
        <v>0.36463027124528669</v>
      </c>
      <c r="BZ40" s="7">
        <f t="shared" si="30"/>
        <v>0.37228461149122744</v>
      </c>
      <c r="CA40" s="7">
        <f t="shared" si="30"/>
        <v>0.47535490885509218</v>
      </c>
      <c r="CB40" s="7">
        <f t="shared" si="30"/>
        <v>-0.33684063606375281</v>
      </c>
      <c r="CC40" s="7">
        <f t="shared" si="30"/>
        <v>-0.12832600027045726</v>
      </c>
      <c r="CD40" s="7">
        <f t="shared" si="30"/>
        <v>0.21062486763170707</v>
      </c>
      <c r="CE40" s="7">
        <f t="shared" si="30"/>
        <v>-0.45042719947578236</v>
      </c>
      <c r="CF40" s="7">
        <f t="shared" si="30"/>
        <v>-0.33015391028929741</v>
      </c>
      <c r="CG40" s="7">
        <f t="shared" si="30"/>
        <v>-0.32535788460034476</v>
      </c>
      <c r="CH40" s="7">
        <f t="shared" si="30"/>
        <v>-0.23201237010186382</v>
      </c>
      <c r="CI40" s="7">
        <f t="shared" si="30"/>
        <v>-3.6549628721746386E-2</v>
      </c>
      <c r="CJ40" s="7">
        <f t="shared" si="30"/>
        <v>-0.39757067470081342</v>
      </c>
      <c r="CK40" s="7">
        <f t="shared" si="30"/>
        <v>0.4443423415651363</v>
      </c>
      <c r="CL40" s="7">
        <f t="shared" si="25"/>
        <v>-0.3131684373998771</v>
      </c>
      <c r="CM40" s="7">
        <f t="shared" si="31"/>
        <v>-0.1715690693700811</v>
      </c>
      <c r="CN40" s="7">
        <f t="shared" si="31"/>
        <v>0.46893736554299181</v>
      </c>
      <c r="CO40" s="7">
        <f t="shared" si="31"/>
        <v>-0.21363155475953732</v>
      </c>
      <c r="CP40" s="7">
        <f t="shared" si="31"/>
        <v>0.46556863274504767</v>
      </c>
      <c r="CQ40" s="7">
        <f t="shared" si="31"/>
        <v>0.28728047311017235</v>
      </c>
      <c r="CR40" s="7">
        <f t="shared" si="31"/>
        <v>-0.1823483196810507</v>
      </c>
      <c r="CS40" s="7">
        <f t="shared" si="31"/>
        <v>-0.19099355521466777</v>
      </c>
      <c r="CT40" s="7">
        <f t="shared" si="31"/>
        <v>-0.13013475524910945</v>
      </c>
      <c r="CU40" s="7">
        <f t="shared" si="31"/>
        <v>0.42083628819213459</v>
      </c>
      <c r="CV40" s="7">
        <f t="shared" si="31"/>
        <v>0.34899933177587172</v>
      </c>
      <c r="CW40" s="7">
        <f t="shared" si="31"/>
        <v>8.8144257845910623E-2</v>
      </c>
      <c r="CX40" s="7">
        <f t="shared" si="31"/>
        <v>5.0980101338744754E-2</v>
      </c>
      <c r="CY40" s="7">
        <f t="shared" si="31"/>
        <v>5.7600976502694134E-2</v>
      </c>
      <c r="CZ40" s="7">
        <f t="shared" si="31"/>
        <v>-0.22719775880579762</v>
      </c>
      <c r="DA40" s="7">
        <f t="shared" si="31"/>
        <v>0.45412419407861848</v>
      </c>
      <c r="DB40" s="7">
        <f t="shared" si="31"/>
        <v>-0.13965421192353467</v>
      </c>
      <c r="DC40" s="7">
        <f t="shared" si="32"/>
        <v>3.8041274109465013E-2</v>
      </c>
      <c r="DD40" s="7">
        <f t="shared" si="32"/>
        <v>4.7261885117231929E-2</v>
      </c>
      <c r="DE40" s="7">
        <f t="shared" si="32"/>
        <v>0.16423588310093604</v>
      </c>
      <c r="DF40" s="7">
        <f t="shared" si="32"/>
        <v>4.5756775708068751E-3</v>
      </c>
      <c r="DG40" s="7">
        <f t="shared" si="32"/>
        <v>2.4982334820247997E-3</v>
      </c>
      <c r="DH40" s="7">
        <f t="shared" si="32"/>
        <v>0.32696762500848875</v>
      </c>
      <c r="DI40" s="7">
        <f t="shared" si="32"/>
        <v>-3.6804056738414914E-2</v>
      </c>
      <c r="DJ40" s="7">
        <f t="shared" si="32"/>
        <v>0.18660905159799879</v>
      </c>
      <c r="DK40" s="7">
        <f t="shared" si="32"/>
        <v>0.28385690779210787</v>
      </c>
      <c r="DL40" s="7">
        <f t="shared" si="32"/>
        <v>0.48584679135358888</v>
      </c>
      <c r="DM40" s="7">
        <f t="shared" si="32"/>
        <v>0.46116382364433028</v>
      </c>
      <c r="DN40" s="7">
        <f t="shared" si="32"/>
        <v>0.42221765202847517</v>
      </c>
      <c r="DO40" s="7">
        <f t="shared" si="32"/>
        <v>0.23691426538958682</v>
      </c>
      <c r="DP40" s="7">
        <f t="shared" si="32"/>
        <v>-0.42362730111033542</v>
      </c>
      <c r="DQ40" s="7">
        <f t="shared" si="32"/>
        <v>0.44771922363079442</v>
      </c>
      <c r="DR40" s="7">
        <f t="shared" si="32"/>
        <v>-0.18919627270984096</v>
      </c>
      <c r="DS40" s="7">
        <f t="shared" si="26"/>
        <v>9.2905395505079591E-2</v>
      </c>
      <c r="DT40" s="7">
        <f t="shared" si="26"/>
        <v>0.42096754542654002</v>
      </c>
      <c r="DU40" s="7">
        <f t="shared" si="26"/>
        <v>0.42075613150741153</v>
      </c>
      <c r="DV40" s="7">
        <f t="shared" si="26"/>
        <v>-0.24102203987848214</v>
      </c>
      <c r="DW40" s="7">
        <f t="shared" si="26"/>
        <v>-1.7056790729309879E-2</v>
      </c>
      <c r="DX40" s="7">
        <f t="shared" si="26"/>
        <v>-0.12108453963379218</v>
      </c>
      <c r="DY40" s="7">
        <f t="shared" si="26"/>
        <v>-0.13913642713350027</v>
      </c>
      <c r="DZ40" s="7">
        <f t="shared" si="26"/>
        <v>-0.41661062939677707</v>
      </c>
      <c r="EA40" s="7">
        <f t="shared" si="26"/>
        <v>0.24627875363823692</v>
      </c>
      <c r="EB40" s="7">
        <f t="shared" si="26"/>
        <v>-0.19825496808719711</v>
      </c>
      <c r="EC40" s="7">
        <f t="shared" si="26"/>
        <v>-0.20053538512823288</v>
      </c>
      <c r="ED40" s="7">
        <f t="shared" si="26"/>
        <v>-0.219996188239444</v>
      </c>
      <c r="EE40" s="7">
        <f t="shared" si="26"/>
        <v>0.31394836965399053</v>
      </c>
      <c r="EF40" s="7">
        <f t="shared" si="26"/>
        <v>0.34947123447851575</v>
      </c>
      <c r="EG40" s="7">
        <f t="shared" si="33"/>
        <v>-1.6071024849337978E-2</v>
      </c>
      <c r="EH40" s="7">
        <f t="shared" si="33"/>
        <v>0.22105862348753594</v>
      </c>
      <c r="EI40" s="7">
        <f t="shared" si="33"/>
        <v>-0.30552826756757656</v>
      </c>
      <c r="EJ40" s="7">
        <f t="shared" si="27"/>
        <v>-0.30229840695116272</v>
      </c>
      <c r="EK40" s="7">
        <f t="shared" si="27"/>
        <v>0.4850221702384635</v>
      </c>
      <c r="EL40" s="7">
        <f t="shared" si="27"/>
        <v>0.30685984944276395</v>
      </c>
      <c r="EM40" s="7">
        <f t="shared" si="27"/>
        <v>-0.20733910023153423</v>
      </c>
      <c r="EN40" s="7">
        <f t="shared" si="27"/>
        <v>-0.49959615274498959</v>
      </c>
      <c r="EO40" s="7">
        <f t="shared" si="27"/>
        <v>1.7988142162249421E-2</v>
      </c>
      <c r="EP40" s="7">
        <f t="shared" si="27"/>
        <v>-0.38659398573240167</v>
      </c>
      <c r="EQ40" s="7">
        <f t="shared" si="27"/>
        <v>0.12510291297125375</v>
      </c>
      <c r="ER40" s="7">
        <f t="shared" si="27"/>
        <v>-0.20106704518122032</v>
      </c>
      <c r="ES40" s="7">
        <f t="shared" si="27"/>
        <v>-0.36787866155407256</v>
      </c>
      <c r="ET40" s="7">
        <f t="shared" si="27"/>
        <v>0.36860166501594938</v>
      </c>
      <c r="EU40" s="7">
        <f t="shared" si="27"/>
        <v>0.1083180202412386</v>
      </c>
      <c r="EV40" s="7">
        <f t="shared" si="27"/>
        <v>0.40429545690802243</v>
      </c>
      <c r="EW40" s="7">
        <f t="shared" si="27"/>
        <v>0.35667971022388906</v>
      </c>
      <c r="EX40" s="7">
        <f t="shared" si="22"/>
        <v>-6.9209278968480503E-2</v>
      </c>
      <c r="EY40" s="7">
        <f t="shared" si="22"/>
        <v>-0.10285026128234742</v>
      </c>
      <c r="EZ40" s="7">
        <f t="shared" si="22"/>
        <v>2.2004875286145698E-3</v>
      </c>
      <c r="FA40" s="7">
        <f t="shared" si="22"/>
        <v>0.15404521156571516</v>
      </c>
      <c r="FB40" s="7">
        <f t="shared" si="22"/>
        <v>-0.4003234082290672</v>
      </c>
      <c r="FC40" s="7">
        <f t="shared" si="22"/>
        <v>-0.35820015083562451</v>
      </c>
      <c r="FD40" s="7">
        <f t="shared" si="22"/>
        <v>-0.38750866217637037</v>
      </c>
      <c r="FE40" s="7">
        <f t="shared" si="22"/>
        <v>-0.17601767801541113</v>
      </c>
      <c r="FF40" s="7">
        <f t="shared" si="22"/>
        <v>-0.16629176095106202</v>
      </c>
      <c r="FG40" s="7">
        <f t="shared" si="22"/>
        <v>-0.24460956123870692</v>
      </c>
      <c r="FH40" s="7">
        <f t="shared" si="22"/>
        <v>0.38643740210059718</v>
      </c>
      <c r="FI40" s="7">
        <f t="shared" si="22"/>
        <v>1.2244579496453412E-2</v>
      </c>
      <c r="FJ40" s="7">
        <f t="shared" si="22"/>
        <v>0.43673458662286535</v>
      </c>
      <c r="FK40" s="7">
        <f t="shared" si="22"/>
        <v>-2.7455818656846986E-2</v>
      </c>
      <c r="FL40" s="7">
        <f t="shared" si="22"/>
        <v>0.21949271517640767</v>
      </c>
      <c r="FM40" s="7">
        <f t="shared" ref="EZ40:FO103" si="35">IF(MOD(FM$3/$J40,1)&gt;0.5,-(1-MOD(FM$3/$J40,1)),MOD(FM$3/$J40,1))</f>
        <v>0.46077517355477937</v>
      </c>
      <c r="FN40" s="7">
        <f t="shared" si="35"/>
        <v>0.21798420709201594</v>
      </c>
      <c r="FO40" s="7">
        <f t="shared" si="35"/>
        <v>-0.44380808635858671</v>
      </c>
      <c r="FP40" s="7">
        <f t="shared" si="23"/>
        <v>-0.43372469767565391</v>
      </c>
      <c r="FQ40" s="7">
        <f t="shared" si="23"/>
        <v>-5.4178506971666707E-2</v>
      </c>
      <c r="FR40" s="7">
        <f t="shared" si="23"/>
        <v>0.37878661184108964</v>
      </c>
      <c r="FS40" s="7">
        <f t="shared" si="23"/>
        <v>0.10081876351253882</v>
      </c>
      <c r="FT40" s="7">
        <f t="shared" si="23"/>
        <v>0.21046969032296126</v>
      </c>
      <c r="FU40" s="7">
        <f t="shared" si="23"/>
        <v>-0.2540968765625945</v>
      </c>
      <c r="FV40" s="7">
        <f t="shared" si="23"/>
        <v>0.44201759928217621</v>
      </c>
      <c r="FW40" s="7">
        <f t="shared" si="23"/>
        <v>0.13059275648881741</v>
      </c>
      <c r="FX40" s="7">
        <f t="shared" si="23"/>
        <v>0.44982623388570531</v>
      </c>
      <c r="FY40" s="7">
        <f t="shared" si="23"/>
        <v>0.47481016236984536</v>
      </c>
      <c r="FZ40" s="7">
        <f t="shared" si="23"/>
        <v>0.292470045433876</v>
      </c>
      <c r="GA40" s="7">
        <f t="shared" si="23"/>
        <v>0.48543623417106119</v>
      </c>
      <c r="GB40" s="7">
        <f t="shared" si="23"/>
        <v>0.16614753658006975</v>
      </c>
      <c r="GC40" s="7">
        <f t="shared" si="23"/>
        <v>-0.14052230081625794</v>
      </c>
      <c r="GD40" s="7">
        <f t="shared" si="23"/>
        <v>-0.40279008192743504</v>
      </c>
      <c r="GE40" s="7">
        <f t="shared" si="20"/>
        <v>-0.1494398131910657</v>
      </c>
      <c r="GF40" s="7">
        <f t="shared" si="20"/>
        <v>-0.36402398858541574</v>
      </c>
      <c r="GG40" s="7">
        <f t="shared" si="20"/>
        <v>6.096104943719638E-2</v>
      </c>
      <c r="GH40" s="7">
        <f t="shared" si="20"/>
        <v>-0.14197468184897843</v>
      </c>
      <c r="GI40" s="7">
        <f t="shared" si="20"/>
        <v>0.16664247653558917</v>
      </c>
      <c r="GJ40" s="7">
        <f t="shared" si="20"/>
        <v>-0.17417332329767987</v>
      </c>
      <c r="GK40" s="7">
        <f t="shared" si="20"/>
        <v>-2.1747337040155301E-2</v>
      </c>
    </row>
    <row r="41" spans="6:193">
      <c r="F41" s="20">
        <v>38</v>
      </c>
      <c r="G41">
        <f>'Class data q'!J40</f>
        <v>-6.6880215286285286E-19</v>
      </c>
      <c r="H41" s="20">
        <f>'Class data q'!K40</f>
        <v>-8.9173620381713734E-19</v>
      </c>
      <c r="J41" s="89">
        <v>-7.3568236814913804E-19</v>
      </c>
      <c r="K41" s="7">
        <f t="shared" si="3"/>
        <v>0.38668799653460995</v>
      </c>
      <c r="L41" s="7">
        <f t="shared" ref="L41:AA104" si="36">IF(MOD(L$3/$J41,1)&gt;0.5,-(1-MOD(L$3/$J41,1)),MOD(L$3/$J41,1))</f>
        <v>0.47593849350323403</v>
      </c>
      <c r="M41" s="7">
        <f t="shared" si="36"/>
        <v>-0.305467505487798</v>
      </c>
      <c r="N41" s="7">
        <f t="shared" si="36"/>
        <v>-0.462279502818979</v>
      </c>
      <c r="O41" s="7">
        <f t="shared" si="36"/>
        <v>0.24057297385935161</v>
      </c>
      <c r="P41" s="7">
        <f t="shared" si="36"/>
        <v>-0.45176614488241285</v>
      </c>
      <c r="Q41" s="7">
        <f t="shared" si="36"/>
        <v>-0.34253623717802384</v>
      </c>
      <c r="R41" s="7">
        <f t="shared" si="36"/>
        <v>-0.27641445260792352</v>
      </c>
      <c r="S41" s="7">
        <f t="shared" si="36"/>
        <v>0.25875191910594708</v>
      </c>
      <c r="T41" s="7">
        <f t="shared" si="36"/>
        <v>0.45209954868178681</v>
      </c>
      <c r="U41" s="7">
        <f t="shared" si="36"/>
        <v>-0.33363559474921023</v>
      </c>
      <c r="V41" s="7">
        <f t="shared" si="36"/>
        <v>4.5812877584361145E-2</v>
      </c>
      <c r="W41" s="7">
        <f t="shared" si="36"/>
        <v>-0.4646839300337734</v>
      </c>
      <c r="X41" s="7">
        <f t="shared" si="36"/>
        <v>-0.41217461752540441</v>
      </c>
      <c r="Y41" s="7">
        <f t="shared" si="36"/>
        <v>9.673064906523117E-2</v>
      </c>
      <c r="Z41" s="7">
        <f t="shared" si="36"/>
        <v>0.18274260836396361</v>
      </c>
      <c r="AA41" s="7">
        <f t="shared" si="34"/>
        <v>0.30967834537001393</v>
      </c>
      <c r="AB41" s="7">
        <f t="shared" si="34"/>
        <v>-0.27322244447496347</v>
      </c>
      <c r="AC41" s="7">
        <f t="shared" si="34"/>
        <v>-0.37270348529987674</v>
      </c>
      <c r="AD41" s="7">
        <f t="shared" si="34"/>
        <v>-0.42212019166399539</v>
      </c>
      <c r="AE41" s="7">
        <f t="shared" si="34"/>
        <v>0.30255928598316495</v>
      </c>
      <c r="AF41" s="7">
        <f t="shared" si="34"/>
        <v>-8.3834432796840108E-2</v>
      </c>
      <c r="AG41" s="7">
        <f t="shared" si="34"/>
        <v>-6.6590083690454049E-2</v>
      </c>
      <c r="AH41" s="7">
        <f t="shared" si="34"/>
        <v>-0.37056128648192677</v>
      </c>
      <c r="AI41" s="7">
        <f t="shared" si="34"/>
        <v>0.35630278862140585</v>
      </c>
      <c r="AJ41" s="7">
        <f t="shared" si="34"/>
        <v>-0.40544371422333825</v>
      </c>
      <c r="AK41" s="7">
        <f t="shared" si="34"/>
        <v>0.30679944358197986</v>
      </c>
      <c r="AL41" s="7">
        <f t="shared" si="34"/>
        <v>0.49375881637541852</v>
      </c>
      <c r="AM41" s="7">
        <f t="shared" si="34"/>
        <v>0.12776029003020994</v>
      </c>
      <c r="AN41" s="7">
        <f t="shared" si="34"/>
        <v>0.19771685006298867</v>
      </c>
      <c r="AO41" s="7">
        <f t="shared" si="34"/>
        <v>0</v>
      </c>
      <c r="AP41" s="7">
        <f t="shared" si="34"/>
        <v>-9.0909090909090828E-2</v>
      </c>
      <c r="AQ41" s="7">
        <f t="shared" si="28"/>
        <v>-0.31937658873928898</v>
      </c>
      <c r="AR41" s="7">
        <f t="shared" si="28"/>
        <v>0</v>
      </c>
      <c r="AS41" s="7">
        <f t="shared" si="28"/>
        <v>4.5454545454545414E-2</v>
      </c>
      <c r="AT41" s="7">
        <f t="shared" si="28"/>
        <v>0</v>
      </c>
      <c r="AU41" s="7">
        <f t="shared" si="28"/>
        <v>-9.0909090909090828E-2</v>
      </c>
      <c r="AV41" s="7">
        <f t="shared" si="28"/>
        <v>0</v>
      </c>
      <c r="AW41" s="7">
        <f t="shared" si="28"/>
        <v>-9.0909090909090828E-2</v>
      </c>
      <c r="AX41" s="7">
        <f t="shared" si="28"/>
        <v>-9.0909090909090828E-2</v>
      </c>
      <c r="AY41" s="7">
        <f t="shared" si="28"/>
        <v>0</v>
      </c>
      <c r="AZ41" s="7">
        <f t="shared" si="28"/>
        <v>-9.0909090909090828E-2</v>
      </c>
      <c r="BA41" s="7">
        <f t="shared" si="28"/>
        <v>-0.31937658873928898</v>
      </c>
      <c r="BB41" s="7">
        <f t="shared" si="28"/>
        <v>-4.5454545454545303E-2</v>
      </c>
      <c r="BC41" s="7">
        <f t="shared" si="29"/>
        <v>-0.37856123319674218</v>
      </c>
      <c r="BD41" s="7">
        <f t="shared" si="29"/>
        <v>0</v>
      </c>
      <c r="BE41" s="7">
        <f t="shared" si="29"/>
        <v>-4.5454545454545303E-2</v>
      </c>
      <c r="BF41" s="7">
        <f t="shared" si="29"/>
        <v>0</v>
      </c>
      <c r="BG41" s="7">
        <f t="shared" si="29"/>
        <v>-0.31937658873928898</v>
      </c>
      <c r="BH41" s="7">
        <f t="shared" si="29"/>
        <v>-0.31937658873928898</v>
      </c>
      <c r="BI41" s="7">
        <f t="shared" si="29"/>
        <v>-0.37856123319674218</v>
      </c>
      <c r="BJ41" s="7">
        <f t="shared" si="29"/>
        <v>7.5211289321055697E-2</v>
      </c>
      <c r="BK41" s="7">
        <f t="shared" si="29"/>
        <v>-0.48735856370301356</v>
      </c>
      <c r="BL41" s="7">
        <f t="shared" si="29"/>
        <v>0.30994215158979643</v>
      </c>
      <c r="BM41" s="7">
        <f t="shared" si="29"/>
        <v>-0.2630226257267938</v>
      </c>
      <c r="BN41" s="7">
        <f t="shared" si="29"/>
        <v>-1.4037881967965404E-11</v>
      </c>
      <c r="BO41" s="7">
        <f t="shared" si="29"/>
        <v>-5.6942228709999654E-12</v>
      </c>
      <c r="BP41" s="7">
        <f t="shared" si="29"/>
        <v>-1.3451928460028739E-10</v>
      </c>
      <c r="BQ41" s="7">
        <f t="shared" si="29"/>
        <v>-8.2249851374172067E-10</v>
      </c>
      <c r="BR41" s="7">
        <f t="shared" si="29"/>
        <v>-3.8179364114654391E-9</v>
      </c>
      <c r="BS41" s="7">
        <f t="shared" si="24"/>
        <v>4.1155575206609228E-12</v>
      </c>
      <c r="BT41" s="7">
        <f t="shared" si="24"/>
        <v>-5.0683901520187646E-12</v>
      </c>
      <c r="BU41" s="7">
        <f t="shared" si="24"/>
        <v>0.38668799653460995</v>
      </c>
      <c r="BV41" s="7">
        <f t="shared" si="30"/>
        <v>0.47593849350323403</v>
      </c>
      <c r="BW41" s="7">
        <f t="shared" si="30"/>
        <v>-0.305467505487798</v>
      </c>
      <c r="BX41" s="7">
        <f t="shared" si="30"/>
        <v>-0.462279502818979</v>
      </c>
      <c r="BY41" s="7">
        <f t="shared" si="30"/>
        <v>0.24057297385935161</v>
      </c>
      <c r="BZ41" s="7">
        <f t="shared" si="30"/>
        <v>0.33844055590111588</v>
      </c>
      <c r="CA41" s="7">
        <f t="shared" si="30"/>
        <v>0.43214082623190203</v>
      </c>
      <c r="CB41" s="7">
        <f t="shared" si="30"/>
        <v>-0.39712785096704795</v>
      </c>
      <c r="CC41" s="7">
        <f t="shared" si="30"/>
        <v>-0.20756909115496103</v>
      </c>
      <c r="CD41" s="7">
        <f t="shared" si="30"/>
        <v>0.10056806148337016</v>
      </c>
      <c r="CE41" s="7">
        <f t="shared" si="30"/>
        <v>0.49961163684019794</v>
      </c>
      <c r="CF41" s="7">
        <f t="shared" si="30"/>
        <v>-0.48195810026299757</v>
      </c>
      <c r="CG41" s="7">
        <f t="shared" si="30"/>
        <v>-0.38668898600031332</v>
      </c>
      <c r="CH41" s="7">
        <f t="shared" si="30"/>
        <v>-0.30182942736533058</v>
      </c>
      <c r="CI41" s="7">
        <f t="shared" si="30"/>
        <v>-0.21504511701976914</v>
      </c>
      <c r="CJ41" s="7">
        <f t="shared" si="30"/>
        <v>0.36584484118107907</v>
      </c>
      <c r="CK41" s="7">
        <f t="shared" si="30"/>
        <v>0.40394758324103308</v>
      </c>
      <c r="CL41" s="7">
        <f t="shared" si="25"/>
        <v>-0.46651676127261532</v>
      </c>
      <c r="CM41" s="7">
        <f t="shared" si="31"/>
        <v>0.11675539148174519</v>
      </c>
      <c r="CN41" s="7">
        <f t="shared" si="31"/>
        <v>0.15357942322090423</v>
      </c>
      <c r="CO41" s="7">
        <f t="shared" si="31"/>
        <v>-0.10330141341776056</v>
      </c>
      <c r="CP41" s="7">
        <f t="shared" si="31"/>
        <v>-0.12221033386813751</v>
      </c>
      <c r="CQ41" s="7">
        <f t="shared" si="31"/>
        <v>-0.1024722971725609</v>
      </c>
      <c r="CR41" s="7">
        <f t="shared" si="31"/>
        <v>0.10695607301722987</v>
      </c>
      <c r="CS41" s="7">
        <f t="shared" si="31"/>
        <v>0.37182404071393904</v>
      </c>
      <c r="CT41" s="7">
        <f t="shared" si="31"/>
        <v>0.24533204068263359</v>
      </c>
      <c r="CU41" s="7">
        <f t="shared" si="31"/>
        <v>0.38257844381103112</v>
      </c>
      <c r="CV41" s="7">
        <f t="shared" si="31"/>
        <v>-4.6364243840109509E-2</v>
      </c>
      <c r="CW41" s="7">
        <f t="shared" si="31"/>
        <v>-0.10168703832189929</v>
      </c>
      <c r="CX41" s="7">
        <f t="shared" si="31"/>
        <v>-4.4563544237504638E-2</v>
      </c>
      <c r="CY41" s="7">
        <f t="shared" si="31"/>
        <v>-3.8544566815732484E-2</v>
      </c>
      <c r="CZ41" s="7">
        <f t="shared" si="31"/>
        <v>-0.47927068982345178</v>
      </c>
      <c r="DA41" s="7">
        <f t="shared" si="31"/>
        <v>0.3219310855260169</v>
      </c>
      <c r="DB41" s="7">
        <f t="shared" si="31"/>
        <v>-0.21786746538503143</v>
      </c>
      <c r="DC41" s="7">
        <f t="shared" si="32"/>
        <v>3.4582976463150013E-2</v>
      </c>
      <c r="DD41" s="7">
        <f t="shared" si="32"/>
        <v>4.2965350106574485E-2</v>
      </c>
      <c r="DE41" s="7">
        <f t="shared" si="32"/>
        <v>0.14930534827357822</v>
      </c>
      <c r="DF41" s="7">
        <f t="shared" si="32"/>
        <v>4.1597068825517053E-3</v>
      </c>
      <c r="DG41" s="7">
        <f t="shared" si="32"/>
        <v>2.2711213472952725E-3</v>
      </c>
      <c r="DH41" s="7">
        <f t="shared" si="32"/>
        <v>0.29724329546226252</v>
      </c>
      <c r="DI41" s="7">
        <f t="shared" si="32"/>
        <v>-3.3458233398559023E-2</v>
      </c>
      <c r="DJ41" s="7">
        <f t="shared" si="32"/>
        <v>0.16964459236181709</v>
      </c>
      <c r="DK41" s="7">
        <f t="shared" si="32"/>
        <v>0.25805173435646173</v>
      </c>
      <c r="DL41" s="7">
        <f t="shared" si="32"/>
        <v>0.35076981032144472</v>
      </c>
      <c r="DM41" s="7">
        <f t="shared" si="32"/>
        <v>0.41923983967666395</v>
      </c>
      <c r="DN41" s="7">
        <f t="shared" si="32"/>
        <v>0.38383422911679566</v>
      </c>
      <c r="DO41" s="7">
        <f t="shared" si="32"/>
        <v>0.12446751399053357</v>
      </c>
      <c r="DP41" s="7">
        <f t="shared" si="32"/>
        <v>-0.47602481919121398</v>
      </c>
      <c r="DQ41" s="7">
        <f t="shared" si="32"/>
        <v>0.40701747602799498</v>
      </c>
      <c r="DR41" s="7">
        <f t="shared" si="32"/>
        <v>-0.26290570246349165</v>
      </c>
      <c r="DS41" s="7">
        <f t="shared" si="26"/>
        <v>-6.4496404499274629E-3</v>
      </c>
      <c r="DT41" s="7">
        <f t="shared" si="26"/>
        <v>0.29178867766049121</v>
      </c>
      <c r="DU41" s="7">
        <f t="shared" si="26"/>
        <v>0.29159648318855624</v>
      </c>
      <c r="DV41" s="7">
        <f t="shared" si="26"/>
        <v>-0.31002003625316554</v>
      </c>
      <c r="DW41" s="7">
        <f t="shared" si="26"/>
        <v>-0.10641526429937243</v>
      </c>
      <c r="DX41" s="7">
        <f t="shared" si="26"/>
        <v>-0.20098594512162915</v>
      </c>
      <c r="DY41" s="7">
        <f t="shared" si="26"/>
        <v>-0.21739675193954555</v>
      </c>
      <c r="DZ41" s="7">
        <f t="shared" si="26"/>
        <v>0.43944488236656642</v>
      </c>
      <c r="EA41" s="7">
        <f t="shared" si="26"/>
        <v>-4.8837496692511362E-2</v>
      </c>
      <c r="EB41" s="7">
        <f t="shared" si="26"/>
        <v>-0.27114088007927006</v>
      </c>
      <c r="EC41" s="7">
        <f t="shared" si="26"/>
        <v>-0.27321398648021156</v>
      </c>
      <c r="ED41" s="7">
        <f t="shared" si="26"/>
        <v>-0.29090562567222178</v>
      </c>
      <c r="EE41" s="7">
        <f t="shared" si="26"/>
        <v>0.28540760877635507</v>
      </c>
      <c r="EF41" s="7">
        <f t="shared" si="26"/>
        <v>0.31770112225319619</v>
      </c>
      <c r="EG41" s="7">
        <f t="shared" si="33"/>
        <v>-0.10551911349939802</v>
      </c>
      <c r="EH41" s="7">
        <f t="shared" si="33"/>
        <v>0.20096238498866906</v>
      </c>
      <c r="EI41" s="7">
        <f t="shared" si="33"/>
        <v>-0.36866206142506952</v>
      </c>
      <c r="EJ41" s="7">
        <f t="shared" si="27"/>
        <v>-0.36572582450105695</v>
      </c>
      <c r="EK41" s="7">
        <f t="shared" si="27"/>
        <v>0.44092924567133052</v>
      </c>
      <c r="EL41" s="7">
        <f t="shared" si="27"/>
        <v>0.27896349949342181</v>
      </c>
      <c r="EM41" s="7">
        <f t="shared" si="27"/>
        <v>-0.27939918202866731</v>
      </c>
      <c r="EN41" s="7">
        <f t="shared" si="27"/>
        <v>0.45491258841364585</v>
      </c>
      <c r="EO41" s="7">
        <f t="shared" si="27"/>
        <v>-7.4556234397955001E-2</v>
      </c>
      <c r="EP41" s="7">
        <f t="shared" si="27"/>
        <v>-0.44235816884763779</v>
      </c>
      <c r="EQ41" s="7">
        <f t="shared" si="27"/>
        <v>-6.8088260935223799E-2</v>
      </c>
      <c r="ER41" s="7">
        <f t="shared" si="27"/>
        <v>-0.27369731380110918</v>
      </c>
      <c r="ES41" s="7">
        <f t="shared" si="27"/>
        <v>-0.4253442377764296</v>
      </c>
      <c r="ET41" s="7">
        <f t="shared" si="27"/>
        <v>0.15327424092359054</v>
      </c>
      <c r="EU41" s="7">
        <f t="shared" si="27"/>
        <v>-0.17425634523523703</v>
      </c>
      <c r="EV41" s="7">
        <f t="shared" si="27"/>
        <v>0.36754132446183863</v>
      </c>
      <c r="EW41" s="7">
        <f t="shared" si="27"/>
        <v>0.32425428202171735</v>
      </c>
      <c r="EX41" s="7">
        <f t="shared" ref="EX41:FM104" si="37">IF(MOD(EX$3/$J41,1)&gt;0.5,-(1-MOD(EX$3/$J41,1)),MOD(EX$3/$J41,1))</f>
        <v>-0.15382661724407309</v>
      </c>
      <c r="EY41" s="7">
        <f t="shared" si="37"/>
        <v>-0.27531841934758838</v>
      </c>
      <c r="EZ41" s="7">
        <f t="shared" si="35"/>
        <v>-8.8908647701259391E-2</v>
      </c>
      <c r="FA41" s="7">
        <f t="shared" si="35"/>
        <v>-0.13268617130389471</v>
      </c>
      <c r="FB41" s="7">
        <f t="shared" si="35"/>
        <v>0.4542514470644845</v>
      </c>
      <c r="FC41" s="7">
        <f t="shared" si="35"/>
        <v>-0.32563650075965866</v>
      </c>
      <c r="FD41" s="7">
        <f t="shared" si="35"/>
        <v>-0.35228060197851863</v>
      </c>
      <c r="FE41" s="7">
        <f t="shared" si="35"/>
        <v>-0.16001607092310111</v>
      </c>
      <c r="FF41" s="7">
        <f t="shared" si="35"/>
        <v>-0.15117432813732912</v>
      </c>
      <c r="FG41" s="7">
        <f t="shared" si="35"/>
        <v>-0.22237232839882459</v>
      </c>
      <c r="FH41" s="7">
        <f t="shared" si="35"/>
        <v>-0.10323872536307022</v>
      </c>
      <c r="FI41" s="7">
        <f t="shared" si="35"/>
        <v>0.28385870863313301</v>
      </c>
      <c r="FJ41" s="7">
        <f t="shared" si="35"/>
        <v>-5.7514012161032468E-2</v>
      </c>
      <c r="FK41" s="7">
        <f t="shared" si="35"/>
        <v>-0.47950528968804917</v>
      </c>
      <c r="FL41" s="7">
        <f t="shared" si="35"/>
        <v>0.29044792288765109</v>
      </c>
      <c r="FM41" s="7">
        <f t="shared" si="35"/>
        <v>0.32797743050435457</v>
      </c>
      <c r="FN41" s="7">
        <f t="shared" si="35"/>
        <v>0.28907655190182879</v>
      </c>
      <c r="FO41" s="7">
        <f t="shared" si="35"/>
        <v>0.32381083058309912</v>
      </c>
      <c r="FP41" s="7">
        <f t="shared" ref="FP41:GE104" si="38">IF(MOD(FP$3/$J41,1)&gt;0.5,-(1-MOD(FP$3/$J41,1)),MOD(FP$3/$J41,1))</f>
        <v>-0.21247699788696117</v>
      </c>
      <c r="FQ41" s="7">
        <f t="shared" si="38"/>
        <v>-0.14016227906515866</v>
      </c>
      <c r="FR41" s="7">
        <f t="shared" si="38"/>
        <v>-0.47383035287174025</v>
      </c>
      <c r="FS41" s="7">
        <f t="shared" si="38"/>
        <v>-0.18107385135223808</v>
      </c>
      <c r="FT41" s="7">
        <f t="shared" si="38"/>
        <v>0.37315426392996542</v>
      </c>
      <c r="FU41" s="7">
        <f t="shared" si="38"/>
        <v>-0.23099716051144958</v>
      </c>
      <c r="FV41" s="7">
        <f t="shared" si="38"/>
        <v>0.31092509025652393</v>
      </c>
      <c r="FW41" s="7">
        <f t="shared" si="38"/>
        <v>-6.3097494101074902E-2</v>
      </c>
      <c r="FX41" s="7">
        <f t="shared" si="38"/>
        <v>-0.22743069646753966</v>
      </c>
      <c r="FY41" s="7">
        <f t="shared" si="38"/>
        <v>0.43164560215440495</v>
      </c>
      <c r="FZ41" s="7">
        <f t="shared" si="38"/>
        <v>-0.27957268596920315</v>
      </c>
      <c r="GA41" s="7">
        <f t="shared" si="38"/>
        <v>0.16857839470105773</v>
      </c>
      <c r="GB41" s="7">
        <f t="shared" si="38"/>
        <v>6.0134124163766955E-2</v>
      </c>
      <c r="GC41" s="7">
        <f t="shared" si="38"/>
        <v>-0.21865663710565286</v>
      </c>
      <c r="GD41" s="7">
        <f t="shared" si="38"/>
        <v>8.8372652793282214E-2</v>
      </c>
      <c r="GE41" s="7">
        <f t="shared" si="38"/>
        <v>0.31869107891725434</v>
      </c>
      <c r="GF41" s="7">
        <f t="shared" si="20"/>
        <v>0.12361455583152292</v>
      </c>
      <c r="GG41" s="7">
        <f t="shared" si="20"/>
        <v>0.41905549948842236</v>
      </c>
      <c r="GH41" s="7">
        <f t="shared" si="20"/>
        <v>0.23456847104648659</v>
      </c>
      <c r="GI41" s="7">
        <f t="shared" si="20"/>
        <v>-0.4848704758767397</v>
      </c>
      <c r="GJ41" s="7">
        <f t="shared" si="20"/>
        <v>-0.34015756663421826</v>
      </c>
      <c r="GK41" s="7">
        <f t="shared" si="20"/>
        <v>-0.20158848821832187</v>
      </c>
    </row>
    <row r="42" spans="6:193">
      <c r="F42" s="20">
        <v>39</v>
      </c>
      <c r="G42">
        <f>'Class data q'!J41</f>
        <v>-7.3568236814913804E-19</v>
      </c>
      <c r="H42" s="20">
        <f>'Class data q'!K41</f>
        <v>-9.7619391158251001E-19</v>
      </c>
      <c r="J42" s="88">
        <v>-6.6880215286285286E-19</v>
      </c>
      <c r="K42" s="7">
        <f t="shared" si="3"/>
        <v>0.42535679618807087</v>
      </c>
      <c r="L42" s="7">
        <f t="shared" si="36"/>
        <v>-0.37646765714644292</v>
      </c>
      <c r="M42" s="7">
        <f t="shared" si="36"/>
        <v>-0.13601425603657802</v>
      </c>
      <c r="N42" s="7">
        <f t="shared" si="36"/>
        <v>-0.10850745310087762</v>
      </c>
      <c r="O42" s="7">
        <f t="shared" si="36"/>
        <v>0.36463027124528669</v>
      </c>
      <c r="P42" s="7">
        <f t="shared" si="36"/>
        <v>0.30305724062924355</v>
      </c>
      <c r="Q42" s="7">
        <f t="shared" si="36"/>
        <v>-0.17678986089595128</v>
      </c>
      <c r="R42" s="7">
        <f t="shared" si="36"/>
        <v>-0.10405589786876135</v>
      </c>
      <c r="S42" s="7">
        <f t="shared" si="36"/>
        <v>-0.115372888983444</v>
      </c>
      <c r="T42" s="7">
        <f t="shared" si="36"/>
        <v>0.49730950354996545</v>
      </c>
      <c r="U42" s="7">
        <f t="shared" si="36"/>
        <v>-0.16699915422413159</v>
      </c>
      <c r="V42" s="7">
        <f t="shared" si="36"/>
        <v>0.15039416534279715</v>
      </c>
      <c r="W42" s="7">
        <f t="shared" si="36"/>
        <v>0.48884767696284936</v>
      </c>
      <c r="X42" s="7">
        <f t="shared" si="36"/>
        <v>-0.35339207927794491</v>
      </c>
      <c r="Y42" s="7">
        <f t="shared" si="36"/>
        <v>0.10640371397175427</v>
      </c>
      <c r="Z42" s="7">
        <f t="shared" si="36"/>
        <v>1.0168692003600377E-3</v>
      </c>
      <c r="AA42" s="7">
        <f t="shared" si="36"/>
        <v>0.34064617990701523</v>
      </c>
      <c r="AB42" s="7">
        <f t="shared" si="34"/>
        <v>-0.20054468892245991</v>
      </c>
      <c r="AC42" s="7">
        <f t="shared" si="34"/>
        <v>-0.30997383382986454</v>
      </c>
      <c r="AD42" s="7">
        <f t="shared" si="34"/>
        <v>-0.36433221083039502</v>
      </c>
      <c r="AE42" s="7">
        <f t="shared" si="34"/>
        <v>0.43281521458148142</v>
      </c>
      <c r="AF42" s="7">
        <f t="shared" si="34"/>
        <v>-0.29221787607652416</v>
      </c>
      <c r="AG42" s="7">
        <f t="shared" si="34"/>
        <v>-7.3249092059499477E-2</v>
      </c>
      <c r="AH42" s="7">
        <f t="shared" si="34"/>
        <v>-0.30761741513011953</v>
      </c>
      <c r="AI42" s="7">
        <f t="shared" si="34"/>
        <v>-8.06693251638535E-3</v>
      </c>
      <c r="AJ42" s="7">
        <f t="shared" si="34"/>
        <v>-0.34598808564533101</v>
      </c>
      <c r="AK42" s="7">
        <f t="shared" si="34"/>
        <v>0.13747938794018921</v>
      </c>
      <c r="AL42" s="7">
        <f t="shared" si="34"/>
        <v>4.3134698013005845E-2</v>
      </c>
      <c r="AM42" s="7">
        <f t="shared" si="34"/>
        <v>0.34053631903327641</v>
      </c>
      <c r="AN42" s="7">
        <f t="shared" si="34"/>
        <v>0.31748853506940122</v>
      </c>
      <c r="AO42" s="7">
        <f t="shared" si="34"/>
        <v>9.9999999999999867E-2</v>
      </c>
      <c r="AP42" s="7">
        <f t="shared" si="34"/>
        <v>0</v>
      </c>
      <c r="AQ42" s="7">
        <f t="shared" si="28"/>
        <v>-0.25131424761321797</v>
      </c>
      <c r="AR42" s="7">
        <f t="shared" si="28"/>
        <v>9.9999999999999867E-2</v>
      </c>
      <c r="AS42" s="7">
        <f t="shared" si="28"/>
        <v>0.14999999999999991</v>
      </c>
      <c r="AT42" s="7">
        <f t="shared" si="28"/>
        <v>9.9999999999999867E-2</v>
      </c>
      <c r="AU42" s="7">
        <f t="shared" si="28"/>
        <v>0</v>
      </c>
      <c r="AV42" s="7">
        <f t="shared" si="28"/>
        <v>9.9999999999999867E-2</v>
      </c>
      <c r="AW42" s="7">
        <f t="shared" si="28"/>
        <v>0</v>
      </c>
      <c r="AX42" s="7">
        <f t="shared" si="28"/>
        <v>0</v>
      </c>
      <c r="AY42" s="7">
        <f t="shared" si="28"/>
        <v>9.9999999999999867E-2</v>
      </c>
      <c r="AZ42" s="7">
        <f t="shared" si="28"/>
        <v>0</v>
      </c>
      <c r="BA42" s="7">
        <f t="shared" si="28"/>
        <v>-0.25131424761321797</v>
      </c>
      <c r="BB42" s="7">
        <f t="shared" si="28"/>
        <v>5.0000000000000044E-2</v>
      </c>
      <c r="BC42" s="7">
        <f t="shared" si="29"/>
        <v>-0.31641735651641656</v>
      </c>
      <c r="BD42" s="7">
        <f t="shared" si="29"/>
        <v>9.9999999999999867E-2</v>
      </c>
      <c r="BE42" s="7">
        <f t="shared" si="29"/>
        <v>5.0000000000000044E-2</v>
      </c>
      <c r="BF42" s="7">
        <f t="shared" si="29"/>
        <v>9.9999999999999867E-2</v>
      </c>
      <c r="BG42" s="7">
        <f t="shared" si="29"/>
        <v>-0.25131424761321797</v>
      </c>
      <c r="BH42" s="7">
        <f t="shared" si="29"/>
        <v>-0.25131424761321797</v>
      </c>
      <c r="BI42" s="7">
        <f t="shared" si="29"/>
        <v>-0.31641735651641656</v>
      </c>
      <c r="BJ42" s="7">
        <f t="shared" si="29"/>
        <v>0.18273241825316111</v>
      </c>
      <c r="BK42" s="7">
        <f t="shared" si="29"/>
        <v>-0.23609442007331527</v>
      </c>
      <c r="BL42" s="7">
        <f t="shared" si="29"/>
        <v>0.34093636674877603</v>
      </c>
      <c r="BM42" s="7">
        <f t="shared" si="29"/>
        <v>-0.18932488829947325</v>
      </c>
      <c r="BN42" s="7">
        <f t="shared" si="29"/>
        <v>-1.5441758982603915E-11</v>
      </c>
      <c r="BO42" s="7">
        <f t="shared" si="29"/>
        <v>-6.2636562603302082E-12</v>
      </c>
      <c r="BP42" s="7">
        <f t="shared" si="29"/>
        <v>-1.4797119085585564E-10</v>
      </c>
      <c r="BQ42" s="7">
        <f t="shared" si="29"/>
        <v>-9.0474838732035323E-10</v>
      </c>
      <c r="BR42" s="7">
        <f t="shared" si="29"/>
        <v>-4.199730008203062E-9</v>
      </c>
      <c r="BS42" s="7">
        <f t="shared" si="24"/>
        <v>4.5271132727270147E-12</v>
      </c>
      <c r="BT42" s="7">
        <f t="shared" si="24"/>
        <v>-5.5752069627601486E-12</v>
      </c>
      <c r="BU42" s="7">
        <f t="shared" si="24"/>
        <v>0.42535679618807087</v>
      </c>
      <c r="BV42" s="7">
        <f t="shared" si="30"/>
        <v>-0.37646765714644292</v>
      </c>
      <c r="BW42" s="7">
        <f t="shared" si="30"/>
        <v>-0.13601425603657802</v>
      </c>
      <c r="BX42" s="7">
        <f t="shared" si="30"/>
        <v>-0.10850745310087762</v>
      </c>
      <c r="BY42" s="7">
        <f t="shared" si="30"/>
        <v>0.36463027124528669</v>
      </c>
      <c r="BZ42" s="7">
        <f t="shared" si="30"/>
        <v>0.37228461149122744</v>
      </c>
      <c r="CA42" s="7">
        <f t="shared" si="30"/>
        <v>0.47535490885509218</v>
      </c>
      <c r="CB42" s="7">
        <f t="shared" si="30"/>
        <v>-0.33684063606375281</v>
      </c>
      <c r="CC42" s="7">
        <f t="shared" si="30"/>
        <v>-0.12832600027045726</v>
      </c>
      <c r="CD42" s="7">
        <f t="shared" si="30"/>
        <v>0.21062486763170707</v>
      </c>
      <c r="CE42" s="7">
        <f t="shared" si="30"/>
        <v>-0.45042719947578236</v>
      </c>
      <c r="CF42" s="7">
        <f t="shared" si="30"/>
        <v>-0.33015391028929741</v>
      </c>
      <c r="CG42" s="7">
        <f t="shared" si="30"/>
        <v>-0.32535788460034476</v>
      </c>
      <c r="CH42" s="7">
        <f t="shared" si="30"/>
        <v>-0.23201237010186382</v>
      </c>
      <c r="CI42" s="7">
        <f t="shared" si="30"/>
        <v>-3.6549628721746386E-2</v>
      </c>
      <c r="CJ42" s="7">
        <f t="shared" si="30"/>
        <v>-0.39757067470081342</v>
      </c>
      <c r="CK42" s="7">
        <f t="shared" si="30"/>
        <v>0.4443423415651363</v>
      </c>
      <c r="CL42" s="7">
        <f t="shared" si="25"/>
        <v>-0.3131684373998771</v>
      </c>
      <c r="CM42" s="7">
        <f t="shared" si="31"/>
        <v>-0.1715690693700811</v>
      </c>
      <c r="CN42" s="7">
        <f t="shared" si="31"/>
        <v>0.46893736554299181</v>
      </c>
      <c r="CO42" s="7">
        <f t="shared" si="31"/>
        <v>-0.21363155475953732</v>
      </c>
      <c r="CP42" s="7">
        <f t="shared" si="31"/>
        <v>0.46556863274504767</v>
      </c>
      <c r="CQ42" s="7">
        <f t="shared" si="31"/>
        <v>0.28728047311017235</v>
      </c>
      <c r="CR42" s="7">
        <f t="shared" si="31"/>
        <v>-0.1823483196810507</v>
      </c>
      <c r="CS42" s="7">
        <f t="shared" si="31"/>
        <v>-0.19099355521466777</v>
      </c>
      <c r="CT42" s="7">
        <f t="shared" si="31"/>
        <v>-0.13013475524910945</v>
      </c>
      <c r="CU42" s="7">
        <f t="shared" si="31"/>
        <v>0.42083628819213459</v>
      </c>
      <c r="CV42" s="7">
        <f t="shared" si="31"/>
        <v>0.34899933177587172</v>
      </c>
      <c r="CW42" s="7">
        <f t="shared" si="31"/>
        <v>8.8144257845910623E-2</v>
      </c>
      <c r="CX42" s="7">
        <f t="shared" si="31"/>
        <v>5.0980101338744754E-2</v>
      </c>
      <c r="CY42" s="7">
        <f t="shared" si="31"/>
        <v>5.7600976502694134E-2</v>
      </c>
      <c r="CZ42" s="7">
        <f t="shared" si="31"/>
        <v>-0.22719775880579762</v>
      </c>
      <c r="DA42" s="7">
        <f t="shared" si="31"/>
        <v>0.45412419407861848</v>
      </c>
      <c r="DB42" s="7">
        <f t="shared" si="31"/>
        <v>-0.13965421192353467</v>
      </c>
      <c r="DC42" s="7">
        <f t="shared" si="32"/>
        <v>3.8041274109465013E-2</v>
      </c>
      <c r="DD42" s="7">
        <f t="shared" si="32"/>
        <v>4.7261885117231929E-2</v>
      </c>
      <c r="DE42" s="7">
        <f t="shared" si="32"/>
        <v>0.16423588310093604</v>
      </c>
      <c r="DF42" s="7">
        <f t="shared" si="32"/>
        <v>4.5756775708068751E-3</v>
      </c>
      <c r="DG42" s="7">
        <f t="shared" si="32"/>
        <v>2.4982334820247997E-3</v>
      </c>
      <c r="DH42" s="7">
        <f t="shared" si="32"/>
        <v>0.32696762500848875</v>
      </c>
      <c r="DI42" s="7">
        <f t="shared" si="32"/>
        <v>-3.6804056738414914E-2</v>
      </c>
      <c r="DJ42" s="7">
        <f t="shared" si="32"/>
        <v>0.18660905159799879</v>
      </c>
      <c r="DK42" s="7">
        <f t="shared" si="32"/>
        <v>0.28385690779210787</v>
      </c>
      <c r="DL42" s="7">
        <f t="shared" si="32"/>
        <v>0.48584679135358888</v>
      </c>
      <c r="DM42" s="7">
        <f t="shared" si="32"/>
        <v>0.46116382364433028</v>
      </c>
      <c r="DN42" s="7">
        <f t="shared" si="32"/>
        <v>0.42221765202847517</v>
      </c>
      <c r="DO42" s="7">
        <f t="shared" si="32"/>
        <v>0.23691426538958682</v>
      </c>
      <c r="DP42" s="7">
        <f t="shared" si="32"/>
        <v>-0.42362730111033542</v>
      </c>
      <c r="DQ42" s="7">
        <f t="shared" si="32"/>
        <v>0.44771922363079442</v>
      </c>
      <c r="DR42" s="7">
        <f t="shared" si="32"/>
        <v>-0.18919627270984096</v>
      </c>
      <c r="DS42" s="7">
        <f t="shared" si="26"/>
        <v>9.2905395505079591E-2</v>
      </c>
      <c r="DT42" s="7">
        <f t="shared" si="26"/>
        <v>0.42096754542654002</v>
      </c>
      <c r="DU42" s="7">
        <f t="shared" si="26"/>
        <v>0.42075613150741153</v>
      </c>
      <c r="DV42" s="7">
        <f t="shared" si="26"/>
        <v>-0.24102203987848214</v>
      </c>
      <c r="DW42" s="7">
        <f t="shared" si="26"/>
        <v>-1.7056790729309879E-2</v>
      </c>
      <c r="DX42" s="7">
        <f t="shared" si="26"/>
        <v>-0.12108453963379218</v>
      </c>
      <c r="DY42" s="7">
        <f t="shared" si="26"/>
        <v>-0.13913642713350027</v>
      </c>
      <c r="DZ42" s="7">
        <f t="shared" si="26"/>
        <v>-0.41661062939677707</v>
      </c>
      <c r="EA42" s="7">
        <f t="shared" si="26"/>
        <v>0.24627875363823692</v>
      </c>
      <c r="EB42" s="7">
        <f t="shared" si="26"/>
        <v>-0.19825496808719711</v>
      </c>
      <c r="EC42" s="7">
        <f t="shared" si="26"/>
        <v>-0.20053538512823288</v>
      </c>
      <c r="ED42" s="7">
        <f t="shared" si="26"/>
        <v>-0.219996188239444</v>
      </c>
      <c r="EE42" s="7">
        <f t="shared" si="26"/>
        <v>0.31394836965399053</v>
      </c>
      <c r="EF42" s="7">
        <f t="shared" si="26"/>
        <v>0.34947123447851575</v>
      </c>
      <c r="EG42" s="7">
        <f t="shared" si="33"/>
        <v>-1.6071024849337978E-2</v>
      </c>
      <c r="EH42" s="7">
        <f t="shared" si="33"/>
        <v>0.22105862348753594</v>
      </c>
      <c r="EI42" s="7">
        <f t="shared" si="33"/>
        <v>-0.30552826756757656</v>
      </c>
      <c r="EJ42" s="7">
        <f t="shared" si="27"/>
        <v>-0.30229840695116272</v>
      </c>
      <c r="EK42" s="7">
        <f t="shared" si="27"/>
        <v>0.4850221702384635</v>
      </c>
      <c r="EL42" s="7">
        <f t="shared" si="27"/>
        <v>0.30685984944276395</v>
      </c>
      <c r="EM42" s="7">
        <f t="shared" si="27"/>
        <v>-0.20733910023153423</v>
      </c>
      <c r="EN42" s="7">
        <f t="shared" si="27"/>
        <v>-0.49959615274498959</v>
      </c>
      <c r="EO42" s="7">
        <f t="shared" si="27"/>
        <v>1.7988142162249421E-2</v>
      </c>
      <c r="EP42" s="7">
        <f t="shared" si="27"/>
        <v>-0.38659398573240167</v>
      </c>
      <c r="EQ42" s="7">
        <f t="shared" si="27"/>
        <v>0.12510291297125375</v>
      </c>
      <c r="ER42" s="7">
        <f t="shared" si="27"/>
        <v>-0.20106704518122032</v>
      </c>
      <c r="ES42" s="7">
        <f t="shared" si="27"/>
        <v>-0.36787866155407256</v>
      </c>
      <c r="ET42" s="7">
        <f t="shared" si="27"/>
        <v>0.36860166501594938</v>
      </c>
      <c r="EU42" s="7">
        <f t="shared" si="27"/>
        <v>0.1083180202412386</v>
      </c>
      <c r="EV42" s="7">
        <f t="shared" si="27"/>
        <v>0.40429545690802243</v>
      </c>
      <c r="EW42" s="7">
        <f t="shared" si="27"/>
        <v>0.35667971022388906</v>
      </c>
      <c r="EX42" s="7">
        <f t="shared" si="37"/>
        <v>-6.9209278968480503E-2</v>
      </c>
      <c r="EY42" s="7">
        <f t="shared" si="37"/>
        <v>-0.10285026128234742</v>
      </c>
      <c r="EZ42" s="7">
        <f t="shared" si="37"/>
        <v>2.2004875286145698E-3</v>
      </c>
      <c r="FA42" s="7">
        <f t="shared" si="37"/>
        <v>0.15404521156571516</v>
      </c>
      <c r="FB42" s="7">
        <f t="shared" si="37"/>
        <v>-0.4003234082290672</v>
      </c>
      <c r="FC42" s="7">
        <f t="shared" si="37"/>
        <v>-0.35820015083562451</v>
      </c>
      <c r="FD42" s="7">
        <f t="shared" si="37"/>
        <v>-0.38750866217637037</v>
      </c>
      <c r="FE42" s="7">
        <f t="shared" si="37"/>
        <v>-0.17601767801541113</v>
      </c>
      <c r="FF42" s="7">
        <f t="shared" si="37"/>
        <v>-0.16629176095106202</v>
      </c>
      <c r="FG42" s="7">
        <f t="shared" si="37"/>
        <v>-0.24460956123870692</v>
      </c>
      <c r="FH42" s="7">
        <f t="shared" si="37"/>
        <v>0.38643740210059718</v>
      </c>
      <c r="FI42" s="7">
        <f t="shared" si="37"/>
        <v>1.2244579496453412E-2</v>
      </c>
      <c r="FJ42" s="7">
        <f t="shared" si="37"/>
        <v>0.43673458662286535</v>
      </c>
      <c r="FK42" s="7">
        <f t="shared" si="37"/>
        <v>-2.7455818656846986E-2</v>
      </c>
      <c r="FL42" s="7">
        <f t="shared" si="37"/>
        <v>0.21949271517640767</v>
      </c>
      <c r="FM42" s="7">
        <f t="shared" si="37"/>
        <v>0.46077517355477937</v>
      </c>
      <c r="FN42" s="7">
        <f t="shared" si="35"/>
        <v>0.21798420709201594</v>
      </c>
      <c r="FO42" s="7">
        <f t="shared" si="35"/>
        <v>-0.44380808635858671</v>
      </c>
      <c r="FP42" s="7">
        <f t="shared" si="38"/>
        <v>-0.43372469767565391</v>
      </c>
      <c r="FQ42" s="7">
        <f t="shared" si="38"/>
        <v>-5.4178506971666707E-2</v>
      </c>
      <c r="FR42" s="7">
        <f t="shared" si="38"/>
        <v>0.37878661184108964</v>
      </c>
      <c r="FS42" s="7">
        <f t="shared" si="38"/>
        <v>0.10081876351253882</v>
      </c>
      <c r="FT42" s="7">
        <f t="shared" si="38"/>
        <v>0.21046969032296126</v>
      </c>
      <c r="FU42" s="7">
        <f t="shared" si="38"/>
        <v>-0.2540968765625945</v>
      </c>
      <c r="FV42" s="7">
        <f t="shared" si="38"/>
        <v>0.44201759928217621</v>
      </c>
      <c r="FW42" s="7">
        <f t="shared" si="38"/>
        <v>0.13059275648881741</v>
      </c>
      <c r="FX42" s="7">
        <f t="shared" si="38"/>
        <v>0.44982623388570531</v>
      </c>
      <c r="FY42" s="7">
        <f t="shared" si="38"/>
        <v>0.47481016236984536</v>
      </c>
      <c r="FZ42" s="7">
        <f t="shared" si="38"/>
        <v>0.292470045433876</v>
      </c>
      <c r="GA42" s="7">
        <f t="shared" si="38"/>
        <v>0.48543623417106119</v>
      </c>
      <c r="GB42" s="7">
        <f t="shared" si="38"/>
        <v>0.16614753658006975</v>
      </c>
      <c r="GC42" s="7">
        <f t="shared" si="38"/>
        <v>-0.14052230081625794</v>
      </c>
      <c r="GD42" s="7">
        <f t="shared" si="38"/>
        <v>-0.40279008192743504</v>
      </c>
      <c r="GE42" s="7">
        <f t="shared" si="38"/>
        <v>-0.1494398131910657</v>
      </c>
      <c r="GF42" s="7">
        <f t="shared" si="20"/>
        <v>-0.36402398858541574</v>
      </c>
      <c r="GG42" s="7">
        <f t="shared" si="20"/>
        <v>6.096104943719638E-2</v>
      </c>
      <c r="GH42" s="7">
        <f t="shared" si="20"/>
        <v>-0.14197468184897843</v>
      </c>
      <c r="GI42" s="7">
        <f t="shared" si="20"/>
        <v>0.16664247653558917</v>
      </c>
      <c r="GJ42" s="7">
        <f t="shared" si="20"/>
        <v>-0.17417332329767987</v>
      </c>
      <c r="GK42" s="7">
        <f t="shared" si="20"/>
        <v>-2.1747337040155301E-2</v>
      </c>
    </row>
    <row r="43" spans="6:193">
      <c r="F43" s="20">
        <v>40</v>
      </c>
      <c r="G43">
        <f>'Class data q'!J42</f>
        <v>-6.6880215286285286E-19</v>
      </c>
      <c r="H43" s="20">
        <f>'Class data q'!K42</f>
        <v>-8.9173620381713734E-19</v>
      </c>
      <c r="J43" s="89">
        <v>-6.6880215286285286E-19</v>
      </c>
      <c r="K43" s="7">
        <f t="shared" si="3"/>
        <v>0.42535679618807087</v>
      </c>
      <c r="L43" s="7">
        <f t="shared" si="36"/>
        <v>-0.37646765714644292</v>
      </c>
      <c r="M43" s="7">
        <f t="shared" si="36"/>
        <v>-0.13601425603657802</v>
      </c>
      <c r="N43" s="7">
        <f t="shared" si="36"/>
        <v>-0.10850745310087762</v>
      </c>
      <c r="O43" s="7">
        <f t="shared" si="36"/>
        <v>0.36463027124528669</v>
      </c>
      <c r="P43" s="7">
        <f t="shared" si="36"/>
        <v>0.30305724062924355</v>
      </c>
      <c r="Q43" s="7">
        <f t="shared" si="36"/>
        <v>-0.17678986089595128</v>
      </c>
      <c r="R43" s="7">
        <f t="shared" si="36"/>
        <v>-0.10405589786876135</v>
      </c>
      <c r="S43" s="7">
        <f t="shared" si="36"/>
        <v>-0.115372888983444</v>
      </c>
      <c r="T43" s="7">
        <f t="shared" si="36"/>
        <v>0.49730950354996545</v>
      </c>
      <c r="U43" s="7">
        <f t="shared" si="36"/>
        <v>-0.16699915422413159</v>
      </c>
      <c r="V43" s="7">
        <f t="shared" si="36"/>
        <v>0.15039416534279715</v>
      </c>
      <c r="W43" s="7">
        <f t="shared" si="36"/>
        <v>0.48884767696284936</v>
      </c>
      <c r="X43" s="7">
        <f t="shared" si="36"/>
        <v>-0.35339207927794491</v>
      </c>
      <c r="Y43" s="7">
        <f t="shared" si="36"/>
        <v>0.10640371397175427</v>
      </c>
      <c r="Z43" s="7">
        <f t="shared" si="36"/>
        <v>1.0168692003600377E-3</v>
      </c>
      <c r="AA43" s="7">
        <f t="shared" si="36"/>
        <v>0.34064617990701523</v>
      </c>
      <c r="AB43" s="7">
        <f t="shared" si="34"/>
        <v>-0.20054468892245991</v>
      </c>
      <c r="AC43" s="7">
        <f t="shared" si="34"/>
        <v>-0.30997383382986454</v>
      </c>
      <c r="AD43" s="7">
        <f t="shared" si="34"/>
        <v>-0.36433221083039502</v>
      </c>
      <c r="AE43" s="7">
        <f t="shared" si="34"/>
        <v>0.43281521458148142</v>
      </c>
      <c r="AF43" s="7">
        <f t="shared" si="34"/>
        <v>-0.29221787607652416</v>
      </c>
      <c r="AG43" s="7">
        <f t="shared" si="34"/>
        <v>-7.3249092059499477E-2</v>
      </c>
      <c r="AH43" s="7">
        <f t="shared" si="34"/>
        <v>-0.30761741513011953</v>
      </c>
      <c r="AI43" s="7">
        <f t="shared" si="34"/>
        <v>-8.06693251638535E-3</v>
      </c>
      <c r="AJ43" s="7">
        <f t="shared" si="34"/>
        <v>-0.34598808564533101</v>
      </c>
      <c r="AK43" s="7">
        <f t="shared" si="34"/>
        <v>0.13747938794018921</v>
      </c>
      <c r="AL43" s="7">
        <f t="shared" si="34"/>
        <v>4.3134698013005845E-2</v>
      </c>
      <c r="AM43" s="7">
        <f t="shared" si="34"/>
        <v>0.34053631903327641</v>
      </c>
      <c r="AN43" s="7">
        <f t="shared" si="34"/>
        <v>0.31748853506940122</v>
      </c>
      <c r="AO43" s="7">
        <f t="shared" si="34"/>
        <v>9.9999999999999867E-2</v>
      </c>
      <c r="AP43" s="7">
        <f t="shared" si="34"/>
        <v>0</v>
      </c>
      <c r="AQ43" s="7">
        <f t="shared" si="28"/>
        <v>-0.25131424761321797</v>
      </c>
      <c r="AR43" s="7">
        <f t="shared" si="28"/>
        <v>9.9999999999999867E-2</v>
      </c>
      <c r="AS43" s="7">
        <f t="shared" si="28"/>
        <v>0.14999999999999991</v>
      </c>
      <c r="AT43" s="7">
        <f t="shared" si="28"/>
        <v>9.9999999999999867E-2</v>
      </c>
      <c r="AU43" s="7">
        <f t="shared" si="28"/>
        <v>0</v>
      </c>
      <c r="AV43" s="7">
        <f t="shared" si="28"/>
        <v>9.9999999999999867E-2</v>
      </c>
      <c r="AW43" s="7">
        <f t="shared" si="28"/>
        <v>0</v>
      </c>
      <c r="AX43" s="7">
        <f t="shared" si="28"/>
        <v>0</v>
      </c>
      <c r="AY43" s="7">
        <f t="shared" si="28"/>
        <v>9.9999999999999867E-2</v>
      </c>
      <c r="AZ43" s="7">
        <f t="shared" si="28"/>
        <v>0</v>
      </c>
      <c r="BA43" s="7">
        <f t="shared" si="28"/>
        <v>-0.25131424761321797</v>
      </c>
      <c r="BB43" s="7">
        <f t="shared" si="28"/>
        <v>5.0000000000000044E-2</v>
      </c>
      <c r="BC43" s="7">
        <f t="shared" si="29"/>
        <v>-0.31641735651641656</v>
      </c>
      <c r="BD43" s="7">
        <f t="shared" si="29"/>
        <v>9.9999999999999867E-2</v>
      </c>
      <c r="BE43" s="7">
        <f t="shared" si="29"/>
        <v>5.0000000000000044E-2</v>
      </c>
      <c r="BF43" s="7">
        <f t="shared" si="29"/>
        <v>9.9999999999999867E-2</v>
      </c>
      <c r="BG43" s="7">
        <f t="shared" si="29"/>
        <v>-0.25131424761321797</v>
      </c>
      <c r="BH43" s="7">
        <f t="shared" si="29"/>
        <v>-0.25131424761321797</v>
      </c>
      <c r="BI43" s="7">
        <f t="shared" si="29"/>
        <v>-0.31641735651641656</v>
      </c>
      <c r="BJ43" s="7">
        <f t="shared" si="29"/>
        <v>0.18273241825316111</v>
      </c>
      <c r="BK43" s="7">
        <f t="shared" si="29"/>
        <v>-0.23609442007331527</v>
      </c>
      <c r="BL43" s="7">
        <f t="shared" si="29"/>
        <v>0.34093636674877603</v>
      </c>
      <c r="BM43" s="7">
        <f t="shared" si="29"/>
        <v>-0.18932488829947325</v>
      </c>
      <c r="BN43" s="7">
        <f t="shared" si="29"/>
        <v>-1.5441758982603915E-11</v>
      </c>
      <c r="BO43" s="7">
        <f t="shared" si="29"/>
        <v>-6.2636562603302082E-12</v>
      </c>
      <c r="BP43" s="7">
        <f t="shared" si="29"/>
        <v>-1.4797119085585564E-10</v>
      </c>
      <c r="BQ43" s="7">
        <f t="shared" si="29"/>
        <v>-9.0474838732035323E-10</v>
      </c>
      <c r="BR43" s="7">
        <f t="shared" ref="BR43:CG106" si="39">IF(MOD(BR$3/$J43,1)&gt;0.5,-(1-MOD(BR$3/$J43,1)),MOD(BR$3/$J43,1))</f>
        <v>-4.199730008203062E-9</v>
      </c>
      <c r="BS43" s="7">
        <f t="shared" si="39"/>
        <v>4.5271132727270147E-12</v>
      </c>
      <c r="BT43" s="7">
        <f t="shared" si="39"/>
        <v>-5.5752069627601486E-12</v>
      </c>
      <c r="BU43" s="7">
        <f t="shared" si="39"/>
        <v>0.42535679618807087</v>
      </c>
      <c r="BV43" s="7">
        <f t="shared" si="39"/>
        <v>-0.37646765714644292</v>
      </c>
      <c r="BW43" s="7">
        <f t="shared" si="39"/>
        <v>-0.13601425603657802</v>
      </c>
      <c r="BX43" s="7">
        <f t="shared" si="30"/>
        <v>-0.10850745310087762</v>
      </c>
      <c r="BY43" s="7">
        <f t="shared" si="30"/>
        <v>0.36463027124528669</v>
      </c>
      <c r="BZ43" s="7">
        <f t="shared" si="30"/>
        <v>0.37228461149122744</v>
      </c>
      <c r="CA43" s="7">
        <f t="shared" si="30"/>
        <v>0.47535490885509218</v>
      </c>
      <c r="CB43" s="7">
        <f t="shared" si="30"/>
        <v>-0.33684063606375281</v>
      </c>
      <c r="CC43" s="7">
        <f t="shared" si="30"/>
        <v>-0.12832600027045726</v>
      </c>
      <c r="CD43" s="7">
        <f t="shared" si="30"/>
        <v>0.21062486763170707</v>
      </c>
      <c r="CE43" s="7">
        <f t="shared" si="30"/>
        <v>-0.45042719947578236</v>
      </c>
      <c r="CF43" s="7">
        <f t="shared" si="30"/>
        <v>-0.33015391028929741</v>
      </c>
      <c r="CG43" s="7">
        <f t="shared" si="30"/>
        <v>-0.32535788460034476</v>
      </c>
      <c r="CH43" s="7">
        <f t="shared" si="30"/>
        <v>-0.23201237010186382</v>
      </c>
      <c r="CI43" s="7">
        <f t="shared" si="30"/>
        <v>-3.6549628721746386E-2</v>
      </c>
      <c r="CJ43" s="7">
        <f t="shared" si="30"/>
        <v>-0.39757067470081342</v>
      </c>
      <c r="CK43" s="7">
        <f t="shared" si="30"/>
        <v>0.4443423415651363</v>
      </c>
      <c r="CL43" s="7">
        <f t="shared" si="25"/>
        <v>-0.3131684373998771</v>
      </c>
      <c r="CM43" s="7">
        <f t="shared" si="31"/>
        <v>-0.1715690693700811</v>
      </c>
      <c r="CN43" s="7">
        <f t="shared" si="31"/>
        <v>0.46893736554299181</v>
      </c>
      <c r="CO43" s="7">
        <f t="shared" si="31"/>
        <v>-0.21363155475953732</v>
      </c>
      <c r="CP43" s="7">
        <f t="shared" si="31"/>
        <v>0.46556863274504767</v>
      </c>
      <c r="CQ43" s="7">
        <f t="shared" si="31"/>
        <v>0.28728047311017235</v>
      </c>
      <c r="CR43" s="7">
        <f t="shared" si="31"/>
        <v>-0.1823483196810507</v>
      </c>
      <c r="CS43" s="7">
        <f t="shared" si="31"/>
        <v>-0.19099355521466777</v>
      </c>
      <c r="CT43" s="7">
        <f t="shared" si="31"/>
        <v>-0.13013475524910945</v>
      </c>
      <c r="CU43" s="7">
        <f t="shared" si="31"/>
        <v>0.42083628819213459</v>
      </c>
      <c r="CV43" s="7">
        <f t="shared" si="31"/>
        <v>0.34899933177587172</v>
      </c>
      <c r="CW43" s="7">
        <f t="shared" si="31"/>
        <v>8.8144257845910623E-2</v>
      </c>
      <c r="CX43" s="7">
        <f t="shared" si="31"/>
        <v>5.0980101338744754E-2</v>
      </c>
      <c r="CY43" s="7">
        <f t="shared" si="31"/>
        <v>5.7600976502694134E-2</v>
      </c>
      <c r="CZ43" s="7">
        <f t="shared" si="31"/>
        <v>-0.22719775880579762</v>
      </c>
      <c r="DA43" s="7">
        <f t="shared" si="31"/>
        <v>0.45412419407861848</v>
      </c>
      <c r="DB43" s="7">
        <f t="shared" ref="DB43:DQ106" si="40">IF(MOD(DB$3/$J43,1)&gt;0.5,-(1-MOD(DB$3/$J43,1)),MOD(DB$3/$J43,1))</f>
        <v>-0.13965421192353467</v>
      </c>
      <c r="DC43" s="7">
        <f t="shared" si="40"/>
        <v>3.8041274109465013E-2</v>
      </c>
      <c r="DD43" s="7">
        <f t="shared" si="40"/>
        <v>4.7261885117231929E-2</v>
      </c>
      <c r="DE43" s="7">
        <f t="shared" si="40"/>
        <v>0.16423588310093604</v>
      </c>
      <c r="DF43" s="7">
        <f t="shared" si="40"/>
        <v>4.5756775708068751E-3</v>
      </c>
      <c r="DG43" s="7">
        <f t="shared" si="40"/>
        <v>2.4982334820247997E-3</v>
      </c>
      <c r="DH43" s="7">
        <f t="shared" si="40"/>
        <v>0.32696762500848875</v>
      </c>
      <c r="DI43" s="7">
        <f t="shared" si="40"/>
        <v>-3.6804056738414914E-2</v>
      </c>
      <c r="DJ43" s="7">
        <f t="shared" si="40"/>
        <v>0.18660905159799879</v>
      </c>
      <c r="DK43" s="7">
        <f t="shared" si="40"/>
        <v>0.28385690779210787</v>
      </c>
      <c r="DL43" s="7">
        <f t="shared" si="40"/>
        <v>0.48584679135358888</v>
      </c>
      <c r="DM43" s="7">
        <f t="shared" si="40"/>
        <v>0.46116382364433028</v>
      </c>
      <c r="DN43" s="7">
        <f t="shared" si="40"/>
        <v>0.42221765202847517</v>
      </c>
      <c r="DO43" s="7">
        <f t="shared" si="40"/>
        <v>0.23691426538958682</v>
      </c>
      <c r="DP43" s="7">
        <f t="shared" si="40"/>
        <v>-0.42362730111033542</v>
      </c>
      <c r="DQ43" s="7">
        <f t="shared" si="40"/>
        <v>0.44771922363079442</v>
      </c>
      <c r="DR43" s="7">
        <f t="shared" si="32"/>
        <v>-0.18919627270984096</v>
      </c>
      <c r="DS43" s="7">
        <f t="shared" si="26"/>
        <v>9.2905395505079591E-2</v>
      </c>
      <c r="DT43" s="7">
        <f t="shared" si="26"/>
        <v>0.42096754542654002</v>
      </c>
      <c r="DU43" s="7">
        <f t="shared" si="26"/>
        <v>0.42075613150741153</v>
      </c>
      <c r="DV43" s="7">
        <f t="shared" si="26"/>
        <v>-0.24102203987848214</v>
      </c>
      <c r="DW43" s="7">
        <f t="shared" si="26"/>
        <v>-1.7056790729309879E-2</v>
      </c>
      <c r="DX43" s="7">
        <f t="shared" si="26"/>
        <v>-0.12108453963379218</v>
      </c>
      <c r="DY43" s="7">
        <f t="shared" si="26"/>
        <v>-0.13913642713350027</v>
      </c>
      <c r="DZ43" s="7">
        <f t="shared" si="26"/>
        <v>-0.41661062939677707</v>
      </c>
      <c r="EA43" s="7">
        <f t="shared" si="26"/>
        <v>0.24627875363823692</v>
      </c>
      <c r="EB43" s="7">
        <f t="shared" si="26"/>
        <v>-0.19825496808719711</v>
      </c>
      <c r="EC43" s="7">
        <f t="shared" si="26"/>
        <v>-0.20053538512823288</v>
      </c>
      <c r="ED43" s="7">
        <f t="shared" si="26"/>
        <v>-0.219996188239444</v>
      </c>
      <c r="EE43" s="7">
        <f t="shared" si="26"/>
        <v>0.31394836965399053</v>
      </c>
      <c r="EF43" s="7">
        <f t="shared" si="26"/>
        <v>0.34947123447851575</v>
      </c>
      <c r="EG43" s="7">
        <f t="shared" si="33"/>
        <v>-1.6071024849337978E-2</v>
      </c>
      <c r="EH43" s="7">
        <f t="shared" si="33"/>
        <v>0.22105862348753594</v>
      </c>
      <c r="EI43" s="7">
        <f t="shared" si="33"/>
        <v>-0.30552826756757656</v>
      </c>
      <c r="EJ43" s="7">
        <f t="shared" si="27"/>
        <v>-0.30229840695116272</v>
      </c>
      <c r="EK43" s="7">
        <f t="shared" si="27"/>
        <v>0.4850221702384635</v>
      </c>
      <c r="EL43" s="7">
        <f t="shared" si="27"/>
        <v>0.30685984944276395</v>
      </c>
      <c r="EM43" s="7">
        <f t="shared" si="27"/>
        <v>-0.20733910023153423</v>
      </c>
      <c r="EN43" s="7">
        <f t="shared" si="27"/>
        <v>-0.49959615274498959</v>
      </c>
      <c r="EO43" s="7">
        <f t="shared" si="27"/>
        <v>1.7988142162249421E-2</v>
      </c>
      <c r="EP43" s="7">
        <f t="shared" si="27"/>
        <v>-0.38659398573240167</v>
      </c>
      <c r="EQ43" s="7">
        <f t="shared" si="27"/>
        <v>0.12510291297125375</v>
      </c>
      <c r="ER43" s="7">
        <f t="shared" si="27"/>
        <v>-0.20106704518122032</v>
      </c>
      <c r="ES43" s="7">
        <f t="shared" si="27"/>
        <v>-0.36787866155407256</v>
      </c>
      <c r="ET43" s="7">
        <f t="shared" si="27"/>
        <v>0.36860166501594938</v>
      </c>
      <c r="EU43" s="7">
        <f t="shared" si="27"/>
        <v>0.1083180202412386</v>
      </c>
      <c r="EV43" s="7">
        <f t="shared" si="27"/>
        <v>0.40429545690802243</v>
      </c>
      <c r="EW43" s="7">
        <f t="shared" si="27"/>
        <v>0.35667971022388906</v>
      </c>
      <c r="EX43" s="7">
        <f t="shared" si="37"/>
        <v>-6.9209278968480503E-2</v>
      </c>
      <c r="EY43" s="7">
        <f t="shared" si="37"/>
        <v>-0.10285026128234742</v>
      </c>
      <c r="EZ43" s="7">
        <f t="shared" si="37"/>
        <v>2.2004875286145698E-3</v>
      </c>
      <c r="FA43" s="7">
        <f t="shared" si="37"/>
        <v>0.15404521156571516</v>
      </c>
      <c r="FB43" s="7">
        <f t="shared" si="37"/>
        <v>-0.4003234082290672</v>
      </c>
      <c r="FC43" s="7">
        <f t="shared" si="37"/>
        <v>-0.35820015083562451</v>
      </c>
      <c r="FD43" s="7">
        <f t="shared" si="37"/>
        <v>-0.38750866217637037</v>
      </c>
      <c r="FE43" s="7">
        <f t="shared" si="37"/>
        <v>-0.17601767801541113</v>
      </c>
      <c r="FF43" s="7">
        <f t="shared" si="37"/>
        <v>-0.16629176095106202</v>
      </c>
      <c r="FG43" s="7">
        <f t="shared" si="37"/>
        <v>-0.24460956123870692</v>
      </c>
      <c r="FH43" s="7">
        <f t="shared" si="37"/>
        <v>0.38643740210059718</v>
      </c>
      <c r="FI43" s="7">
        <f t="shared" si="37"/>
        <v>1.2244579496453412E-2</v>
      </c>
      <c r="FJ43" s="7">
        <f t="shared" si="37"/>
        <v>0.43673458662286535</v>
      </c>
      <c r="FK43" s="7">
        <f t="shared" si="37"/>
        <v>-2.7455818656846986E-2</v>
      </c>
      <c r="FL43" s="7">
        <f t="shared" si="37"/>
        <v>0.21949271517640767</v>
      </c>
      <c r="FM43" s="7">
        <f t="shared" si="37"/>
        <v>0.46077517355477937</v>
      </c>
      <c r="FN43" s="7">
        <f t="shared" si="35"/>
        <v>0.21798420709201594</v>
      </c>
      <c r="FO43" s="7">
        <f t="shared" si="35"/>
        <v>-0.44380808635858671</v>
      </c>
      <c r="FP43" s="7">
        <f t="shared" si="38"/>
        <v>-0.43372469767565391</v>
      </c>
      <c r="FQ43" s="7">
        <f t="shared" si="38"/>
        <v>-5.4178506971666707E-2</v>
      </c>
      <c r="FR43" s="7">
        <f t="shared" si="38"/>
        <v>0.37878661184108964</v>
      </c>
      <c r="FS43" s="7">
        <f t="shared" si="38"/>
        <v>0.10081876351253882</v>
      </c>
      <c r="FT43" s="7">
        <f t="shared" si="38"/>
        <v>0.21046969032296126</v>
      </c>
      <c r="FU43" s="7">
        <f t="shared" si="38"/>
        <v>-0.2540968765625945</v>
      </c>
      <c r="FV43" s="7">
        <f t="shared" si="38"/>
        <v>0.44201759928217621</v>
      </c>
      <c r="FW43" s="7">
        <f t="shared" si="38"/>
        <v>0.13059275648881741</v>
      </c>
      <c r="FX43" s="7">
        <f t="shared" si="38"/>
        <v>0.44982623388570531</v>
      </c>
      <c r="FY43" s="7">
        <f t="shared" si="38"/>
        <v>0.47481016236984536</v>
      </c>
      <c r="FZ43" s="7">
        <f t="shared" si="38"/>
        <v>0.292470045433876</v>
      </c>
      <c r="GA43" s="7">
        <f t="shared" si="38"/>
        <v>0.48543623417106119</v>
      </c>
      <c r="GB43" s="7">
        <f t="shared" si="38"/>
        <v>0.16614753658006975</v>
      </c>
      <c r="GC43" s="7">
        <f t="shared" si="38"/>
        <v>-0.14052230081625794</v>
      </c>
      <c r="GD43" s="7">
        <f t="shared" si="38"/>
        <v>-0.40279008192743504</v>
      </c>
      <c r="GE43" s="7">
        <f t="shared" si="38"/>
        <v>-0.1494398131910657</v>
      </c>
      <c r="GF43" s="7">
        <f t="shared" si="20"/>
        <v>-0.36402398858541574</v>
      </c>
      <c r="GG43" s="7">
        <f t="shared" si="20"/>
        <v>6.096104943719638E-2</v>
      </c>
      <c r="GH43" s="7">
        <f t="shared" si="20"/>
        <v>-0.14197468184897843</v>
      </c>
      <c r="GI43" s="7">
        <f t="shared" si="20"/>
        <v>0.16664247653558917</v>
      </c>
      <c r="GJ43" s="7">
        <f t="shared" si="20"/>
        <v>-0.17417332329767987</v>
      </c>
      <c r="GK43" s="7">
        <f t="shared" si="20"/>
        <v>-2.1747337040155301E-2</v>
      </c>
    </row>
    <row r="44" spans="6:193">
      <c r="F44" s="20">
        <v>41</v>
      </c>
      <c r="G44">
        <f>'Class data q'!J43</f>
        <v>-6.6880215286285286E-19</v>
      </c>
      <c r="H44" s="20">
        <f>'Class data q'!K43</f>
        <v>-8.9173620381713734E-19</v>
      </c>
      <c r="J44" s="88">
        <v>-7.3568236814913804E-19</v>
      </c>
      <c r="K44" s="7">
        <f t="shared" si="3"/>
        <v>0.38668799653460995</v>
      </c>
      <c r="L44" s="7">
        <f t="shared" si="36"/>
        <v>0.47593849350323403</v>
      </c>
      <c r="M44" s="7">
        <f t="shared" si="36"/>
        <v>-0.305467505487798</v>
      </c>
      <c r="N44" s="7">
        <f t="shared" si="36"/>
        <v>-0.462279502818979</v>
      </c>
      <c r="O44" s="7">
        <f t="shared" si="36"/>
        <v>0.24057297385935161</v>
      </c>
      <c r="P44" s="7">
        <f t="shared" si="36"/>
        <v>-0.45176614488241285</v>
      </c>
      <c r="Q44" s="7">
        <f t="shared" si="36"/>
        <v>-0.34253623717802384</v>
      </c>
      <c r="R44" s="7">
        <f t="shared" si="36"/>
        <v>-0.27641445260792352</v>
      </c>
      <c r="S44" s="7">
        <f t="shared" si="36"/>
        <v>0.25875191910594708</v>
      </c>
      <c r="T44" s="7">
        <f t="shared" si="36"/>
        <v>0.45209954868178681</v>
      </c>
      <c r="U44" s="7">
        <f t="shared" si="36"/>
        <v>-0.33363559474921023</v>
      </c>
      <c r="V44" s="7">
        <f t="shared" si="36"/>
        <v>4.5812877584361145E-2</v>
      </c>
      <c r="W44" s="7">
        <f t="shared" si="36"/>
        <v>-0.4646839300337734</v>
      </c>
      <c r="X44" s="7">
        <f t="shared" si="36"/>
        <v>-0.41217461752540441</v>
      </c>
      <c r="Y44" s="7">
        <f t="shared" si="36"/>
        <v>9.673064906523117E-2</v>
      </c>
      <c r="Z44" s="7">
        <f t="shared" si="36"/>
        <v>0.18274260836396361</v>
      </c>
      <c r="AA44" s="7">
        <f t="shared" si="36"/>
        <v>0.30967834537001393</v>
      </c>
      <c r="AB44" s="7">
        <f t="shared" si="34"/>
        <v>-0.27322244447496347</v>
      </c>
      <c r="AC44" s="7">
        <f t="shared" si="34"/>
        <v>-0.37270348529987674</v>
      </c>
      <c r="AD44" s="7">
        <f t="shared" si="34"/>
        <v>-0.42212019166399539</v>
      </c>
      <c r="AE44" s="7">
        <f t="shared" si="34"/>
        <v>0.30255928598316495</v>
      </c>
      <c r="AF44" s="7">
        <f t="shared" si="34"/>
        <v>-8.3834432796840108E-2</v>
      </c>
      <c r="AG44" s="7">
        <f t="shared" si="34"/>
        <v>-6.6590083690454049E-2</v>
      </c>
      <c r="AH44" s="7">
        <f t="shared" si="34"/>
        <v>-0.37056128648192677</v>
      </c>
      <c r="AI44" s="7">
        <f t="shared" si="34"/>
        <v>0.35630278862140585</v>
      </c>
      <c r="AJ44" s="7">
        <f t="shared" si="34"/>
        <v>-0.40544371422333825</v>
      </c>
      <c r="AK44" s="7">
        <f t="shared" si="34"/>
        <v>0.30679944358197986</v>
      </c>
      <c r="AL44" s="7">
        <f t="shared" si="34"/>
        <v>0.49375881637541852</v>
      </c>
      <c r="AM44" s="7">
        <f t="shared" si="34"/>
        <v>0.12776029003020994</v>
      </c>
      <c r="AN44" s="7">
        <f t="shared" si="34"/>
        <v>0.19771685006298867</v>
      </c>
      <c r="AO44" s="7">
        <f t="shared" si="34"/>
        <v>0</v>
      </c>
      <c r="AP44" s="7">
        <f t="shared" si="34"/>
        <v>-9.0909090909090828E-2</v>
      </c>
      <c r="AQ44" s="7">
        <f t="shared" si="28"/>
        <v>-0.31937658873928898</v>
      </c>
      <c r="AR44" s="7">
        <f t="shared" si="28"/>
        <v>0</v>
      </c>
      <c r="AS44" s="7">
        <f t="shared" si="28"/>
        <v>4.5454545454545414E-2</v>
      </c>
      <c r="AT44" s="7">
        <f t="shared" si="28"/>
        <v>0</v>
      </c>
      <c r="AU44" s="7">
        <f t="shared" si="28"/>
        <v>-9.0909090909090828E-2</v>
      </c>
      <c r="AV44" s="7">
        <f t="shared" si="28"/>
        <v>0</v>
      </c>
      <c r="AW44" s="7">
        <f t="shared" si="28"/>
        <v>-9.0909090909090828E-2</v>
      </c>
      <c r="AX44" s="7">
        <f t="shared" si="28"/>
        <v>-9.0909090909090828E-2</v>
      </c>
      <c r="AY44" s="7">
        <f t="shared" si="28"/>
        <v>0</v>
      </c>
      <c r="AZ44" s="7">
        <f t="shared" si="28"/>
        <v>-9.0909090909090828E-2</v>
      </c>
      <c r="BA44" s="7">
        <f t="shared" si="28"/>
        <v>-0.31937658873928898</v>
      </c>
      <c r="BB44" s="7">
        <f t="shared" si="28"/>
        <v>-4.5454545454545303E-2</v>
      </c>
      <c r="BC44" s="7">
        <f t="shared" ref="BC44:BR107" si="41">IF(MOD(BC$3/$J44,1)&gt;0.5,-(1-MOD(BC$3/$J44,1)),MOD(BC$3/$J44,1))</f>
        <v>-0.37856123319674218</v>
      </c>
      <c r="BD44" s="7">
        <f t="shared" si="41"/>
        <v>0</v>
      </c>
      <c r="BE44" s="7">
        <f t="shared" si="41"/>
        <v>-4.5454545454545303E-2</v>
      </c>
      <c r="BF44" s="7">
        <f t="shared" si="41"/>
        <v>0</v>
      </c>
      <c r="BG44" s="7">
        <f t="shared" si="41"/>
        <v>-0.31937658873928898</v>
      </c>
      <c r="BH44" s="7">
        <f t="shared" si="41"/>
        <v>-0.31937658873928898</v>
      </c>
      <c r="BI44" s="7">
        <f t="shared" si="41"/>
        <v>-0.37856123319674218</v>
      </c>
      <c r="BJ44" s="7">
        <f t="shared" si="41"/>
        <v>7.5211289321055697E-2</v>
      </c>
      <c r="BK44" s="7">
        <f t="shared" si="41"/>
        <v>-0.48735856370301356</v>
      </c>
      <c r="BL44" s="7">
        <f t="shared" si="41"/>
        <v>0.30994215158979643</v>
      </c>
      <c r="BM44" s="7">
        <f t="shared" si="41"/>
        <v>-0.2630226257267938</v>
      </c>
      <c r="BN44" s="7">
        <f t="shared" si="41"/>
        <v>-1.4037881967965404E-11</v>
      </c>
      <c r="BO44" s="7">
        <f t="shared" si="41"/>
        <v>-5.6942228709999654E-12</v>
      </c>
      <c r="BP44" s="7">
        <f t="shared" si="41"/>
        <v>-1.3451928460028739E-10</v>
      </c>
      <c r="BQ44" s="7">
        <f t="shared" si="41"/>
        <v>-8.2249851374172067E-10</v>
      </c>
      <c r="BR44" s="7">
        <f t="shared" si="41"/>
        <v>-3.8179364114654391E-9</v>
      </c>
      <c r="BS44" s="7">
        <f t="shared" si="39"/>
        <v>4.1155575206609228E-12</v>
      </c>
      <c r="BT44" s="7">
        <f t="shared" si="39"/>
        <v>-5.0683901520187646E-12</v>
      </c>
      <c r="BU44" s="7">
        <f t="shared" si="39"/>
        <v>0.38668799653460995</v>
      </c>
      <c r="BV44" s="7">
        <f t="shared" si="39"/>
        <v>0.47593849350323403</v>
      </c>
      <c r="BW44" s="7">
        <f t="shared" si="39"/>
        <v>-0.305467505487798</v>
      </c>
      <c r="BX44" s="7">
        <f t="shared" si="30"/>
        <v>-0.462279502818979</v>
      </c>
      <c r="BY44" s="7">
        <f t="shared" si="30"/>
        <v>0.24057297385935161</v>
      </c>
      <c r="BZ44" s="7">
        <f t="shared" si="30"/>
        <v>0.33844055590111588</v>
      </c>
      <c r="CA44" s="7">
        <f t="shared" si="30"/>
        <v>0.43214082623190203</v>
      </c>
      <c r="CB44" s="7">
        <f t="shared" si="30"/>
        <v>-0.39712785096704795</v>
      </c>
      <c r="CC44" s="7">
        <f t="shared" si="30"/>
        <v>-0.20756909115496103</v>
      </c>
      <c r="CD44" s="7">
        <f t="shared" si="30"/>
        <v>0.10056806148337016</v>
      </c>
      <c r="CE44" s="7">
        <f t="shared" si="30"/>
        <v>0.49961163684019794</v>
      </c>
      <c r="CF44" s="7">
        <f t="shared" si="30"/>
        <v>-0.48195810026299757</v>
      </c>
      <c r="CG44" s="7">
        <f t="shared" si="30"/>
        <v>-0.38668898600031332</v>
      </c>
      <c r="CH44" s="7">
        <f t="shared" si="30"/>
        <v>-0.30182942736533058</v>
      </c>
      <c r="CI44" s="7">
        <f t="shared" si="30"/>
        <v>-0.21504511701976914</v>
      </c>
      <c r="CJ44" s="7">
        <f t="shared" si="30"/>
        <v>0.36584484118107907</v>
      </c>
      <c r="CK44" s="7">
        <f t="shared" si="30"/>
        <v>0.40394758324103308</v>
      </c>
      <c r="CL44" s="7">
        <f t="shared" si="25"/>
        <v>-0.46651676127261532</v>
      </c>
      <c r="CM44" s="7">
        <f t="shared" ref="CM44:DB107" si="42">IF(MOD(CM$3/$J44,1)&gt;0.5,-(1-MOD(CM$3/$J44,1)),MOD(CM$3/$J44,1))</f>
        <v>0.11675539148174519</v>
      </c>
      <c r="CN44" s="7">
        <f t="shared" si="42"/>
        <v>0.15357942322090423</v>
      </c>
      <c r="CO44" s="7">
        <f t="shared" si="42"/>
        <v>-0.10330141341776056</v>
      </c>
      <c r="CP44" s="7">
        <f t="shared" si="42"/>
        <v>-0.12221033386813751</v>
      </c>
      <c r="CQ44" s="7">
        <f t="shared" si="42"/>
        <v>-0.1024722971725609</v>
      </c>
      <c r="CR44" s="7">
        <f t="shared" si="42"/>
        <v>0.10695607301722987</v>
      </c>
      <c r="CS44" s="7">
        <f t="shared" si="42"/>
        <v>0.37182404071393904</v>
      </c>
      <c r="CT44" s="7">
        <f t="shared" si="42"/>
        <v>0.24533204068263359</v>
      </c>
      <c r="CU44" s="7">
        <f t="shared" si="42"/>
        <v>0.38257844381103112</v>
      </c>
      <c r="CV44" s="7">
        <f t="shared" si="42"/>
        <v>-4.6364243840109509E-2</v>
      </c>
      <c r="CW44" s="7">
        <f t="shared" si="42"/>
        <v>-0.10168703832189929</v>
      </c>
      <c r="CX44" s="7">
        <f t="shared" si="42"/>
        <v>-4.4563544237504638E-2</v>
      </c>
      <c r="CY44" s="7">
        <f t="shared" si="42"/>
        <v>-3.8544566815732484E-2</v>
      </c>
      <c r="CZ44" s="7">
        <f t="shared" si="42"/>
        <v>-0.47927068982345178</v>
      </c>
      <c r="DA44" s="7">
        <f t="shared" si="42"/>
        <v>0.3219310855260169</v>
      </c>
      <c r="DB44" s="7">
        <f t="shared" si="42"/>
        <v>-0.21786746538503143</v>
      </c>
      <c r="DC44" s="7">
        <f t="shared" si="40"/>
        <v>3.4582976463150013E-2</v>
      </c>
      <c r="DD44" s="7">
        <f t="shared" si="40"/>
        <v>4.2965350106574485E-2</v>
      </c>
      <c r="DE44" s="7">
        <f t="shared" si="40"/>
        <v>0.14930534827357822</v>
      </c>
      <c r="DF44" s="7">
        <f t="shared" si="40"/>
        <v>4.1597068825517053E-3</v>
      </c>
      <c r="DG44" s="7">
        <f t="shared" si="40"/>
        <v>2.2711213472952725E-3</v>
      </c>
      <c r="DH44" s="7">
        <f t="shared" si="40"/>
        <v>0.29724329546226252</v>
      </c>
      <c r="DI44" s="7">
        <f t="shared" si="40"/>
        <v>-3.3458233398559023E-2</v>
      </c>
      <c r="DJ44" s="7">
        <f t="shared" si="40"/>
        <v>0.16964459236181709</v>
      </c>
      <c r="DK44" s="7">
        <f t="shared" si="40"/>
        <v>0.25805173435646173</v>
      </c>
      <c r="DL44" s="7">
        <f t="shared" si="40"/>
        <v>0.35076981032144472</v>
      </c>
      <c r="DM44" s="7">
        <f t="shared" si="40"/>
        <v>0.41923983967666395</v>
      </c>
      <c r="DN44" s="7">
        <f t="shared" si="40"/>
        <v>0.38383422911679566</v>
      </c>
      <c r="DO44" s="7">
        <f t="shared" si="40"/>
        <v>0.12446751399053357</v>
      </c>
      <c r="DP44" s="7">
        <f t="shared" si="40"/>
        <v>-0.47602481919121398</v>
      </c>
      <c r="DQ44" s="7">
        <f t="shared" si="40"/>
        <v>0.40701747602799498</v>
      </c>
      <c r="DR44" s="7">
        <f t="shared" si="32"/>
        <v>-0.26290570246349165</v>
      </c>
      <c r="DS44" s="7">
        <f t="shared" si="26"/>
        <v>-6.4496404499274629E-3</v>
      </c>
      <c r="DT44" s="7">
        <f t="shared" si="26"/>
        <v>0.29178867766049121</v>
      </c>
      <c r="DU44" s="7">
        <f t="shared" si="26"/>
        <v>0.29159648318855624</v>
      </c>
      <c r="DV44" s="7">
        <f t="shared" si="26"/>
        <v>-0.31002003625316554</v>
      </c>
      <c r="DW44" s="7">
        <f t="shared" si="26"/>
        <v>-0.10641526429937243</v>
      </c>
      <c r="DX44" s="7">
        <f t="shared" si="26"/>
        <v>-0.20098594512162915</v>
      </c>
      <c r="DY44" s="7">
        <f t="shared" si="26"/>
        <v>-0.21739675193954555</v>
      </c>
      <c r="DZ44" s="7">
        <f t="shared" si="26"/>
        <v>0.43944488236656642</v>
      </c>
      <c r="EA44" s="7">
        <f t="shared" si="26"/>
        <v>-4.8837496692511362E-2</v>
      </c>
      <c r="EB44" s="7">
        <f t="shared" si="26"/>
        <v>-0.27114088007927006</v>
      </c>
      <c r="EC44" s="7">
        <f t="shared" si="26"/>
        <v>-0.27321398648021156</v>
      </c>
      <c r="ED44" s="7">
        <f t="shared" si="26"/>
        <v>-0.29090562567222178</v>
      </c>
      <c r="EE44" s="7">
        <f t="shared" si="26"/>
        <v>0.28540760877635507</v>
      </c>
      <c r="EF44" s="7">
        <f t="shared" si="26"/>
        <v>0.31770112225319619</v>
      </c>
      <c r="EG44" s="7">
        <f t="shared" si="33"/>
        <v>-0.10551911349939802</v>
      </c>
      <c r="EH44" s="7">
        <f t="shared" si="33"/>
        <v>0.20096238498866906</v>
      </c>
      <c r="EI44" s="7">
        <f t="shared" si="33"/>
        <v>-0.36866206142506952</v>
      </c>
      <c r="EJ44" s="7">
        <f t="shared" si="27"/>
        <v>-0.36572582450105695</v>
      </c>
      <c r="EK44" s="7">
        <f t="shared" si="27"/>
        <v>0.44092924567133052</v>
      </c>
      <c r="EL44" s="7">
        <f t="shared" si="27"/>
        <v>0.27896349949342181</v>
      </c>
      <c r="EM44" s="7">
        <f t="shared" si="27"/>
        <v>-0.27939918202866731</v>
      </c>
      <c r="EN44" s="7">
        <f t="shared" si="27"/>
        <v>0.45491258841364585</v>
      </c>
      <c r="EO44" s="7">
        <f t="shared" si="27"/>
        <v>-7.4556234397955001E-2</v>
      </c>
      <c r="EP44" s="7">
        <f t="shared" si="27"/>
        <v>-0.44235816884763779</v>
      </c>
      <c r="EQ44" s="7">
        <f t="shared" si="27"/>
        <v>-6.8088260935223799E-2</v>
      </c>
      <c r="ER44" s="7">
        <f t="shared" si="27"/>
        <v>-0.27369731380110918</v>
      </c>
      <c r="ES44" s="7">
        <f t="shared" si="27"/>
        <v>-0.4253442377764296</v>
      </c>
      <c r="ET44" s="7">
        <f t="shared" si="27"/>
        <v>0.15327424092359054</v>
      </c>
      <c r="EU44" s="7">
        <f t="shared" si="27"/>
        <v>-0.17425634523523703</v>
      </c>
      <c r="EV44" s="7">
        <f t="shared" si="27"/>
        <v>0.36754132446183863</v>
      </c>
      <c r="EW44" s="7">
        <f t="shared" si="27"/>
        <v>0.32425428202171735</v>
      </c>
      <c r="EX44" s="7">
        <f t="shared" si="37"/>
        <v>-0.15382661724407309</v>
      </c>
      <c r="EY44" s="7">
        <f t="shared" si="37"/>
        <v>-0.27531841934758838</v>
      </c>
      <c r="EZ44" s="7">
        <f t="shared" si="37"/>
        <v>-8.8908647701259391E-2</v>
      </c>
      <c r="FA44" s="7">
        <f t="shared" si="37"/>
        <v>-0.13268617130389471</v>
      </c>
      <c r="FB44" s="7">
        <f t="shared" si="37"/>
        <v>0.4542514470644845</v>
      </c>
      <c r="FC44" s="7">
        <f t="shared" si="37"/>
        <v>-0.32563650075965866</v>
      </c>
      <c r="FD44" s="7">
        <f t="shared" si="37"/>
        <v>-0.35228060197851863</v>
      </c>
      <c r="FE44" s="7">
        <f t="shared" si="37"/>
        <v>-0.16001607092310111</v>
      </c>
      <c r="FF44" s="7">
        <f t="shared" si="37"/>
        <v>-0.15117432813732912</v>
      </c>
      <c r="FG44" s="7">
        <f t="shared" si="37"/>
        <v>-0.22237232839882459</v>
      </c>
      <c r="FH44" s="7">
        <f t="shared" si="37"/>
        <v>-0.10323872536307022</v>
      </c>
      <c r="FI44" s="7">
        <f t="shared" si="37"/>
        <v>0.28385870863313301</v>
      </c>
      <c r="FJ44" s="7">
        <f t="shared" si="37"/>
        <v>-5.7514012161032468E-2</v>
      </c>
      <c r="FK44" s="7">
        <f t="shared" si="37"/>
        <v>-0.47950528968804917</v>
      </c>
      <c r="FL44" s="7">
        <f t="shared" si="37"/>
        <v>0.29044792288765109</v>
      </c>
      <c r="FM44" s="7">
        <f t="shared" si="37"/>
        <v>0.32797743050435457</v>
      </c>
      <c r="FN44" s="7">
        <f t="shared" si="35"/>
        <v>0.28907655190182879</v>
      </c>
      <c r="FO44" s="7">
        <f t="shared" si="35"/>
        <v>0.32381083058309912</v>
      </c>
      <c r="FP44" s="7">
        <f t="shared" si="38"/>
        <v>-0.21247699788696117</v>
      </c>
      <c r="FQ44" s="7">
        <f t="shared" si="38"/>
        <v>-0.14016227906515866</v>
      </c>
      <c r="FR44" s="7">
        <f t="shared" si="38"/>
        <v>-0.47383035287174025</v>
      </c>
      <c r="FS44" s="7">
        <f t="shared" si="38"/>
        <v>-0.18107385135223808</v>
      </c>
      <c r="FT44" s="7">
        <f t="shared" si="38"/>
        <v>0.37315426392996542</v>
      </c>
      <c r="FU44" s="7">
        <f t="shared" si="38"/>
        <v>-0.23099716051144958</v>
      </c>
      <c r="FV44" s="7">
        <f t="shared" si="38"/>
        <v>0.31092509025652393</v>
      </c>
      <c r="FW44" s="7">
        <f t="shared" si="38"/>
        <v>-6.3097494101074902E-2</v>
      </c>
      <c r="FX44" s="7">
        <f t="shared" si="38"/>
        <v>-0.22743069646753966</v>
      </c>
      <c r="FY44" s="7">
        <f t="shared" si="38"/>
        <v>0.43164560215440495</v>
      </c>
      <c r="FZ44" s="7">
        <f t="shared" si="38"/>
        <v>-0.27957268596920315</v>
      </c>
      <c r="GA44" s="7">
        <f t="shared" si="38"/>
        <v>0.16857839470105773</v>
      </c>
      <c r="GB44" s="7">
        <f t="shared" si="38"/>
        <v>6.0134124163766955E-2</v>
      </c>
      <c r="GC44" s="7">
        <f t="shared" si="38"/>
        <v>-0.21865663710565286</v>
      </c>
      <c r="GD44" s="7">
        <f t="shared" si="38"/>
        <v>8.8372652793282214E-2</v>
      </c>
      <c r="GE44" s="7">
        <f t="shared" si="38"/>
        <v>0.31869107891725434</v>
      </c>
      <c r="GF44" s="7">
        <f t="shared" si="20"/>
        <v>0.12361455583152292</v>
      </c>
      <c r="GG44" s="7">
        <f t="shared" si="20"/>
        <v>0.41905549948842236</v>
      </c>
      <c r="GH44" s="7">
        <f t="shared" si="20"/>
        <v>0.23456847104648659</v>
      </c>
      <c r="GI44" s="7">
        <f t="shared" si="20"/>
        <v>-0.4848704758767397</v>
      </c>
      <c r="GJ44" s="7">
        <f t="shared" si="20"/>
        <v>-0.34015756663421826</v>
      </c>
      <c r="GK44" s="7">
        <f t="shared" si="20"/>
        <v>-0.20158848821832187</v>
      </c>
    </row>
    <row r="45" spans="6:193">
      <c r="F45" s="20">
        <v>42</v>
      </c>
      <c r="G45">
        <f>'Class data q'!J44</f>
        <v>-7.3568236814913804E-19</v>
      </c>
      <c r="H45" s="20">
        <f>'Class data q'!K44</f>
        <v>-9.7619391158251001E-19</v>
      </c>
      <c r="J45" s="89">
        <v>-6.6880215286285286E-19</v>
      </c>
      <c r="K45" s="7">
        <f t="shared" si="3"/>
        <v>0.42535679618807087</v>
      </c>
      <c r="L45" s="7">
        <f t="shared" si="36"/>
        <v>-0.37646765714644292</v>
      </c>
      <c r="M45" s="7">
        <f t="shared" si="36"/>
        <v>-0.13601425603657802</v>
      </c>
      <c r="N45" s="7">
        <f t="shared" si="36"/>
        <v>-0.10850745310087762</v>
      </c>
      <c r="O45" s="7">
        <f t="shared" si="36"/>
        <v>0.36463027124528669</v>
      </c>
      <c r="P45" s="7">
        <f t="shared" si="36"/>
        <v>0.30305724062924355</v>
      </c>
      <c r="Q45" s="7">
        <f t="shared" si="36"/>
        <v>-0.17678986089595128</v>
      </c>
      <c r="R45" s="7">
        <f t="shared" si="36"/>
        <v>-0.10405589786876135</v>
      </c>
      <c r="S45" s="7">
        <f t="shared" si="36"/>
        <v>-0.115372888983444</v>
      </c>
      <c r="T45" s="7">
        <f t="shared" si="36"/>
        <v>0.49730950354996545</v>
      </c>
      <c r="U45" s="7">
        <f t="shared" si="36"/>
        <v>-0.16699915422413159</v>
      </c>
      <c r="V45" s="7">
        <f t="shared" si="36"/>
        <v>0.15039416534279715</v>
      </c>
      <c r="W45" s="7">
        <f t="shared" si="36"/>
        <v>0.48884767696284936</v>
      </c>
      <c r="X45" s="7">
        <f t="shared" si="36"/>
        <v>-0.35339207927794491</v>
      </c>
      <c r="Y45" s="7">
        <f t="shared" si="36"/>
        <v>0.10640371397175427</v>
      </c>
      <c r="Z45" s="7">
        <f t="shared" si="36"/>
        <v>1.0168692003600377E-3</v>
      </c>
      <c r="AA45" s="7">
        <f t="shared" si="36"/>
        <v>0.34064617990701523</v>
      </c>
      <c r="AB45" s="7">
        <f t="shared" si="34"/>
        <v>-0.20054468892245991</v>
      </c>
      <c r="AC45" s="7">
        <f t="shared" si="34"/>
        <v>-0.30997383382986454</v>
      </c>
      <c r="AD45" s="7">
        <f t="shared" si="34"/>
        <v>-0.36433221083039502</v>
      </c>
      <c r="AE45" s="7">
        <f t="shared" si="34"/>
        <v>0.43281521458148142</v>
      </c>
      <c r="AF45" s="7">
        <f t="shared" si="34"/>
        <v>-0.29221787607652416</v>
      </c>
      <c r="AG45" s="7">
        <f t="shared" si="34"/>
        <v>-7.3249092059499477E-2</v>
      </c>
      <c r="AH45" s="7">
        <f t="shared" si="34"/>
        <v>-0.30761741513011953</v>
      </c>
      <c r="AI45" s="7">
        <f t="shared" si="34"/>
        <v>-8.06693251638535E-3</v>
      </c>
      <c r="AJ45" s="7">
        <f t="shared" si="34"/>
        <v>-0.34598808564533101</v>
      </c>
      <c r="AK45" s="7">
        <f t="shared" si="34"/>
        <v>0.13747938794018921</v>
      </c>
      <c r="AL45" s="7">
        <f t="shared" si="34"/>
        <v>4.3134698013005845E-2</v>
      </c>
      <c r="AM45" s="7">
        <f t="shared" si="34"/>
        <v>0.34053631903327641</v>
      </c>
      <c r="AN45" s="7">
        <f t="shared" si="34"/>
        <v>0.31748853506940122</v>
      </c>
      <c r="AO45" s="7">
        <f t="shared" si="34"/>
        <v>9.9999999999999867E-2</v>
      </c>
      <c r="AP45" s="7">
        <f t="shared" si="34"/>
        <v>0</v>
      </c>
      <c r="AQ45" s="7">
        <f t="shared" si="28"/>
        <v>-0.25131424761321797</v>
      </c>
      <c r="AR45" s="7">
        <f t="shared" si="28"/>
        <v>9.9999999999999867E-2</v>
      </c>
      <c r="AS45" s="7">
        <f t="shared" si="28"/>
        <v>0.14999999999999991</v>
      </c>
      <c r="AT45" s="7">
        <f t="shared" ref="AT45:BI108" si="43">IF(MOD(AT$3/$J45,1)&gt;0.5,-(1-MOD(AT$3/$J45,1)),MOD(AT$3/$J45,1))</f>
        <v>9.9999999999999867E-2</v>
      </c>
      <c r="AU45" s="7">
        <f t="shared" si="43"/>
        <v>0</v>
      </c>
      <c r="AV45" s="7">
        <f t="shared" si="43"/>
        <v>9.9999999999999867E-2</v>
      </c>
      <c r="AW45" s="7">
        <f t="shared" si="43"/>
        <v>0</v>
      </c>
      <c r="AX45" s="7">
        <f t="shared" si="43"/>
        <v>0</v>
      </c>
      <c r="AY45" s="7">
        <f t="shared" si="43"/>
        <v>9.9999999999999867E-2</v>
      </c>
      <c r="AZ45" s="7">
        <f t="shared" si="43"/>
        <v>0</v>
      </c>
      <c r="BA45" s="7">
        <f t="shared" si="43"/>
        <v>-0.25131424761321797</v>
      </c>
      <c r="BB45" s="7">
        <f t="shared" si="43"/>
        <v>5.0000000000000044E-2</v>
      </c>
      <c r="BC45" s="7">
        <f t="shared" si="43"/>
        <v>-0.31641735651641656</v>
      </c>
      <c r="BD45" s="7">
        <f t="shared" si="43"/>
        <v>9.9999999999999867E-2</v>
      </c>
      <c r="BE45" s="7">
        <f t="shared" si="43"/>
        <v>5.0000000000000044E-2</v>
      </c>
      <c r="BF45" s="7">
        <f t="shared" si="43"/>
        <v>9.9999999999999867E-2</v>
      </c>
      <c r="BG45" s="7">
        <f t="shared" si="43"/>
        <v>-0.25131424761321797</v>
      </c>
      <c r="BH45" s="7">
        <f t="shared" si="43"/>
        <v>-0.25131424761321797</v>
      </c>
      <c r="BI45" s="7">
        <f t="shared" si="43"/>
        <v>-0.31641735651641656</v>
      </c>
      <c r="BJ45" s="7">
        <f t="shared" si="41"/>
        <v>0.18273241825316111</v>
      </c>
      <c r="BK45" s="7">
        <f t="shared" si="41"/>
        <v>-0.23609442007331527</v>
      </c>
      <c r="BL45" s="7">
        <f t="shared" si="41"/>
        <v>0.34093636674877603</v>
      </c>
      <c r="BM45" s="7">
        <f t="shared" si="41"/>
        <v>-0.18932488829947325</v>
      </c>
      <c r="BN45" s="7">
        <f t="shared" si="41"/>
        <v>-1.5441758982603915E-11</v>
      </c>
      <c r="BO45" s="7">
        <f t="shared" si="41"/>
        <v>-6.2636562603302082E-12</v>
      </c>
      <c r="BP45" s="7">
        <f t="shared" si="41"/>
        <v>-1.4797119085585564E-10</v>
      </c>
      <c r="BQ45" s="7">
        <f t="shared" si="41"/>
        <v>-9.0474838732035323E-10</v>
      </c>
      <c r="BR45" s="7">
        <f t="shared" si="41"/>
        <v>-4.199730008203062E-9</v>
      </c>
      <c r="BS45" s="7">
        <f t="shared" si="39"/>
        <v>4.5271132727270147E-12</v>
      </c>
      <c r="BT45" s="7">
        <f t="shared" si="39"/>
        <v>-5.5752069627601486E-12</v>
      </c>
      <c r="BU45" s="7">
        <f t="shared" si="39"/>
        <v>0.42535679618807087</v>
      </c>
      <c r="BV45" s="7">
        <f t="shared" si="39"/>
        <v>-0.37646765714644292</v>
      </c>
      <c r="BW45" s="7">
        <f t="shared" si="39"/>
        <v>-0.13601425603657802</v>
      </c>
      <c r="BX45" s="7">
        <f t="shared" si="30"/>
        <v>-0.10850745310087762</v>
      </c>
      <c r="BY45" s="7">
        <f t="shared" si="30"/>
        <v>0.36463027124528669</v>
      </c>
      <c r="BZ45" s="7">
        <f t="shared" si="30"/>
        <v>0.37228461149122744</v>
      </c>
      <c r="CA45" s="7">
        <f t="shared" si="30"/>
        <v>0.47535490885509218</v>
      </c>
      <c r="CB45" s="7">
        <f t="shared" si="30"/>
        <v>-0.33684063606375281</v>
      </c>
      <c r="CC45" s="7">
        <f t="shared" si="30"/>
        <v>-0.12832600027045726</v>
      </c>
      <c r="CD45" s="7">
        <f t="shared" si="30"/>
        <v>0.21062486763170707</v>
      </c>
      <c r="CE45" s="7">
        <f t="shared" si="30"/>
        <v>-0.45042719947578236</v>
      </c>
      <c r="CF45" s="7">
        <f t="shared" si="30"/>
        <v>-0.33015391028929741</v>
      </c>
      <c r="CG45" s="7">
        <f t="shared" si="30"/>
        <v>-0.32535788460034476</v>
      </c>
      <c r="CH45" s="7">
        <f t="shared" si="30"/>
        <v>-0.23201237010186382</v>
      </c>
      <c r="CI45" s="7">
        <f t="shared" si="30"/>
        <v>-3.6549628721746386E-2</v>
      </c>
      <c r="CJ45" s="7">
        <f t="shared" si="30"/>
        <v>-0.39757067470081342</v>
      </c>
      <c r="CK45" s="7">
        <f t="shared" si="30"/>
        <v>0.4443423415651363</v>
      </c>
      <c r="CL45" s="7">
        <f t="shared" si="25"/>
        <v>-0.3131684373998771</v>
      </c>
      <c r="CM45" s="7">
        <f t="shared" si="42"/>
        <v>-0.1715690693700811</v>
      </c>
      <c r="CN45" s="7">
        <f t="shared" si="42"/>
        <v>0.46893736554299181</v>
      </c>
      <c r="CO45" s="7">
        <f t="shared" si="42"/>
        <v>-0.21363155475953732</v>
      </c>
      <c r="CP45" s="7">
        <f t="shared" si="42"/>
        <v>0.46556863274504767</v>
      </c>
      <c r="CQ45" s="7">
        <f t="shared" si="42"/>
        <v>0.28728047311017235</v>
      </c>
      <c r="CR45" s="7">
        <f t="shared" si="42"/>
        <v>-0.1823483196810507</v>
      </c>
      <c r="CS45" s="7">
        <f t="shared" si="42"/>
        <v>-0.19099355521466777</v>
      </c>
      <c r="CT45" s="7">
        <f t="shared" si="42"/>
        <v>-0.13013475524910945</v>
      </c>
      <c r="CU45" s="7">
        <f t="shared" si="42"/>
        <v>0.42083628819213459</v>
      </c>
      <c r="CV45" s="7">
        <f t="shared" si="42"/>
        <v>0.34899933177587172</v>
      </c>
      <c r="CW45" s="7">
        <f t="shared" si="42"/>
        <v>8.8144257845910623E-2</v>
      </c>
      <c r="CX45" s="7">
        <f t="shared" si="42"/>
        <v>5.0980101338744754E-2</v>
      </c>
      <c r="CY45" s="7">
        <f t="shared" si="42"/>
        <v>5.7600976502694134E-2</v>
      </c>
      <c r="CZ45" s="7">
        <f t="shared" si="42"/>
        <v>-0.22719775880579762</v>
      </c>
      <c r="DA45" s="7">
        <f t="shared" si="42"/>
        <v>0.45412419407861848</v>
      </c>
      <c r="DB45" s="7">
        <f t="shared" si="42"/>
        <v>-0.13965421192353467</v>
      </c>
      <c r="DC45" s="7">
        <f t="shared" si="40"/>
        <v>3.8041274109465013E-2</v>
      </c>
      <c r="DD45" s="7">
        <f t="shared" si="40"/>
        <v>4.7261885117231929E-2</v>
      </c>
      <c r="DE45" s="7">
        <f t="shared" si="40"/>
        <v>0.16423588310093604</v>
      </c>
      <c r="DF45" s="7">
        <f t="shared" si="40"/>
        <v>4.5756775708068751E-3</v>
      </c>
      <c r="DG45" s="7">
        <f t="shared" si="40"/>
        <v>2.4982334820247997E-3</v>
      </c>
      <c r="DH45" s="7">
        <f t="shared" si="40"/>
        <v>0.32696762500848875</v>
      </c>
      <c r="DI45" s="7">
        <f t="shared" si="40"/>
        <v>-3.6804056738414914E-2</v>
      </c>
      <c r="DJ45" s="7">
        <f t="shared" si="40"/>
        <v>0.18660905159799879</v>
      </c>
      <c r="DK45" s="7">
        <f t="shared" si="40"/>
        <v>0.28385690779210787</v>
      </c>
      <c r="DL45" s="7">
        <f t="shared" si="40"/>
        <v>0.48584679135358888</v>
      </c>
      <c r="DM45" s="7">
        <f t="shared" si="40"/>
        <v>0.46116382364433028</v>
      </c>
      <c r="DN45" s="7">
        <f t="shared" si="40"/>
        <v>0.42221765202847517</v>
      </c>
      <c r="DO45" s="7">
        <f t="shared" si="40"/>
        <v>0.23691426538958682</v>
      </c>
      <c r="DP45" s="7">
        <f t="shared" si="40"/>
        <v>-0.42362730111033542</v>
      </c>
      <c r="DQ45" s="7">
        <f t="shared" si="40"/>
        <v>0.44771922363079442</v>
      </c>
      <c r="DR45" s="7">
        <f t="shared" si="32"/>
        <v>-0.18919627270984096</v>
      </c>
      <c r="DS45" s="7">
        <f t="shared" si="26"/>
        <v>9.2905395505079591E-2</v>
      </c>
      <c r="DT45" s="7">
        <f t="shared" ref="DT45:EH108" si="44">IF(MOD(DT$3/$J45,1)&gt;0.5,-(1-MOD(DT$3/$J45,1)),MOD(DT$3/$J45,1))</f>
        <v>0.42096754542654002</v>
      </c>
      <c r="DU45" s="7">
        <f t="shared" si="44"/>
        <v>0.42075613150741153</v>
      </c>
      <c r="DV45" s="7">
        <f t="shared" si="44"/>
        <v>-0.24102203987848214</v>
      </c>
      <c r="DW45" s="7">
        <f t="shared" si="44"/>
        <v>-1.7056790729309879E-2</v>
      </c>
      <c r="DX45" s="7">
        <f t="shared" si="44"/>
        <v>-0.12108453963379218</v>
      </c>
      <c r="DY45" s="7">
        <f t="shared" si="44"/>
        <v>-0.13913642713350027</v>
      </c>
      <c r="DZ45" s="7">
        <f t="shared" si="44"/>
        <v>-0.41661062939677707</v>
      </c>
      <c r="EA45" s="7">
        <f t="shared" si="44"/>
        <v>0.24627875363823692</v>
      </c>
      <c r="EB45" s="7">
        <f t="shared" si="44"/>
        <v>-0.19825496808719711</v>
      </c>
      <c r="EC45" s="7">
        <f t="shared" si="44"/>
        <v>-0.20053538512823288</v>
      </c>
      <c r="ED45" s="7">
        <f t="shared" si="44"/>
        <v>-0.219996188239444</v>
      </c>
      <c r="EE45" s="7">
        <f t="shared" si="44"/>
        <v>0.31394836965399053</v>
      </c>
      <c r="EF45" s="7">
        <f t="shared" si="44"/>
        <v>0.34947123447851575</v>
      </c>
      <c r="EG45" s="7">
        <f t="shared" si="44"/>
        <v>-1.6071024849337978E-2</v>
      </c>
      <c r="EH45" s="7">
        <f t="shared" si="44"/>
        <v>0.22105862348753594</v>
      </c>
      <c r="EI45" s="7">
        <f t="shared" si="33"/>
        <v>-0.30552826756757656</v>
      </c>
      <c r="EJ45" s="7">
        <f t="shared" si="27"/>
        <v>-0.30229840695116272</v>
      </c>
      <c r="EK45" s="7">
        <f t="shared" ref="EK45:EZ108" si="45">IF(MOD(EK$3/$J45,1)&gt;0.5,-(1-MOD(EK$3/$J45,1)),MOD(EK$3/$J45,1))</f>
        <v>0.4850221702384635</v>
      </c>
      <c r="EL45" s="7">
        <f t="shared" si="45"/>
        <v>0.30685984944276395</v>
      </c>
      <c r="EM45" s="7">
        <f t="shared" si="45"/>
        <v>-0.20733910023153423</v>
      </c>
      <c r="EN45" s="7">
        <f t="shared" si="45"/>
        <v>-0.49959615274498959</v>
      </c>
      <c r="EO45" s="7">
        <f t="shared" si="45"/>
        <v>1.7988142162249421E-2</v>
      </c>
      <c r="EP45" s="7">
        <f t="shared" si="45"/>
        <v>-0.38659398573240167</v>
      </c>
      <c r="EQ45" s="7">
        <f t="shared" si="45"/>
        <v>0.12510291297125375</v>
      </c>
      <c r="ER45" s="7">
        <f t="shared" si="45"/>
        <v>-0.20106704518122032</v>
      </c>
      <c r="ES45" s="7">
        <f t="shared" si="45"/>
        <v>-0.36787866155407256</v>
      </c>
      <c r="ET45" s="7">
        <f t="shared" si="45"/>
        <v>0.36860166501594938</v>
      </c>
      <c r="EU45" s="7">
        <f t="shared" si="45"/>
        <v>0.1083180202412386</v>
      </c>
      <c r="EV45" s="7">
        <f t="shared" si="45"/>
        <v>0.40429545690802243</v>
      </c>
      <c r="EW45" s="7">
        <f t="shared" si="45"/>
        <v>0.35667971022388906</v>
      </c>
      <c r="EX45" s="7">
        <f t="shared" si="45"/>
        <v>-6.9209278968480503E-2</v>
      </c>
      <c r="EY45" s="7">
        <f t="shared" si="45"/>
        <v>-0.10285026128234742</v>
      </c>
      <c r="EZ45" s="7">
        <f t="shared" si="45"/>
        <v>2.2004875286145698E-3</v>
      </c>
      <c r="FA45" s="7">
        <f t="shared" si="37"/>
        <v>0.15404521156571516</v>
      </c>
      <c r="FB45" s="7">
        <f t="shared" si="37"/>
        <v>-0.4003234082290672</v>
      </c>
      <c r="FC45" s="7">
        <f t="shared" si="37"/>
        <v>-0.35820015083562451</v>
      </c>
      <c r="FD45" s="7">
        <f t="shared" si="37"/>
        <v>-0.38750866217637037</v>
      </c>
      <c r="FE45" s="7">
        <f t="shared" si="37"/>
        <v>-0.17601767801541113</v>
      </c>
      <c r="FF45" s="7">
        <f t="shared" si="37"/>
        <v>-0.16629176095106202</v>
      </c>
      <c r="FG45" s="7">
        <f t="shared" si="37"/>
        <v>-0.24460956123870692</v>
      </c>
      <c r="FH45" s="7">
        <f t="shared" si="37"/>
        <v>0.38643740210059718</v>
      </c>
      <c r="FI45" s="7">
        <f t="shared" si="37"/>
        <v>1.2244579496453412E-2</v>
      </c>
      <c r="FJ45" s="7">
        <f t="shared" si="37"/>
        <v>0.43673458662286535</v>
      </c>
      <c r="FK45" s="7">
        <f t="shared" si="37"/>
        <v>-2.7455818656846986E-2</v>
      </c>
      <c r="FL45" s="7">
        <f t="shared" si="37"/>
        <v>0.21949271517640767</v>
      </c>
      <c r="FM45" s="7">
        <f t="shared" si="37"/>
        <v>0.46077517355477937</v>
      </c>
      <c r="FN45" s="7">
        <f t="shared" si="35"/>
        <v>0.21798420709201594</v>
      </c>
      <c r="FO45" s="7">
        <f t="shared" si="35"/>
        <v>-0.44380808635858671</v>
      </c>
      <c r="FP45" s="7">
        <f t="shared" si="38"/>
        <v>-0.43372469767565391</v>
      </c>
      <c r="FQ45" s="7">
        <f t="shared" si="38"/>
        <v>-5.4178506971666707E-2</v>
      </c>
      <c r="FR45" s="7">
        <f t="shared" si="38"/>
        <v>0.37878661184108964</v>
      </c>
      <c r="FS45" s="7">
        <f t="shared" si="38"/>
        <v>0.10081876351253882</v>
      </c>
      <c r="FT45" s="7">
        <f t="shared" si="38"/>
        <v>0.21046969032296126</v>
      </c>
      <c r="FU45" s="7">
        <f t="shared" si="38"/>
        <v>-0.2540968765625945</v>
      </c>
      <c r="FV45" s="7">
        <f t="shared" si="38"/>
        <v>0.44201759928217621</v>
      </c>
      <c r="FW45" s="7">
        <f t="shared" si="38"/>
        <v>0.13059275648881741</v>
      </c>
      <c r="FX45" s="7">
        <f t="shared" si="38"/>
        <v>0.44982623388570531</v>
      </c>
      <c r="FY45" s="7">
        <f t="shared" si="38"/>
        <v>0.47481016236984536</v>
      </c>
      <c r="FZ45" s="7">
        <f t="shared" si="38"/>
        <v>0.292470045433876</v>
      </c>
      <c r="GA45" s="7">
        <f t="shared" si="38"/>
        <v>0.48543623417106119</v>
      </c>
      <c r="GB45" s="7">
        <f t="shared" si="38"/>
        <v>0.16614753658006975</v>
      </c>
      <c r="GC45" s="7">
        <f t="shared" si="38"/>
        <v>-0.14052230081625794</v>
      </c>
      <c r="GD45" s="7">
        <f t="shared" si="38"/>
        <v>-0.40279008192743504</v>
      </c>
      <c r="GE45" s="7">
        <f t="shared" si="38"/>
        <v>-0.1494398131910657</v>
      </c>
      <c r="GF45" s="7">
        <f t="shared" si="20"/>
        <v>-0.36402398858541574</v>
      </c>
      <c r="GG45" s="7">
        <f t="shared" si="20"/>
        <v>6.096104943719638E-2</v>
      </c>
      <c r="GH45" s="7">
        <f t="shared" si="20"/>
        <v>-0.14197468184897843</v>
      </c>
      <c r="GI45" s="7">
        <f t="shared" si="20"/>
        <v>0.16664247653558917</v>
      </c>
      <c r="GJ45" s="7">
        <f t="shared" si="20"/>
        <v>-0.17417332329767987</v>
      </c>
      <c r="GK45" s="7">
        <f t="shared" si="20"/>
        <v>-2.1747337040155301E-2</v>
      </c>
    </row>
    <row r="46" spans="6:193">
      <c r="F46" s="20">
        <v>43</v>
      </c>
      <c r="G46">
        <f>'Class data q'!J45</f>
        <v>-6.6880215286285286E-19</v>
      </c>
      <c r="H46" s="20">
        <f>'Class data q'!K45</f>
        <v>-8.9173620381713734E-19</v>
      </c>
      <c r="J46" s="88">
        <v>-5.0072264301402462E-19</v>
      </c>
      <c r="K46" s="7">
        <f t="shared" si="3"/>
        <v>-0.43186203980501914</v>
      </c>
      <c r="L46" s="7">
        <f t="shared" si="36"/>
        <v>0.16850973546350678</v>
      </c>
      <c r="M46" s="7">
        <f t="shared" si="36"/>
        <v>0.48967706146551526</v>
      </c>
      <c r="N46" s="7">
        <f t="shared" si="36"/>
        <v>0.19776492940220969</v>
      </c>
      <c r="O46" s="7">
        <f t="shared" si="36"/>
        <v>-0.17729899775052926</v>
      </c>
      <c r="P46" s="7">
        <f t="shared" si="36"/>
        <v>-0.13744463263549278</v>
      </c>
      <c r="Q46" s="7">
        <f t="shared" si="36"/>
        <v>-1.7300159006254034E-2</v>
      </c>
      <c r="R46" s="7">
        <f t="shared" si="36"/>
        <v>0.38470783916943674</v>
      </c>
      <c r="S46" s="7">
        <f t="shared" si="36"/>
        <v>-0.11333492071983642</v>
      </c>
      <c r="T46" s="7">
        <f t="shared" si="36"/>
        <v>-0.33575668835080485</v>
      </c>
      <c r="U46" s="7">
        <f t="shared" si="36"/>
        <v>0.44829134243884106</v>
      </c>
      <c r="V46" s="7">
        <f t="shared" si="36"/>
        <v>-0.46344856747255614</v>
      </c>
      <c r="W46" s="7">
        <f t="shared" si="36"/>
        <v>0.31726719600631337</v>
      </c>
      <c r="X46" s="7">
        <f t="shared" si="36"/>
        <v>-0.13634269296471413</v>
      </c>
      <c r="Y46" s="7">
        <f t="shared" si="36"/>
        <v>0.14212066094825931</v>
      </c>
      <c r="Z46" s="7">
        <f t="shared" si="36"/>
        <v>0.33001045575268817</v>
      </c>
      <c r="AA46" s="7">
        <f t="shared" si="36"/>
        <v>0.4549922030986272</v>
      </c>
      <c r="AB46" s="7">
        <f t="shared" si="34"/>
        <v>6.7811573185287077E-2</v>
      </c>
      <c r="AC46" s="7">
        <f t="shared" si="34"/>
        <v>-7.8350076824144299E-2</v>
      </c>
      <c r="AD46" s="7">
        <f t="shared" si="34"/>
        <v>-0.15095514086768724</v>
      </c>
      <c r="AE46" s="7">
        <f t="shared" si="34"/>
        <v>-8.6226150272366908E-2</v>
      </c>
      <c r="AF46" s="7">
        <f t="shared" si="34"/>
        <v>-6.1655532737225904E-2</v>
      </c>
      <c r="AG46" s="7">
        <f t="shared" si="34"/>
        <v>-9.783689862667222E-2</v>
      </c>
      <c r="AH46" s="7">
        <f t="shared" si="34"/>
        <v>-7.5202669928483679E-2</v>
      </c>
      <c r="AI46" s="7">
        <f t="shared" si="34"/>
        <v>0.24942741771724286</v>
      </c>
      <c r="AJ46" s="7">
        <f t="shared" si="34"/>
        <v>-0.21460417204229998</v>
      </c>
      <c r="AK46" s="7">
        <f t="shared" si="34"/>
        <v>-0.25737062025265089</v>
      </c>
      <c r="AL46" s="7">
        <f t="shared" si="34"/>
        <v>0.22340465288601763</v>
      </c>
      <c r="AM46" s="7">
        <f t="shared" si="34"/>
        <v>-0.11097686753817015</v>
      </c>
      <c r="AN46" s="7">
        <f t="shared" si="34"/>
        <v>-0.40156130837544879</v>
      </c>
      <c r="AO46" s="7">
        <f t="shared" si="34"/>
        <v>0.46924126242985276</v>
      </c>
      <c r="AP46" s="7">
        <f t="shared" si="34"/>
        <v>0.33567387493623002</v>
      </c>
      <c r="AQ46" s="7">
        <f t="shared" ref="AQ46:BF109" si="46">IF(MOD(AQ$3/$J46,1)&gt;0.5,-(1-MOD(AQ$3/$J46,1)),MOD(AQ$3/$J46,1))</f>
        <v>0</v>
      </c>
      <c r="AR46" s="7">
        <f t="shared" si="46"/>
        <v>0.46924126242985276</v>
      </c>
      <c r="AS46" s="7">
        <f t="shared" si="46"/>
        <v>-0.46397504382333565</v>
      </c>
      <c r="AT46" s="7">
        <f t="shared" si="46"/>
        <v>0.46924126242985276</v>
      </c>
      <c r="AU46" s="7">
        <f t="shared" si="46"/>
        <v>0.33567387493623002</v>
      </c>
      <c r="AV46" s="7">
        <f t="shared" si="46"/>
        <v>0.46924126242985276</v>
      </c>
      <c r="AW46" s="7">
        <f t="shared" si="46"/>
        <v>0.33567387493623002</v>
      </c>
      <c r="AX46" s="7">
        <f t="shared" si="46"/>
        <v>0.33567387493623002</v>
      </c>
      <c r="AY46" s="7">
        <f t="shared" si="46"/>
        <v>0.46924126242985276</v>
      </c>
      <c r="AZ46" s="7">
        <f t="shared" si="46"/>
        <v>0.33567387493623002</v>
      </c>
      <c r="BA46" s="7">
        <f t="shared" si="46"/>
        <v>0</v>
      </c>
      <c r="BB46" s="7">
        <f t="shared" si="46"/>
        <v>0.40245756868304139</v>
      </c>
      <c r="BC46" s="7">
        <f t="shared" si="46"/>
        <v>-8.6956521739130599E-2</v>
      </c>
      <c r="BD46" s="7">
        <f t="shared" si="46"/>
        <v>0.46924126242985276</v>
      </c>
      <c r="BE46" s="7">
        <f t="shared" si="46"/>
        <v>0.40245756868304139</v>
      </c>
      <c r="BF46" s="7">
        <f t="shared" si="46"/>
        <v>0.46924126242985276</v>
      </c>
      <c r="BG46" s="7">
        <f t="shared" si="43"/>
        <v>0</v>
      </c>
      <c r="BH46" s="7">
        <f t="shared" si="43"/>
        <v>0</v>
      </c>
      <c r="BI46" s="7">
        <f t="shared" si="43"/>
        <v>-8.6956521739130599E-2</v>
      </c>
      <c r="BJ46" s="7">
        <f t="shared" si="41"/>
        <v>-0.42025520789910242</v>
      </c>
      <c r="BK46" s="7">
        <f t="shared" si="41"/>
        <v>-0.30832352410145702</v>
      </c>
      <c r="BL46" s="7">
        <f t="shared" si="41"/>
        <v>0.45537979808201734</v>
      </c>
      <c r="BM46" s="7">
        <f t="shared" si="41"/>
        <v>8.2797567759403723E-2</v>
      </c>
      <c r="BN46" s="7">
        <f t="shared" si="41"/>
        <v>-2.0625057217671383E-11</v>
      </c>
      <c r="BO46" s="7">
        <f t="shared" si="41"/>
        <v>-8.3661966243653296E-12</v>
      </c>
      <c r="BP46" s="7">
        <f t="shared" si="41"/>
        <v>-1.9764123670995559E-10</v>
      </c>
      <c r="BQ46" s="7">
        <f t="shared" si="41"/>
        <v>-1.2084487854835402E-9</v>
      </c>
      <c r="BR46" s="7">
        <f t="shared" si="41"/>
        <v>-5.609469666545408E-9</v>
      </c>
      <c r="BS46" s="7">
        <f t="shared" si="39"/>
        <v>6.0467469272585291E-12</v>
      </c>
      <c r="BT46" s="7">
        <f t="shared" si="39"/>
        <v>-7.4465988930683125E-12</v>
      </c>
      <c r="BU46" s="7">
        <f t="shared" si="39"/>
        <v>-0.43186203980501914</v>
      </c>
      <c r="BV46" s="7">
        <f t="shared" si="39"/>
        <v>0.16850973546350678</v>
      </c>
      <c r="BW46" s="7">
        <f t="shared" si="39"/>
        <v>0.48967706146551526</v>
      </c>
      <c r="BX46" s="7">
        <f t="shared" si="30"/>
        <v>0.19776492940220969</v>
      </c>
      <c r="BY46" s="7">
        <f t="shared" si="30"/>
        <v>-0.17729899775052926</v>
      </c>
      <c r="BZ46" s="7">
        <f t="shared" si="30"/>
        <v>0.4972508296096167</v>
      </c>
      <c r="CA46" s="7">
        <f t="shared" si="30"/>
        <v>-0.36508086691956065</v>
      </c>
      <c r="CB46" s="7">
        <f t="shared" si="30"/>
        <v>-0.11423536267102707</v>
      </c>
      <c r="CC46" s="7">
        <f t="shared" si="30"/>
        <v>0.16427218889992057</v>
      </c>
      <c r="CD46" s="7">
        <f t="shared" si="30"/>
        <v>-0.38299999195619727</v>
      </c>
      <c r="CE46" s="7">
        <f t="shared" si="30"/>
        <v>-0.26594996796426251</v>
      </c>
      <c r="CF46" s="7">
        <f t="shared" si="30"/>
        <v>0.2303697971910057</v>
      </c>
      <c r="CG46" s="7">
        <f t="shared" si="30"/>
        <v>-9.8898151528967304E-2</v>
      </c>
      <c r="CH46" s="7">
        <f t="shared" si="30"/>
        <v>2.5781013529134977E-2</v>
      </c>
      <c r="CI46" s="7">
        <f t="shared" si="30"/>
        <v>-0.37747063434979555</v>
      </c>
      <c r="CJ46" s="7">
        <f t="shared" si="30"/>
        <v>0.4759968611700427</v>
      </c>
      <c r="CK46" s="7">
        <f t="shared" si="30"/>
        <v>-0.40650354284345658</v>
      </c>
      <c r="CL46" s="7">
        <f t="shared" si="25"/>
        <v>0.25305684958284225</v>
      </c>
      <c r="CM46" s="7">
        <f t="shared" si="42"/>
        <v>0.45623067578510046</v>
      </c>
      <c r="CN46" s="7">
        <f t="shared" si="42"/>
        <v>-0.28939311415852131</v>
      </c>
      <c r="CO46" s="7">
        <f t="shared" si="42"/>
        <v>7.1396662807977407E-2</v>
      </c>
      <c r="CP46" s="7">
        <f t="shared" si="42"/>
        <v>-0.36410889063527918</v>
      </c>
      <c r="CQ46" s="7">
        <f t="shared" si="42"/>
        <v>-0.19635360464690876</v>
      </c>
      <c r="CR46" s="7">
        <f t="shared" si="42"/>
        <v>-0.17334163864960317</v>
      </c>
      <c r="CS46" s="7">
        <f t="shared" si="42"/>
        <v>0.42326427269972822</v>
      </c>
      <c r="CT46" s="7">
        <f t="shared" si="42"/>
        <v>-5.4449971059725044E-2</v>
      </c>
      <c r="CU46" s="7">
        <f t="shared" si="42"/>
        <v>-0.3606620913410481</v>
      </c>
      <c r="CV46" s="7">
        <f t="shared" si="42"/>
        <v>0.27090791106080303</v>
      </c>
      <c r="CW46" s="7">
        <f t="shared" si="42"/>
        <v>-0.21092026769711447</v>
      </c>
      <c r="CX46" s="7">
        <f t="shared" si="42"/>
        <v>0.40376666443599296</v>
      </c>
      <c r="CY46" s="7">
        <f t="shared" si="42"/>
        <v>0.4126099944216941</v>
      </c>
      <c r="CZ46" s="7">
        <f t="shared" si="42"/>
        <v>-0.29644048607227669</v>
      </c>
      <c r="DA46" s="7">
        <f t="shared" si="42"/>
        <v>-5.7764303056489164E-2</v>
      </c>
      <c r="DB46" s="7">
        <f t="shared" si="42"/>
        <v>0.14914139254515701</v>
      </c>
      <c r="DC46" s="7">
        <f t="shared" si="40"/>
        <v>5.0810735997300412E-2</v>
      </c>
      <c r="DD46" s="7">
        <f t="shared" si="40"/>
        <v>6.3126465231324105E-2</v>
      </c>
      <c r="DE46" s="7">
        <f t="shared" si="40"/>
        <v>0.21936557838500093</v>
      </c>
      <c r="DF46" s="7">
        <f t="shared" si="40"/>
        <v>6.1116129914584151E-3</v>
      </c>
      <c r="DG46" s="7">
        <f t="shared" si="40"/>
        <v>3.3368251954314946E-3</v>
      </c>
      <c r="DH46" s="7">
        <f t="shared" si="40"/>
        <v>0.43672211467378436</v>
      </c>
      <c r="DI46" s="7">
        <f t="shared" si="40"/>
        <v>-4.9158217077171495E-2</v>
      </c>
      <c r="DJ46" s="7">
        <f t="shared" si="40"/>
        <v>0.24924883504607392</v>
      </c>
      <c r="DK46" s="7">
        <f t="shared" si="40"/>
        <v>0.37914025595810086</v>
      </c>
      <c r="DL46" s="7">
        <f t="shared" si="40"/>
        <v>-1.5393258631187789E-2</v>
      </c>
      <c r="DM46" s="7">
        <f t="shared" si="40"/>
        <v>-0.38403552869256918</v>
      </c>
      <c r="DN46" s="7">
        <f t="shared" si="40"/>
        <v>-0.43605491264864982</v>
      </c>
      <c r="DO46" s="7">
        <f t="shared" si="40"/>
        <v>-0.34788593018319025</v>
      </c>
      <c r="DP46" s="7">
        <f t="shared" si="40"/>
        <v>-0.23015404386658878</v>
      </c>
      <c r="DQ46" s="7">
        <f t="shared" si="40"/>
        <v>-0.40199312968961631</v>
      </c>
      <c r="DR46" s="7">
        <f t="shared" si="32"/>
        <v>8.2969356242384995E-2</v>
      </c>
      <c r="DS46" s="7">
        <f t="shared" ref="DS46:EH109" si="47">IF(MOD(DS$3/$J46,1)&gt;0.5,-(1-MOD(DS$3/$J46,1)),MOD(DS$3/$J46,1))</f>
        <v>0.45976518455298265</v>
      </c>
      <c r="DT46" s="7">
        <f t="shared" si="47"/>
        <v>-0.10205077244150984</v>
      </c>
      <c r="DU46" s="7">
        <f t="shared" si="47"/>
        <v>-0.10233315249008768</v>
      </c>
      <c r="DV46" s="7">
        <f t="shared" si="47"/>
        <v>1.37470329867031E-2</v>
      </c>
      <c r="DW46" s="7">
        <f t="shared" si="47"/>
        <v>0.31289156516883643</v>
      </c>
      <c r="DX46" s="7">
        <f t="shared" si="47"/>
        <v>0.17394441868869337</v>
      </c>
      <c r="DY46" s="7">
        <f t="shared" si="47"/>
        <v>0.14983298416204516</v>
      </c>
      <c r="DZ46" s="7">
        <f t="shared" si="47"/>
        <v>0.11489181616644517</v>
      </c>
      <c r="EA46" s="7">
        <f t="shared" si="47"/>
        <v>0.33596972199513875</v>
      </c>
      <c r="EB46" s="7">
        <f t="shared" si="47"/>
        <v>7.0869893485844715E-2</v>
      </c>
      <c r="EC46" s="7">
        <f t="shared" si="47"/>
        <v>6.7824000020173969E-2</v>
      </c>
      <c r="ED46" s="7">
        <f t="shared" si="47"/>
        <v>4.1830713719251511E-2</v>
      </c>
      <c r="EE46" s="7">
        <f t="shared" si="47"/>
        <v>0.41933263542565741</v>
      </c>
      <c r="EF46" s="7">
        <f t="shared" si="47"/>
        <v>0.46677959793466695</v>
      </c>
      <c r="EG46" s="7">
        <f t="shared" si="47"/>
        <v>0.31420822690151828</v>
      </c>
      <c r="EH46" s="7">
        <f t="shared" si="47"/>
        <v>0.2952622282216662</v>
      </c>
      <c r="EI46" s="7">
        <f t="shared" si="33"/>
        <v>-7.2412250108308318E-2</v>
      </c>
      <c r="EJ46" s="7">
        <f t="shared" si="33"/>
        <v>-6.8098209663278841E-2</v>
      </c>
      <c r="EK46" s="7">
        <f t="shared" si="33"/>
        <v>-0.35216855844761163</v>
      </c>
      <c r="EL46" s="7">
        <f t="shared" si="33"/>
        <v>0.40986468416756466</v>
      </c>
      <c r="EM46" s="7">
        <f t="shared" si="33"/>
        <v>5.8736455504185381E-2</v>
      </c>
      <c r="EN46" s="7">
        <f t="shared" si="33"/>
        <v>-0.33162365430390295</v>
      </c>
      <c r="EO46" s="7">
        <f t="shared" si="33"/>
        <v>0.35970016648098535</v>
      </c>
      <c r="EP46" s="7">
        <f t="shared" si="33"/>
        <v>-0.18068961201400857</v>
      </c>
      <c r="EQ46" s="7">
        <f t="shared" si="33"/>
        <v>-0.16155555759341578</v>
      </c>
      <c r="ER46" s="7">
        <f t="shared" si="33"/>
        <v>6.7113875577051507E-2</v>
      </c>
      <c r="ES46" s="7">
        <f t="shared" si="33"/>
        <v>-0.15569204244805201</v>
      </c>
      <c r="ET46" s="7">
        <f t="shared" si="33"/>
        <v>0.16367936409225914</v>
      </c>
      <c r="EU46" s="7">
        <f t="shared" si="33"/>
        <v>0.15169917462972649</v>
      </c>
      <c r="EV46" s="7">
        <f t="shared" si="33"/>
        <v>-0.45999312045254803</v>
      </c>
      <c r="EW46" s="7">
        <f t="shared" si="45"/>
        <v>0.47640777066587353</v>
      </c>
      <c r="EX46" s="7">
        <f t="shared" si="45"/>
        <v>0.24323284911485721</v>
      </c>
      <c r="EY46" s="7">
        <f t="shared" si="45"/>
        <v>-0.46602665715273695</v>
      </c>
      <c r="EZ46" s="7">
        <f t="shared" si="45"/>
        <v>0.3386130086403234</v>
      </c>
      <c r="FA46" s="7">
        <f t="shared" si="37"/>
        <v>0.2127757894560407</v>
      </c>
      <c r="FB46" s="7">
        <f t="shared" si="37"/>
        <v>0.13664623197546355</v>
      </c>
      <c r="FC46" s="7">
        <f t="shared" si="37"/>
        <v>-0.47843858346936052</v>
      </c>
      <c r="FD46" s="7">
        <f t="shared" si="37"/>
        <v>0.48241480361953282</v>
      </c>
      <c r="FE46" s="7">
        <f t="shared" si="37"/>
        <v>-0.23510221405212184</v>
      </c>
      <c r="FF46" s="7">
        <f t="shared" si="37"/>
        <v>-0.22211156071947424</v>
      </c>
      <c r="FG46" s="7">
        <f t="shared" si="37"/>
        <v>-0.32671860050615487</v>
      </c>
      <c r="FH46" s="7">
        <f t="shared" si="37"/>
        <v>0.19588783284601163</v>
      </c>
      <c r="FI46" s="7">
        <f t="shared" si="37"/>
        <v>-6.7904732761284947E-2</v>
      </c>
      <c r="FJ46" s="7">
        <f t="shared" si="37"/>
        <v>-0.12312089628267131</v>
      </c>
      <c r="FK46" s="7">
        <f t="shared" si="37"/>
        <v>-0.12795314220790743</v>
      </c>
      <c r="FL46" s="7">
        <f t="shared" si="37"/>
        <v>0.4195599319563712</v>
      </c>
      <c r="FM46" s="7">
        <f t="shared" si="37"/>
        <v>0.41318235796521208</v>
      </c>
      <c r="FN46" s="7">
        <f t="shared" si="35"/>
        <v>0.18583143843115124</v>
      </c>
      <c r="FO46" s="7">
        <f t="shared" si="35"/>
        <v>-4.7824363118564861E-2</v>
      </c>
      <c r="FP46" s="7">
        <f t="shared" si="38"/>
        <v>5.6924878229022369E-2</v>
      </c>
      <c r="FQ46" s="7">
        <f t="shared" si="38"/>
        <v>0.49365856139700526</v>
      </c>
      <c r="FR46" s="7">
        <f t="shared" si="38"/>
        <v>0.44976238314223238</v>
      </c>
      <c r="FS46" s="7">
        <f t="shared" si="38"/>
        <v>-0.24314263526129665</v>
      </c>
      <c r="FT46" s="7">
        <f t="shared" si="38"/>
        <v>0.30218374125636771</v>
      </c>
      <c r="FU46" s="7">
        <f t="shared" si="38"/>
        <v>-0.3393905597275535</v>
      </c>
      <c r="FV46" s="7">
        <f t="shared" si="38"/>
        <v>-7.393476544053601E-2</v>
      </c>
      <c r="FW46" s="7">
        <f t="shared" si="20"/>
        <v>-0.15422291702951796</v>
      </c>
      <c r="FX46" s="7">
        <f t="shared" si="20"/>
        <v>-4.946172658429937E-2</v>
      </c>
      <c r="FY46" s="7">
        <f t="shared" si="20"/>
        <v>-0.36580847056836807</v>
      </c>
      <c r="FZ46" s="7">
        <f t="shared" si="20"/>
        <v>0.40468784850482109</v>
      </c>
      <c r="GA46" s="7">
        <f t="shared" si="20"/>
        <v>0.35327520856048977</v>
      </c>
      <c r="GB46" s="7">
        <f t="shared" si="20"/>
        <v>-0.13209159360548028</v>
      </c>
      <c r="GC46" s="7">
        <f t="shared" si="20"/>
        <v>-0.46310049487021843</v>
      </c>
      <c r="GD46" s="7">
        <f t="shared" si="20"/>
        <v>0.48013940774615094</v>
      </c>
      <c r="GE46" s="7">
        <f t="shared" si="20"/>
        <v>-2.8355627184282639E-2</v>
      </c>
      <c r="GF46" s="7">
        <f t="shared" si="20"/>
        <v>-0.31360598835237852</v>
      </c>
      <c r="GG46" s="7">
        <f t="shared" si="20"/>
        <v>5.1772420601992053E-2</v>
      </c>
      <c r="GH46" s="7">
        <f t="shared" si="20"/>
        <v>0.47585732209222442</v>
      </c>
      <c r="GI46" s="7">
        <f t="shared" si="20"/>
        <v>0.49505925402127815</v>
      </c>
      <c r="GJ46" s="7">
        <f t="shared" si="20"/>
        <v>0.28832559408442648</v>
      </c>
      <c r="GK46" s="7">
        <f t="shared" si="20"/>
        <v>0.33471302423702198</v>
      </c>
    </row>
    <row r="47" spans="6:193">
      <c r="F47" s="20">
        <v>44</v>
      </c>
      <c r="G47">
        <f>'Class data q'!J46</f>
        <v>-5.0072264301402462E-19</v>
      </c>
      <c r="H47" s="20">
        <f>'Class data q'!K46</f>
        <v>-1.2918644189761835E-18</v>
      </c>
      <c r="J47" s="89">
        <v>-7.022422605059955E-19</v>
      </c>
      <c r="K47" s="7">
        <f t="shared" si="3"/>
        <v>0.40510171065530559</v>
      </c>
      <c r="L47" s="7">
        <f t="shared" si="36"/>
        <v>-0.45377872109185025</v>
      </c>
      <c r="M47" s="7">
        <f t="shared" si="36"/>
        <v>-0.22477548193959795</v>
      </c>
      <c r="N47" s="7">
        <f t="shared" si="36"/>
        <v>-0.2938166220008358</v>
      </c>
      <c r="O47" s="7">
        <f t="shared" si="36"/>
        <v>0.29964787737646348</v>
      </c>
      <c r="P47" s="7">
        <f t="shared" si="36"/>
        <v>0.19338784821837862</v>
      </c>
      <c r="Q47" s="7">
        <f t="shared" si="36"/>
        <v>-0.31122843894854668</v>
      </c>
      <c r="R47" s="7">
        <f t="shared" si="36"/>
        <v>-9.9100855113078978E-2</v>
      </c>
      <c r="S47" s="7">
        <f t="shared" si="36"/>
        <v>-0.1574979895080304</v>
      </c>
      <c r="T47" s="7">
        <f t="shared" si="36"/>
        <v>0.47362809861901467</v>
      </c>
      <c r="U47" s="7">
        <f t="shared" si="36"/>
        <v>-0.25428490878488708</v>
      </c>
      <c r="V47" s="7">
        <f t="shared" si="36"/>
        <v>9.5613490802664014E-2</v>
      </c>
      <c r="W47" s="7">
        <f t="shared" si="36"/>
        <v>-0.48681173622585772</v>
      </c>
      <c r="X47" s="7">
        <f t="shared" si="36"/>
        <v>-0.38418293264566183</v>
      </c>
      <c r="Y47" s="7">
        <f t="shared" si="36"/>
        <v>0.1013368704492898</v>
      </c>
      <c r="Z47" s="7">
        <f t="shared" si="36"/>
        <v>9.6206542095581105E-2</v>
      </c>
      <c r="AA47" s="7">
        <f t="shared" si="36"/>
        <v>0.32442493324477645</v>
      </c>
      <c r="AB47" s="7">
        <f t="shared" si="34"/>
        <v>-0.23861398944996182</v>
      </c>
      <c r="AC47" s="7">
        <f t="shared" si="34"/>
        <v>-0.34283222269510905</v>
      </c>
      <c r="AD47" s="7">
        <f t="shared" si="34"/>
        <v>-0.39460210555275721</v>
      </c>
      <c r="AE47" s="7">
        <f t="shared" si="34"/>
        <v>0.36458591864902989</v>
      </c>
      <c r="AF47" s="7">
        <f t="shared" si="34"/>
        <v>-0.18306464388240373</v>
      </c>
      <c r="AG47" s="7">
        <f t="shared" si="34"/>
        <v>-6.9761040056666168E-2</v>
      </c>
      <c r="AH47" s="7">
        <f t="shared" si="34"/>
        <v>-0.34058801440963771</v>
      </c>
      <c r="AI47" s="7">
        <f t="shared" si="34"/>
        <v>-0.48387326906322414</v>
      </c>
      <c r="AJ47" s="7">
        <f t="shared" si="34"/>
        <v>-0.32951246251946031</v>
      </c>
      <c r="AK47" s="7">
        <f t="shared" si="34"/>
        <v>0.32140894089541661</v>
      </c>
      <c r="AL47" s="7">
        <f t="shared" si="34"/>
        <v>0.2315568552504601</v>
      </c>
      <c r="AM47" s="7">
        <f t="shared" si="34"/>
        <v>0.18146316098409443</v>
      </c>
      <c r="AN47" s="7">
        <f t="shared" si="34"/>
        <v>0.44522717625659425</v>
      </c>
      <c r="AO47" s="7">
        <f t="shared" si="34"/>
        <v>4.761904761904745E-2</v>
      </c>
      <c r="AP47" s="7">
        <f t="shared" si="34"/>
        <v>-4.7619047619047561E-2</v>
      </c>
      <c r="AQ47" s="7">
        <f t="shared" si="46"/>
        <v>-0.28696595010782666</v>
      </c>
      <c r="AR47" s="7">
        <f t="shared" si="46"/>
        <v>4.761904761904745E-2</v>
      </c>
      <c r="AS47" s="7">
        <f t="shared" si="46"/>
        <v>9.5238095238095122E-2</v>
      </c>
      <c r="AT47" s="7">
        <f t="shared" si="46"/>
        <v>4.761904761904745E-2</v>
      </c>
      <c r="AU47" s="7">
        <f t="shared" si="46"/>
        <v>-4.7619047619047561E-2</v>
      </c>
      <c r="AV47" s="7">
        <f t="shared" si="46"/>
        <v>4.761904761904745E-2</v>
      </c>
      <c r="AW47" s="7">
        <f t="shared" si="46"/>
        <v>-4.7619047619047561E-2</v>
      </c>
      <c r="AX47" s="7">
        <f t="shared" si="46"/>
        <v>-4.7619047619047561E-2</v>
      </c>
      <c r="AY47" s="7">
        <f t="shared" si="46"/>
        <v>4.761904761904745E-2</v>
      </c>
      <c r="AZ47" s="7">
        <f t="shared" si="46"/>
        <v>-4.7619047619047561E-2</v>
      </c>
      <c r="BA47" s="7">
        <f t="shared" si="46"/>
        <v>-0.28696595010782666</v>
      </c>
      <c r="BB47" s="7">
        <f t="shared" si="46"/>
        <v>0</v>
      </c>
      <c r="BC47" s="7">
        <f t="shared" si="46"/>
        <v>-0.34896891096801574</v>
      </c>
      <c r="BD47" s="7">
        <f t="shared" si="46"/>
        <v>4.761904761904745E-2</v>
      </c>
      <c r="BE47" s="7">
        <f t="shared" si="46"/>
        <v>0</v>
      </c>
      <c r="BF47" s="7">
        <f t="shared" si="46"/>
        <v>4.761904761904745E-2</v>
      </c>
      <c r="BG47" s="7">
        <f t="shared" si="43"/>
        <v>-0.28696595010782666</v>
      </c>
      <c r="BH47" s="7">
        <f t="shared" si="43"/>
        <v>-0.28696595010782666</v>
      </c>
      <c r="BI47" s="7">
        <f t="shared" si="43"/>
        <v>-0.34896891096801574</v>
      </c>
      <c r="BJ47" s="7">
        <f t="shared" si="41"/>
        <v>0.12641182690777253</v>
      </c>
      <c r="BK47" s="7">
        <f t="shared" si="41"/>
        <v>-0.36770897149839543</v>
      </c>
      <c r="BL47" s="7">
        <f t="shared" si="41"/>
        <v>0.32470130166550099</v>
      </c>
      <c r="BM47" s="7">
        <f t="shared" si="41"/>
        <v>-0.22792846504711739</v>
      </c>
      <c r="BN47" s="7">
        <f t="shared" si="41"/>
        <v>-1.4706347251092211E-11</v>
      </c>
      <c r="BO47" s="7">
        <f t="shared" si="41"/>
        <v>-5.9654503559158911E-12</v>
      </c>
      <c r="BP47" s="7">
        <f t="shared" si="41"/>
        <v>-1.4092493838546716E-10</v>
      </c>
      <c r="BQ47" s="7">
        <f t="shared" si="41"/>
        <v>-8.6166518364905187E-10</v>
      </c>
      <c r="BR47" s="7">
        <f t="shared" si="41"/>
        <v>-3.9997428702420734E-9</v>
      </c>
      <c r="BS47" s="7">
        <f t="shared" si="39"/>
        <v>4.3115364502162043E-12</v>
      </c>
      <c r="BT47" s="7">
        <f t="shared" si="39"/>
        <v>-5.3097526375722737E-12</v>
      </c>
      <c r="BU47" s="7">
        <f t="shared" si="39"/>
        <v>0.40510171065530559</v>
      </c>
      <c r="BV47" s="7">
        <f t="shared" si="39"/>
        <v>-0.45377872109185025</v>
      </c>
      <c r="BW47" s="7">
        <f t="shared" si="39"/>
        <v>-0.22477548193959795</v>
      </c>
      <c r="BX47" s="7">
        <f t="shared" si="30"/>
        <v>-0.2938166220008358</v>
      </c>
      <c r="BY47" s="7">
        <f t="shared" ref="BY47:CN110" si="48">IF(MOD(BY$3/$J47,1)&gt;0.5,-(1-MOD(BY$3/$J47,1)),MOD(BY$3/$J47,1))</f>
        <v>0.29964787737646348</v>
      </c>
      <c r="BZ47" s="7">
        <f t="shared" si="48"/>
        <v>0.35455677284878806</v>
      </c>
      <c r="CA47" s="7">
        <f t="shared" si="48"/>
        <v>0.45271896081437352</v>
      </c>
      <c r="CB47" s="7">
        <f t="shared" si="48"/>
        <v>-0.36841965339405025</v>
      </c>
      <c r="CC47" s="7">
        <f t="shared" si="48"/>
        <v>-0.16983428597186412</v>
      </c>
      <c r="CD47" s="7">
        <f t="shared" si="48"/>
        <v>0.15297606441114953</v>
      </c>
      <c r="CE47" s="7">
        <f t="shared" si="48"/>
        <v>-0.47659733283407846</v>
      </c>
      <c r="CF47" s="7">
        <f t="shared" si="48"/>
        <v>-0.40967039075171185</v>
      </c>
      <c r="CG47" s="7">
        <f t="shared" si="48"/>
        <v>-0.35748369961937598</v>
      </c>
      <c r="CH47" s="7">
        <f t="shared" si="48"/>
        <v>-0.2685832096208226</v>
      </c>
      <c r="CI47" s="7">
        <f t="shared" si="48"/>
        <v>-0.13004726544928236</v>
      </c>
      <c r="CJ47" s="7">
        <f t="shared" si="48"/>
        <v>0.47850411933255854</v>
      </c>
      <c r="CK47" s="7">
        <f t="shared" si="48"/>
        <v>0.42318318244298697</v>
      </c>
      <c r="CL47" s="7">
        <f t="shared" si="48"/>
        <v>-0.3934937499046447</v>
      </c>
      <c r="CM47" s="7">
        <f t="shared" si="48"/>
        <v>0.45564850536182799</v>
      </c>
      <c r="CN47" s="7">
        <f t="shared" si="48"/>
        <v>-0.2676786994828646</v>
      </c>
      <c r="CO47" s="7">
        <f t="shared" si="42"/>
        <v>0.32035090022901258</v>
      </c>
      <c r="CP47" s="7">
        <f t="shared" si="42"/>
        <v>0.15768441213814111</v>
      </c>
      <c r="CQ47" s="7">
        <f t="shared" si="42"/>
        <v>-0.48830431132364538</v>
      </c>
      <c r="CR47" s="7">
        <f t="shared" si="42"/>
        <v>0.39776350506566516</v>
      </c>
      <c r="CS47" s="7">
        <f t="shared" si="42"/>
        <v>-0.41999386210920697</v>
      </c>
      <c r="CT47" s="7">
        <f t="shared" si="42"/>
        <v>0.44749070928656209</v>
      </c>
      <c r="CU47" s="7">
        <f t="shared" si="42"/>
        <v>-0.17063210648368354</v>
      </c>
      <c r="CV47" s="7">
        <f t="shared" si="42"/>
        <v>-0.47714349354679086</v>
      </c>
      <c r="CW47" s="7">
        <f t="shared" si="42"/>
        <v>-1.1291183003894867E-2</v>
      </c>
      <c r="CX47" s="7">
        <f t="shared" si="42"/>
        <v>9.3342984642363902E-4</v>
      </c>
      <c r="CY47" s="7">
        <f t="shared" si="42"/>
        <v>7.2390252406611122E-3</v>
      </c>
      <c r="CZ47" s="7">
        <f t="shared" si="42"/>
        <v>-0.35923596076742648</v>
      </c>
      <c r="DA47" s="7">
        <f t="shared" si="42"/>
        <v>0.38488018483677955</v>
      </c>
      <c r="DB47" s="7">
        <f t="shared" si="42"/>
        <v>-0.18062305897479491</v>
      </c>
      <c r="DC47" s="7">
        <f t="shared" si="40"/>
        <v>3.6229784866157154E-2</v>
      </c>
      <c r="DD47" s="7">
        <f t="shared" si="40"/>
        <v>4.5011319159268502E-2</v>
      </c>
      <c r="DE47" s="7">
        <f t="shared" si="40"/>
        <v>0.15641512676279623</v>
      </c>
      <c r="DF47" s="7">
        <f t="shared" si="40"/>
        <v>4.3577881626732148E-3</v>
      </c>
      <c r="DG47" s="7">
        <f t="shared" si="40"/>
        <v>2.3792699828807614E-3</v>
      </c>
      <c r="DH47" s="7">
        <f t="shared" si="40"/>
        <v>0.31139773810332261</v>
      </c>
      <c r="DI47" s="7">
        <f t="shared" si="40"/>
        <v>-3.5051482608014273E-2</v>
      </c>
      <c r="DJ47" s="7">
        <f t="shared" si="40"/>
        <v>0.17772290628380835</v>
      </c>
      <c r="DK47" s="7">
        <f t="shared" si="40"/>
        <v>0.27033991218295989</v>
      </c>
      <c r="DL47" s="7">
        <f t="shared" si="40"/>
        <v>0.41509218224151323</v>
      </c>
      <c r="DM47" s="7">
        <f t="shared" si="40"/>
        <v>0.43920364156602887</v>
      </c>
      <c r="DN47" s="7">
        <f t="shared" si="40"/>
        <v>0.40211204955092872</v>
      </c>
      <c r="DO47" s="7">
        <f t="shared" si="40"/>
        <v>0.1780135860853207</v>
      </c>
      <c r="DP47" s="7">
        <f t="shared" si="40"/>
        <v>-0.45107362010508134</v>
      </c>
      <c r="DQ47" s="7">
        <f t="shared" si="40"/>
        <v>0.42639926060075656</v>
      </c>
      <c r="DR47" s="7">
        <f t="shared" si="32"/>
        <v>-0.2278059740093723</v>
      </c>
      <c r="DS47" s="7">
        <f t="shared" si="47"/>
        <v>4.0862281433409198E-2</v>
      </c>
      <c r="DT47" s="7">
        <f t="shared" si="47"/>
        <v>0.35330242421575253</v>
      </c>
      <c r="DU47" s="7">
        <f t="shared" si="47"/>
        <v>0.35310107762610632</v>
      </c>
      <c r="DV47" s="7">
        <f t="shared" si="47"/>
        <v>-0.27716384750331635</v>
      </c>
      <c r="DW47" s="7">
        <f t="shared" si="47"/>
        <v>-6.3863610218390376E-2</v>
      </c>
      <c r="DX47" s="7">
        <f t="shared" si="47"/>
        <v>-0.16293765679408778</v>
      </c>
      <c r="DY47" s="7">
        <f t="shared" si="47"/>
        <v>-0.1801299306033336</v>
      </c>
      <c r="DZ47" s="7">
        <f t="shared" si="47"/>
        <v>-0.4920101232350258</v>
      </c>
      <c r="EA47" s="7">
        <f t="shared" si="47"/>
        <v>9.1694051084035166E-2</v>
      </c>
      <c r="EB47" s="7">
        <f t="shared" si="47"/>
        <v>-0.23643330294018772</v>
      </c>
      <c r="EC47" s="7">
        <f t="shared" si="47"/>
        <v>-0.2386051286935551</v>
      </c>
      <c r="ED47" s="7">
        <f t="shared" si="47"/>
        <v>-0.25713922689470858</v>
      </c>
      <c r="EE47" s="7">
        <f t="shared" si="47"/>
        <v>0.2989984472895148</v>
      </c>
      <c r="EF47" s="7">
        <f t="shared" si="47"/>
        <v>0.33282974712239599</v>
      </c>
      <c r="EG47" s="7">
        <f t="shared" si="47"/>
        <v>-6.2924785570798059E-2</v>
      </c>
      <c r="EH47" s="7">
        <f t="shared" si="47"/>
        <v>0.21053202236908183</v>
      </c>
      <c r="EI47" s="7">
        <f t="shared" si="33"/>
        <v>-0.33859835006435868</v>
      </c>
      <c r="EJ47" s="7">
        <f t="shared" si="33"/>
        <v>-0.33552229233444064</v>
      </c>
      <c r="EK47" s="7">
        <f t="shared" si="33"/>
        <v>0.46192587641758431</v>
      </c>
      <c r="EL47" s="7">
        <f t="shared" si="33"/>
        <v>0.29224747565977521</v>
      </c>
      <c r="EM47" s="7">
        <f t="shared" si="33"/>
        <v>-0.24508485736336594</v>
      </c>
      <c r="EN47" s="7">
        <f t="shared" si="33"/>
        <v>0.47657509262381942</v>
      </c>
      <c r="EO47" s="7">
        <f t="shared" si="33"/>
        <v>-3.0487483655000647E-2</v>
      </c>
      <c r="EP47" s="7">
        <f t="shared" si="33"/>
        <v>-0.41580379593562067</v>
      </c>
      <c r="EQ47" s="7">
        <f t="shared" si="33"/>
        <v>2.3907536163098708E-2</v>
      </c>
      <c r="ER47" s="7">
        <f t="shared" si="33"/>
        <v>-0.2391114716011622</v>
      </c>
      <c r="ES47" s="7">
        <f t="shared" si="33"/>
        <v>-0.39797967767054532</v>
      </c>
      <c r="ET47" s="7">
        <f t="shared" si="33"/>
        <v>0.25581110953899922</v>
      </c>
      <c r="EU47" s="7">
        <f t="shared" si="33"/>
        <v>-3.9697123579772509E-2</v>
      </c>
      <c r="EV47" s="7">
        <f t="shared" si="33"/>
        <v>0.38504329229335471</v>
      </c>
      <c r="EW47" s="7">
        <f t="shared" si="45"/>
        <v>0.33969496211798955</v>
      </c>
      <c r="EX47" s="7">
        <f t="shared" si="45"/>
        <v>-0.11353264663664808</v>
      </c>
      <c r="EY47" s="7">
        <f t="shared" si="45"/>
        <v>-0.19319072503080714</v>
      </c>
      <c r="EZ47" s="7">
        <f t="shared" si="35"/>
        <v>-4.5523345210843336E-2</v>
      </c>
      <c r="FA47" s="7">
        <f t="shared" si="35"/>
        <v>3.852582443538477E-3</v>
      </c>
      <c r="FB47" s="7">
        <f t="shared" si="35"/>
        <v>-0.47649848402768313</v>
      </c>
      <c r="FC47" s="7">
        <f t="shared" si="35"/>
        <v>-0.34114300079583282</v>
      </c>
      <c r="FD47" s="7">
        <f t="shared" si="35"/>
        <v>-0.36905586873940044</v>
      </c>
      <c r="FE47" s="7">
        <f t="shared" si="35"/>
        <v>-0.16763588382420114</v>
      </c>
      <c r="FF47" s="7">
        <f t="shared" si="35"/>
        <v>-0.15837310566767804</v>
      </c>
      <c r="FG47" s="7">
        <f t="shared" si="35"/>
        <v>-0.23296148689400664</v>
      </c>
      <c r="FH47" s="7">
        <f t="shared" si="35"/>
        <v>0.32041657342912799</v>
      </c>
      <c r="FI47" s="7">
        <f t="shared" si="35"/>
        <v>-0.27405278143194778</v>
      </c>
      <c r="FJ47" s="7">
        <f t="shared" si="35"/>
        <v>0.2254615110693976</v>
      </c>
      <c r="FK47" s="7">
        <f t="shared" si="35"/>
        <v>-0.16900554157794545</v>
      </c>
      <c r="FL47" s="7">
        <f t="shared" si="35"/>
        <v>-0.36238789030818452</v>
      </c>
      <c r="FM47" s="7">
        <f t="shared" si="35"/>
        <v>-0.22783316804306253</v>
      </c>
      <c r="FN47" s="7">
        <f t="shared" si="35"/>
        <v>0.35046114961144781</v>
      </c>
      <c r="FO47" s="7">
        <f t="shared" si="35"/>
        <v>5.3516108229921144E-2</v>
      </c>
      <c r="FP47" s="7">
        <f t="shared" si="38"/>
        <v>0.20597647840413913</v>
      </c>
      <c r="FQ47" s="7">
        <f t="shared" si="38"/>
        <v>-3.9795304492074024E-3</v>
      </c>
      <c r="FR47" s="7">
        <f t="shared" si="38"/>
        <v>-0.4963937030084864</v>
      </c>
      <c r="FS47" s="7">
        <f t="shared" si="38"/>
        <v>7.7977477384649774E-4</v>
      </c>
      <c r="FT47" s="7">
        <f t="shared" si="38"/>
        <v>-0.22812410445432185</v>
      </c>
      <c r="FU47" s="7">
        <f t="shared" si="38"/>
        <v>-0.24199702529770906</v>
      </c>
      <c r="FV47" s="7">
        <f t="shared" si="38"/>
        <v>0.37335009455445345</v>
      </c>
      <c r="FW47" s="7">
        <f t="shared" si="38"/>
        <v>2.9135958560778441E-2</v>
      </c>
      <c r="FX47" s="7">
        <f t="shared" si="38"/>
        <v>9.5072603700671721E-2</v>
      </c>
      <c r="FY47" s="7">
        <f t="shared" si="38"/>
        <v>0.45220015463794799</v>
      </c>
      <c r="FZ47" s="7">
        <f t="shared" si="38"/>
        <v>-7.171385301070643E-3</v>
      </c>
      <c r="GA47" s="7">
        <f t="shared" si="38"/>
        <v>-0.44244168174191145</v>
      </c>
      <c r="GB47" s="7">
        <f t="shared" si="38"/>
        <v>1.5378606266779116E-2</v>
      </c>
      <c r="GC47" s="7">
        <f t="shared" si="38"/>
        <v>0.34235971350830141</v>
      </c>
      <c r="GD47" s="7">
        <f t="shared" si="38"/>
        <v>-9.7895316121366704E-2</v>
      </c>
      <c r="GE47" s="7">
        <f t="shared" si="38"/>
        <v>-0.18994267922954577</v>
      </c>
      <c r="GF47" s="7">
        <f t="shared" si="20"/>
        <v>-0.20383237008132937</v>
      </c>
      <c r="GG47" s="7">
        <f t="shared" si="20"/>
        <v>-0.46575138148841688</v>
      </c>
      <c r="GH47" s="7">
        <f t="shared" si="20"/>
        <v>0.1981193506200043</v>
      </c>
      <c r="GI47" s="7">
        <f t="shared" si="20"/>
        <v>0.39680235860532065</v>
      </c>
      <c r="GJ47" s="7">
        <f t="shared" si="20"/>
        <v>0.45316826352598127</v>
      </c>
      <c r="GK47" s="7">
        <f t="shared" si="20"/>
        <v>0.36024063139032769</v>
      </c>
    </row>
    <row r="48" spans="6:193">
      <c r="F48" s="20">
        <v>45</v>
      </c>
      <c r="G48">
        <f>'Class data q'!J47</f>
        <v>-7.022422605059955E-19</v>
      </c>
      <c r="H48" s="20">
        <f>'Class data q'!K47</f>
        <v>-9.3398220647297407E-19</v>
      </c>
      <c r="J48" s="88">
        <v>-4.5718154362150063E-19</v>
      </c>
      <c r="K48" s="7">
        <f t="shared" si="3"/>
        <v>-0.37775366264359223</v>
      </c>
      <c r="L48" s="7">
        <f t="shared" si="36"/>
        <v>0.37503447217431729</v>
      </c>
      <c r="M48" s="7">
        <f t="shared" si="36"/>
        <v>-0.27321083744253016</v>
      </c>
      <c r="N48" s="7">
        <f t="shared" si="36"/>
        <v>-0.30720983922615019</v>
      </c>
      <c r="O48" s="7">
        <f t="shared" si="36"/>
        <v>-3.7084261077220404E-3</v>
      </c>
      <c r="P48" s="7">
        <f t="shared" si="36"/>
        <v>-0.10291555002925179</v>
      </c>
      <c r="Q48" s="7">
        <f t="shared" si="36"/>
        <v>-0.44751922176851622</v>
      </c>
      <c r="R48" s="7">
        <f t="shared" si="36"/>
        <v>0.18325144290008666</v>
      </c>
      <c r="S48" s="7">
        <f t="shared" si="36"/>
        <v>-2.8890627455126605E-2</v>
      </c>
      <c r="T48" s="7">
        <f t="shared" si="36"/>
        <v>-0.27249542057469089</v>
      </c>
      <c r="U48" s="7">
        <f t="shared" si="36"/>
        <v>-0.31853805351936382</v>
      </c>
      <c r="V48" s="7">
        <f t="shared" si="36"/>
        <v>-0.31711033580327541</v>
      </c>
      <c r="W48" s="7">
        <f t="shared" si="36"/>
        <v>0.25224502419739059</v>
      </c>
      <c r="X48" s="7">
        <f t="shared" si="36"/>
        <v>-5.4089616104210481E-2</v>
      </c>
      <c r="Y48" s="7">
        <f t="shared" si="36"/>
        <v>0.15565596199095072</v>
      </c>
      <c r="Z48" s="7">
        <f t="shared" si="36"/>
        <v>7.5725737252943848E-2</v>
      </c>
      <c r="AA48" s="7">
        <f t="shared" si="36"/>
        <v>0.49832479386992512</v>
      </c>
      <c r="AB48" s="7">
        <f t="shared" si="34"/>
        <v>0.16950791348864813</v>
      </c>
      <c r="AC48" s="7">
        <f t="shared" si="34"/>
        <v>9.4261063354612595E-3</v>
      </c>
      <c r="AD48" s="7">
        <f t="shared" si="34"/>
        <v>-7.0093725712228716E-2</v>
      </c>
      <c r="AE48" s="7">
        <f t="shared" si="34"/>
        <v>9.6038025892169809E-2</v>
      </c>
      <c r="AF48" s="7">
        <f t="shared" si="34"/>
        <v>-0.35324177395029599</v>
      </c>
      <c r="AG48" s="7">
        <f t="shared" si="34"/>
        <v>-0.10715469849587911</v>
      </c>
      <c r="AH48" s="7">
        <f t="shared" si="34"/>
        <v>1.2873266268803807E-2</v>
      </c>
      <c r="AI48" s="7">
        <f t="shared" si="34"/>
        <v>0.22556336226125495</v>
      </c>
      <c r="AJ48" s="7">
        <f t="shared" si="34"/>
        <v>0.14590971633424488</v>
      </c>
      <c r="AK48" s="7">
        <f t="shared" si="34"/>
        <v>-9.1405917419578486E-2</v>
      </c>
      <c r="AL48" s="7">
        <f t="shared" si="34"/>
        <v>6.5860483989013119E-3</v>
      </c>
      <c r="AM48" s="7">
        <f t="shared" si="34"/>
        <v>-0.16916514063723298</v>
      </c>
      <c r="AN48" s="7">
        <f t="shared" si="34"/>
        <v>0.41733761463615338</v>
      </c>
      <c r="AO48" s="7">
        <f t="shared" si="34"/>
        <v>-0.39083099829111312</v>
      </c>
      <c r="AP48" s="7">
        <f t="shared" si="34"/>
        <v>0.4628809106444427</v>
      </c>
      <c r="AQ48" s="7">
        <f t="shared" si="46"/>
        <v>9.5238095238095566E-2</v>
      </c>
      <c r="AR48" s="7">
        <f t="shared" si="46"/>
        <v>-0.39083099829111312</v>
      </c>
      <c r="AS48" s="7">
        <f t="shared" si="46"/>
        <v>-0.31768695275889103</v>
      </c>
      <c r="AT48" s="7">
        <f t="shared" si="46"/>
        <v>-0.39083099829111312</v>
      </c>
      <c r="AU48" s="7">
        <f t="shared" si="46"/>
        <v>0.4628809106444427</v>
      </c>
      <c r="AV48" s="7">
        <f t="shared" si="46"/>
        <v>-0.39083099829111312</v>
      </c>
      <c r="AW48" s="7">
        <f t="shared" si="46"/>
        <v>0.4628809106444427</v>
      </c>
      <c r="AX48" s="7">
        <f t="shared" si="46"/>
        <v>0.4628809106444427</v>
      </c>
      <c r="AY48" s="7">
        <f t="shared" si="46"/>
        <v>-0.39083099829111312</v>
      </c>
      <c r="AZ48" s="7">
        <f t="shared" si="46"/>
        <v>0.4628809106444427</v>
      </c>
      <c r="BA48" s="7">
        <f t="shared" si="46"/>
        <v>9.5238095238095566E-2</v>
      </c>
      <c r="BB48" s="7">
        <f t="shared" si="46"/>
        <v>-0.46397504382333521</v>
      </c>
      <c r="BC48" s="7">
        <f t="shared" si="46"/>
        <v>0</v>
      </c>
      <c r="BD48" s="7">
        <f t="shared" si="46"/>
        <v>-0.39083099829111312</v>
      </c>
      <c r="BE48" s="7">
        <f t="shared" si="46"/>
        <v>-0.46397504382333521</v>
      </c>
      <c r="BF48" s="7">
        <f t="shared" si="46"/>
        <v>-0.39083099829111312</v>
      </c>
      <c r="BG48" s="7">
        <f t="shared" si="43"/>
        <v>9.5238095238095566E-2</v>
      </c>
      <c r="BH48" s="7">
        <f t="shared" si="43"/>
        <v>9.5238095238095566E-2</v>
      </c>
      <c r="BI48" s="7">
        <f t="shared" si="43"/>
        <v>0</v>
      </c>
      <c r="BJ48" s="7">
        <f t="shared" si="41"/>
        <v>-0.26980332293711173</v>
      </c>
      <c r="BK48" s="7">
        <f t="shared" si="41"/>
        <v>4.3264711698404845E-2</v>
      </c>
      <c r="BL48" s="7">
        <f t="shared" si="41"/>
        <v>0.49874930266125722</v>
      </c>
      <c r="BM48" s="7">
        <f t="shared" si="41"/>
        <v>0.18592114564125195</v>
      </c>
      <c r="BN48" s="7">
        <f t="shared" si="41"/>
        <v>-2.2589374815140673E-11</v>
      </c>
      <c r="BO48" s="7">
        <f t="shared" si="41"/>
        <v>-9.1630036891388045E-12</v>
      </c>
      <c r="BP48" s="7">
        <f t="shared" si="41"/>
        <v>-2.1646429093635788E-10</v>
      </c>
      <c r="BQ48" s="7">
        <f t="shared" si="41"/>
        <v>-1.3235391671528873E-9</v>
      </c>
      <c r="BR48" s="7">
        <f t="shared" si="41"/>
        <v>-6.1437048781698422E-9</v>
      </c>
      <c r="BS48" s="7">
        <f t="shared" si="39"/>
        <v>6.6226275869974383E-12</v>
      </c>
      <c r="BT48" s="7">
        <f t="shared" si="39"/>
        <v>-8.1558093611988625E-12</v>
      </c>
      <c r="BU48" s="7">
        <f t="shared" si="39"/>
        <v>-0.37775366264359223</v>
      </c>
      <c r="BV48" s="7">
        <f t="shared" si="39"/>
        <v>0.37503447217431729</v>
      </c>
      <c r="BW48" s="7">
        <f t="shared" si="39"/>
        <v>-0.27321083744253016</v>
      </c>
      <c r="BX48" s="7">
        <f t="shared" si="39"/>
        <v>-0.30720983922615019</v>
      </c>
      <c r="BY48" s="7">
        <f t="shared" si="39"/>
        <v>-3.7084261077220404E-3</v>
      </c>
      <c r="BZ48" s="7">
        <f t="shared" si="39"/>
        <v>-0.45539194852280063</v>
      </c>
      <c r="CA48" s="7">
        <f t="shared" si="39"/>
        <v>-0.30461237805475672</v>
      </c>
      <c r="CB48" s="7">
        <f t="shared" si="39"/>
        <v>-2.987682578255324E-2</v>
      </c>
      <c r="CC48" s="7">
        <f t="shared" si="39"/>
        <v>0.27515525450943712</v>
      </c>
      <c r="CD48" s="7">
        <f t="shared" si="39"/>
        <v>-0.2289999911901206</v>
      </c>
      <c r="CE48" s="7">
        <f t="shared" si="39"/>
        <v>-0.19604044110371588</v>
      </c>
      <c r="CF48" s="7">
        <f t="shared" si="39"/>
        <v>0.4427859683520543</v>
      </c>
      <c r="CG48" s="7">
        <f t="shared" si="39"/>
        <v>-1.3078927865059153E-2</v>
      </c>
      <c r="CH48" s="7">
        <f t="shared" si="48"/>
        <v>0.12347444338905267</v>
      </c>
      <c r="CI48" s="7">
        <f t="shared" si="48"/>
        <v>-0.12770593285929932</v>
      </c>
      <c r="CJ48" s="7">
        <f t="shared" si="48"/>
        <v>-0.19295581871852363</v>
      </c>
      <c r="CK48" s="7">
        <f t="shared" si="48"/>
        <v>-0.34998007073330939</v>
      </c>
      <c r="CL48" s="7">
        <f t="shared" si="48"/>
        <v>0.46763369240025598</v>
      </c>
      <c r="CM48" s="7">
        <f t="shared" si="48"/>
        <v>0.45206216871701876</v>
      </c>
      <c r="CN48" s="7">
        <f t="shared" si="48"/>
        <v>0.34971230354067728</v>
      </c>
      <c r="CO48" s="7">
        <f t="shared" si="42"/>
        <v>0.31629158307540806</v>
      </c>
      <c r="CP48" s="7">
        <f t="shared" si="42"/>
        <v>0.45835692930421956</v>
      </c>
      <c r="CQ48" s="7">
        <f t="shared" si="42"/>
        <v>-0.45314918604184129</v>
      </c>
      <c r="CR48" s="7">
        <f t="shared" si="42"/>
        <v>-0.38032655661621817</v>
      </c>
      <c r="CS48" s="7">
        <f t="shared" si="42"/>
        <v>3.5003727242560956E-2</v>
      </c>
      <c r="CT48" s="7">
        <f t="shared" si="42"/>
        <v>0.41655479360127856</v>
      </c>
      <c r="CU48" s="7">
        <f t="shared" si="42"/>
        <v>-0.10929657623065481</v>
      </c>
      <c r="CV48" s="7">
        <f t="shared" si="42"/>
        <v>-0.17948181169529676</v>
      </c>
      <c r="CW48" s="7">
        <f t="shared" si="42"/>
        <v>5.4706373474589398E-2</v>
      </c>
      <c r="CX48" s="7">
        <f t="shared" si="42"/>
        <v>-0.46254127228438824</v>
      </c>
      <c r="CY48" s="7">
        <f t="shared" si="42"/>
        <v>-0.45285572039528699</v>
      </c>
      <c r="CZ48" s="7">
        <f t="shared" si="42"/>
        <v>5.6279467635126146E-2</v>
      </c>
      <c r="DA48" s="7">
        <f t="shared" si="42"/>
        <v>0.12721052522384602</v>
      </c>
      <c r="DB48" s="7">
        <f t="shared" si="42"/>
        <v>0.25858342993041039</v>
      </c>
      <c r="DC48" s="7">
        <f t="shared" si="40"/>
        <v>5.5649853711329036E-2</v>
      </c>
      <c r="DD48" s="7">
        <f t="shared" si="40"/>
        <v>6.9138509539069276E-2</v>
      </c>
      <c r="DE48" s="7">
        <f t="shared" si="40"/>
        <v>0.24025753823119153</v>
      </c>
      <c r="DF48" s="7">
        <f t="shared" si="40"/>
        <v>6.6936713715973137E-3</v>
      </c>
      <c r="DG48" s="7">
        <f t="shared" si="40"/>
        <v>3.6546180711868759E-3</v>
      </c>
      <c r="DH48" s="7">
        <f t="shared" si="40"/>
        <v>0.47831469702366869</v>
      </c>
      <c r="DI48" s="7">
        <f t="shared" si="40"/>
        <v>-5.3839952036902172E-2</v>
      </c>
      <c r="DJ48" s="7">
        <f t="shared" si="40"/>
        <v>0.27298681933617625</v>
      </c>
      <c r="DK48" s="7">
        <f t="shared" si="40"/>
        <v>0.41524885176363435</v>
      </c>
      <c r="DL48" s="7">
        <f t="shared" si="40"/>
        <v>0.17361690721346168</v>
      </c>
      <c r="DM48" s="7">
        <f t="shared" si="40"/>
        <v>-0.32537224571090895</v>
      </c>
      <c r="DN48" s="7">
        <f t="shared" si="40"/>
        <v>-0.38234585671042587</v>
      </c>
      <c r="DO48" s="7">
        <f t="shared" si="40"/>
        <v>-0.19054173305777944</v>
      </c>
      <c r="DP48" s="7">
        <f t="shared" si="40"/>
        <v>-0.15683538137769237</v>
      </c>
      <c r="DQ48" s="7">
        <f t="shared" si="40"/>
        <v>-0.3450400944219606</v>
      </c>
      <c r="DR48" s="7">
        <f t="shared" si="32"/>
        <v>0.18610929493213635</v>
      </c>
      <c r="DS48" s="7">
        <f t="shared" si="47"/>
        <v>-0.40120955977530426</v>
      </c>
      <c r="DT48" s="7">
        <f t="shared" si="47"/>
        <v>7.870629684977537E-2</v>
      </c>
      <c r="DU48" s="7">
        <f t="shared" si="47"/>
        <v>7.8397023463237847E-2</v>
      </c>
      <c r="DV48" s="7">
        <f t="shared" si="47"/>
        <v>0.11029436946162763</v>
      </c>
      <c r="DW48" s="7">
        <f t="shared" si="47"/>
        <v>0.43792885708967821</v>
      </c>
      <c r="DX48" s="7">
        <f t="shared" si="47"/>
        <v>0.28574864903999764</v>
      </c>
      <c r="DY48" s="7">
        <f t="shared" si="47"/>
        <v>0.2593408874155736</v>
      </c>
      <c r="DZ48" s="7">
        <f t="shared" si="47"/>
        <v>0.31631008437277375</v>
      </c>
      <c r="EA48" s="7">
        <f t="shared" si="47"/>
        <v>-0.25108078067198925</v>
      </c>
      <c r="EB48" s="7">
        <f t="shared" si="47"/>
        <v>0.1728575023892589</v>
      </c>
      <c r="EC48" s="7">
        <f t="shared" si="47"/>
        <v>0.16952152383161945</v>
      </c>
      <c r="ED48" s="7">
        <f t="shared" si="47"/>
        <v>0.1410526864544186</v>
      </c>
      <c r="EE48" s="7">
        <f t="shared" si="47"/>
        <v>0.45926907689476776</v>
      </c>
      <c r="EF48" s="7">
        <f t="shared" si="47"/>
        <v>-0.48876520226203124</v>
      </c>
      <c r="EG48" s="7">
        <f t="shared" si="47"/>
        <v>0.43937091517785376</v>
      </c>
      <c r="EH48" s="7">
        <f t="shared" si="47"/>
        <v>0.32338244043325354</v>
      </c>
      <c r="EI48" s="7">
        <f t="shared" si="33"/>
        <v>1.5929440357567382E-2</v>
      </c>
      <c r="EJ48" s="7">
        <f t="shared" si="33"/>
        <v>2.0654341797361475E-2</v>
      </c>
      <c r="EK48" s="7">
        <f t="shared" si="33"/>
        <v>-0.29047032591881261</v>
      </c>
      <c r="EL48" s="7">
        <f t="shared" si="33"/>
        <v>0.44889941599304711</v>
      </c>
      <c r="EM48" s="7">
        <f t="shared" si="33"/>
        <v>0.15956849888553659</v>
      </c>
      <c r="EN48" s="7">
        <f t="shared" si="33"/>
        <v>-0.26796876423760785</v>
      </c>
      <c r="EO48" s="7">
        <f t="shared" si="33"/>
        <v>0.48919542043155584</v>
      </c>
      <c r="EP48" s="7">
        <f t="shared" si="33"/>
        <v>-0.1026600512534378</v>
      </c>
      <c r="EQ48" s="7">
        <f t="shared" si="33"/>
        <v>0.10877248454054556</v>
      </c>
      <c r="ER48" s="7">
        <f t="shared" si="33"/>
        <v>0.16874376848915196</v>
      </c>
      <c r="ES48" s="7">
        <f t="shared" si="33"/>
        <v>-7.5281760776437778E-2</v>
      </c>
      <c r="ET48" s="7">
        <f t="shared" si="33"/>
        <v>0.46498216067247533</v>
      </c>
      <c r="EU48" s="7">
        <f t="shared" si="33"/>
        <v>-0.45290090397696492</v>
      </c>
      <c r="EV48" s="7">
        <f t="shared" si="33"/>
        <v>-0.40856389382898106</v>
      </c>
      <c r="EW48" s="7">
        <f t="shared" si="45"/>
        <v>-0.47822006069928125</v>
      </c>
      <c r="EX48" s="7">
        <f t="shared" si="45"/>
        <v>0.36163597760198662</v>
      </c>
      <c r="EY48" s="7">
        <f t="shared" si="45"/>
        <v>-0.22469586259585395</v>
      </c>
      <c r="EZ48" s="7">
        <f t="shared" si="35"/>
        <v>0.46609996184416413</v>
      </c>
      <c r="FA48" s="7">
        <f t="shared" si="35"/>
        <v>-0.38600746869100266</v>
      </c>
      <c r="FB48" s="7">
        <f t="shared" si="35"/>
        <v>0.34013634930646042</v>
      </c>
      <c r="FC48" s="7">
        <f t="shared" si="35"/>
        <v>0.47599583715260496</v>
      </c>
      <c r="FD48" s="7">
        <f t="shared" si="35"/>
        <v>0.43312097539282146</v>
      </c>
      <c r="FE48" s="7">
        <f t="shared" si="35"/>
        <v>-0.25749290110470491</v>
      </c>
      <c r="FF48" s="7">
        <f t="shared" si="35"/>
        <v>-0.24326504269275762</v>
      </c>
      <c r="FG48" s="7">
        <f t="shared" si="35"/>
        <v>-0.35783465769721723</v>
      </c>
      <c r="FH48" s="7">
        <f t="shared" si="35"/>
        <v>7.1686674069496803E-2</v>
      </c>
      <c r="FI48" s="7">
        <f t="shared" si="35"/>
        <v>0.35419957840429106</v>
      </c>
      <c r="FJ48" s="7">
        <f t="shared" si="35"/>
        <v>-0.23008479116674252</v>
      </c>
      <c r="FK48" s="7">
        <f t="shared" si="35"/>
        <v>-9.2520108132482903E-2</v>
      </c>
      <c r="FL48" s="7">
        <f t="shared" si="35"/>
        <v>0.31666087785698949</v>
      </c>
      <c r="FM48" s="7">
        <f t="shared" si="35"/>
        <v>-0.40460979841904532</v>
      </c>
      <c r="FN48" s="7">
        <f t="shared" si="35"/>
        <v>0.48924395637695284</v>
      </c>
      <c r="FO48" s="7">
        <f t="shared" si="35"/>
        <v>0.28095426896535969</v>
      </c>
      <c r="FP48" s="7">
        <f t="shared" si="38"/>
        <v>0.34806058091749748</v>
      </c>
      <c r="FQ48" s="7">
        <f t="shared" si="38"/>
        <v>1.6864138672893603E-2</v>
      </c>
      <c r="FR48" s="7">
        <f t="shared" si="38"/>
        <v>0.44497784820339348</v>
      </c>
      <c r="FS48" s="7">
        <f t="shared" si="38"/>
        <v>0.3527485423328578</v>
      </c>
      <c r="FT48" s="7">
        <f t="shared" si="38"/>
        <v>0.47382028804269183</v>
      </c>
      <c r="FU48" s="7">
        <f t="shared" si="38"/>
        <v>-0.37171347017779677</v>
      </c>
      <c r="FV48" s="7">
        <f t="shared" si="38"/>
        <v>0.10950001880322269</v>
      </c>
      <c r="FW48" s="7">
        <f t="shared" si="38"/>
        <v>0.11680347182481432</v>
      </c>
      <c r="FX48" s="7">
        <f t="shared" si="38"/>
        <v>-0.10179141483042109</v>
      </c>
      <c r="FY48" s="7">
        <f t="shared" si="38"/>
        <v>-0.30540927728916489</v>
      </c>
      <c r="FZ48" s="7">
        <f t="shared" si="38"/>
        <v>0.20513431026718543</v>
      </c>
      <c r="GA48" s="7">
        <f t="shared" si="38"/>
        <v>-4.1650962052699469E-2</v>
      </c>
      <c r="GB48" s="7">
        <f t="shared" si="38"/>
        <v>-1.8146025201986049E-3</v>
      </c>
      <c r="GC48" s="7">
        <f t="shared" si="38"/>
        <v>1.6604219904138517E-2</v>
      </c>
      <c r="GD48" s="7">
        <f t="shared" si="38"/>
        <v>-0.23603779151596882</v>
      </c>
      <c r="GE48" s="7">
        <f t="shared" si="38"/>
        <v>0.49275336070309095</v>
      </c>
      <c r="GF48" s="7">
        <f t="shared" si="20"/>
        <v>0.37081248894753571</v>
      </c>
      <c r="GG48" s="7">
        <f t="shared" si="20"/>
        <v>-8.6154015530951256E-2</v>
      </c>
      <c r="GH48" s="7">
        <f t="shared" si="20"/>
        <v>9.2605638482382346E-2</v>
      </c>
      <c r="GI48" s="7">
        <f t="shared" si="20"/>
        <v>0.20887442107091658</v>
      </c>
      <c r="GJ48" s="7">
        <f t="shared" si="20"/>
        <v>-0.30326244457410212</v>
      </c>
      <c r="GK48" s="7">
        <f t="shared" si="20"/>
        <v>-1.4361925835640221E-2</v>
      </c>
    </row>
    <row r="49" spans="6:193">
      <c r="F49" s="20">
        <v>46</v>
      </c>
      <c r="G49">
        <f>'Class data q'!J48</f>
        <v>-4.5718154362150063E-19</v>
      </c>
      <c r="H49" s="20">
        <f>'Class data q'!K48</f>
        <v>-1.1827087758904038E-18</v>
      </c>
      <c r="J49" s="89">
        <v>-7.3568236814913804E-19</v>
      </c>
      <c r="K49" s="7">
        <f t="shared" si="3"/>
        <v>0.38668799653460995</v>
      </c>
      <c r="L49" s="7">
        <f t="shared" si="36"/>
        <v>0.47593849350323403</v>
      </c>
      <c r="M49" s="7">
        <f t="shared" si="36"/>
        <v>-0.305467505487798</v>
      </c>
      <c r="N49" s="7">
        <f t="shared" si="36"/>
        <v>-0.462279502818979</v>
      </c>
      <c r="O49" s="7">
        <f t="shared" si="36"/>
        <v>0.24057297385935161</v>
      </c>
      <c r="P49" s="7">
        <f t="shared" si="36"/>
        <v>-0.45176614488241285</v>
      </c>
      <c r="Q49" s="7">
        <f t="shared" si="36"/>
        <v>-0.34253623717802384</v>
      </c>
      <c r="R49" s="7">
        <f t="shared" si="36"/>
        <v>-0.27641445260792352</v>
      </c>
      <c r="S49" s="7">
        <f t="shared" si="36"/>
        <v>0.25875191910594708</v>
      </c>
      <c r="T49" s="7">
        <f t="shared" si="36"/>
        <v>0.45209954868178681</v>
      </c>
      <c r="U49" s="7">
        <f t="shared" si="36"/>
        <v>-0.33363559474921023</v>
      </c>
      <c r="V49" s="7">
        <f t="shared" si="36"/>
        <v>4.5812877584361145E-2</v>
      </c>
      <c r="W49" s="7">
        <f t="shared" si="36"/>
        <v>-0.4646839300337734</v>
      </c>
      <c r="X49" s="7">
        <f t="shared" si="36"/>
        <v>-0.41217461752540441</v>
      </c>
      <c r="Y49" s="7">
        <f t="shared" si="36"/>
        <v>9.673064906523117E-2</v>
      </c>
      <c r="Z49" s="7">
        <f t="shared" si="36"/>
        <v>0.18274260836396361</v>
      </c>
      <c r="AA49" s="7">
        <f t="shared" si="36"/>
        <v>0.30967834537001393</v>
      </c>
      <c r="AB49" s="7">
        <f t="shared" si="34"/>
        <v>-0.27322244447496347</v>
      </c>
      <c r="AC49" s="7">
        <f t="shared" si="34"/>
        <v>-0.37270348529987674</v>
      </c>
      <c r="AD49" s="7">
        <f t="shared" si="34"/>
        <v>-0.42212019166399539</v>
      </c>
      <c r="AE49" s="7">
        <f t="shared" si="34"/>
        <v>0.30255928598316495</v>
      </c>
      <c r="AF49" s="7">
        <f t="shared" si="34"/>
        <v>-8.3834432796840108E-2</v>
      </c>
      <c r="AG49" s="7">
        <f t="shared" si="34"/>
        <v>-6.6590083690454049E-2</v>
      </c>
      <c r="AH49" s="7">
        <f t="shared" si="34"/>
        <v>-0.37056128648192677</v>
      </c>
      <c r="AI49" s="7">
        <f t="shared" si="34"/>
        <v>0.35630278862140585</v>
      </c>
      <c r="AJ49" s="7">
        <f t="shared" si="34"/>
        <v>-0.40544371422333825</v>
      </c>
      <c r="AK49" s="7">
        <f t="shared" si="34"/>
        <v>0.30679944358197986</v>
      </c>
      <c r="AL49" s="7">
        <f t="shared" si="34"/>
        <v>0.49375881637541852</v>
      </c>
      <c r="AM49" s="7">
        <f t="shared" si="34"/>
        <v>0.12776029003020994</v>
      </c>
      <c r="AN49" s="7">
        <f t="shared" si="34"/>
        <v>0.19771685006298867</v>
      </c>
      <c r="AO49" s="7">
        <f t="shared" si="34"/>
        <v>0</v>
      </c>
      <c r="AP49" s="7">
        <f t="shared" si="34"/>
        <v>-9.0909090909090828E-2</v>
      </c>
      <c r="AQ49" s="7">
        <f t="shared" si="46"/>
        <v>-0.31937658873928898</v>
      </c>
      <c r="AR49" s="7">
        <f t="shared" si="46"/>
        <v>0</v>
      </c>
      <c r="AS49" s="7">
        <f t="shared" si="46"/>
        <v>4.5454545454545414E-2</v>
      </c>
      <c r="AT49" s="7">
        <f t="shared" si="46"/>
        <v>0</v>
      </c>
      <c r="AU49" s="7">
        <f t="shared" si="46"/>
        <v>-9.0909090909090828E-2</v>
      </c>
      <c r="AV49" s="7">
        <f t="shared" si="46"/>
        <v>0</v>
      </c>
      <c r="AW49" s="7">
        <f t="shared" si="46"/>
        <v>-9.0909090909090828E-2</v>
      </c>
      <c r="AX49" s="7">
        <f t="shared" si="46"/>
        <v>-9.0909090909090828E-2</v>
      </c>
      <c r="AY49" s="7">
        <f t="shared" si="46"/>
        <v>0</v>
      </c>
      <c r="AZ49" s="7">
        <f t="shared" si="46"/>
        <v>-9.0909090909090828E-2</v>
      </c>
      <c r="BA49" s="7">
        <f t="shared" si="46"/>
        <v>-0.31937658873928898</v>
      </c>
      <c r="BB49" s="7">
        <f t="shared" si="46"/>
        <v>-4.5454545454545303E-2</v>
      </c>
      <c r="BC49" s="7">
        <f t="shared" si="46"/>
        <v>-0.37856123319674218</v>
      </c>
      <c r="BD49" s="7">
        <f t="shared" si="46"/>
        <v>0</v>
      </c>
      <c r="BE49" s="7">
        <f t="shared" si="46"/>
        <v>-4.5454545454545303E-2</v>
      </c>
      <c r="BF49" s="7">
        <f t="shared" si="46"/>
        <v>0</v>
      </c>
      <c r="BG49" s="7">
        <f t="shared" si="43"/>
        <v>-0.31937658873928898</v>
      </c>
      <c r="BH49" s="7">
        <f t="shared" si="43"/>
        <v>-0.31937658873928898</v>
      </c>
      <c r="BI49" s="7">
        <f t="shared" si="43"/>
        <v>-0.37856123319674218</v>
      </c>
      <c r="BJ49" s="7">
        <f t="shared" si="41"/>
        <v>7.5211289321055697E-2</v>
      </c>
      <c r="BK49" s="7">
        <f t="shared" si="41"/>
        <v>-0.48735856370301356</v>
      </c>
      <c r="BL49" s="7">
        <f t="shared" si="41"/>
        <v>0.30994215158979643</v>
      </c>
      <c r="BM49" s="7">
        <f t="shared" si="41"/>
        <v>-0.2630226257267938</v>
      </c>
      <c r="BN49" s="7">
        <f t="shared" si="41"/>
        <v>-1.4037881967965404E-11</v>
      </c>
      <c r="BO49" s="7">
        <f t="shared" si="41"/>
        <v>-5.6942228709999654E-12</v>
      </c>
      <c r="BP49" s="7">
        <f t="shared" si="41"/>
        <v>-1.3451928460028739E-10</v>
      </c>
      <c r="BQ49" s="7">
        <f t="shared" si="41"/>
        <v>-8.2249851374172067E-10</v>
      </c>
      <c r="BR49" s="7">
        <f t="shared" si="41"/>
        <v>-3.8179364114654391E-9</v>
      </c>
      <c r="BS49" s="7">
        <f t="shared" si="39"/>
        <v>4.1155575206609228E-12</v>
      </c>
      <c r="BT49" s="7">
        <f t="shared" si="39"/>
        <v>-5.0683901520187646E-12</v>
      </c>
      <c r="BU49" s="7">
        <f t="shared" si="39"/>
        <v>0.38668799653460995</v>
      </c>
      <c r="BV49" s="7">
        <f t="shared" si="39"/>
        <v>0.47593849350323403</v>
      </c>
      <c r="BW49" s="7">
        <f t="shared" si="39"/>
        <v>-0.305467505487798</v>
      </c>
      <c r="BX49" s="7">
        <f t="shared" si="39"/>
        <v>-0.462279502818979</v>
      </c>
      <c r="BY49" s="7">
        <f t="shared" si="39"/>
        <v>0.24057297385935161</v>
      </c>
      <c r="BZ49" s="7">
        <f t="shared" si="39"/>
        <v>0.33844055590111588</v>
      </c>
      <c r="CA49" s="7">
        <f t="shared" si="39"/>
        <v>0.43214082623190203</v>
      </c>
      <c r="CB49" s="7">
        <f t="shared" si="39"/>
        <v>-0.39712785096704795</v>
      </c>
      <c r="CC49" s="7">
        <f t="shared" si="39"/>
        <v>-0.20756909115496103</v>
      </c>
      <c r="CD49" s="7">
        <f t="shared" si="39"/>
        <v>0.10056806148337016</v>
      </c>
      <c r="CE49" s="7">
        <f t="shared" si="39"/>
        <v>0.49961163684019794</v>
      </c>
      <c r="CF49" s="7">
        <f t="shared" si="39"/>
        <v>-0.48195810026299757</v>
      </c>
      <c r="CG49" s="7">
        <f t="shared" si="39"/>
        <v>-0.38668898600031332</v>
      </c>
      <c r="CH49" s="7">
        <f t="shared" si="48"/>
        <v>-0.30182942736533058</v>
      </c>
      <c r="CI49" s="7">
        <f t="shared" si="48"/>
        <v>-0.21504511701976914</v>
      </c>
      <c r="CJ49" s="7">
        <f t="shared" si="48"/>
        <v>0.36584484118107907</v>
      </c>
      <c r="CK49" s="7">
        <f t="shared" si="48"/>
        <v>0.40394758324103308</v>
      </c>
      <c r="CL49" s="7">
        <f t="shared" si="48"/>
        <v>-0.46651676127261532</v>
      </c>
      <c r="CM49" s="7">
        <f t="shared" si="48"/>
        <v>0.11675539148174519</v>
      </c>
      <c r="CN49" s="7">
        <f t="shared" si="48"/>
        <v>0.15357942322090423</v>
      </c>
      <c r="CO49" s="7">
        <f t="shared" si="42"/>
        <v>-0.10330141341776056</v>
      </c>
      <c r="CP49" s="7">
        <f t="shared" si="42"/>
        <v>-0.12221033386813751</v>
      </c>
      <c r="CQ49" s="7">
        <f t="shared" si="42"/>
        <v>-0.1024722971725609</v>
      </c>
      <c r="CR49" s="7">
        <f t="shared" si="42"/>
        <v>0.10695607301722987</v>
      </c>
      <c r="CS49" s="7">
        <f t="shared" si="42"/>
        <v>0.37182404071393904</v>
      </c>
      <c r="CT49" s="7">
        <f t="shared" si="42"/>
        <v>0.24533204068263359</v>
      </c>
      <c r="CU49" s="7">
        <f t="shared" si="42"/>
        <v>0.38257844381103112</v>
      </c>
      <c r="CV49" s="7">
        <f t="shared" si="42"/>
        <v>-4.6364243840109509E-2</v>
      </c>
      <c r="CW49" s="7">
        <f t="shared" si="42"/>
        <v>-0.10168703832189929</v>
      </c>
      <c r="CX49" s="7">
        <f t="shared" si="42"/>
        <v>-4.4563544237504638E-2</v>
      </c>
      <c r="CY49" s="7">
        <f t="shared" si="42"/>
        <v>-3.8544566815732484E-2</v>
      </c>
      <c r="CZ49" s="7">
        <f t="shared" si="42"/>
        <v>-0.47927068982345178</v>
      </c>
      <c r="DA49" s="7">
        <f t="shared" si="42"/>
        <v>0.3219310855260169</v>
      </c>
      <c r="DB49" s="7">
        <f t="shared" si="42"/>
        <v>-0.21786746538503143</v>
      </c>
      <c r="DC49" s="7">
        <f t="shared" si="40"/>
        <v>3.4582976463150013E-2</v>
      </c>
      <c r="DD49" s="7">
        <f t="shared" si="40"/>
        <v>4.2965350106574485E-2</v>
      </c>
      <c r="DE49" s="7">
        <f t="shared" si="40"/>
        <v>0.14930534827357822</v>
      </c>
      <c r="DF49" s="7">
        <f t="shared" si="40"/>
        <v>4.1597068825517053E-3</v>
      </c>
      <c r="DG49" s="7">
        <f t="shared" si="40"/>
        <v>2.2711213472952725E-3</v>
      </c>
      <c r="DH49" s="7">
        <f t="shared" si="40"/>
        <v>0.29724329546226252</v>
      </c>
      <c r="DI49" s="7">
        <f t="shared" si="40"/>
        <v>-3.3458233398559023E-2</v>
      </c>
      <c r="DJ49" s="7">
        <f t="shared" si="40"/>
        <v>0.16964459236181709</v>
      </c>
      <c r="DK49" s="7">
        <f t="shared" si="40"/>
        <v>0.25805173435646173</v>
      </c>
      <c r="DL49" s="7">
        <f t="shared" si="40"/>
        <v>0.35076981032144472</v>
      </c>
      <c r="DM49" s="7">
        <f t="shared" si="40"/>
        <v>0.41923983967666395</v>
      </c>
      <c r="DN49" s="7">
        <f t="shared" si="40"/>
        <v>0.38383422911679566</v>
      </c>
      <c r="DO49" s="7">
        <f t="shared" si="40"/>
        <v>0.12446751399053357</v>
      </c>
      <c r="DP49" s="7">
        <f t="shared" si="40"/>
        <v>-0.47602481919121398</v>
      </c>
      <c r="DQ49" s="7">
        <f t="shared" si="40"/>
        <v>0.40701747602799498</v>
      </c>
      <c r="DR49" s="7">
        <f t="shared" si="32"/>
        <v>-0.26290570246349165</v>
      </c>
      <c r="DS49" s="7">
        <f t="shared" si="47"/>
        <v>-6.4496404499274629E-3</v>
      </c>
      <c r="DT49" s="7">
        <f t="shared" si="47"/>
        <v>0.29178867766049121</v>
      </c>
      <c r="DU49" s="7">
        <f t="shared" si="47"/>
        <v>0.29159648318855624</v>
      </c>
      <c r="DV49" s="7">
        <f t="shared" si="47"/>
        <v>-0.31002003625316554</v>
      </c>
      <c r="DW49" s="7">
        <f t="shared" si="47"/>
        <v>-0.10641526429937243</v>
      </c>
      <c r="DX49" s="7">
        <f t="shared" si="47"/>
        <v>-0.20098594512162915</v>
      </c>
      <c r="DY49" s="7">
        <f t="shared" si="47"/>
        <v>-0.21739675193954555</v>
      </c>
      <c r="DZ49" s="7">
        <f t="shared" si="47"/>
        <v>0.43944488236656642</v>
      </c>
      <c r="EA49" s="7">
        <f t="shared" si="47"/>
        <v>-4.8837496692511362E-2</v>
      </c>
      <c r="EB49" s="7">
        <f t="shared" si="47"/>
        <v>-0.27114088007927006</v>
      </c>
      <c r="EC49" s="7">
        <f t="shared" si="47"/>
        <v>-0.27321398648021156</v>
      </c>
      <c r="ED49" s="7">
        <f t="shared" si="47"/>
        <v>-0.29090562567222178</v>
      </c>
      <c r="EE49" s="7">
        <f t="shared" si="47"/>
        <v>0.28540760877635507</v>
      </c>
      <c r="EF49" s="7">
        <f t="shared" si="47"/>
        <v>0.31770112225319619</v>
      </c>
      <c r="EG49" s="7">
        <f t="shared" si="47"/>
        <v>-0.10551911349939802</v>
      </c>
      <c r="EH49" s="7">
        <f t="shared" si="33"/>
        <v>0.20096238498866906</v>
      </c>
      <c r="EI49" s="7">
        <f t="shared" si="33"/>
        <v>-0.36866206142506952</v>
      </c>
      <c r="EJ49" s="7">
        <f t="shared" si="33"/>
        <v>-0.36572582450105695</v>
      </c>
      <c r="EK49" s="7">
        <f t="shared" si="33"/>
        <v>0.44092924567133052</v>
      </c>
      <c r="EL49" s="7">
        <f t="shared" si="33"/>
        <v>0.27896349949342181</v>
      </c>
      <c r="EM49" s="7">
        <f t="shared" si="33"/>
        <v>-0.27939918202866731</v>
      </c>
      <c r="EN49" s="7">
        <f t="shared" si="33"/>
        <v>0.45491258841364585</v>
      </c>
      <c r="EO49" s="7">
        <f t="shared" si="33"/>
        <v>-7.4556234397955001E-2</v>
      </c>
      <c r="EP49" s="7">
        <f t="shared" si="33"/>
        <v>-0.44235816884763779</v>
      </c>
      <c r="EQ49" s="7">
        <f t="shared" si="33"/>
        <v>-6.8088260935223799E-2</v>
      </c>
      <c r="ER49" s="7">
        <f t="shared" si="33"/>
        <v>-0.27369731380110918</v>
      </c>
      <c r="ES49" s="7">
        <f t="shared" si="33"/>
        <v>-0.4253442377764296</v>
      </c>
      <c r="ET49" s="7">
        <f t="shared" si="33"/>
        <v>0.15327424092359054</v>
      </c>
      <c r="EU49" s="7">
        <f t="shared" si="33"/>
        <v>-0.17425634523523703</v>
      </c>
      <c r="EV49" s="7">
        <f t="shared" si="33"/>
        <v>0.36754132446183863</v>
      </c>
      <c r="EW49" s="7">
        <f t="shared" si="45"/>
        <v>0.32425428202171735</v>
      </c>
      <c r="EX49" s="7">
        <f t="shared" si="45"/>
        <v>-0.15382661724407309</v>
      </c>
      <c r="EY49" s="7">
        <f t="shared" si="45"/>
        <v>-0.27531841934758838</v>
      </c>
      <c r="EZ49" s="7">
        <f t="shared" si="35"/>
        <v>-8.8908647701259391E-2</v>
      </c>
      <c r="FA49" s="7">
        <f t="shared" si="35"/>
        <v>-0.13268617130389471</v>
      </c>
      <c r="FB49" s="7">
        <f t="shared" si="35"/>
        <v>0.4542514470644845</v>
      </c>
      <c r="FC49" s="7">
        <f t="shared" si="35"/>
        <v>-0.32563650075965866</v>
      </c>
      <c r="FD49" s="7">
        <f t="shared" si="35"/>
        <v>-0.35228060197851863</v>
      </c>
      <c r="FE49" s="7">
        <f t="shared" si="35"/>
        <v>-0.16001607092310111</v>
      </c>
      <c r="FF49" s="7">
        <f t="shared" si="35"/>
        <v>-0.15117432813732912</v>
      </c>
      <c r="FG49" s="7">
        <f t="shared" si="35"/>
        <v>-0.22237232839882459</v>
      </c>
      <c r="FH49" s="7">
        <f t="shared" si="35"/>
        <v>-0.10323872536307022</v>
      </c>
      <c r="FI49" s="7">
        <f t="shared" si="35"/>
        <v>0.28385870863313301</v>
      </c>
      <c r="FJ49" s="7">
        <f t="shared" si="35"/>
        <v>-5.7514012161032468E-2</v>
      </c>
      <c r="FK49" s="7">
        <f t="shared" si="35"/>
        <v>-0.47950528968804917</v>
      </c>
      <c r="FL49" s="7">
        <f t="shared" si="35"/>
        <v>0.29044792288765109</v>
      </c>
      <c r="FM49" s="7">
        <f t="shared" si="35"/>
        <v>0.32797743050435457</v>
      </c>
      <c r="FN49" s="7">
        <f t="shared" si="35"/>
        <v>0.28907655190182879</v>
      </c>
      <c r="FO49" s="7">
        <f t="shared" si="35"/>
        <v>0.32381083058309912</v>
      </c>
      <c r="FP49" s="7">
        <f t="shared" si="38"/>
        <v>-0.21247699788696117</v>
      </c>
      <c r="FQ49" s="7">
        <f t="shared" si="38"/>
        <v>-0.14016227906515866</v>
      </c>
      <c r="FR49" s="7">
        <f t="shared" si="38"/>
        <v>-0.47383035287174025</v>
      </c>
      <c r="FS49" s="7">
        <f t="shared" si="38"/>
        <v>-0.18107385135223808</v>
      </c>
      <c r="FT49" s="7">
        <f t="shared" si="38"/>
        <v>0.37315426392996542</v>
      </c>
      <c r="FU49" s="7">
        <f t="shared" si="38"/>
        <v>-0.23099716051144958</v>
      </c>
      <c r="FV49" s="7">
        <f t="shared" si="38"/>
        <v>0.31092509025652393</v>
      </c>
      <c r="FW49" s="7">
        <f t="shared" si="38"/>
        <v>-6.3097494101074902E-2</v>
      </c>
      <c r="FX49" s="7">
        <f t="shared" si="38"/>
        <v>-0.22743069646753966</v>
      </c>
      <c r="FY49" s="7">
        <f t="shared" si="38"/>
        <v>0.43164560215440495</v>
      </c>
      <c r="FZ49" s="7">
        <f t="shared" si="38"/>
        <v>-0.27957268596920315</v>
      </c>
      <c r="GA49" s="7">
        <f t="shared" si="38"/>
        <v>0.16857839470105773</v>
      </c>
      <c r="GB49" s="7">
        <f t="shared" si="38"/>
        <v>6.0134124163766955E-2</v>
      </c>
      <c r="GC49" s="7">
        <f t="shared" si="38"/>
        <v>-0.21865663710565286</v>
      </c>
      <c r="GD49" s="7">
        <f t="shared" si="38"/>
        <v>8.8372652793282214E-2</v>
      </c>
      <c r="GE49" s="7">
        <f t="shared" si="38"/>
        <v>0.31869107891725434</v>
      </c>
      <c r="GF49" s="7">
        <f t="shared" si="20"/>
        <v>0.12361455583152292</v>
      </c>
      <c r="GG49" s="7">
        <f t="shared" si="20"/>
        <v>0.41905549948842236</v>
      </c>
      <c r="GH49" s="7">
        <f t="shared" si="20"/>
        <v>0.23456847104648659</v>
      </c>
      <c r="GI49" s="7">
        <f t="shared" si="20"/>
        <v>-0.4848704758767397</v>
      </c>
      <c r="GJ49" s="7">
        <f t="shared" si="20"/>
        <v>-0.34015756663421826</v>
      </c>
      <c r="GK49" s="7">
        <f t="shared" si="20"/>
        <v>-0.20158848821832187</v>
      </c>
    </row>
    <row r="50" spans="6:193">
      <c r="F50" s="20">
        <v>47</v>
      </c>
      <c r="G50">
        <f>'Class data q'!J49</f>
        <v>-7.3568236814913804E-19</v>
      </c>
      <c r="H50" s="20">
        <f>'Class data q'!K49</f>
        <v>-9.7619391158251001E-19</v>
      </c>
      <c r="J50" s="88">
        <v>-7.022422605059955E-19</v>
      </c>
      <c r="K50" s="7">
        <f t="shared" si="3"/>
        <v>0.40510171065530559</v>
      </c>
      <c r="L50" s="7">
        <f t="shared" si="36"/>
        <v>-0.45377872109185025</v>
      </c>
      <c r="M50" s="7">
        <f t="shared" si="36"/>
        <v>-0.22477548193959795</v>
      </c>
      <c r="N50" s="7">
        <f t="shared" si="36"/>
        <v>-0.2938166220008358</v>
      </c>
      <c r="O50" s="7">
        <f t="shared" si="36"/>
        <v>0.29964787737646348</v>
      </c>
      <c r="P50" s="7">
        <f t="shared" si="36"/>
        <v>0.19338784821837862</v>
      </c>
      <c r="Q50" s="7">
        <f t="shared" si="36"/>
        <v>-0.31122843894854668</v>
      </c>
      <c r="R50" s="7">
        <f t="shared" si="36"/>
        <v>-9.9100855113078978E-2</v>
      </c>
      <c r="S50" s="7">
        <f t="shared" si="36"/>
        <v>-0.1574979895080304</v>
      </c>
      <c r="T50" s="7">
        <f t="shared" si="36"/>
        <v>0.47362809861901467</v>
      </c>
      <c r="U50" s="7">
        <f t="shared" si="36"/>
        <v>-0.25428490878488708</v>
      </c>
      <c r="V50" s="7">
        <f t="shared" si="36"/>
        <v>9.5613490802664014E-2</v>
      </c>
      <c r="W50" s="7">
        <f t="shared" si="36"/>
        <v>-0.48681173622585772</v>
      </c>
      <c r="X50" s="7">
        <f t="shared" si="36"/>
        <v>-0.38418293264566183</v>
      </c>
      <c r="Y50" s="7">
        <f t="shared" si="36"/>
        <v>0.1013368704492898</v>
      </c>
      <c r="Z50" s="7">
        <f t="shared" si="36"/>
        <v>9.6206542095581105E-2</v>
      </c>
      <c r="AA50" s="7">
        <f t="shared" si="34"/>
        <v>0.32442493324477645</v>
      </c>
      <c r="AB50" s="7">
        <f t="shared" si="34"/>
        <v>-0.23861398944996182</v>
      </c>
      <c r="AC50" s="7">
        <f t="shared" si="34"/>
        <v>-0.34283222269510905</v>
      </c>
      <c r="AD50" s="7">
        <f t="shared" si="34"/>
        <v>-0.39460210555275721</v>
      </c>
      <c r="AE50" s="7">
        <f t="shared" si="34"/>
        <v>0.36458591864902989</v>
      </c>
      <c r="AF50" s="7">
        <f t="shared" si="34"/>
        <v>-0.18306464388240373</v>
      </c>
      <c r="AG50" s="7">
        <f t="shared" si="34"/>
        <v>-6.9761040056666168E-2</v>
      </c>
      <c r="AH50" s="7">
        <f t="shared" si="34"/>
        <v>-0.34058801440963771</v>
      </c>
      <c r="AI50" s="7">
        <f t="shared" si="34"/>
        <v>-0.48387326906322414</v>
      </c>
      <c r="AJ50" s="7">
        <f t="shared" si="34"/>
        <v>-0.32951246251946031</v>
      </c>
      <c r="AK50" s="7">
        <f t="shared" si="34"/>
        <v>0.32140894089541661</v>
      </c>
      <c r="AL50" s="7">
        <f t="shared" si="34"/>
        <v>0.2315568552504601</v>
      </c>
      <c r="AM50" s="7">
        <f t="shared" si="34"/>
        <v>0.18146316098409443</v>
      </c>
      <c r="AN50" s="7">
        <f t="shared" si="34"/>
        <v>0.44522717625659425</v>
      </c>
      <c r="AO50" s="7">
        <f t="shared" si="34"/>
        <v>4.761904761904745E-2</v>
      </c>
      <c r="AP50" s="7">
        <f t="shared" si="34"/>
        <v>-4.7619047619047561E-2</v>
      </c>
      <c r="AQ50" s="7">
        <f t="shared" si="46"/>
        <v>-0.28696595010782666</v>
      </c>
      <c r="AR50" s="7">
        <f t="shared" si="46"/>
        <v>4.761904761904745E-2</v>
      </c>
      <c r="AS50" s="7">
        <f t="shared" si="46"/>
        <v>9.5238095238095122E-2</v>
      </c>
      <c r="AT50" s="7">
        <f t="shared" si="46"/>
        <v>4.761904761904745E-2</v>
      </c>
      <c r="AU50" s="7">
        <f t="shared" si="46"/>
        <v>-4.7619047619047561E-2</v>
      </c>
      <c r="AV50" s="7">
        <f t="shared" si="46"/>
        <v>4.761904761904745E-2</v>
      </c>
      <c r="AW50" s="7">
        <f t="shared" si="46"/>
        <v>-4.7619047619047561E-2</v>
      </c>
      <c r="AX50" s="7">
        <f t="shared" si="46"/>
        <v>-4.7619047619047561E-2</v>
      </c>
      <c r="AY50" s="7">
        <f t="shared" si="46"/>
        <v>4.761904761904745E-2</v>
      </c>
      <c r="AZ50" s="7">
        <f t="shared" si="46"/>
        <v>-4.7619047619047561E-2</v>
      </c>
      <c r="BA50" s="7">
        <f t="shared" si="46"/>
        <v>-0.28696595010782666</v>
      </c>
      <c r="BB50" s="7">
        <f t="shared" si="46"/>
        <v>0</v>
      </c>
      <c r="BC50" s="7">
        <f t="shared" si="46"/>
        <v>-0.34896891096801574</v>
      </c>
      <c r="BD50" s="7">
        <f t="shared" si="46"/>
        <v>4.761904761904745E-2</v>
      </c>
      <c r="BE50" s="7">
        <f t="shared" si="46"/>
        <v>0</v>
      </c>
      <c r="BF50" s="7">
        <f t="shared" si="46"/>
        <v>4.761904761904745E-2</v>
      </c>
      <c r="BG50" s="7">
        <f t="shared" si="43"/>
        <v>-0.28696595010782666</v>
      </c>
      <c r="BH50" s="7">
        <f t="shared" si="43"/>
        <v>-0.28696595010782666</v>
      </c>
      <c r="BI50" s="7">
        <f t="shared" si="43"/>
        <v>-0.34896891096801574</v>
      </c>
      <c r="BJ50" s="7">
        <f t="shared" si="41"/>
        <v>0.12641182690777253</v>
      </c>
      <c r="BK50" s="7">
        <f t="shared" si="41"/>
        <v>-0.36770897149839543</v>
      </c>
      <c r="BL50" s="7">
        <f t="shared" si="41"/>
        <v>0.32470130166550099</v>
      </c>
      <c r="BM50" s="7">
        <f t="shared" si="41"/>
        <v>-0.22792846504711739</v>
      </c>
      <c r="BN50" s="7">
        <f t="shared" si="41"/>
        <v>-1.4706347251092211E-11</v>
      </c>
      <c r="BO50" s="7">
        <f t="shared" si="41"/>
        <v>-5.9654503559158911E-12</v>
      </c>
      <c r="BP50" s="7">
        <f t="shared" si="41"/>
        <v>-1.4092493838546716E-10</v>
      </c>
      <c r="BQ50" s="7">
        <f t="shared" si="41"/>
        <v>-8.6166518364905187E-10</v>
      </c>
      <c r="BR50" s="7">
        <f t="shared" si="41"/>
        <v>-3.9997428702420734E-9</v>
      </c>
      <c r="BS50" s="7">
        <f t="shared" si="39"/>
        <v>4.3115364502162043E-12</v>
      </c>
      <c r="BT50" s="7">
        <f t="shared" si="39"/>
        <v>-5.3097526375722737E-12</v>
      </c>
      <c r="BU50" s="7">
        <f t="shared" si="39"/>
        <v>0.40510171065530559</v>
      </c>
      <c r="BV50" s="7">
        <f t="shared" si="39"/>
        <v>-0.45377872109185025</v>
      </c>
      <c r="BW50" s="7">
        <f t="shared" si="39"/>
        <v>-0.22477548193959795</v>
      </c>
      <c r="BX50" s="7">
        <f t="shared" si="39"/>
        <v>-0.2938166220008358</v>
      </c>
      <c r="BY50" s="7">
        <f t="shared" si="39"/>
        <v>0.29964787737646348</v>
      </c>
      <c r="BZ50" s="7">
        <f t="shared" si="39"/>
        <v>0.35455677284878806</v>
      </c>
      <c r="CA50" s="7">
        <f t="shared" si="39"/>
        <v>0.45271896081437352</v>
      </c>
      <c r="CB50" s="7">
        <f t="shared" si="39"/>
        <v>-0.36841965339405025</v>
      </c>
      <c r="CC50" s="7">
        <f t="shared" si="39"/>
        <v>-0.16983428597186412</v>
      </c>
      <c r="CD50" s="7">
        <f t="shared" si="39"/>
        <v>0.15297606441114953</v>
      </c>
      <c r="CE50" s="7">
        <f t="shared" si="39"/>
        <v>-0.47659733283407846</v>
      </c>
      <c r="CF50" s="7">
        <f t="shared" si="39"/>
        <v>-0.40967039075171185</v>
      </c>
      <c r="CG50" s="7">
        <f t="shared" si="39"/>
        <v>-0.35748369961937598</v>
      </c>
      <c r="CH50" s="7">
        <f t="shared" si="48"/>
        <v>-0.2685832096208226</v>
      </c>
      <c r="CI50" s="7">
        <f t="shared" si="48"/>
        <v>-0.13004726544928236</v>
      </c>
      <c r="CJ50" s="7">
        <f t="shared" si="48"/>
        <v>0.47850411933255854</v>
      </c>
      <c r="CK50" s="7">
        <f t="shared" si="48"/>
        <v>0.42318318244298697</v>
      </c>
      <c r="CL50" s="7">
        <f t="shared" si="48"/>
        <v>-0.3934937499046447</v>
      </c>
      <c r="CM50" s="7">
        <f t="shared" si="48"/>
        <v>0.45564850536182799</v>
      </c>
      <c r="CN50" s="7">
        <f t="shared" si="48"/>
        <v>-0.2676786994828646</v>
      </c>
      <c r="CO50" s="7">
        <f t="shared" si="42"/>
        <v>0.32035090022901258</v>
      </c>
      <c r="CP50" s="7">
        <f t="shared" si="42"/>
        <v>0.15768441213814111</v>
      </c>
      <c r="CQ50" s="7">
        <f t="shared" si="42"/>
        <v>-0.48830431132364538</v>
      </c>
      <c r="CR50" s="7">
        <f t="shared" si="42"/>
        <v>0.39776350506566516</v>
      </c>
      <c r="CS50" s="7">
        <f t="shared" si="42"/>
        <v>-0.41999386210920697</v>
      </c>
      <c r="CT50" s="7">
        <f t="shared" si="42"/>
        <v>0.44749070928656209</v>
      </c>
      <c r="CU50" s="7">
        <f t="shared" si="42"/>
        <v>-0.17063210648368354</v>
      </c>
      <c r="CV50" s="7">
        <f t="shared" si="42"/>
        <v>-0.47714349354679086</v>
      </c>
      <c r="CW50" s="7">
        <f t="shared" si="42"/>
        <v>-1.1291183003894867E-2</v>
      </c>
      <c r="CX50" s="7">
        <f t="shared" si="42"/>
        <v>9.3342984642363902E-4</v>
      </c>
      <c r="CY50" s="7">
        <f t="shared" si="42"/>
        <v>7.2390252406611122E-3</v>
      </c>
      <c r="CZ50" s="7">
        <f t="shared" si="42"/>
        <v>-0.35923596076742648</v>
      </c>
      <c r="DA50" s="7">
        <f t="shared" si="42"/>
        <v>0.38488018483677955</v>
      </c>
      <c r="DB50" s="7">
        <f t="shared" si="42"/>
        <v>-0.18062305897479491</v>
      </c>
      <c r="DC50" s="7">
        <f t="shared" si="40"/>
        <v>3.6229784866157154E-2</v>
      </c>
      <c r="DD50" s="7">
        <f t="shared" si="40"/>
        <v>4.5011319159268502E-2</v>
      </c>
      <c r="DE50" s="7">
        <f t="shared" si="40"/>
        <v>0.15641512676279623</v>
      </c>
      <c r="DF50" s="7">
        <f t="shared" si="40"/>
        <v>4.3577881626732148E-3</v>
      </c>
      <c r="DG50" s="7">
        <f t="shared" si="40"/>
        <v>2.3792699828807614E-3</v>
      </c>
      <c r="DH50" s="7">
        <f t="shared" si="40"/>
        <v>0.31139773810332261</v>
      </c>
      <c r="DI50" s="7">
        <f t="shared" si="40"/>
        <v>-3.5051482608014273E-2</v>
      </c>
      <c r="DJ50" s="7">
        <f t="shared" si="40"/>
        <v>0.17772290628380835</v>
      </c>
      <c r="DK50" s="7">
        <f t="shared" si="40"/>
        <v>0.27033991218295989</v>
      </c>
      <c r="DL50" s="7">
        <f t="shared" si="40"/>
        <v>0.41509218224151323</v>
      </c>
      <c r="DM50" s="7">
        <f t="shared" si="40"/>
        <v>0.43920364156602887</v>
      </c>
      <c r="DN50" s="7">
        <f t="shared" si="40"/>
        <v>0.40211204955092872</v>
      </c>
      <c r="DO50" s="7">
        <f t="shared" si="40"/>
        <v>0.1780135860853207</v>
      </c>
      <c r="DP50" s="7">
        <f t="shared" si="40"/>
        <v>-0.45107362010508134</v>
      </c>
      <c r="DQ50" s="7">
        <f t="shared" si="40"/>
        <v>0.42639926060075656</v>
      </c>
      <c r="DR50" s="7">
        <f t="shared" si="32"/>
        <v>-0.2278059740093723</v>
      </c>
      <c r="DS50" s="7">
        <f t="shared" si="47"/>
        <v>4.0862281433409198E-2</v>
      </c>
      <c r="DT50" s="7">
        <f t="shared" si="47"/>
        <v>0.35330242421575253</v>
      </c>
      <c r="DU50" s="7">
        <f t="shared" si="47"/>
        <v>0.35310107762610632</v>
      </c>
      <c r="DV50" s="7">
        <f t="shared" si="47"/>
        <v>-0.27716384750331635</v>
      </c>
      <c r="DW50" s="7">
        <f t="shared" si="47"/>
        <v>-6.3863610218390376E-2</v>
      </c>
      <c r="DX50" s="7">
        <f t="shared" si="47"/>
        <v>-0.16293765679408778</v>
      </c>
      <c r="DY50" s="7">
        <f t="shared" si="47"/>
        <v>-0.1801299306033336</v>
      </c>
      <c r="DZ50" s="7">
        <f t="shared" si="47"/>
        <v>-0.4920101232350258</v>
      </c>
      <c r="EA50" s="7">
        <f t="shared" si="47"/>
        <v>9.1694051084035166E-2</v>
      </c>
      <c r="EB50" s="7">
        <f t="shared" si="47"/>
        <v>-0.23643330294018772</v>
      </c>
      <c r="EC50" s="7">
        <f t="shared" si="47"/>
        <v>-0.2386051286935551</v>
      </c>
      <c r="ED50" s="7">
        <f t="shared" si="47"/>
        <v>-0.25713922689470858</v>
      </c>
      <c r="EE50" s="7">
        <f t="shared" si="47"/>
        <v>0.2989984472895148</v>
      </c>
      <c r="EF50" s="7">
        <f t="shared" si="47"/>
        <v>0.33282974712239599</v>
      </c>
      <c r="EG50" s="7">
        <f t="shared" si="47"/>
        <v>-6.2924785570798059E-2</v>
      </c>
      <c r="EH50" s="7">
        <f t="shared" si="33"/>
        <v>0.21053202236908183</v>
      </c>
      <c r="EI50" s="7">
        <f t="shared" si="33"/>
        <v>-0.33859835006435868</v>
      </c>
      <c r="EJ50" s="7">
        <f t="shared" si="33"/>
        <v>-0.33552229233444064</v>
      </c>
      <c r="EK50" s="7">
        <f t="shared" si="33"/>
        <v>0.46192587641758431</v>
      </c>
      <c r="EL50" s="7">
        <f t="shared" si="33"/>
        <v>0.29224747565977521</v>
      </c>
      <c r="EM50" s="7">
        <f t="shared" si="33"/>
        <v>-0.24508485736336594</v>
      </c>
      <c r="EN50" s="7">
        <f t="shared" si="33"/>
        <v>0.47657509262381942</v>
      </c>
      <c r="EO50" s="7">
        <f t="shared" si="33"/>
        <v>-3.0487483655000647E-2</v>
      </c>
      <c r="EP50" s="7">
        <f t="shared" si="33"/>
        <v>-0.41580379593562067</v>
      </c>
      <c r="EQ50" s="7">
        <f t="shared" si="33"/>
        <v>2.3907536163098708E-2</v>
      </c>
      <c r="ER50" s="7">
        <f t="shared" si="33"/>
        <v>-0.2391114716011622</v>
      </c>
      <c r="ES50" s="7">
        <f t="shared" si="33"/>
        <v>-0.39797967767054532</v>
      </c>
      <c r="ET50" s="7">
        <f t="shared" si="33"/>
        <v>0.25581110953899922</v>
      </c>
      <c r="EU50" s="7">
        <f t="shared" si="33"/>
        <v>-3.9697123579772509E-2</v>
      </c>
      <c r="EV50" s="7">
        <f t="shared" si="33"/>
        <v>0.38504329229335471</v>
      </c>
      <c r="EW50" s="7">
        <f t="shared" si="45"/>
        <v>0.33969496211798955</v>
      </c>
      <c r="EX50" s="7">
        <f t="shared" si="45"/>
        <v>-0.11353264663664808</v>
      </c>
      <c r="EY50" s="7">
        <f t="shared" si="45"/>
        <v>-0.19319072503080714</v>
      </c>
      <c r="EZ50" s="7">
        <f t="shared" si="35"/>
        <v>-4.5523345210843336E-2</v>
      </c>
      <c r="FA50" s="7">
        <f t="shared" si="35"/>
        <v>3.852582443538477E-3</v>
      </c>
      <c r="FB50" s="7">
        <f t="shared" si="35"/>
        <v>-0.47649848402768313</v>
      </c>
      <c r="FC50" s="7">
        <f t="shared" si="35"/>
        <v>-0.34114300079583282</v>
      </c>
      <c r="FD50" s="7">
        <f t="shared" si="35"/>
        <v>-0.36905586873940044</v>
      </c>
      <c r="FE50" s="7">
        <f t="shared" si="35"/>
        <v>-0.16763588382420114</v>
      </c>
      <c r="FF50" s="7">
        <f t="shared" si="35"/>
        <v>-0.15837310566767804</v>
      </c>
      <c r="FG50" s="7">
        <f t="shared" si="35"/>
        <v>-0.23296148689400664</v>
      </c>
      <c r="FH50" s="7">
        <f t="shared" si="35"/>
        <v>0.32041657342912799</v>
      </c>
      <c r="FI50" s="7">
        <f t="shared" si="35"/>
        <v>-0.27405278143194778</v>
      </c>
      <c r="FJ50" s="7">
        <f t="shared" si="35"/>
        <v>0.2254615110693976</v>
      </c>
      <c r="FK50" s="7">
        <f t="shared" si="35"/>
        <v>-0.16900554157794545</v>
      </c>
      <c r="FL50" s="7">
        <f t="shared" si="35"/>
        <v>-0.36238789030818452</v>
      </c>
      <c r="FM50" s="7">
        <f t="shared" si="35"/>
        <v>-0.22783316804306253</v>
      </c>
      <c r="FN50" s="7">
        <f t="shared" si="35"/>
        <v>0.35046114961144781</v>
      </c>
      <c r="FO50" s="7">
        <f t="shared" si="35"/>
        <v>5.3516108229921144E-2</v>
      </c>
      <c r="FP50" s="7">
        <f t="shared" si="38"/>
        <v>0.20597647840413913</v>
      </c>
      <c r="FQ50" s="7">
        <f t="shared" si="38"/>
        <v>-3.9795304492074024E-3</v>
      </c>
      <c r="FR50" s="7">
        <f t="shared" si="38"/>
        <v>-0.4963937030084864</v>
      </c>
      <c r="FS50" s="7">
        <f t="shared" si="38"/>
        <v>7.7977477384649774E-4</v>
      </c>
      <c r="FT50" s="7">
        <f t="shared" si="38"/>
        <v>-0.22812410445432185</v>
      </c>
      <c r="FU50" s="7">
        <f t="shared" si="38"/>
        <v>-0.24199702529770906</v>
      </c>
      <c r="FV50" s="7">
        <f t="shared" si="38"/>
        <v>0.37335009455445345</v>
      </c>
      <c r="FW50" s="7">
        <f t="shared" si="38"/>
        <v>2.9135958560778441E-2</v>
      </c>
      <c r="FX50" s="7">
        <f t="shared" si="38"/>
        <v>9.5072603700671721E-2</v>
      </c>
      <c r="FY50" s="7">
        <f t="shared" si="38"/>
        <v>0.45220015463794799</v>
      </c>
      <c r="FZ50" s="7">
        <f t="shared" si="38"/>
        <v>-7.171385301070643E-3</v>
      </c>
      <c r="GA50" s="7">
        <f t="shared" si="38"/>
        <v>-0.44244168174191145</v>
      </c>
      <c r="GB50" s="7">
        <f t="shared" si="38"/>
        <v>1.5378606266779116E-2</v>
      </c>
      <c r="GC50" s="7">
        <f t="shared" si="38"/>
        <v>0.34235971350830141</v>
      </c>
      <c r="GD50" s="7">
        <f t="shared" si="38"/>
        <v>-9.7895316121366704E-2</v>
      </c>
      <c r="GE50" s="7">
        <f t="shared" si="38"/>
        <v>-0.18994267922954577</v>
      </c>
      <c r="GF50" s="7">
        <f t="shared" si="20"/>
        <v>-0.20383237008132937</v>
      </c>
      <c r="GG50" s="7">
        <f t="shared" si="20"/>
        <v>-0.46575138148841688</v>
      </c>
      <c r="GH50" s="7">
        <f t="shared" si="20"/>
        <v>0.1981193506200043</v>
      </c>
      <c r="GI50" s="7">
        <f t="shared" si="20"/>
        <v>0.39680235860532065</v>
      </c>
      <c r="GJ50" s="7">
        <f t="shared" si="20"/>
        <v>0.45316826352598127</v>
      </c>
      <c r="GK50" s="7">
        <f t="shared" si="20"/>
        <v>0.36024063139032769</v>
      </c>
    </row>
    <row r="51" spans="6:193">
      <c r="F51" s="20">
        <v>48</v>
      </c>
      <c r="G51">
        <f>'Class data q'!J50</f>
        <v>-7.022422605059955E-19</v>
      </c>
      <c r="H51" s="20">
        <f>'Class data q'!K50</f>
        <v>-9.3398220647297407E-19</v>
      </c>
      <c r="J51" s="89">
        <v>-7.3568236814913804E-19</v>
      </c>
      <c r="K51" s="7">
        <f t="shared" si="3"/>
        <v>0.38668799653460995</v>
      </c>
      <c r="L51" s="7">
        <f t="shared" si="36"/>
        <v>0.47593849350323403</v>
      </c>
      <c r="M51" s="7">
        <f t="shared" si="36"/>
        <v>-0.305467505487798</v>
      </c>
      <c r="N51" s="7">
        <f t="shared" si="36"/>
        <v>-0.462279502818979</v>
      </c>
      <c r="O51" s="7">
        <f t="shared" si="36"/>
        <v>0.24057297385935161</v>
      </c>
      <c r="P51" s="7">
        <f t="shared" si="36"/>
        <v>-0.45176614488241285</v>
      </c>
      <c r="Q51" s="7">
        <f t="shared" si="36"/>
        <v>-0.34253623717802384</v>
      </c>
      <c r="R51" s="7">
        <f t="shared" si="36"/>
        <v>-0.27641445260792352</v>
      </c>
      <c r="S51" s="7">
        <f t="shared" si="36"/>
        <v>0.25875191910594708</v>
      </c>
      <c r="T51" s="7">
        <f t="shared" si="36"/>
        <v>0.45209954868178681</v>
      </c>
      <c r="U51" s="7">
        <f t="shared" si="36"/>
        <v>-0.33363559474921023</v>
      </c>
      <c r="V51" s="7">
        <f t="shared" si="36"/>
        <v>4.5812877584361145E-2</v>
      </c>
      <c r="W51" s="7">
        <f t="shared" si="36"/>
        <v>-0.4646839300337734</v>
      </c>
      <c r="X51" s="7">
        <f t="shared" si="36"/>
        <v>-0.41217461752540441</v>
      </c>
      <c r="Y51" s="7">
        <f t="shared" si="36"/>
        <v>9.673064906523117E-2</v>
      </c>
      <c r="Z51" s="7">
        <f t="shared" si="36"/>
        <v>0.18274260836396361</v>
      </c>
      <c r="AA51" s="7">
        <f t="shared" si="34"/>
        <v>0.30967834537001393</v>
      </c>
      <c r="AB51" s="7">
        <f t="shared" si="34"/>
        <v>-0.27322244447496347</v>
      </c>
      <c r="AC51" s="7">
        <f t="shared" si="34"/>
        <v>-0.37270348529987674</v>
      </c>
      <c r="AD51" s="7">
        <f t="shared" si="34"/>
        <v>-0.42212019166399539</v>
      </c>
      <c r="AE51" s="7">
        <f t="shared" si="34"/>
        <v>0.30255928598316495</v>
      </c>
      <c r="AF51" s="7">
        <f t="shared" si="34"/>
        <v>-8.3834432796840108E-2</v>
      </c>
      <c r="AG51" s="7">
        <f t="shared" si="34"/>
        <v>-6.6590083690454049E-2</v>
      </c>
      <c r="AH51" s="7">
        <f t="shared" si="34"/>
        <v>-0.37056128648192677</v>
      </c>
      <c r="AI51" s="7">
        <f t="shared" si="34"/>
        <v>0.35630278862140585</v>
      </c>
      <c r="AJ51" s="7">
        <f t="shared" si="34"/>
        <v>-0.40544371422333825</v>
      </c>
      <c r="AK51" s="7">
        <f t="shared" si="34"/>
        <v>0.30679944358197986</v>
      </c>
      <c r="AL51" s="7">
        <f t="shared" si="34"/>
        <v>0.49375881637541852</v>
      </c>
      <c r="AM51" s="7">
        <f t="shared" si="34"/>
        <v>0.12776029003020994</v>
      </c>
      <c r="AN51" s="7">
        <f t="shared" si="34"/>
        <v>0.19771685006298867</v>
      </c>
      <c r="AO51" s="7">
        <f t="shared" si="34"/>
        <v>0</v>
      </c>
      <c r="AP51" s="7">
        <f t="shared" si="34"/>
        <v>-9.0909090909090828E-2</v>
      </c>
      <c r="AQ51" s="7">
        <f t="shared" si="46"/>
        <v>-0.31937658873928898</v>
      </c>
      <c r="AR51" s="7">
        <f t="shared" si="46"/>
        <v>0</v>
      </c>
      <c r="AS51" s="7">
        <f t="shared" si="46"/>
        <v>4.5454545454545414E-2</v>
      </c>
      <c r="AT51" s="7">
        <f t="shared" si="46"/>
        <v>0</v>
      </c>
      <c r="AU51" s="7">
        <f t="shared" si="46"/>
        <v>-9.0909090909090828E-2</v>
      </c>
      <c r="AV51" s="7">
        <f t="shared" si="46"/>
        <v>0</v>
      </c>
      <c r="AW51" s="7">
        <f t="shared" si="46"/>
        <v>-9.0909090909090828E-2</v>
      </c>
      <c r="AX51" s="7">
        <f t="shared" si="46"/>
        <v>-9.0909090909090828E-2</v>
      </c>
      <c r="AY51" s="7">
        <f t="shared" si="46"/>
        <v>0</v>
      </c>
      <c r="AZ51" s="7">
        <f t="shared" si="46"/>
        <v>-9.0909090909090828E-2</v>
      </c>
      <c r="BA51" s="7">
        <f t="shared" si="46"/>
        <v>-0.31937658873928898</v>
      </c>
      <c r="BB51" s="7">
        <f t="shared" si="46"/>
        <v>-4.5454545454545303E-2</v>
      </c>
      <c r="BC51" s="7">
        <f t="shared" si="46"/>
        <v>-0.37856123319674218</v>
      </c>
      <c r="BD51" s="7">
        <f t="shared" si="46"/>
        <v>0</v>
      </c>
      <c r="BE51" s="7">
        <f t="shared" si="46"/>
        <v>-4.5454545454545303E-2</v>
      </c>
      <c r="BF51" s="7">
        <f t="shared" si="46"/>
        <v>0</v>
      </c>
      <c r="BG51" s="7">
        <f t="shared" si="43"/>
        <v>-0.31937658873928898</v>
      </c>
      <c r="BH51" s="7">
        <f t="shared" si="43"/>
        <v>-0.31937658873928898</v>
      </c>
      <c r="BI51" s="7">
        <f t="shared" si="43"/>
        <v>-0.37856123319674218</v>
      </c>
      <c r="BJ51" s="7">
        <f t="shared" si="41"/>
        <v>7.5211289321055697E-2</v>
      </c>
      <c r="BK51" s="7">
        <f t="shared" si="41"/>
        <v>-0.48735856370301356</v>
      </c>
      <c r="BL51" s="7">
        <f t="shared" si="41"/>
        <v>0.30994215158979643</v>
      </c>
      <c r="BM51" s="7">
        <f t="shared" si="41"/>
        <v>-0.2630226257267938</v>
      </c>
      <c r="BN51" s="7">
        <f t="shared" si="41"/>
        <v>-1.4037881967965404E-11</v>
      </c>
      <c r="BO51" s="7">
        <f t="shared" si="41"/>
        <v>-5.6942228709999654E-12</v>
      </c>
      <c r="BP51" s="7">
        <f t="shared" si="41"/>
        <v>-1.3451928460028739E-10</v>
      </c>
      <c r="BQ51" s="7">
        <f t="shared" si="41"/>
        <v>-8.2249851374172067E-10</v>
      </c>
      <c r="BR51" s="7">
        <f t="shared" si="41"/>
        <v>-3.8179364114654391E-9</v>
      </c>
      <c r="BS51" s="7">
        <f t="shared" si="39"/>
        <v>4.1155575206609228E-12</v>
      </c>
      <c r="BT51" s="7">
        <f t="shared" si="39"/>
        <v>-5.0683901520187646E-12</v>
      </c>
      <c r="BU51" s="7">
        <f t="shared" si="39"/>
        <v>0.38668799653460995</v>
      </c>
      <c r="BV51" s="7">
        <f t="shared" si="39"/>
        <v>0.47593849350323403</v>
      </c>
      <c r="BW51" s="7">
        <f t="shared" si="39"/>
        <v>-0.305467505487798</v>
      </c>
      <c r="BX51" s="7">
        <f t="shared" si="39"/>
        <v>-0.462279502818979</v>
      </c>
      <c r="BY51" s="7">
        <f t="shared" si="39"/>
        <v>0.24057297385935161</v>
      </c>
      <c r="BZ51" s="7">
        <f t="shared" si="39"/>
        <v>0.33844055590111588</v>
      </c>
      <c r="CA51" s="7">
        <f t="shared" si="39"/>
        <v>0.43214082623190203</v>
      </c>
      <c r="CB51" s="7">
        <f t="shared" si="39"/>
        <v>-0.39712785096704795</v>
      </c>
      <c r="CC51" s="7">
        <f t="shared" si="39"/>
        <v>-0.20756909115496103</v>
      </c>
      <c r="CD51" s="7">
        <f t="shared" si="39"/>
        <v>0.10056806148337016</v>
      </c>
      <c r="CE51" s="7">
        <f t="shared" si="39"/>
        <v>0.49961163684019794</v>
      </c>
      <c r="CF51" s="7">
        <f t="shared" si="39"/>
        <v>-0.48195810026299757</v>
      </c>
      <c r="CG51" s="7">
        <f t="shared" si="39"/>
        <v>-0.38668898600031332</v>
      </c>
      <c r="CH51" s="7">
        <f t="shared" si="48"/>
        <v>-0.30182942736533058</v>
      </c>
      <c r="CI51" s="7">
        <f t="shared" si="48"/>
        <v>-0.21504511701976914</v>
      </c>
      <c r="CJ51" s="7">
        <f t="shared" si="48"/>
        <v>0.36584484118107907</v>
      </c>
      <c r="CK51" s="7">
        <f t="shared" si="48"/>
        <v>0.40394758324103308</v>
      </c>
      <c r="CL51" s="7">
        <f t="shared" si="48"/>
        <v>-0.46651676127261532</v>
      </c>
      <c r="CM51" s="7">
        <f t="shared" si="48"/>
        <v>0.11675539148174519</v>
      </c>
      <c r="CN51" s="7">
        <f t="shared" si="48"/>
        <v>0.15357942322090423</v>
      </c>
      <c r="CO51" s="7">
        <f t="shared" si="42"/>
        <v>-0.10330141341776056</v>
      </c>
      <c r="CP51" s="7">
        <f t="shared" si="42"/>
        <v>-0.12221033386813751</v>
      </c>
      <c r="CQ51" s="7">
        <f t="shared" si="42"/>
        <v>-0.1024722971725609</v>
      </c>
      <c r="CR51" s="7">
        <f t="shared" si="42"/>
        <v>0.10695607301722987</v>
      </c>
      <c r="CS51" s="7">
        <f t="shared" si="42"/>
        <v>0.37182404071393904</v>
      </c>
      <c r="CT51" s="7">
        <f t="shared" si="42"/>
        <v>0.24533204068263359</v>
      </c>
      <c r="CU51" s="7">
        <f t="shared" si="42"/>
        <v>0.38257844381103112</v>
      </c>
      <c r="CV51" s="7">
        <f t="shared" si="42"/>
        <v>-4.6364243840109509E-2</v>
      </c>
      <c r="CW51" s="7">
        <f t="shared" si="42"/>
        <v>-0.10168703832189929</v>
      </c>
      <c r="CX51" s="7">
        <f t="shared" si="42"/>
        <v>-4.4563544237504638E-2</v>
      </c>
      <c r="CY51" s="7">
        <f t="shared" si="42"/>
        <v>-3.8544566815732484E-2</v>
      </c>
      <c r="CZ51" s="7">
        <f t="shared" si="42"/>
        <v>-0.47927068982345178</v>
      </c>
      <c r="DA51" s="7">
        <f t="shared" si="42"/>
        <v>0.3219310855260169</v>
      </c>
      <c r="DB51" s="7">
        <f t="shared" si="40"/>
        <v>-0.21786746538503143</v>
      </c>
      <c r="DC51" s="7">
        <f t="shared" si="40"/>
        <v>3.4582976463150013E-2</v>
      </c>
      <c r="DD51" s="7">
        <f t="shared" si="40"/>
        <v>4.2965350106574485E-2</v>
      </c>
      <c r="DE51" s="7">
        <f t="shared" si="40"/>
        <v>0.14930534827357822</v>
      </c>
      <c r="DF51" s="7">
        <f t="shared" si="40"/>
        <v>4.1597068825517053E-3</v>
      </c>
      <c r="DG51" s="7">
        <f t="shared" si="40"/>
        <v>2.2711213472952725E-3</v>
      </c>
      <c r="DH51" s="7">
        <f t="shared" si="40"/>
        <v>0.29724329546226252</v>
      </c>
      <c r="DI51" s="7">
        <f t="shared" si="40"/>
        <v>-3.3458233398559023E-2</v>
      </c>
      <c r="DJ51" s="7">
        <f t="shared" si="40"/>
        <v>0.16964459236181709</v>
      </c>
      <c r="DK51" s="7">
        <f t="shared" si="40"/>
        <v>0.25805173435646173</v>
      </c>
      <c r="DL51" s="7">
        <f t="shared" si="40"/>
        <v>0.35076981032144472</v>
      </c>
      <c r="DM51" s="7">
        <f t="shared" si="40"/>
        <v>0.41923983967666395</v>
      </c>
      <c r="DN51" s="7">
        <f t="shared" si="40"/>
        <v>0.38383422911679566</v>
      </c>
      <c r="DO51" s="7">
        <f t="shared" si="40"/>
        <v>0.12446751399053357</v>
      </c>
      <c r="DP51" s="7">
        <f t="shared" si="40"/>
        <v>-0.47602481919121398</v>
      </c>
      <c r="DQ51" s="7">
        <f t="shared" si="40"/>
        <v>0.40701747602799498</v>
      </c>
      <c r="DR51" s="7">
        <f t="shared" si="32"/>
        <v>-0.26290570246349165</v>
      </c>
      <c r="DS51" s="7">
        <f t="shared" si="47"/>
        <v>-6.4496404499274629E-3</v>
      </c>
      <c r="DT51" s="7">
        <f t="shared" si="47"/>
        <v>0.29178867766049121</v>
      </c>
      <c r="DU51" s="7">
        <f t="shared" si="47"/>
        <v>0.29159648318855624</v>
      </c>
      <c r="DV51" s="7">
        <f t="shared" si="47"/>
        <v>-0.31002003625316554</v>
      </c>
      <c r="DW51" s="7">
        <f t="shared" si="47"/>
        <v>-0.10641526429937243</v>
      </c>
      <c r="DX51" s="7">
        <f t="shared" si="47"/>
        <v>-0.20098594512162915</v>
      </c>
      <c r="DY51" s="7">
        <f t="shared" si="47"/>
        <v>-0.21739675193954555</v>
      </c>
      <c r="DZ51" s="7">
        <f t="shared" si="47"/>
        <v>0.43944488236656642</v>
      </c>
      <c r="EA51" s="7">
        <f t="shared" si="47"/>
        <v>-4.8837496692511362E-2</v>
      </c>
      <c r="EB51" s="7">
        <f t="shared" si="47"/>
        <v>-0.27114088007927006</v>
      </c>
      <c r="EC51" s="7">
        <f t="shared" si="47"/>
        <v>-0.27321398648021156</v>
      </c>
      <c r="ED51" s="7">
        <f t="shared" si="47"/>
        <v>-0.29090562567222178</v>
      </c>
      <c r="EE51" s="7">
        <f t="shared" si="47"/>
        <v>0.28540760877635507</v>
      </c>
      <c r="EF51" s="7">
        <f t="shared" si="47"/>
        <v>0.31770112225319619</v>
      </c>
      <c r="EG51" s="7">
        <f t="shared" si="47"/>
        <v>-0.10551911349939802</v>
      </c>
      <c r="EH51" s="7">
        <f t="shared" si="33"/>
        <v>0.20096238498866906</v>
      </c>
      <c r="EI51" s="7">
        <f t="shared" si="33"/>
        <v>-0.36866206142506952</v>
      </c>
      <c r="EJ51" s="7">
        <f t="shared" si="33"/>
        <v>-0.36572582450105695</v>
      </c>
      <c r="EK51" s="7">
        <f t="shared" si="33"/>
        <v>0.44092924567133052</v>
      </c>
      <c r="EL51" s="7">
        <f t="shared" si="33"/>
        <v>0.27896349949342181</v>
      </c>
      <c r="EM51" s="7">
        <f t="shared" si="33"/>
        <v>-0.27939918202866731</v>
      </c>
      <c r="EN51" s="7">
        <f t="shared" si="33"/>
        <v>0.45491258841364585</v>
      </c>
      <c r="EO51" s="7">
        <f t="shared" si="33"/>
        <v>-7.4556234397955001E-2</v>
      </c>
      <c r="EP51" s="7">
        <f t="shared" si="33"/>
        <v>-0.44235816884763779</v>
      </c>
      <c r="EQ51" s="7">
        <f t="shared" si="33"/>
        <v>-6.8088260935223799E-2</v>
      </c>
      <c r="ER51" s="7">
        <f t="shared" si="33"/>
        <v>-0.27369731380110918</v>
      </c>
      <c r="ES51" s="7">
        <f t="shared" si="33"/>
        <v>-0.4253442377764296</v>
      </c>
      <c r="ET51" s="7">
        <f t="shared" si="33"/>
        <v>0.15327424092359054</v>
      </c>
      <c r="EU51" s="7">
        <f t="shared" si="33"/>
        <v>-0.17425634523523703</v>
      </c>
      <c r="EV51" s="7">
        <f t="shared" si="33"/>
        <v>0.36754132446183863</v>
      </c>
      <c r="EW51" s="7">
        <f t="shared" si="45"/>
        <v>0.32425428202171735</v>
      </c>
      <c r="EX51" s="7">
        <f t="shared" si="45"/>
        <v>-0.15382661724407309</v>
      </c>
      <c r="EY51" s="7">
        <f t="shared" si="45"/>
        <v>-0.27531841934758838</v>
      </c>
      <c r="EZ51" s="7">
        <f t="shared" si="35"/>
        <v>-8.8908647701259391E-2</v>
      </c>
      <c r="FA51" s="7">
        <f t="shared" si="35"/>
        <v>-0.13268617130389471</v>
      </c>
      <c r="FB51" s="7">
        <f t="shared" si="35"/>
        <v>0.4542514470644845</v>
      </c>
      <c r="FC51" s="7">
        <f t="shared" si="35"/>
        <v>-0.32563650075965866</v>
      </c>
      <c r="FD51" s="7">
        <f t="shared" si="35"/>
        <v>-0.35228060197851863</v>
      </c>
      <c r="FE51" s="7">
        <f t="shared" si="35"/>
        <v>-0.16001607092310111</v>
      </c>
      <c r="FF51" s="7">
        <f t="shared" si="35"/>
        <v>-0.15117432813732912</v>
      </c>
      <c r="FG51" s="7">
        <f t="shared" si="35"/>
        <v>-0.22237232839882459</v>
      </c>
      <c r="FH51" s="7">
        <f t="shared" si="35"/>
        <v>-0.10323872536307022</v>
      </c>
      <c r="FI51" s="7">
        <f t="shared" si="35"/>
        <v>0.28385870863313301</v>
      </c>
      <c r="FJ51" s="7">
        <f t="shared" si="35"/>
        <v>-5.7514012161032468E-2</v>
      </c>
      <c r="FK51" s="7">
        <f t="shared" si="35"/>
        <v>-0.47950528968804917</v>
      </c>
      <c r="FL51" s="7">
        <f t="shared" si="35"/>
        <v>0.29044792288765109</v>
      </c>
      <c r="FM51" s="7">
        <f t="shared" si="35"/>
        <v>0.32797743050435457</v>
      </c>
      <c r="FN51" s="7">
        <f t="shared" si="35"/>
        <v>0.28907655190182879</v>
      </c>
      <c r="FO51" s="7">
        <f t="shared" si="35"/>
        <v>0.32381083058309912</v>
      </c>
      <c r="FP51" s="7">
        <f t="shared" si="38"/>
        <v>-0.21247699788696117</v>
      </c>
      <c r="FQ51" s="7">
        <f t="shared" si="38"/>
        <v>-0.14016227906515866</v>
      </c>
      <c r="FR51" s="7">
        <f t="shared" si="38"/>
        <v>-0.47383035287174025</v>
      </c>
      <c r="FS51" s="7">
        <f t="shared" si="38"/>
        <v>-0.18107385135223808</v>
      </c>
      <c r="FT51" s="7">
        <f t="shared" si="38"/>
        <v>0.37315426392996542</v>
      </c>
      <c r="FU51" s="7">
        <f t="shared" si="38"/>
        <v>-0.23099716051144958</v>
      </c>
      <c r="FV51" s="7">
        <f t="shared" si="38"/>
        <v>0.31092509025652393</v>
      </c>
      <c r="FW51" s="7">
        <f t="shared" si="38"/>
        <v>-6.3097494101074902E-2</v>
      </c>
      <c r="FX51" s="7">
        <f t="shared" si="38"/>
        <v>-0.22743069646753966</v>
      </c>
      <c r="FY51" s="7">
        <f t="shared" si="38"/>
        <v>0.43164560215440495</v>
      </c>
      <c r="FZ51" s="7">
        <f t="shared" si="38"/>
        <v>-0.27957268596920315</v>
      </c>
      <c r="GA51" s="7">
        <f t="shared" si="38"/>
        <v>0.16857839470105773</v>
      </c>
      <c r="GB51" s="7">
        <f t="shared" si="38"/>
        <v>6.0134124163766955E-2</v>
      </c>
      <c r="GC51" s="7">
        <f t="shared" si="38"/>
        <v>-0.21865663710565286</v>
      </c>
      <c r="GD51" s="7">
        <f t="shared" si="38"/>
        <v>8.8372652793282214E-2</v>
      </c>
      <c r="GE51" s="7">
        <f t="shared" si="38"/>
        <v>0.31869107891725434</v>
      </c>
      <c r="GF51" s="7">
        <f t="shared" si="20"/>
        <v>0.12361455583152292</v>
      </c>
      <c r="GG51" s="7">
        <f t="shared" si="20"/>
        <v>0.41905549948842236</v>
      </c>
      <c r="GH51" s="7">
        <f t="shared" si="20"/>
        <v>0.23456847104648659</v>
      </c>
      <c r="GI51" s="7">
        <f t="shared" si="20"/>
        <v>-0.4848704758767397</v>
      </c>
      <c r="GJ51" s="7">
        <f t="shared" si="20"/>
        <v>-0.34015756663421826</v>
      </c>
      <c r="GK51" s="7">
        <f t="shared" si="20"/>
        <v>-0.20158848821832187</v>
      </c>
    </row>
    <row r="52" spans="6:193">
      <c r="F52" s="20">
        <v>49</v>
      </c>
      <c r="G52">
        <f>'Class data q'!J51</f>
        <v>-7.3568236814913804E-19</v>
      </c>
      <c r="H52" s="20">
        <f>'Class data q'!K51</f>
        <v>-9.7619391158251001E-19</v>
      </c>
      <c r="J52" s="88">
        <v>-5.0072264301402462E-19</v>
      </c>
      <c r="K52" s="7">
        <f t="shared" si="3"/>
        <v>-0.43186203980501914</v>
      </c>
      <c r="L52" s="7">
        <f t="shared" si="36"/>
        <v>0.16850973546350678</v>
      </c>
      <c r="M52" s="7">
        <f t="shared" si="36"/>
        <v>0.48967706146551526</v>
      </c>
      <c r="N52" s="7">
        <f t="shared" si="36"/>
        <v>0.19776492940220969</v>
      </c>
      <c r="O52" s="7">
        <f t="shared" si="36"/>
        <v>-0.17729899775052926</v>
      </c>
      <c r="P52" s="7">
        <f t="shared" si="36"/>
        <v>-0.13744463263549278</v>
      </c>
      <c r="Q52" s="7">
        <f t="shared" si="36"/>
        <v>-1.7300159006254034E-2</v>
      </c>
      <c r="R52" s="7">
        <f t="shared" si="36"/>
        <v>0.38470783916943674</v>
      </c>
      <c r="S52" s="7">
        <f t="shared" si="36"/>
        <v>-0.11333492071983642</v>
      </c>
      <c r="T52" s="7">
        <f t="shared" si="36"/>
        <v>-0.33575668835080485</v>
      </c>
      <c r="U52" s="7">
        <f t="shared" si="36"/>
        <v>0.44829134243884106</v>
      </c>
      <c r="V52" s="7">
        <f t="shared" si="36"/>
        <v>-0.46344856747255614</v>
      </c>
      <c r="W52" s="7">
        <f t="shared" si="36"/>
        <v>0.31726719600631337</v>
      </c>
      <c r="X52" s="7">
        <f t="shared" si="36"/>
        <v>-0.13634269296471413</v>
      </c>
      <c r="Y52" s="7">
        <f t="shared" si="36"/>
        <v>0.14212066094825931</v>
      </c>
      <c r="Z52" s="7">
        <f t="shared" si="36"/>
        <v>0.33001045575268817</v>
      </c>
      <c r="AA52" s="7">
        <f t="shared" si="34"/>
        <v>0.4549922030986272</v>
      </c>
      <c r="AB52" s="7">
        <f t="shared" si="34"/>
        <v>6.7811573185287077E-2</v>
      </c>
      <c r="AC52" s="7">
        <f t="shared" si="34"/>
        <v>-7.8350076824144299E-2</v>
      </c>
      <c r="AD52" s="7">
        <f t="shared" si="34"/>
        <v>-0.15095514086768724</v>
      </c>
      <c r="AE52" s="7">
        <f t="shared" si="34"/>
        <v>-8.6226150272366908E-2</v>
      </c>
      <c r="AF52" s="7">
        <f t="shared" si="34"/>
        <v>-6.1655532737225904E-2</v>
      </c>
      <c r="AG52" s="7">
        <f t="shared" si="34"/>
        <v>-9.783689862667222E-2</v>
      </c>
      <c r="AH52" s="7">
        <f t="shared" si="34"/>
        <v>-7.5202669928483679E-2</v>
      </c>
      <c r="AI52" s="7">
        <f t="shared" si="34"/>
        <v>0.24942741771724286</v>
      </c>
      <c r="AJ52" s="7">
        <f t="shared" si="34"/>
        <v>-0.21460417204229998</v>
      </c>
      <c r="AK52" s="7">
        <f t="shared" si="34"/>
        <v>-0.25737062025265089</v>
      </c>
      <c r="AL52" s="7">
        <f t="shared" si="34"/>
        <v>0.22340465288601763</v>
      </c>
      <c r="AM52" s="7">
        <f t="shared" si="34"/>
        <v>-0.11097686753817015</v>
      </c>
      <c r="AN52" s="7">
        <f t="shared" si="34"/>
        <v>-0.40156130837544879</v>
      </c>
      <c r="AO52" s="7">
        <f t="shared" si="34"/>
        <v>0.46924126242985276</v>
      </c>
      <c r="AP52" s="7">
        <f t="shared" si="34"/>
        <v>0.33567387493623002</v>
      </c>
      <c r="AQ52" s="7">
        <f t="shared" si="46"/>
        <v>0</v>
      </c>
      <c r="AR52" s="7">
        <f t="shared" si="46"/>
        <v>0.46924126242985276</v>
      </c>
      <c r="AS52" s="7">
        <f t="shared" si="46"/>
        <v>-0.46397504382333565</v>
      </c>
      <c r="AT52" s="7">
        <f t="shared" si="46"/>
        <v>0.46924126242985276</v>
      </c>
      <c r="AU52" s="7">
        <f t="shared" si="46"/>
        <v>0.33567387493623002</v>
      </c>
      <c r="AV52" s="7">
        <f t="shared" si="46"/>
        <v>0.46924126242985276</v>
      </c>
      <c r="AW52" s="7">
        <f t="shared" si="46"/>
        <v>0.33567387493623002</v>
      </c>
      <c r="AX52" s="7">
        <f t="shared" si="46"/>
        <v>0.33567387493623002</v>
      </c>
      <c r="AY52" s="7">
        <f t="shared" si="46"/>
        <v>0.46924126242985276</v>
      </c>
      <c r="AZ52" s="7">
        <f t="shared" si="46"/>
        <v>0.33567387493623002</v>
      </c>
      <c r="BA52" s="7">
        <f t="shared" si="46"/>
        <v>0</v>
      </c>
      <c r="BB52" s="7">
        <f t="shared" si="46"/>
        <v>0.40245756868304139</v>
      </c>
      <c r="BC52" s="7">
        <f t="shared" si="46"/>
        <v>-8.6956521739130599E-2</v>
      </c>
      <c r="BD52" s="7">
        <f t="shared" si="46"/>
        <v>0.46924126242985276</v>
      </c>
      <c r="BE52" s="7">
        <f t="shared" si="46"/>
        <v>0.40245756868304139</v>
      </c>
      <c r="BF52" s="7">
        <f t="shared" si="46"/>
        <v>0.46924126242985276</v>
      </c>
      <c r="BG52" s="7">
        <f t="shared" si="43"/>
        <v>0</v>
      </c>
      <c r="BH52" s="7">
        <f t="shared" si="43"/>
        <v>0</v>
      </c>
      <c r="BI52" s="7">
        <f t="shared" si="43"/>
        <v>-8.6956521739130599E-2</v>
      </c>
      <c r="BJ52" s="7">
        <f t="shared" si="41"/>
        <v>-0.42025520789910242</v>
      </c>
      <c r="BK52" s="7">
        <f t="shared" si="41"/>
        <v>-0.30832352410145702</v>
      </c>
      <c r="BL52" s="7">
        <f t="shared" si="41"/>
        <v>0.45537979808201734</v>
      </c>
      <c r="BM52" s="7">
        <f t="shared" si="41"/>
        <v>8.2797567759403723E-2</v>
      </c>
      <c r="BN52" s="7">
        <f t="shared" si="41"/>
        <v>-2.0625057217671383E-11</v>
      </c>
      <c r="BO52" s="7">
        <f t="shared" si="41"/>
        <v>-8.3661966243653296E-12</v>
      </c>
      <c r="BP52" s="7">
        <f t="shared" si="41"/>
        <v>-1.9764123670995559E-10</v>
      </c>
      <c r="BQ52" s="7">
        <f t="shared" si="41"/>
        <v>-1.2084487854835402E-9</v>
      </c>
      <c r="BR52" s="7">
        <f t="shared" si="41"/>
        <v>-5.609469666545408E-9</v>
      </c>
      <c r="BS52" s="7">
        <f t="shared" si="39"/>
        <v>6.0467469272585291E-12</v>
      </c>
      <c r="BT52" s="7">
        <f t="shared" si="39"/>
        <v>-7.4465988930683125E-12</v>
      </c>
      <c r="BU52" s="7">
        <f t="shared" si="39"/>
        <v>-0.43186203980501914</v>
      </c>
      <c r="BV52" s="7">
        <f t="shared" si="39"/>
        <v>0.16850973546350678</v>
      </c>
      <c r="BW52" s="7">
        <f t="shared" si="39"/>
        <v>0.48967706146551526</v>
      </c>
      <c r="BX52" s="7">
        <f t="shared" si="39"/>
        <v>0.19776492940220969</v>
      </c>
      <c r="BY52" s="7">
        <f t="shared" si="39"/>
        <v>-0.17729899775052926</v>
      </c>
      <c r="BZ52" s="7">
        <f t="shared" si="39"/>
        <v>0.4972508296096167</v>
      </c>
      <c r="CA52" s="7">
        <f t="shared" si="39"/>
        <v>-0.36508086691956065</v>
      </c>
      <c r="CB52" s="7">
        <f t="shared" si="39"/>
        <v>-0.11423536267102707</v>
      </c>
      <c r="CC52" s="7">
        <f t="shared" si="39"/>
        <v>0.16427218889992057</v>
      </c>
      <c r="CD52" s="7">
        <f t="shared" si="39"/>
        <v>-0.38299999195619727</v>
      </c>
      <c r="CE52" s="7">
        <f t="shared" si="39"/>
        <v>-0.26594996796426251</v>
      </c>
      <c r="CF52" s="7">
        <f t="shared" si="39"/>
        <v>0.2303697971910057</v>
      </c>
      <c r="CG52" s="7">
        <f t="shared" si="39"/>
        <v>-9.8898151528967304E-2</v>
      </c>
      <c r="CH52" s="7">
        <f t="shared" si="48"/>
        <v>2.5781013529134977E-2</v>
      </c>
      <c r="CI52" s="7">
        <f t="shared" si="48"/>
        <v>-0.37747063434979555</v>
      </c>
      <c r="CJ52" s="7">
        <f t="shared" si="48"/>
        <v>0.4759968611700427</v>
      </c>
      <c r="CK52" s="7">
        <f t="shared" si="48"/>
        <v>-0.40650354284345658</v>
      </c>
      <c r="CL52" s="7">
        <f t="shared" si="48"/>
        <v>0.25305684958284225</v>
      </c>
      <c r="CM52" s="7">
        <f t="shared" si="48"/>
        <v>0.45623067578510046</v>
      </c>
      <c r="CN52" s="7">
        <f t="shared" si="48"/>
        <v>-0.28939311415852131</v>
      </c>
      <c r="CO52" s="7">
        <f t="shared" si="42"/>
        <v>7.1396662807977407E-2</v>
      </c>
      <c r="CP52" s="7">
        <f t="shared" si="42"/>
        <v>-0.36410889063527918</v>
      </c>
      <c r="CQ52" s="7">
        <f t="shared" si="42"/>
        <v>-0.19635360464690876</v>
      </c>
      <c r="CR52" s="7">
        <f t="shared" si="42"/>
        <v>-0.17334163864960317</v>
      </c>
      <c r="CS52" s="7">
        <f t="shared" si="42"/>
        <v>0.42326427269972822</v>
      </c>
      <c r="CT52" s="7">
        <f t="shared" si="42"/>
        <v>-5.4449971059725044E-2</v>
      </c>
      <c r="CU52" s="7">
        <f t="shared" si="42"/>
        <v>-0.3606620913410481</v>
      </c>
      <c r="CV52" s="7">
        <f t="shared" si="42"/>
        <v>0.27090791106080303</v>
      </c>
      <c r="CW52" s="7">
        <f t="shared" si="42"/>
        <v>-0.21092026769711447</v>
      </c>
      <c r="CX52" s="7">
        <f t="shared" si="42"/>
        <v>0.40376666443599296</v>
      </c>
      <c r="CY52" s="7">
        <f t="shared" si="42"/>
        <v>0.4126099944216941</v>
      </c>
      <c r="CZ52" s="7">
        <f t="shared" si="42"/>
        <v>-0.29644048607227669</v>
      </c>
      <c r="DA52" s="7">
        <f t="shared" si="42"/>
        <v>-5.7764303056489164E-2</v>
      </c>
      <c r="DB52" s="7">
        <f t="shared" si="40"/>
        <v>0.14914139254515701</v>
      </c>
      <c r="DC52" s="7">
        <f t="shared" si="40"/>
        <v>5.0810735997300412E-2</v>
      </c>
      <c r="DD52" s="7">
        <f t="shared" si="40"/>
        <v>6.3126465231324105E-2</v>
      </c>
      <c r="DE52" s="7">
        <f t="shared" si="40"/>
        <v>0.21936557838500093</v>
      </c>
      <c r="DF52" s="7">
        <f t="shared" si="40"/>
        <v>6.1116129914584151E-3</v>
      </c>
      <c r="DG52" s="7">
        <f t="shared" si="40"/>
        <v>3.3368251954314946E-3</v>
      </c>
      <c r="DH52" s="7">
        <f t="shared" si="40"/>
        <v>0.43672211467378436</v>
      </c>
      <c r="DI52" s="7">
        <f t="shared" si="40"/>
        <v>-4.9158217077171495E-2</v>
      </c>
      <c r="DJ52" s="7">
        <f t="shared" si="40"/>
        <v>0.24924883504607392</v>
      </c>
      <c r="DK52" s="7">
        <f t="shared" si="40"/>
        <v>0.37914025595810086</v>
      </c>
      <c r="DL52" s="7">
        <f t="shared" si="40"/>
        <v>-1.5393258631187789E-2</v>
      </c>
      <c r="DM52" s="7">
        <f t="shared" si="40"/>
        <v>-0.38403552869256918</v>
      </c>
      <c r="DN52" s="7">
        <f t="shared" si="40"/>
        <v>-0.43605491264864982</v>
      </c>
      <c r="DO52" s="7">
        <f t="shared" si="40"/>
        <v>-0.34788593018319025</v>
      </c>
      <c r="DP52" s="7">
        <f t="shared" si="40"/>
        <v>-0.23015404386658878</v>
      </c>
      <c r="DQ52" s="7">
        <f t="shared" si="40"/>
        <v>-0.40199312968961631</v>
      </c>
      <c r="DR52" s="7">
        <f t="shared" si="32"/>
        <v>8.2969356242384995E-2</v>
      </c>
      <c r="DS52" s="7">
        <f t="shared" si="47"/>
        <v>0.45976518455298265</v>
      </c>
      <c r="DT52" s="7">
        <f t="shared" si="47"/>
        <v>-0.10205077244150984</v>
      </c>
      <c r="DU52" s="7">
        <f t="shared" si="47"/>
        <v>-0.10233315249008768</v>
      </c>
      <c r="DV52" s="7">
        <f t="shared" si="47"/>
        <v>1.37470329867031E-2</v>
      </c>
      <c r="DW52" s="7">
        <f t="shared" si="47"/>
        <v>0.31289156516883643</v>
      </c>
      <c r="DX52" s="7">
        <f t="shared" si="47"/>
        <v>0.17394441868869337</v>
      </c>
      <c r="DY52" s="7">
        <f t="shared" si="47"/>
        <v>0.14983298416204516</v>
      </c>
      <c r="DZ52" s="7">
        <f t="shared" si="47"/>
        <v>0.11489181616644517</v>
      </c>
      <c r="EA52" s="7">
        <f t="shared" si="47"/>
        <v>0.33596972199513875</v>
      </c>
      <c r="EB52" s="7">
        <f t="shared" si="47"/>
        <v>7.0869893485844715E-2</v>
      </c>
      <c r="EC52" s="7">
        <f t="shared" si="47"/>
        <v>6.7824000020173969E-2</v>
      </c>
      <c r="ED52" s="7">
        <f t="shared" si="47"/>
        <v>4.1830713719251511E-2</v>
      </c>
      <c r="EE52" s="7">
        <f t="shared" si="47"/>
        <v>0.41933263542565741</v>
      </c>
      <c r="EF52" s="7">
        <f t="shared" si="47"/>
        <v>0.46677959793466695</v>
      </c>
      <c r="EG52" s="7">
        <f t="shared" si="47"/>
        <v>0.31420822690151828</v>
      </c>
      <c r="EH52" s="7">
        <f t="shared" si="33"/>
        <v>0.2952622282216662</v>
      </c>
      <c r="EI52" s="7">
        <f t="shared" si="33"/>
        <v>-7.2412250108308318E-2</v>
      </c>
      <c r="EJ52" s="7">
        <f t="shared" si="33"/>
        <v>-6.8098209663278841E-2</v>
      </c>
      <c r="EK52" s="7">
        <f t="shared" si="33"/>
        <v>-0.35216855844761163</v>
      </c>
      <c r="EL52" s="7">
        <f t="shared" si="33"/>
        <v>0.40986468416756466</v>
      </c>
      <c r="EM52" s="7">
        <f t="shared" si="33"/>
        <v>5.8736455504185381E-2</v>
      </c>
      <c r="EN52" s="7">
        <f t="shared" si="33"/>
        <v>-0.33162365430390295</v>
      </c>
      <c r="EO52" s="7">
        <f t="shared" si="33"/>
        <v>0.35970016648098535</v>
      </c>
      <c r="EP52" s="7">
        <f t="shared" si="33"/>
        <v>-0.18068961201400857</v>
      </c>
      <c r="EQ52" s="7">
        <f t="shared" si="33"/>
        <v>-0.16155555759341578</v>
      </c>
      <c r="ER52" s="7">
        <f t="shared" si="33"/>
        <v>6.7113875577051507E-2</v>
      </c>
      <c r="ES52" s="7">
        <f t="shared" si="33"/>
        <v>-0.15569204244805201</v>
      </c>
      <c r="ET52" s="7">
        <f t="shared" si="33"/>
        <v>0.16367936409225914</v>
      </c>
      <c r="EU52" s="7">
        <f t="shared" si="33"/>
        <v>0.15169917462972649</v>
      </c>
      <c r="EV52" s="7">
        <f t="shared" si="33"/>
        <v>-0.45999312045254803</v>
      </c>
      <c r="EW52" s="7">
        <f t="shared" si="45"/>
        <v>0.47640777066587353</v>
      </c>
      <c r="EX52" s="7">
        <f t="shared" si="45"/>
        <v>0.24323284911485721</v>
      </c>
      <c r="EY52" s="7">
        <f t="shared" si="45"/>
        <v>-0.46602665715273695</v>
      </c>
      <c r="EZ52" s="7">
        <f t="shared" si="35"/>
        <v>0.3386130086403234</v>
      </c>
      <c r="FA52" s="7">
        <f t="shared" si="35"/>
        <v>0.2127757894560407</v>
      </c>
      <c r="FB52" s="7">
        <f t="shared" si="35"/>
        <v>0.13664623197546355</v>
      </c>
      <c r="FC52" s="7">
        <f t="shared" si="35"/>
        <v>-0.47843858346936052</v>
      </c>
      <c r="FD52" s="7">
        <f t="shared" si="35"/>
        <v>0.48241480361953282</v>
      </c>
      <c r="FE52" s="7">
        <f t="shared" si="35"/>
        <v>-0.23510221405212184</v>
      </c>
      <c r="FF52" s="7">
        <f t="shared" si="35"/>
        <v>-0.22211156071947424</v>
      </c>
      <c r="FG52" s="7">
        <f t="shared" si="35"/>
        <v>-0.32671860050615487</v>
      </c>
      <c r="FH52" s="7">
        <f t="shared" si="35"/>
        <v>0.19588783284601163</v>
      </c>
      <c r="FI52" s="7">
        <f t="shared" si="35"/>
        <v>-6.7904732761284947E-2</v>
      </c>
      <c r="FJ52" s="7">
        <f t="shared" si="35"/>
        <v>-0.12312089628267131</v>
      </c>
      <c r="FK52" s="7">
        <f t="shared" si="35"/>
        <v>-0.12795314220790743</v>
      </c>
      <c r="FL52" s="7">
        <f t="shared" si="35"/>
        <v>0.4195599319563712</v>
      </c>
      <c r="FM52" s="7">
        <f t="shared" si="35"/>
        <v>0.41318235796521208</v>
      </c>
      <c r="FN52" s="7">
        <f t="shared" si="35"/>
        <v>0.18583143843115124</v>
      </c>
      <c r="FO52" s="7">
        <f t="shared" si="35"/>
        <v>-4.7824363118564861E-2</v>
      </c>
      <c r="FP52" s="7">
        <f t="shared" si="38"/>
        <v>5.6924878229022369E-2</v>
      </c>
      <c r="FQ52" s="7">
        <f t="shared" si="38"/>
        <v>0.49365856139700526</v>
      </c>
      <c r="FR52" s="7">
        <f t="shared" si="38"/>
        <v>0.44976238314223238</v>
      </c>
      <c r="FS52" s="7">
        <f t="shared" si="38"/>
        <v>-0.24314263526129665</v>
      </c>
      <c r="FT52" s="7">
        <f t="shared" si="38"/>
        <v>0.30218374125636771</v>
      </c>
      <c r="FU52" s="7">
        <f t="shared" si="38"/>
        <v>-0.3393905597275535</v>
      </c>
      <c r="FV52" s="7">
        <f t="shared" si="38"/>
        <v>-7.393476544053601E-2</v>
      </c>
      <c r="FW52" s="7">
        <f t="shared" si="38"/>
        <v>-0.15422291702951796</v>
      </c>
      <c r="FX52" s="7">
        <f t="shared" si="38"/>
        <v>-4.946172658429937E-2</v>
      </c>
      <c r="FY52" s="7">
        <f t="shared" si="38"/>
        <v>-0.36580847056836807</v>
      </c>
      <c r="FZ52" s="7">
        <f t="shared" si="38"/>
        <v>0.40468784850482109</v>
      </c>
      <c r="GA52" s="7">
        <f t="shared" si="38"/>
        <v>0.35327520856048977</v>
      </c>
      <c r="GB52" s="7">
        <f t="shared" si="38"/>
        <v>-0.13209159360548028</v>
      </c>
      <c r="GC52" s="7">
        <f t="shared" si="38"/>
        <v>-0.46310049487021843</v>
      </c>
      <c r="GD52" s="7">
        <f t="shared" si="38"/>
        <v>0.48013940774615094</v>
      </c>
      <c r="GE52" s="7">
        <f t="shared" si="38"/>
        <v>-2.8355627184282639E-2</v>
      </c>
      <c r="GF52" s="7">
        <f t="shared" si="20"/>
        <v>-0.31360598835237852</v>
      </c>
      <c r="GG52" s="7">
        <f t="shared" si="20"/>
        <v>5.1772420601992053E-2</v>
      </c>
      <c r="GH52" s="7">
        <f t="shared" si="20"/>
        <v>0.47585732209222442</v>
      </c>
      <c r="GI52" s="7">
        <f t="shared" si="20"/>
        <v>0.49505925402127815</v>
      </c>
      <c r="GJ52" s="7">
        <f t="shared" si="20"/>
        <v>0.28832559408442648</v>
      </c>
      <c r="GK52" s="7">
        <f t="shared" si="20"/>
        <v>0.33471302423702198</v>
      </c>
    </row>
    <row r="53" spans="6:193">
      <c r="F53" s="20">
        <v>50</v>
      </c>
      <c r="G53">
        <f>'Class data q'!J52</f>
        <v>-5.0072264301402462E-19</v>
      </c>
      <c r="H53" s="20">
        <f>'Class data q'!K52</f>
        <v>-1.2918644189761835E-18</v>
      </c>
      <c r="J53" s="89">
        <v>-5.0072264301402462E-19</v>
      </c>
      <c r="K53" s="7">
        <f t="shared" si="3"/>
        <v>-0.43186203980501914</v>
      </c>
      <c r="L53" s="7">
        <f t="shared" si="36"/>
        <v>0.16850973546350678</v>
      </c>
      <c r="M53" s="7">
        <f t="shared" si="36"/>
        <v>0.48967706146551526</v>
      </c>
      <c r="N53" s="7">
        <f t="shared" si="36"/>
        <v>0.19776492940220969</v>
      </c>
      <c r="O53" s="7">
        <f t="shared" si="36"/>
        <v>-0.17729899775052926</v>
      </c>
      <c r="P53" s="7">
        <f t="shared" si="36"/>
        <v>-0.13744463263549278</v>
      </c>
      <c r="Q53" s="7">
        <f t="shared" si="36"/>
        <v>-1.7300159006254034E-2</v>
      </c>
      <c r="R53" s="7">
        <f t="shared" si="36"/>
        <v>0.38470783916943674</v>
      </c>
      <c r="S53" s="7">
        <f t="shared" si="36"/>
        <v>-0.11333492071983642</v>
      </c>
      <c r="T53" s="7">
        <f t="shared" si="36"/>
        <v>-0.33575668835080485</v>
      </c>
      <c r="U53" s="7">
        <f t="shared" si="36"/>
        <v>0.44829134243884106</v>
      </c>
      <c r="V53" s="7">
        <f t="shared" si="36"/>
        <v>-0.46344856747255614</v>
      </c>
      <c r="W53" s="7">
        <f t="shared" si="36"/>
        <v>0.31726719600631337</v>
      </c>
      <c r="X53" s="7">
        <f t="shared" si="36"/>
        <v>-0.13634269296471413</v>
      </c>
      <c r="Y53" s="7">
        <f t="shared" si="36"/>
        <v>0.14212066094825931</v>
      </c>
      <c r="Z53" s="7">
        <f t="shared" si="36"/>
        <v>0.33001045575268817</v>
      </c>
      <c r="AA53" s="7">
        <f t="shared" si="34"/>
        <v>0.4549922030986272</v>
      </c>
      <c r="AB53" s="7">
        <f t="shared" si="34"/>
        <v>6.7811573185287077E-2</v>
      </c>
      <c r="AC53" s="7">
        <f t="shared" si="34"/>
        <v>-7.8350076824144299E-2</v>
      </c>
      <c r="AD53" s="7">
        <f t="shared" si="34"/>
        <v>-0.15095514086768724</v>
      </c>
      <c r="AE53" s="7">
        <f t="shared" si="34"/>
        <v>-8.6226150272366908E-2</v>
      </c>
      <c r="AF53" s="7">
        <f t="shared" si="34"/>
        <v>-6.1655532737225904E-2</v>
      </c>
      <c r="AG53" s="7">
        <f t="shared" si="34"/>
        <v>-9.783689862667222E-2</v>
      </c>
      <c r="AH53" s="7">
        <f t="shared" si="34"/>
        <v>-7.5202669928483679E-2</v>
      </c>
      <c r="AI53" s="7">
        <f t="shared" si="34"/>
        <v>0.24942741771724286</v>
      </c>
      <c r="AJ53" s="7">
        <f t="shared" si="34"/>
        <v>-0.21460417204229998</v>
      </c>
      <c r="AK53" s="7">
        <f t="shared" si="34"/>
        <v>-0.25737062025265089</v>
      </c>
      <c r="AL53" s="7">
        <f t="shared" si="34"/>
        <v>0.22340465288601763</v>
      </c>
      <c r="AM53" s="7">
        <f t="shared" si="34"/>
        <v>-0.11097686753817015</v>
      </c>
      <c r="AN53" s="7">
        <f t="shared" si="34"/>
        <v>-0.40156130837544879</v>
      </c>
      <c r="AO53" s="7">
        <f t="shared" si="34"/>
        <v>0.46924126242985276</v>
      </c>
      <c r="AP53" s="7">
        <f t="shared" si="34"/>
        <v>0.33567387493623002</v>
      </c>
      <c r="AQ53" s="7">
        <f t="shared" si="46"/>
        <v>0</v>
      </c>
      <c r="AR53" s="7">
        <f t="shared" si="46"/>
        <v>0.46924126242985276</v>
      </c>
      <c r="AS53" s="7">
        <f t="shared" si="46"/>
        <v>-0.46397504382333565</v>
      </c>
      <c r="AT53" s="7">
        <f t="shared" si="46"/>
        <v>0.46924126242985276</v>
      </c>
      <c r="AU53" s="7">
        <f t="shared" si="46"/>
        <v>0.33567387493623002</v>
      </c>
      <c r="AV53" s="7">
        <f t="shared" si="46"/>
        <v>0.46924126242985276</v>
      </c>
      <c r="AW53" s="7">
        <f t="shared" si="46"/>
        <v>0.33567387493623002</v>
      </c>
      <c r="AX53" s="7">
        <f t="shared" si="46"/>
        <v>0.33567387493623002</v>
      </c>
      <c r="AY53" s="7">
        <f t="shared" si="46"/>
        <v>0.46924126242985276</v>
      </c>
      <c r="AZ53" s="7">
        <f t="shared" si="46"/>
        <v>0.33567387493623002</v>
      </c>
      <c r="BA53" s="7">
        <f t="shared" si="46"/>
        <v>0</v>
      </c>
      <c r="BB53" s="7">
        <f t="shared" si="46"/>
        <v>0.40245756868304139</v>
      </c>
      <c r="BC53" s="7">
        <f t="shared" si="46"/>
        <v>-8.6956521739130599E-2</v>
      </c>
      <c r="BD53" s="7">
        <f t="shared" si="46"/>
        <v>0.46924126242985276</v>
      </c>
      <c r="BE53" s="7">
        <f t="shared" si="46"/>
        <v>0.40245756868304139</v>
      </c>
      <c r="BF53" s="7">
        <f t="shared" si="46"/>
        <v>0.46924126242985276</v>
      </c>
      <c r="BG53" s="7">
        <f t="shared" si="43"/>
        <v>0</v>
      </c>
      <c r="BH53" s="7">
        <f t="shared" si="43"/>
        <v>0</v>
      </c>
      <c r="BI53" s="7">
        <f t="shared" si="43"/>
        <v>-8.6956521739130599E-2</v>
      </c>
      <c r="BJ53" s="7">
        <f t="shared" si="41"/>
        <v>-0.42025520789910242</v>
      </c>
      <c r="BK53" s="7">
        <f t="shared" si="41"/>
        <v>-0.30832352410145702</v>
      </c>
      <c r="BL53" s="7">
        <f t="shared" si="41"/>
        <v>0.45537979808201734</v>
      </c>
      <c r="BM53" s="7">
        <f t="shared" si="41"/>
        <v>8.2797567759403723E-2</v>
      </c>
      <c r="BN53" s="7">
        <f t="shared" si="41"/>
        <v>-2.0625057217671383E-11</v>
      </c>
      <c r="BO53" s="7">
        <f t="shared" si="41"/>
        <v>-8.3661966243653296E-12</v>
      </c>
      <c r="BP53" s="7">
        <f t="shared" si="41"/>
        <v>-1.9764123670995559E-10</v>
      </c>
      <c r="BQ53" s="7">
        <f t="shared" si="41"/>
        <v>-1.2084487854835402E-9</v>
      </c>
      <c r="BR53" s="7">
        <f t="shared" si="41"/>
        <v>-5.609469666545408E-9</v>
      </c>
      <c r="BS53" s="7">
        <f t="shared" si="39"/>
        <v>6.0467469272585291E-12</v>
      </c>
      <c r="BT53" s="7">
        <f t="shared" si="39"/>
        <v>-7.4465988930683125E-12</v>
      </c>
      <c r="BU53" s="7">
        <f t="shared" si="39"/>
        <v>-0.43186203980501914</v>
      </c>
      <c r="BV53" s="7">
        <f t="shared" si="39"/>
        <v>0.16850973546350678</v>
      </c>
      <c r="BW53" s="7">
        <f t="shared" si="39"/>
        <v>0.48967706146551526</v>
      </c>
      <c r="BX53" s="7">
        <f t="shared" si="39"/>
        <v>0.19776492940220969</v>
      </c>
      <c r="BY53" s="7">
        <f t="shared" si="39"/>
        <v>-0.17729899775052926</v>
      </c>
      <c r="BZ53" s="7">
        <f t="shared" si="39"/>
        <v>0.4972508296096167</v>
      </c>
      <c r="CA53" s="7">
        <f t="shared" si="39"/>
        <v>-0.36508086691956065</v>
      </c>
      <c r="CB53" s="7">
        <f t="shared" si="39"/>
        <v>-0.11423536267102707</v>
      </c>
      <c r="CC53" s="7">
        <f t="shared" si="39"/>
        <v>0.16427218889992057</v>
      </c>
      <c r="CD53" s="7">
        <f t="shared" si="39"/>
        <v>-0.38299999195619727</v>
      </c>
      <c r="CE53" s="7">
        <f t="shared" si="39"/>
        <v>-0.26594996796426251</v>
      </c>
      <c r="CF53" s="7">
        <f t="shared" si="39"/>
        <v>0.2303697971910057</v>
      </c>
      <c r="CG53" s="7">
        <f t="shared" si="39"/>
        <v>-9.8898151528967304E-2</v>
      </c>
      <c r="CH53" s="7">
        <f t="shared" si="48"/>
        <v>2.5781013529134977E-2</v>
      </c>
      <c r="CI53" s="7">
        <f t="shared" si="48"/>
        <v>-0.37747063434979555</v>
      </c>
      <c r="CJ53" s="7">
        <f t="shared" si="48"/>
        <v>0.4759968611700427</v>
      </c>
      <c r="CK53" s="7">
        <f t="shared" si="48"/>
        <v>-0.40650354284345658</v>
      </c>
      <c r="CL53" s="7">
        <f t="shared" si="48"/>
        <v>0.25305684958284225</v>
      </c>
      <c r="CM53" s="7">
        <f t="shared" si="48"/>
        <v>0.45623067578510046</v>
      </c>
      <c r="CN53" s="7">
        <f t="shared" si="48"/>
        <v>-0.28939311415852131</v>
      </c>
      <c r="CO53" s="7">
        <f t="shared" si="42"/>
        <v>7.1396662807977407E-2</v>
      </c>
      <c r="CP53" s="7">
        <f t="shared" si="42"/>
        <v>-0.36410889063527918</v>
      </c>
      <c r="CQ53" s="7">
        <f t="shared" si="42"/>
        <v>-0.19635360464690876</v>
      </c>
      <c r="CR53" s="7">
        <f t="shared" si="42"/>
        <v>-0.17334163864960317</v>
      </c>
      <c r="CS53" s="7">
        <f t="shared" si="42"/>
        <v>0.42326427269972822</v>
      </c>
      <c r="CT53" s="7">
        <f t="shared" si="42"/>
        <v>-5.4449971059725044E-2</v>
      </c>
      <c r="CU53" s="7">
        <f t="shared" si="42"/>
        <v>-0.3606620913410481</v>
      </c>
      <c r="CV53" s="7">
        <f t="shared" si="42"/>
        <v>0.27090791106080303</v>
      </c>
      <c r="CW53" s="7">
        <f t="shared" si="42"/>
        <v>-0.21092026769711447</v>
      </c>
      <c r="CX53" s="7">
        <f t="shared" si="42"/>
        <v>0.40376666443599296</v>
      </c>
      <c r="CY53" s="7">
        <f t="shared" si="42"/>
        <v>0.4126099944216941</v>
      </c>
      <c r="CZ53" s="7">
        <f t="shared" si="42"/>
        <v>-0.29644048607227669</v>
      </c>
      <c r="DA53" s="7">
        <f t="shared" si="42"/>
        <v>-5.7764303056489164E-2</v>
      </c>
      <c r="DB53" s="7">
        <f t="shared" si="40"/>
        <v>0.14914139254515701</v>
      </c>
      <c r="DC53" s="7">
        <f t="shared" si="40"/>
        <v>5.0810735997300412E-2</v>
      </c>
      <c r="DD53" s="7">
        <f t="shared" si="40"/>
        <v>6.3126465231324105E-2</v>
      </c>
      <c r="DE53" s="7">
        <f t="shared" si="40"/>
        <v>0.21936557838500093</v>
      </c>
      <c r="DF53" s="7">
        <f t="shared" si="40"/>
        <v>6.1116129914584151E-3</v>
      </c>
      <c r="DG53" s="7">
        <f t="shared" si="40"/>
        <v>3.3368251954314946E-3</v>
      </c>
      <c r="DH53" s="7">
        <f t="shared" si="40"/>
        <v>0.43672211467378436</v>
      </c>
      <c r="DI53" s="7">
        <f t="shared" si="40"/>
        <v>-4.9158217077171495E-2</v>
      </c>
      <c r="DJ53" s="7">
        <f t="shared" si="40"/>
        <v>0.24924883504607392</v>
      </c>
      <c r="DK53" s="7">
        <f t="shared" si="40"/>
        <v>0.37914025595810086</v>
      </c>
      <c r="DL53" s="7">
        <f t="shared" si="40"/>
        <v>-1.5393258631187789E-2</v>
      </c>
      <c r="DM53" s="7">
        <f t="shared" si="40"/>
        <v>-0.38403552869256918</v>
      </c>
      <c r="DN53" s="7">
        <f t="shared" si="40"/>
        <v>-0.43605491264864982</v>
      </c>
      <c r="DO53" s="7">
        <f t="shared" si="40"/>
        <v>-0.34788593018319025</v>
      </c>
      <c r="DP53" s="7">
        <f t="shared" si="40"/>
        <v>-0.23015404386658878</v>
      </c>
      <c r="DQ53" s="7">
        <f t="shared" si="40"/>
        <v>-0.40199312968961631</v>
      </c>
      <c r="DR53" s="7">
        <f t="shared" si="32"/>
        <v>8.2969356242384995E-2</v>
      </c>
      <c r="DS53" s="7">
        <f t="shared" si="47"/>
        <v>0.45976518455298265</v>
      </c>
      <c r="DT53" s="7">
        <f t="shared" si="47"/>
        <v>-0.10205077244150984</v>
      </c>
      <c r="DU53" s="7">
        <f t="shared" si="47"/>
        <v>-0.10233315249008768</v>
      </c>
      <c r="DV53" s="7">
        <f t="shared" si="47"/>
        <v>1.37470329867031E-2</v>
      </c>
      <c r="DW53" s="7">
        <f t="shared" si="47"/>
        <v>0.31289156516883643</v>
      </c>
      <c r="DX53" s="7">
        <f t="shared" si="47"/>
        <v>0.17394441868869337</v>
      </c>
      <c r="DY53" s="7">
        <f t="shared" si="47"/>
        <v>0.14983298416204516</v>
      </c>
      <c r="DZ53" s="7">
        <f t="shared" si="47"/>
        <v>0.11489181616644517</v>
      </c>
      <c r="EA53" s="7">
        <f t="shared" si="47"/>
        <v>0.33596972199513875</v>
      </c>
      <c r="EB53" s="7">
        <f t="shared" si="47"/>
        <v>7.0869893485844715E-2</v>
      </c>
      <c r="EC53" s="7">
        <f t="shared" si="47"/>
        <v>6.7824000020173969E-2</v>
      </c>
      <c r="ED53" s="7">
        <f t="shared" si="47"/>
        <v>4.1830713719251511E-2</v>
      </c>
      <c r="EE53" s="7">
        <f t="shared" si="47"/>
        <v>0.41933263542565741</v>
      </c>
      <c r="EF53" s="7">
        <f t="shared" si="47"/>
        <v>0.46677959793466695</v>
      </c>
      <c r="EG53" s="7">
        <f t="shared" si="47"/>
        <v>0.31420822690151828</v>
      </c>
      <c r="EH53" s="7">
        <f t="shared" si="33"/>
        <v>0.2952622282216662</v>
      </c>
      <c r="EI53" s="7">
        <f t="shared" si="33"/>
        <v>-7.2412250108308318E-2</v>
      </c>
      <c r="EJ53" s="7">
        <f t="shared" si="33"/>
        <v>-6.8098209663278841E-2</v>
      </c>
      <c r="EK53" s="7">
        <f t="shared" si="33"/>
        <v>-0.35216855844761163</v>
      </c>
      <c r="EL53" s="7">
        <f t="shared" si="33"/>
        <v>0.40986468416756466</v>
      </c>
      <c r="EM53" s="7">
        <f t="shared" si="33"/>
        <v>5.8736455504185381E-2</v>
      </c>
      <c r="EN53" s="7">
        <f t="shared" si="33"/>
        <v>-0.33162365430390295</v>
      </c>
      <c r="EO53" s="7">
        <f t="shared" si="33"/>
        <v>0.35970016648098535</v>
      </c>
      <c r="EP53" s="7">
        <f t="shared" si="33"/>
        <v>-0.18068961201400857</v>
      </c>
      <c r="EQ53" s="7">
        <f t="shared" si="33"/>
        <v>-0.16155555759341578</v>
      </c>
      <c r="ER53" s="7">
        <f t="shared" si="33"/>
        <v>6.7113875577051507E-2</v>
      </c>
      <c r="ES53" s="7">
        <f t="shared" si="33"/>
        <v>-0.15569204244805201</v>
      </c>
      <c r="ET53" s="7">
        <f t="shared" si="33"/>
        <v>0.16367936409225914</v>
      </c>
      <c r="EU53" s="7">
        <f t="shared" si="33"/>
        <v>0.15169917462972649</v>
      </c>
      <c r="EV53" s="7">
        <f t="shared" si="33"/>
        <v>-0.45999312045254803</v>
      </c>
      <c r="EW53" s="7">
        <f t="shared" si="45"/>
        <v>0.47640777066587353</v>
      </c>
      <c r="EX53" s="7">
        <f t="shared" si="45"/>
        <v>0.24323284911485721</v>
      </c>
      <c r="EY53" s="7">
        <f t="shared" si="45"/>
        <v>-0.46602665715273695</v>
      </c>
      <c r="EZ53" s="7">
        <f t="shared" si="35"/>
        <v>0.3386130086403234</v>
      </c>
      <c r="FA53" s="7">
        <f t="shared" si="35"/>
        <v>0.2127757894560407</v>
      </c>
      <c r="FB53" s="7">
        <f t="shared" si="35"/>
        <v>0.13664623197546355</v>
      </c>
      <c r="FC53" s="7">
        <f t="shared" si="35"/>
        <v>-0.47843858346936052</v>
      </c>
      <c r="FD53" s="7">
        <f t="shared" si="35"/>
        <v>0.48241480361953282</v>
      </c>
      <c r="FE53" s="7">
        <f t="shared" si="35"/>
        <v>-0.23510221405212184</v>
      </c>
      <c r="FF53" s="7">
        <f t="shared" si="35"/>
        <v>-0.22211156071947424</v>
      </c>
      <c r="FG53" s="7">
        <f t="shared" si="35"/>
        <v>-0.32671860050615487</v>
      </c>
      <c r="FH53" s="7">
        <f t="shared" si="35"/>
        <v>0.19588783284601163</v>
      </c>
      <c r="FI53" s="7">
        <f t="shared" si="35"/>
        <v>-6.7904732761284947E-2</v>
      </c>
      <c r="FJ53" s="7">
        <f t="shared" si="35"/>
        <v>-0.12312089628267131</v>
      </c>
      <c r="FK53" s="7">
        <f t="shared" si="35"/>
        <v>-0.12795314220790743</v>
      </c>
      <c r="FL53" s="7">
        <f t="shared" si="35"/>
        <v>0.4195599319563712</v>
      </c>
      <c r="FM53" s="7">
        <f t="shared" si="35"/>
        <v>0.41318235796521208</v>
      </c>
      <c r="FN53" s="7">
        <f t="shared" si="35"/>
        <v>0.18583143843115124</v>
      </c>
      <c r="FO53" s="7">
        <f t="shared" si="35"/>
        <v>-4.7824363118564861E-2</v>
      </c>
      <c r="FP53" s="7">
        <f t="shared" si="38"/>
        <v>5.6924878229022369E-2</v>
      </c>
      <c r="FQ53" s="7">
        <f t="shared" si="38"/>
        <v>0.49365856139700526</v>
      </c>
      <c r="FR53" s="7">
        <f t="shared" si="38"/>
        <v>0.44976238314223238</v>
      </c>
      <c r="FS53" s="7">
        <f t="shared" si="38"/>
        <v>-0.24314263526129665</v>
      </c>
      <c r="FT53" s="7">
        <f t="shared" si="38"/>
        <v>0.30218374125636771</v>
      </c>
      <c r="FU53" s="7">
        <f t="shared" si="38"/>
        <v>-0.3393905597275535</v>
      </c>
      <c r="FV53" s="7">
        <f t="shared" si="38"/>
        <v>-7.393476544053601E-2</v>
      </c>
      <c r="FW53" s="7">
        <f t="shared" si="38"/>
        <v>-0.15422291702951796</v>
      </c>
      <c r="FX53" s="7">
        <f t="shared" si="38"/>
        <v>-4.946172658429937E-2</v>
      </c>
      <c r="FY53" s="7">
        <f t="shared" si="38"/>
        <v>-0.36580847056836807</v>
      </c>
      <c r="FZ53" s="7">
        <f t="shared" si="38"/>
        <v>0.40468784850482109</v>
      </c>
      <c r="GA53" s="7">
        <f t="shared" si="38"/>
        <v>0.35327520856048977</v>
      </c>
      <c r="GB53" s="7">
        <f t="shared" si="38"/>
        <v>-0.13209159360548028</v>
      </c>
      <c r="GC53" s="7">
        <f t="shared" si="38"/>
        <v>-0.46310049487021843</v>
      </c>
      <c r="GD53" s="7">
        <f t="shared" si="38"/>
        <v>0.48013940774615094</v>
      </c>
      <c r="GE53" s="7">
        <f t="shared" si="38"/>
        <v>-2.8355627184282639E-2</v>
      </c>
      <c r="GF53" s="7">
        <f t="shared" si="20"/>
        <v>-0.31360598835237852</v>
      </c>
      <c r="GG53" s="7">
        <f t="shared" si="20"/>
        <v>5.1772420601992053E-2</v>
      </c>
      <c r="GH53" s="7">
        <f t="shared" si="20"/>
        <v>0.47585732209222442</v>
      </c>
      <c r="GI53" s="7">
        <f t="shared" si="20"/>
        <v>0.49505925402127815</v>
      </c>
      <c r="GJ53" s="7">
        <f t="shared" si="20"/>
        <v>0.28832559408442648</v>
      </c>
      <c r="GK53" s="7">
        <f t="shared" si="20"/>
        <v>0.33471302423702198</v>
      </c>
    </row>
    <row r="54" spans="6:193">
      <c r="F54" s="20">
        <v>51</v>
      </c>
      <c r="G54">
        <f>'Class data q'!J53</f>
        <v>-5.0072264301402462E-19</v>
      </c>
      <c r="H54" s="20">
        <f>'Class data q'!K53</f>
        <v>-1.2918644189761835E-18</v>
      </c>
      <c r="J54" s="88">
        <v>-4.5718154362150063E-19</v>
      </c>
      <c r="K54" s="7">
        <f t="shared" si="3"/>
        <v>-0.37775366264359223</v>
      </c>
      <c r="L54" s="7">
        <f t="shared" si="36"/>
        <v>0.37503447217431729</v>
      </c>
      <c r="M54" s="7">
        <f t="shared" si="36"/>
        <v>-0.27321083744253016</v>
      </c>
      <c r="N54" s="7">
        <f t="shared" si="36"/>
        <v>-0.30720983922615019</v>
      </c>
      <c r="O54" s="7">
        <f t="shared" si="36"/>
        <v>-3.7084261077220404E-3</v>
      </c>
      <c r="P54" s="7">
        <f t="shared" si="36"/>
        <v>-0.10291555002925179</v>
      </c>
      <c r="Q54" s="7">
        <f t="shared" si="36"/>
        <v>-0.44751922176851622</v>
      </c>
      <c r="R54" s="7">
        <f t="shared" si="36"/>
        <v>0.18325144290008666</v>
      </c>
      <c r="S54" s="7">
        <f t="shared" si="36"/>
        <v>-2.8890627455126605E-2</v>
      </c>
      <c r="T54" s="7">
        <f t="shared" si="36"/>
        <v>-0.27249542057469089</v>
      </c>
      <c r="U54" s="7">
        <f t="shared" si="36"/>
        <v>-0.31853805351936382</v>
      </c>
      <c r="V54" s="7">
        <f t="shared" si="36"/>
        <v>-0.31711033580327541</v>
      </c>
      <c r="W54" s="7">
        <f t="shared" si="36"/>
        <v>0.25224502419739059</v>
      </c>
      <c r="X54" s="7">
        <f t="shared" si="36"/>
        <v>-5.4089616104210481E-2</v>
      </c>
      <c r="Y54" s="7">
        <f t="shared" si="36"/>
        <v>0.15565596199095072</v>
      </c>
      <c r="Z54" s="7">
        <f t="shared" si="36"/>
        <v>7.5725737252943848E-2</v>
      </c>
      <c r="AA54" s="7">
        <f t="shared" si="34"/>
        <v>0.49832479386992512</v>
      </c>
      <c r="AB54" s="7">
        <f t="shared" si="34"/>
        <v>0.16950791348864813</v>
      </c>
      <c r="AC54" s="7">
        <f t="shared" si="34"/>
        <v>9.4261063354612595E-3</v>
      </c>
      <c r="AD54" s="7">
        <f t="shared" si="34"/>
        <v>-7.0093725712228716E-2</v>
      </c>
      <c r="AE54" s="7">
        <f t="shared" si="34"/>
        <v>9.6038025892169809E-2</v>
      </c>
      <c r="AF54" s="7">
        <f t="shared" si="34"/>
        <v>-0.35324177395029599</v>
      </c>
      <c r="AG54" s="7">
        <f t="shared" si="34"/>
        <v>-0.10715469849587911</v>
      </c>
      <c r="AH54" s="7">
        <f t="shared" si="34"/>
        <v>1.2873266268803807E-2</v>
      </c>
      <c r="AI54" s="7">
        <f t="shared" si="34"/>
        <v>0.22556336226125495</v>
      </c>
      <c r="AJ54" s="7">
        <f t="shared" si="34"/>
        <v>0.14590971633424488</v>
      </c>
      <c r="AK54" s="7">
        <f t="shared" si="34"/>
        <v>-9.1405917419578486E-2</v>
      </c>
      <c r="AL54" s="7">
        <f t="shared" si="34"/>
        <v>6.5860483989013119E-3</v>
      </c>
      <c r="AM54" s="7">
        <f t="shared" si="34"/>
        <v>-0.16916514063723298</v>
      </c>
      <c r="AN54" s="7">
        <f t="shared" si="34"/>
        <v>0.41733761463615338</v>
      </c>
      <c r="AO54" s="7">
        <f t="shared" si="34"/>
        <v>-0.39083099829111312</v>
      </c>
      <c r="AP54" s="7">
        <f t="shared" si="34"/>
        <v>0.4628809106444427</v>
      </c>
      <c r="AQ54" s="7">
        <f t="shared" si="46"/>
        <v>9.5238095238095566E-2</v>
      </c>
      <c r="AR54" s="7">
        <f t="shared" si="46"/>
        <v>-0.39083099829111312</v>
      </c>
      <c r="AS54" s="7">
        <f t="shared" si="46"/>
        <v>-0.31768695275889103</v>
      </c>
      <c r="AT54" s="7">
        <f t="shared" si="46"/>
        <v>-0.39083099829111312</v>
      </c>
      <c r="AU54" s="7">
        <f t="shared" si="46"/>
        <v>0.4628809106444427</v>
      </c>
      <c r="AV54" s="7">
        <f t="shared" si="46"/>
        <v>-0.39083099829111312</v>
      </c>
      <c r="AW54" s="7">
        <f t="shared" si="46"/>
        <v>0.4628809106444427</v>
      </c>
      <c r="AX54" s="7">
        <f t="shared" si="46"/>
        <v>0.4628809106444427</v>
      </c>
      <c r="AY54" s="7">
        <f t="shared" si="46"/>
        <v>-0.39083099829111312</v>
      </c>
      <c r="AZ54" s="7">
        <f t="shared" si="46"/>
        <v>0.4628809106444427</v>
      </c>
      <c r="BA54" s="7">
        <f t="shared" si="46"/>
        <v>9.5238095238095566E-2</v>
      </c>
      <c r="BB54" s="7">
        <f t="shared" si="46"/>
        <v>-0.46397504382333521</v>
      </c>
      <c r="BC54" s="7">
        <f t="shared" si="46"/>
        <v>0</v>
      </c>
      <c r="BD54" s="7">
        <f t="shared" si="46"/>
        <v>-0.39083099829111312</v>
      </c>
      <c r="BE54" s="7">
        <f t="shared" si="46"/>
        <v>-0.46397504382333521</v>
      </c>
      <c r="BF54" s="7">
        <f t="shared" si="46"/>
        <v>-0.39083099829111312</v>
      </c>
      <c r="BG54" s="7">
        <f t="shared" si="43"/>
        <v>9.5238095238095566E-2</v>
      </c>
      <c r="BH54" s="7">
        <f t="shared" si="43"/>
        <v>9.5238095238095566E-2</v>
      </c>
      <c r="BI54" s="7">
        <f t="shared" si="43"/>
        <v>0</v>
      </c>
      <c r="BJ54" s="7">
        <f t="shared" si="41"/>
        <v>-0.26980332293711173</v>
      </c>
      <c r="BK54" s="7">
        <f t="shared" si="41"/>
        <v>4.3264711698404845E-2</v>
      </c>
      <c r="BL54" s="7">
        <f t="shared" si="41"/>
        <v>0.49874930266125722</v>
      </c>
      <c r="BM54" s="7">
        <f t="shared" si="41"/>
        <v>0.18592114564125195</v>
      </c>
      <c r="BN54" s="7">
        <f t="shared" si="41"/>
        <v>-2.2589374815140673E-11</v>
      </c>
      <c r="BO54" s="7">
        <f t="shared" si="41"/>
        <v>-9.1630036891388045E-12</v>
      </c>
      <c r="BP54" s="7">
        <f t="shared" si="41"/>
        <v>-2.1646429093635788E-10</v>
      </c>
      <c r="BQ54" s="7">
        <f t="shared" si="41"/>
        <v>-1.3235391671528873E-9</v>
      </c>
      <c r="BR54" s="7">
        <f t="shared" si="41"/>
        <v>-6.1437048781698422E-9</v>
      </c>
      <c r="BS54" s="7">
        <f t="shared" si="39"/>
        <v>6.6226275869974383E-12</v>
      </c>
      <c r="BT54" s="7">
        <f t="shared" si="39"/>
        <v>-8.1558093611988625E-12</v>
      </c>
      <c r="BU54" s="7">
        <f t="shared" si="39"/>
        <v>-0.37775366264359223</v>
      </c>
      <c r="BV54" s="7">
        <f t="shared" si="39"/>
        <v>0.37503447217431729</v>
      </c>
      <c r="BW54" s="7">
        <f t="shared" si="39"/>
        <v>-0.27321083744253016</v>
      </c>
      <c r="BX54" s="7">
        <f t="shared" si="39"/>
        <v>-0.30720983922615019</v>
      </c>
      <c r="BY54" s="7">
        <f t="shared" si="39"/>
        <v>-3.7084261077220404E-3</v>
      </c>
      <c r="BZ54" s="7">
        <f t="shared" si="39"/>
        <v>-0.45539194852280063</v>
      </c>
      <c r="CA54" s="7">
        <f t="shared" si="39"/>
        <v>-0.30461237805475672</v>
      </c>
      <c r="CB54" s="7">
        <f t="shared" si="39"/>
        <v>-2.987682578255324E-2</v>
      </c>
      <c r="CC54" s="7">
        <f t="shared" si="39"/>
        <v>0.27515525450943712</v>
      </c>
      <c r="CD54" s="7">
        <f t="shared" si="39"/>
        <v>-0.2289999911901206</v>
      </c>
      <c r="CE54" s="7">
        <f t="shared" si="39"/>
        <v>-0.19604044110371588</v>
      </c>
      <c r="CF54" s="7">
        <f t="shared" si="39"/>
        <v>0.4427859683520543</v>
      </c>
      <c r="CG54" s="7">
        <f t="shared" si="39"/>
        <v>-1.3078927865059153E-2</v>
      </c>
      <c r="CH54" s="7">
        <f t="shared" si="48"/>
        <v>0.12347444338905267</v>
      </c>
      <c r="CI54" s="7">
        <f t="shared" si="48"/>
        <v>-0.12770593285929932</v>
      </c>
      <c r="CJ54" s="7">
        <f t="shared" si="48"/>
        <v>-0.19295581871852363</v>
      </c>
      <c r="CK54" s="7">
        <f t="shared" si="48"/>
        <v>-0.34998007073330939</v>
      </c>
      <c r="CL54" s="7">
        <f t="shared" si="48"/>
        <v>0.46763369240025598</v>
      </c>
      <c r="CM54" s="7">
        <f t="shared" si="48"/>
        <v>0.45206216871701876</v>
      </c>
      <c r="CN54" s="7">
        <f t="shared" si="48"/>
        <v>0.34971230354067728</v>
      </c>
      <c r="CO54" s="7">
        <f t="shared" si="42"/>
        <v>0.31629158307540806</v>
      </c>
      <c r="CP54" s="7">
        <f t="shared" si="42"/>
        <v>0.45835692930421956</v>
      </c>
      <c r="CQ54" s="7">
        <f t="shared" si="42"/>
        <v>-0.45314918604184129</v>
      </c>
      <c r="CR54" s="7">
        <f t="shared" si="42"/>
        <v>-0.38032655661621817</v>
      </c>
      <c r="CS54" s="7">
        <f t="shared" si="42"/>
        <v>3.5003727242560956E-2</v>
      </c>
      <c r="CT54" s="7">
        <f t="shared" si="42"/>
        <v>0.41655479360127856</v>
      </c>
      <c r="CU54" s="7">
        <f t="shared" si="42"/>
        <v>-0.10929657623065481</v>
      </c>
      <c r="CV54" s="7">
        <f t="shared" si="42"/>
        <v>-0.17948181169529676</v>
      </c>
      <c r="CW54" s="7">
        <f t="shared" si="42"/>
        <v>5.4706373474589398E-2</v>
      </c>
      <c r="CX54" s="7">
        <f t="shared" si="42"/>
        <v>-0.46254127228438824</v>
      </c>
      <c r="CY54" s="7">
        <f t="shared" si="42"/>
        <v>-0.45285572039528699</v>
      </c>
      <c r="CZ54" s="7">
        <f t="shared" si="42"/>
        <v>5.6279467635126146E-2</v>
      </c>
      <c r="DA54" s="7">
        <f t="shared" si="42"/>
        <v>0.12721052522384602</v>
      </c>
      <c r="DB54" s="7">
        <f t="shared" si="40"/>
        <v>0.25858342993041039</v>
      </c>
      <c r="DC54" s="7">
        <f t="shared" si="40"/>
        <v>5.5649853711329036E-2</v>
      </c>
      <c r="DD54" s="7">
        <f t="shared" si="40"/>
        <v>6.9138509539069276E-2</v>
      </c>
      <c r="DE54" s="7">
        <f t="shared" si="40"/>
        <v>0.24025753823119153</v>
      </c>
      <c r="DF54" s="7">
        <f t="shared" si="40"/>
        <v>6.6936713715973137E-3</v>
      </c>
      <c r="DG54" s="7">
        <f t="shared" si="40"/>
        <v>3.6546180711868759E-3</v>
      </c>
      <c r="DH54" s="7">
        <f t="shared" si="40"/>
        <v>0.47831469702366869</v>
      </c>
      <c r="DI54" s="7">
        <f t="shared" si="40"/>
        <v>-5.3839952036902172E-2</v>
      </c>
      <c r="DJ54" s="7">
        <f t="shared" si="40"/>
        <v>0.27298681933617625</v>
      </c>
      <c r="DK54" s="7">
        <f t="shared" si="40"/>
        <v>0.41524885176363435</v>
      </c>
      <c r="DL54" s="7">
        <f t="shared" si="40"/>
        <v>0.17361690721346168</v>
      </c>
      <c r="DM54" s="7">
        <f t="shared" si="40"/>
        <v>-0.32537224571090895</v>
      </c>
      <c r="DN54" s="7">
        <f t="shared" si="40"/>
        <v>-0.38234585671042587</v>
      </c>
      <c r="DO54" s="7">
        <f t="shared" si="40"/>
        <v>-0.19054173305777944</v>
      </c>
      <c r="DP54" s="7">
        <f t="shared" si="40"/>
        <v>-0.15683538137769237</v>
      </c>
      <c r="DQ54" s="7">
        <f t="shared" si="40"/>
        <v>-0.3450400944219606</v>
      </c>
      <c r="DR54" s="7">
        <f t="shared" si="32"/>
        <v>0.18610929493213635</v>
      </c>
      <c r="DS54" s="7">
        <f t="shared" si="47"/>
        <v>-0.40120955977530426</v>
      </c>
      <c r="DT54" s="7">
        <f t="shared" si="47"/>
        <v>7.870629684977537E-2</v>
      </c>
      <c r="DU54" s="7">
        <f t="shared" si="47"/>
        <v>7.8397023463237847E-2</v>
      </c>
      <c r="DV54" s="7">
        <f t="shared" si="47"/>
        <v>0.11029436946162763</v>
      </c>
      <c r="DW54" s="7">
        <f t="shared" si="47"/>
        <v>0.43792885708967821</v>
      </c>
      <c r="DX54" s="7">
        <f t="shared" si="47"/>
        <v>0.28574864903999764</v>
      </c>
      <c r="DY54" s="7">
        <f t="shared" si="47"/>
        <v>0.2593408874155736</v>
      </c>
      <c r="DZ54" s="7">
        <f t="shared" si="47"/>
        <v>0.31631008437277375</v>
      </c>
      <c r="EA54" s="7">
        <f t="shared" si="47"/>
        <v>-0.25108078067198925</v>
      </c>
      <c r="EB54" s="7">
        <f t="shared" si="47"/>
        <v>0.1728575023892589</v>
      </c>
      <c r="EC54" s="7">
        <f t="shared" si="47"/>
        <v>0.16952152383161945</v>
      </c>
      <c r="ED54" s="7">
        <f t="shared" si="47"/>
        <v>0.1410526864544186</v>
      </c>
      <c r="EE54" s="7">
        <f t="shared" si="47"/>
        <v>0.45926907689476776</v>
      </c>
      <c r="EF54" s="7">
        <f t="shared" si="47"/>
        <v>-0.48876520226203124</v>
      </c>
      <c r="EG54" s="7">
        <f t="shared" si="47"/>
        <v>0.43937091517785376</v>
      </c>
      <c r="EH54" s="7">
        <f t="shared" si="33"/>
        <v>0.32338244043325354</v>
      </c>
      <c r="EI54" s="7">
        <f t="shared" si="33"/>
        <v>1.5929440357567382E-2</v>
      </c>
      <c r="EJ54" s="7">
        <f t="shared" si="33"/>
        <v>2.0654341797361475E-2</v>
      </c>
      <c r="EK54" s="7">
        <f t="shared" si="33"/>
        <v>-0.29047032591881261</v>
      </c>
      <c r="EL54" s="7">
        <f t="shared" si="33"/>
        <v>0.44889941599304711</v>
      </c>
      <c r="EM54" s="7">
        <f t="shared" si="33"/>
        <v>0.15956849888553659</v>
      </c>
      <c r="EN54" s="7">
        <f t="shared" si="33"/>
        <v>-0.26796876423760785</v>
      </c>
      <c r="EO54" s="7">
        <f t="shared" si="33"/>
        <v>0.48919542043155584</v>
      </c>
      <c r="EP54" s="7">
        <f t="shared" si="33"/>
        <v>-0.1026600512534378</v>
      </c>
      <c r="EQ54" s="7">
        <f t="shared" si="33"/>
        <v>0.10877248454054556</v>
      </c>
      <c r="ER54" s="7">
        <f t="shared" si="33"/>
        <v>0.16874376848915196</v>
      </c>
      <c r="ES54" s="7">
        <f t="shared" si="33"/>
        <v>-7.5281760776437778E-2</v>
      </c>
      <c r="ET54" s="7">
        <f t="shared" si="33"/>
        <v>0.46498216067247533</v>
      </c>
      <c r="EU54" s="7">
        <f t="shared" si="33"/>
        <v>-0.45290090397696492</v>
      </c>
      <c r="EV54" s="7">
        <f t="shared" si="33"/>
        <v>-0.40856389382898106</v>
      </c>
      <c r="EW54" s="7">
        <f t="shared" si="45"/>
        <v>-0.47822006069928125</v>
      </c>
      <c r="EX54" s="7">
        <f t="shared" si="45"/>
        <v>0.36163597760198662</v>
      </c>
      <c r="EY54" s="7">
        <f t="shared" si="45"/>
        <v>-0.22469586259585395</v>
      </c>
      <c r="EZ54" s="7">
        <f t="shared" si="35"/>
        <v>0.46609996184416413</v>
      </c>
      <c r="FA54" s="7">
        <f t="shared" si="35"/>
        <v>-0.38600746869100266</v>
      </c>
      <c r="FB54" s="7">
        <f t="shared" si="35"/>
        <v>0.34013634930646042</v>
      </c>
      <c r="FC54" s="7">
        <f t="shared" si="35"/>
        <v>0.47599583715260496</v>
      </c>
      <c r="FD54" s="7">
        <f t="shared" si="35"/>
        <v>0.43312097539282146</v>
      </c>
      <c r="FE54" s="7">
        <f t="shared" si="35"/>
        <v>-0.25749290110470491</v>
      </c>
      <c r="FF54" s="7">
        <f t="shared" si="35"/>
        <v>-0.24326504269275762</v>
      </c>
      <c r="FG54" s="7">
        <f t="shared" si="35"/>
        <v>-0.35783465769721723</v>
      </c>
      <c r="FH54" s="7">
        <f t="shared" si="35"/>
        <v>7.1686674069496803E-2</v>
      </c>
      <c r="FI54" s="7">
        <f t="shared" si="35"/>
        <v>0.35419957840429106</v>
      </c>
      <c r="FJ54" s="7">
        <f t="shared" si="35"/>
        <v>-0.23008479116674252</v>
      </c>
      <c r="FK54" s="7">
        <f t="shared" si="35"/>
        <v>-9.2520108132482903E-2</v>
      </c>
      <c r="FL54" s="7">
        <f t="shared" si="35"/>
        <v>0.31666087785698949</v>
      </c>
      <c r="FM54" s="7">
        <f t="shared" si="35"/>
        <v>-0.40460979841904532</v>
      </c>
      <c r="FN54" s="7">
        <f t="shared" si="35"/>
        <v>0.48924395637695284</v>
      </c>
      <c r="FO54" s="7">
        <f t="shared" si="35"/>
        <v>0.28095426896535969</v>
      </c>
      <c r="FP54" s="7">
        <f t="shared" si="38"/>
        <v>0.34806058091749748</v>
      </c>
      <c r="FQ54" s="7">
        <f t="shared" si="38"/>
        <v>1.6864138672893603E-2</v>
      </c>
      <c r="FR54" s="7">
        <f t="shared" si="38"/>
        <v>0.44497784820339348</v>
      </c>
      <c r="FS54" s="7">
        <f t="shared" si="38"/>
        <v>0.3527485423328578</v>
      </c>
      <c r="FT54" s="7">
        <f t="shared" si="38"/>
        <v>0.47382028804269183</v>
      </c>
      <c r="FU54" s="7">
        <f t="shared" si="38"/>
        <v>-0.37171347017779677</v>
      </c>
      <c r="FV54" s="7">
        <f t="shared" si="38"/>
        <v>0.10950001880322269</v>
      </c>
      <c r="FW54" s="7">
        <f t="shared" si="38"/>
        <v>0.11680347182481432</v>
      </c>
      <c r="FX54" s="7">
        <f t="shared" si="38"/>
        <v>-0.10179141483042109</v>
      </c>
      <c r="FY54" s="7">
        <f t="shared" si="38"/>
        <v>-0.30540927728916489</v>
      </c>
      <c r="FZ54" s="7">
        <f t="shared" si="38"/>
        <v>0.20513431026718543</v>
      </c>
      <c r="GA54" s="7">
        <f t="shared" si="38"/>
        <v>-4.1650962052699469E-2</v>
      </c>
      <c r="GB54" s="7">
        <f t="shared" si="38"/>
        <v>-1.8146025201986049E-3</v>
      </c>
      <c r="GC54" s="7">
        <f t="shared" si="38"/>
        <v>1.6604219904138517E-2</v>
      </c>
      <c r="GD54" s="7">
        <f t="shared" si="38"/>
        <v>-0.23603779151596882</v>
      </c>
      <c r="GE54" s="7">
        <f t="shared" si="38"/>
        <v>0.49275336070309095</v>
      </c>
      <c r="GF54" s="7">
        <f t="shared" si="20"/>
        <v>0.37081248894753571</v>
      </c>
      <c r="GG54" s="7">
        <f t="shared" si="20"/>
        <v>-8.6154015530951256E-2</v>
      </c>
      <c r="GH54" s="7">
        <f t="shared" si="20"/>
        <v>9.2605638482382346E-2</v>
      </c>
      <c r="GI54" s="7">
        <f t="shared" si="20"/>
        <v>0.20887442107091658</v>
      </c>
      <c r="GJ54" s="7">
        <f t="shared" si="20"/>
        <v>-0.30326244457410212</v>
      </c>
      <c r="GK54" s="7">
        <f t="shared" si="20"/>
        <v>-1.4361925835640221E-2</v>
      </c>
    </row>
    <row r="55" spans="6:193">
      <c r="F55" s="20">
        <v>52</v>
      </c>
      <c r="G55">
        <f>'Class data q'!J54</f>
        <v>-4.5718154362150063E-19</v>
      </c>
      <c r="H55" s="20">
        <f>'Class data q'!K54</f>
        <v>-1.1827087758904038E-18</v>
      </c>
      <c r="J55" s="89">
        <v>-7.9101398758840232E-19</v>
      </c>
      <c r="K55" s="7">
        <f t="shared" si="3"/>
        <v>0.35963907780282406</v>
      </c>
      <c r="L55" s="7">
        <f t="shared" si="36"/>
        <v>0.37269623948537434</v>
      </c>
      <c r="M55" s="7">
        <f t="shared" si="36"/>
        <v>-0.42400046266048985</v>
      </c>
      <c r="N55" s="7">
        <f t="shared" si="36"/>
        <v>0.29025609414399023</v>
      </c>
      <c r="O55" s="7">
        <f t="shared" si="36"/>
        <v>0.15379459477468282</v>
      </c>
      <c r="P55" s="7">
        <f t="shared" ref="P55:P68" si="49">IF(MOD(P$3/$J55,1)&gt;0.5,-(1-MOD(P$3/$J55,1)),MOD(P$3/$J55,1))</f>
        <v>3.5160632771521705E-2</v>
      </c>
      <c r="Q55" s="7">
        <f t="shared" si="36"/>
        <v>0.38431610676002492</v>
      </c>
      <c r="R55" s="7">
        <f t="shared" si="36"/>
        <v>0.33237785387939311</v>
      </c>
      <c r="S55" s="7">
        <f t="shared" si="36"/>
        <v>0.21497968765173425</v>
      </c>
      <c r="T55" s="7">
        <f t="shared" si="36"/>
        <v>0.42047507608227025</v>
      </c>
      <c r="U55" s="7">
        <f t="shared" si="36"/>
        <v>-0.45019818727627126</v>
      </c>
      <c r="V55" s="7">
        <f t="shared" si="36"/>
        <v>-2.7341985736829666E-2</v>
      </c>
      <c r="W55" s="7">
        <f t="shared" si="36"/>
        <v>-0.43217917691991403</v>
      </c>
      <c r="X55" s="7">
        <f t="shared" si="36"/>
        <v>-0.45329314497266948</v>
      </c>
      <c r="Y55" s="7">
        <f t="shared" si="36"/>
        <v>8.9964316805408479E-2</v>
      </c>
      <c r="Z55" s="7">
        <f t="shared" si="36"/>
        <v>0.30986020172505158</v>
      </c>
      <c r="AA55" s="7">
        <f t="shared" si="34"/>
        <v>0.28801627033283933</v>
      </c>
      <c r="AB55" s="7">
        <f t="shared" si="34"/>
        <v>-0.32406070998011782</v>
      </c>
      <c r="AC55" s="7">
        <f t="shared" si="34"/>
        <v>-0.41658302797747704</v>
      </c>
      <c r="AD55" s="7">
        <f t="shared" si="34"/>
        <v>-0.46254302379869183</v>
      </c>
      <c r="AE55" s="7">
        <f t="shared" si="34"/>
        <v>0.21144494939749814</v>
      </c>
      <c r="AF55" s="7">
        <f t="shared" si="34"/>
        <v>6.1930288964244795E-2</v>
      </c>
      <c r="AG55" s="7">
        <f t="shared" si="34"/>
        <v>-6.1932091256689192E-2</v>
      </c>
      <c r="AH55" s="7">
        <f t="shared" si="34"/>
        <v>-0.41459067648412296</v>
      </c>
      <c r="AI55" s="7">
        <f t="shared" si="34"/>
        <v>-0.14803236032548739</v>
      </c>
      <c r="AJ55" s="7">
        <f t="shared" si="34"/>
        <v>0.39972530468742207</v>
      </c>
      <c r="AK55" s="7">
        <f t="shared" si="34"/>
        <v>0.2232488902294989</v>
      </c>
      <c r="AL55" s="7">
        <f t="shared" si="34"/>
        <v>9.9517354913643885E-2</v>
      </c>
      <c r="AM55" s="7">
        <f t="shared" si="34"/>
        <v>-0.3514297583425332</v>
      </c>
      <c r="AN55" s="7">
        <f t="shared" si="34"/>
        <v>-0.22139228793957955</v>
      </c>
      <c r="AO55" s="7">
        <f t="shared" si="34"/>
        <v>-6.9950241471653518E-2</v>
      </c>
      <c r="AP55" s="7">
        <f t="shared" si="34"/>
        <v>-0.15450021951968484</v>
      </c>
      <c r="AQ55" s="7">
        <f t="shared" si="46"/>
        <v>-0.3669863607082362</v>
      </c>
      <c r="AR55" s="7">
        <f t="shared" si="46"/>
        <v>-6.9950241471653518E-2</v>
      </c>
      <c r="AS55" s="7">
        <f t="shared" si="46"/>
        <v>-2.7675252447637799E-2</v>
      </c>
      <c r="AT55" s="7">
        <f t="shared" si="46"/>
        <v>-6.9950241471653518E-2</v>
      </c>
      <c r="AU55" s="7">
        <f t="shared" si="46"/>
        <v>-0.15450021951968484</v>
      </c>
      <c r="AV55" s="7">
        <f t="shared" si="46"/>
        <v>-6.9950241471653518E-2</v>
      </c>
      <c r="AW55" s="7">
        <f t="shared" si="46"/>
        <v>-0.15450021951968484</v>
      </c>
      <c r="AX55" s="7">
        <f t="shared" si="46"/>
        <v>-0.15450021951968484</v>
      </c>
      <c r="AY55" s="7">
        <f t="shared" si="46"/>
        <v>-6.9950241471653518E-2</v>
      </c>
      <c r="AZ55" s="7">
        <f t="shared" si="46"/>
        <v>-0.15450021951968484</v>
      </c>
      <c r="BA55" s="7">
        <f t="shared" si="46"/>
        <v>-0.3669863607082362</v>
      </c>
      <c r="BB55" s="7">
        <f t="shared" si="46"/>
        <v>-0.11222523049566913</v>
      </c>
      <c r="BC55" s="7">
        <f t="shared" si="46"/>
        <v>-0.42203102499447664</v>
      </c>
      <c r="BD55" s="7">
        <f t="shared" si="46"/>
        <v>-6.9950241471653518E-2</v>
      </c>
      <c r="BE55" s="7">
        <f t="shared" si="46"/>
        <v>-0.11222523049566913</v>
      </c>
      <c r="BF55" s="7">
        <f t="shared" si="46"/>
        <v>-6.9950241471653518E-2</v>
      </c>
      <c r="BG55" s="7">
        <f t="shared" si="43"/>
        <v>-0.3669863607082362</v>
      </c>
      <c r="BH55" s="7">
        <f t="shared" si="43"/>
        <v>-0.3669863607082362</v>
      </c>
      <c r="BI55" s="7">
        <f t="shared" si="43"/>
        <v>-0.42203102499447664</v>
      </c>
      <c r="BJ55" s="7">
        <f t="shared" si="41"/>
        <v>0</v>
      </c>
      <c r="BK55" s="7">
        <f t="shared" si="41"/>
        <v>0.33688156109632983</v>
      </c>
      <c r="BL55" s="7">
        <f t="shared" si="41"/>
        <v>0.28826162324384635</v>
      </c>
      <c r="BM55" s="7">
        <f t="shared" si="41"/>
        <v>-0.31457437101634966</v>
      </c>
      <c r="BN55" s="7">
        <f t="shared" si="41"/>
        <v>-1.3056000724986916E-11</v>
      </c>
      <c r="BO55" s="7">
        <f t="shared" si="41"/>
        <v>-5.2959858720669217E-12</v>
      </c>
      <c r="BP55" s="7">
        <f t="shared" si="41"/>
        <v>-1.2510958935507688E-10</v>
      </c>
      <c r="BQ55" s="7">
        <f t="shared" si="41"/>
        <v>-7.6496453615959581E-10</v>
      </c>
      <c r="BR55" s="7">
        <f t="shared" si="41"/>
        <v>-3.5508708196019256E-9</v>
      </c>
      <c r="BS55" s="7">
        <f t="shared" si="39"/>
        <v>3.8276732783002114E-12</v>
      </c>
      <c r="BT55" s="7">
        <f t="shared" si="39"/>
        <v>-4.7137849179534896E-12</v>
      </c>
      <c r="BU55" s="7">
        <f t="shared" si="39"/>
        <v>0.35963907780282406</v>
      </c>
      <c r="BV55" s="7">
        <f t="shared" si="39"/>
        <v>0.37269623948537434</v>
      </c>
      <c r="BW55" s="7">
        <f t="shared" si="39"/>
        <v>-0.42400046266048985</v>
      </c>
      <c r="BX55" s="7">
        <f t="shared" si="39"/>
        <v>0.29025609414399023</v>
      </c>
      <c r="BY55" s="7">
        <f t="shared" si="39"/>
        <v>0.15379459477468282</v>
      </c>
      <c r="BZ55" s="7">
        <f t="shared" si="39"/>
        <v>0.31476655729203218</v>
      </c>
      <c r="CA55" s="7">
        <f t="shared" si="39"/>
        <v>0.40191247108722061</v>
      </c>
      <c r="CB55" s="7">
        <f t="shared" si="39"/>
        <v>-0.43929890336843758</v>
      </c>
      <c r="CC55" s="7">
        <f t="shared" si="39"/>
        <v>-0.26299982457827342</v>
      </c>
      <c r="CD55" s="7">
        <f t="shared" si="39"/>
        <v>2.3583059826618902E-2</v>
      </c>
      <c r="CE55" s="7">
        <f t="shared" si="39"/>
        <v>0.46466368220117799</v>
      </c>
      <c r="CF55" s="7">
        <f t="shared" si="39"/>
        <v>0.4118545022863116</v>
      </c>
      <c r="CG55" s="7">
        <f t="shared" si="39"/>
        <v>-0.42959023952681608</v>
      </c>
      <c r="CH55" s="7">
        <f t="shared" si="48"/>
        <v>-0.35066662750952837</v>
      </c>
      <c r="CI55" s="7">
        <f t="shared" si="48"/>
        <v>-0.33990314210024342</v>
      </c>
      <c r="CJ55" s="7">
        <f t="shared" si="48"/>
        <v>0.2003534232559967</v>
      </c>
      <c r="CK55" s="7">
        <f t="shared" si="48"/>
        <v>0.37569135225143196</v>
      </c>
      <c r="CL55" s="7">
        <f t="shared" si="48"/>
        <v>0.42621571588567098</v>
      </c>
      <c r="CM55" s="7">
        <f t="shared" si="48"/>
        <v>-0.38106336664709506</v>
      </c>
      <c r="CN55" s="7">
        <f t="shared" si="48"/>
        <v>-0.16552146308303861</v>
      </c>
      <c r="CO55" s="7">
        <f t="shared" si="42"/>
        <v>0.2743723721502942</v>
      </c>
      <c r="CP55" s="7">
        <f t="shared" si="42"/>
        <v>0.46663685966634905</v>
      </c>
      <c r="CQ55" s="7">
        <f t="shared" si="42"/>
        <v>-0.47361254527740826</v>
      </c>
      <c r="CR55" s="7">
        <f t="shared" si="42"/>
        <v>0.21081795014816862</v>
      </c>
      <c r="CS55" s="7">
        <f t="shared" si="42"/>
        <v>6.6013893394419654E-2</v>
      </c>
      <c r="CT55" s="7">
        <f t="shared" si="42"/>
        <v>1.0459897500091131E-2</v>
      </c>
      <c r="CU55" s="7">
        <f t="shared" si="42"/>
        <v>0.2573097451349966</v>
      </c>
      <c r="CV55" s="7">
        <f t="shared" si="42"/>
        <v>0.17956590674286588</v>
      </c>
      <c r="CW55" s="7">
        <f t="shared" si="42"/>
        <v>-0.23447448838005225</v>
      </c>
      <c r="CX55" s="7">
        <f t="shared" si="42"/>
        <v>-0.11139655502891199</v>
      </c>
      <c r="CY55" s="7">
        <f t="shared" si="42"/>
        <v>-0.10579860653120521</v>
      </c>
      <c r="CZ55" s="7">
        <f t="shared" si="42"/>
        <v>0.34440368624502371</v>
      </c>
      <c r="DA55" s="7">
        <f t="shared" si="42"/>
        <v>0.22946168688458712</v>
      </c>
      <c r="DB55" s="7">
        <f t="shared" si="40"/>
        <v>-0.27257782504418493</v>
      </c>
      <c r="DC55" s="7">
        <f t="shared" si="40"/>
        <v>3.2163888908744165E-2</v>
      </c>
      <c r="DD55" s="7">
        <f t="shared" si="40"/>
        <v>3.9959913491705468E-2</v>
      </c>
      <c r="DE55" s="7">
        <f t="shared" si="40"/>
        <v>0.1388614031088321</v>
      </c>
      <c r="DF55" s="7">
        <f t="shared" si="40"/>
        <v>3.8687343816659146E-3</v>
      </c>
      <c r="DG55" s="7">
        <f t="shared" si="40"/>
        <v>2.1122558606405414E-3</v>
      </c>
      <c r="DH55" s="7">
        <f t="shared" si="40"/>
        <v>0.27645105516884722</v>
      </c>
      <c r="DI55" s="7">
        <f t="shared" si="40"/>
        <v>-3.111782189311485E-2</v>
      </c>
      <c r="DJ55" s="7">
        <f t="shared" si="40"/>
        <v>0.15777791216174777</v>
      </c>
      <c r="DK55" s="7">
        <f t="shared" si="40"/>
        <v>0.24000095322604825</v>
      </c>
      <c r="DL55" s="7">
        <f t="shared" si="40"/>
        <v>0.25628313591684004</v>
      </c>
      <c r="DM55" s="7">
        <f t="shared" si="40"/>
        <v>0.38991391165674405</v>
      </c>
      <c r="DN55" s="7">
        <f t="shared" si="40"/>
        <v>0.35698493210498983</v>
      </c>
      <c r="DO55" s="7">
        <f t="shared" si="40"/>
        <v>4.5810739859865723E-2</v>
      </c>
      <c r="DP55" s="7">
        <f t="shared" si="40"/>
        <v>0.48732299038605814</v>
      </c>
      <c r="DQ55" s="7">
        <f t="shared" si="40"/>
        <v>0.37854650529665379</v>
      </c>
      <c r="DR55" s="7">
        <f t="shared" si="32"/>
        <v>-0.31446562656354926</v>
      </c>
      <c r="DS55" s="7">
        <f t="shared" si="47"/>
        <v>-7.5948728014703204E-2</v>
      </c>
      <c r="DT55" s="7">
        <f t="shared" si="47"/>
        <v>0.20142774772779193</v>
      </c>
      <c r="DU55" s="7">
        <f t="shared" si="47"/>
        <v>0.20124899730557821</v>
      </c>
      <c r="DV55" s="7">
        <f t="shared" si="47"/>
        <v>-0.35828430132785938</v>
      </c>
      <c r="DW55" s="7">
        <f t="shared" si="47"/>
        <v>-0.16892173233701502</v>
      </c>
      <c r="DX55" s="7">
        <f t="shared" si="47"/>
        <v>-0.25687717119961617</v>
      </c>
      <c r="DY55" s="7">
        <f t="shared" si="47"/>
        <v>-0.27214003811787479</v>
      </c>
      <c r="DZ55" s="7">
        <f t="shared" si="47"/>
        <v>0.33875536525988936</v>
      </c>
      <c r="EA55" s="7">
        <f t="shared" si="47"/>
        <v>-0.25527202642095981</v>
      </c>
      <c r="EB55" s="7">
        <f t="shared" si="47"/>
        <v>-0.32212475151654196</v>
      </c>
      <c r="EC55" s="7">
        <f t="shared" si="47"/>
        <v>-0.32405284362414122</v>
      </c>
      <c r="ED55" s="7">
        <f t="shared" si="47"/>
        <v>-0.34050694838264095</v>
      </c>
      <c r="EE55" s="7">
        <f t="shared" si="47"/>
        <v>0.26544327762460179</v>
      </c>
      <c r="EF55" s="7">
        <f t="shared" si="47"/>
        <v>0.29547785203576982</v>
      </c>
      <c r="EG55" s="7">
        <f t="shared" si="47"/>
        <v>-0.16808826750189376</v>
      </c>
      <c r="EH55" s="7">
        <f t="shared" si="33"/>
        <v>0.18690501763199227</v>
      </c>
      <c r="EI55" s="7">
        <f t="shared" si="33"/>
        <v>-0.41282430267860182</v>
      </c>
      <c r="EJ55" s="7">
        <f t="shared" si="33"/>
        <v>-0.41009345623644189</v>
      </c>
      <c r="EK55" s="7">
        <f t="shared" si="33"/>
        <v>0.41008613846470693</v>
      </c>
      <c r="EL55" s="7">
        <f t="shared" si="33"/>
        <v>0.2594499353420795</v>
      </c>
      <c r="EM55" s="7">
        <f t="shared" si="33"/>
        <v>-0.32980538325043307</v>
      </c>
      <c r="EN55" s="7">
        <f t="shared" si="33"/>
        <v>0.4230913430056164</v>
      </c>
      <c r="EO55" s="7">
        <f t="shared" si="33"/>
        <v>-0.13929124927025438</v>
      </c>
      <c r="EP55" s="7">
        <f t="shared" si="33"/>
        <v>-0.48136534959144062</v>
      </c>
      <c r="EQ55" s="7">
        <f t="shared" si="33"/>
        <v>-0.20322595358472695</v>
      </c>
      <c r="ER55" s="7">
        <f t="shared" si="33"/>
        <v>-0.32450236208223227</v>
      </c>
      <c r="ES55" s="7">
        <f t="shared" si="33"/>
        <v>-0.46554154710704543</v>
      </c>
      <c r="ET55" s="7">
        <f t="shared" si="33"/>
        <v>2.6521878162939494E-3</v>
      </c>
      <c r="EU55" s="7">
        <f t="shared" si="33"/>
        <v>-0.37191779622302512</v>
      </c>
      <c r="EV55" s="7">
        <f t="shared" si="33"/>
        <v>0.34183172006492168</v>
      </c>
      <c r="EW55" s="7">
        <f t="shared" si="45"/>
        <v>0.3015726166960806</v>
      </c>
      <c r="EX55" s="7">
        <f t="shared" si="45"/>
        <v>-0.2130166496947361</v>
      </c>
      <c r="EY55" s="7">
        <f t="shared" si="45"/>
        <v>-0.39596031237593765</v>
      </c>
      <c r="EZ55" s="7">
        <f t="shared" si="35"/>
        <v>-0.15263970779729163</v>
      </c>
      <c r="FA55" s="7">
        <f t="shared" si="35"/>
        <v>-0.33325546599619882</v>
      </c>
      <c r="FB55" s="7">
        <f t="shared" si="35"/>
        <v>0.35252620718182226</v>
      </c>
      <c r="FC55" s="7">
        <f t="shared" si="35"/>
        <v>-0.30285814889953622</v>
      </c>
      <c r="FD55" s="7">
        <f t="shared" si="35"/>
        <v>-0.32763848880434177</v>
      </c>
      <c r="FE55" s="7">
        <f t="shared" si="35"/>
        <v>-0.14882290812268484</v>
      </c>
      <c r="FF55" s="7">
        <f t="shared" si="35"/>
        <v>-0.1405996473798079</v>
      </c>
      <c r="FG55" s="7">
        <f t="shared" si="35"/>
        <v>-0.20681733033071292</v>
      </c>
      <c r="FH55" s="7">
        <f t="shared" si="35"/>
        <v>0.46070024973207069</v>
      </c>
      <c r="FI55" s="7">
        <f t="shared" si="35"/>
        <v>-0.4276393080150207</v>
      </c>
      <c r="FJ55" s="7">
        <f t="shared" si="35"/>
        <v>-4.2372710475611086E-3</v>
      </c>
      <c r="FK55" s="7">
        <f t="shared" si="35"/>
        <v>2.2946726204366996E-3</v>
      </c>
      <c r="FL55" s="7">
        <f t="shared" si="35"/>
        <v>-0.1574308115643035</v>
      </c>
      <c r="FM55" s="7">
        <f t="shared" si="35"/>
        <v>-0.26242698501101103</v>
      </c>
      <c r="FN55" s="7">
        <f t="shared" si="35"/>
        <v>0.13681547763030011</v>
      </c>
      <c r="FO55" s="7">
        <f t="shared" si="35"/>
        <v>-0.34122822456795632</v>
      </c>
      <c r="FP55" s="7">
        <f t="shared" si="38"/>
        <v>-0.35821128291775395</v>
      </c>
      <c r="FQ55" s="7">
        <f t="shared" si="38"/>
        <v>-0.40229847640484451</v>
      </c>
      <c r="FR55" s="7">
        <f t="shared" si="38"/>
        <v>2.8269265632960838E-2</v>
      </c>
      <c r="FS55" s="7">
        <f t="shared" si="38"/>
        <v>2.0746413292162202E-2</v>
      </c>
      <c r="FT55" s="7">
        <f t="shared" si="38"/>
        <v>-0.21254989871134011</v>
      </c>
      <c r="FU55" s="7">
        <f t="shared" si="38"/>
        <v>-0.21483885335440733</v>
      </c>
      <c r="FV55" s="7">
        <f t="shared" si="38"/>
        <v>0.21922556364183099</v>
      </c>
      <c r="FW55" s="7">
        <f t="shared" si="38"/>
        <v>-0.19858429209575568</v>
      </c>
      <c r="FX55" s="7">
        <f t="shared" si="38"/>
        <v>0.29882644536685632</v>
      </c>
      <c r="FY55" s="7">
        <f t="shared" si="38"/>
        <v>0.40145188805352705</v>
      </c>
      <c r="FZ55" s="7">
        <f t="shared" si="38"/>
        <v>0.32028204209330013</v>
      </c>
      <c r="GA55" s="7">
        <f t="shared" si="38"/>
        <v>-0.12669240910656754</v>
      </c>
      <c r="GB55" s="7">
        <f t="shared" si="38"/>
        <v>0.49841711827278345</v>
      </c>
      <c r="GC55" s="7">
        <f t="shared" si="38"/>
        <v>4.7089202609697622E-2</v>
      </c>
      <c r="GD55" s="7">
        <f t="shared" si="38"/>
        <v>0.45184558308778833</v>
      </c>
      <c r="GE55" s="7">
        <f t="shared" si="38"/>
        <v>-0.43742991729521918</v>
      </c>
      <c r="GF55" s="7">
        <f t="shared" si="20"/>
        <v>0.28760781819931935</v>
      </c>
      <c r="GG55" s="7">
        <f t="shared" si="20"/>
        <v>-5.0797185475062179E-3</v>
      </c>
      <c r="GH55" s="7">
        <f t="shared" si="20"/>
        <v>-6.3227032148006401E-2</v>
      </c>
      <c r="GI55" s="7">
        <f t="shared" si="20"/>
        <v>0.15790188484134404</v>
      </c>
      <c r="GJ55" s="7">
        <f t="shared" si="20"/>
        <v>0.46015636870129129</v>
      </c>
      <c r="GK55" s="7">
        <f t="shared" si="20"/>
        <v>-2.6890222449386769E-2</v>
      </c>
    </row>
    <row r="56" spans="6:193">
      <c r="F56" s="20">
        <v>53</v>
      </c>
      <c r="G56">
        <f>'Class data q'!J55</f>
        <v>-7.9101398758840232E-19</v>
      </c>
      <c r="H56" s="20">
        <f>'Class data q'!K55</f>
        <v>-1.3845639092940161E-19</v>
      </c>
      <c r="J56" s="88">
        <v>-1.8485060021646185E-18</v>
      </c>
      <c r="K56" s="7">
        <f t="shared" si="3"/>
        <v>0.15389700693008257</v>
      </c>
      <c r="L56" s="7">
        <f t="shared" si="36"/>
        <v>-0.41259486045951577</v>
      </c>
      <c r="M56" s="7">
        <f t="shared" si="36"/>
        <v>-0.32559717035888536</v>
      </c>
      <c r="N56" s="7">
        <f t="shared" si="36"/>
        <v>0.40796870021961751</v>
      </c>
      <c r="O56" s="7">
        <f t="shared" si="36"/>
        <v>0.49373259389037627</v>
      </c>
      <c r="P56" s="7">
        <f t="shared" si="49"/>
        <v>0.40036696535888439</v>
      </c>
      <c r="Q56" s="7">
        <f t="shared" si="36"/>
        <v>-7.1060233451930799E-2</v>
      </c>
      <c r="R56" s="7">
        <f t="shared" si="36"/>
        <v>0.49861790842976461</v>
      </c>
      <c r="S56" s="7">
        <f t="shared" si="36"/>
        <v>-0.26760023846482284</v>
      </c>
      <c r="T56" s="7">
        <f t="shared" si="36"/>
        <v>0.17992999006976101</v>
      </c>
      <c r="U56" s="7">
        <f t="shared" si="36"/>
        <v>-0.3368077190884029</v>
      </c>
      <c r="V56" s="7">
        <f t="shared" si="36"/>
        <v>0.41622050105391534</v>
      </c>
      <c r="W56" s="7">
        <f t="shared" si="36"/>
        <v>-0.18493841712592418</v>
      </c>
      <c r="X56" s="7">
        <f t="shared" si="36"/>
        <v>0.23394718163245176</v>
      </c>
      <c r="Y56" s="7">
        <f t="shared" si="36"/>
        <v>3.8497593674881161E-2</v>
      </c>
      <c r="Z56" s="7">
        <f t="shared" si="36"/>
        <v>0.27675418968087007</v>
      </c>
      <c r="AA56" s="7">
        <f t="shared" si="34"/>
        <v>0.12324812482054877</v>
      </c>
      <c r="AB56" s="7">
        <f t="shared" si="34"/>
        <v>0.28924841603986573</v>
      </c>
      <c r="AC56" s="7">
        <f t="shared" si="34"/>
        <v>0.24965620069714506</v>
      </c>
      <c r="AD56" s="7">
        <f t="shared" si="34"/>
        <v>0.22998896698434493</v>
      </c>
      <c r="AE56" s="7">
        <f t="shared" si="34"/>
        <v>-0.48159762584238197</v>
      </c>
      <c r="AF56" s="7">
        <f t="shared" si="34"/>
        <v>0.17065984716549998</v>
      </c>
      <c r="AG56" s="7">
        <f t="shared" si="34"/>
        <v>-2.6502024016841541E-2</v>
      </c>
      <c r="AH56" s="7">
        <f t="shared" ref="AA56:AP119" si="50">IF(MOD(AH$3/$J56,1)&gt;0.5,-(1-MOD(AH$3/$J56,1)),MOD(AH$3/$J56,1))</f>
        <v>0.2505087691484188</v>
      </c>
      <c r="AI56" s="7">
        <f t="shared" si="50"/>
        <v>-5.5326226934710121E-2</v>
      </c>
      <c r="AJ56" s="7">
        <f t="shared" si="50"/>
        <v>0.38995144079808597</v>
      </c>
      <c r="AK56" s="7">
        <f t="shared" si="50"/>
        <v>0.40662541255249351</v>
      </c>
      <c r="AL56" s="7">
        <f t="shared" si="50"/>
        <v>-0.41106167152874207</v>
      </c>
      <c r="AM56" s="7">
        <f t="shared" si="50"/>
        <v>7.4418845124398558E-2</v>
      </c>
      <c r="AN56" s="7">
        <f t="shared" si="50"/>
        <v>-9.4481492964916924E-2</v>
      </c>
      <c r="AO56" s="7">
        <f t="shared" si="50"/>
        <v>0.3979875463145085</v>
      </c>
      <c r="AP56" s="7">
        <f t="shared" si="50"/>
        <v>0.36180686028591685</v>
      </c>
      <c r="AQ56" s="7">
        <f t="shared" si="46"/>
        <v>0.27087964141186099</v>
      </c>
      <c r="AR56" s="7">
        <f t="shared" si="46"/>
        <v>0.3979875463145085</v>
      </c>
      <c r="AS56" s="7">
        <f t="shared" si="46"/>
        <v>0.41607788932880435</v>
      </c>
      <c r="AT56" s="7">
        <f t="shared" si="46"/>
        <v>0.3979875463145085</v>
      </c>
      <c r="AU56" s="7">
        <f t="shared" si="46"/>
        <v>0.36180686028591685</v>
      </c>
      <c r="AV56" s="7">
        <f t="shared" si="46"/>
        <v>0.3979875463145085</v>
      </c>
      <c r="AW56" s="7">
        <f t="shared" si="46"/>
        <v>0.36180686028591685</v>
      </c>
      <c r="AX56" s="7">
        <f t="shared" si="46"/>
        <v>0.36180686028591685</v>
      </c>
      <c r="AY56" s="7">
        <f t="shared" si="46"/>
        <v>0.3979875463145085</v>
      </c>
      <c r="AZ56" s="7">
        <f t="shared" si="46"/>
        <v>0.36180686028591685</v>
      </c>
      <c r="BA56" s="7">
        <f t="shared" si="46"/>
        <v>0.27087964141186099</v>
      </c>
      <c r="BB56" s="7">
        <f t="shared" si="46"/>
        <v>0.3798972033002127</v>
      </c>
      <c r="BC56" s="7">
        <f t="shared" si="46"/>
        <v>0.24732488998474259</v>
      </c>
      <c r="BD56" s="7">
        <f t="shared" si="46"/>
        <v>0.3979875463145085</v>
      </c>
      <c r="BE56" s="7">
        <f t="shared" si="46"/>
        <v>0.3798972033002127</v>
      </c>
      <c r="BF56" s="7">
        <f t="shared" si="46"/>
        <v>0.3979875463145085</v>
      </c>
      <c r="BG56" s="7">
        <f t="shared" si="43"/>
        <v>0.27087964141186099</v>
      </c>
      <c r="BH56" s="7">
        <f t="shared" si="43"/>
        <v>0.27087964141186099</v>
      </c>
      <c r="BI56" s="7">
        <f t="shared" si="43"/>
        <v>0.24732488998474259</v>
      </c>
      <c r="BJ56" s="7">
        <f t="shared" si="41"/>
        <v>0.42792070280654609</v>
      </c>
      <c r="BK56" s="7">
        <f t="shared" si="41"/>
        <v>0</v>
      </c>
      <c r="BL56" s="7">
        <f t="shared" si="41"/>
        <v>0.12335311641066253</v>
      </c>
      <c r="BM56" s="7">
        <f t="shared" si="41"/>
        <v>0.29330781687630253</v>
      </c>
      <c r="BN56" s="7">
        <f t="shared" si="41"/>
        <v>-5.5868643045187127E-12</v>
      </c>
      <c r="BO56" s="7">
        <f t="shared" si="41"/>
        <v>-2.266298260167332E-12</v>
      </c>
      <c r="BP56" s="7">
        <f t="shared" si="41"/>
        <v>-5.3536952648869374E-11</v>
      </c>
      <c r="BQ56" s="7">
        <f t="shared" si="41"/>
        <v>-3.2734415178481413E-10</v>
      </c>
      <c r="BR56" s="7">
        <f t="shared" si="41"/>
        <v>-1.5194910885085733E-9</v>
      </c>
      <c r="BS56" s="7">
        <f t="shared" si="39"/>
        <v>1.6379406393640628E-12</v>
      </c>
      <c r="BT56" s="7">
        <f t="shared" si="39"/>
        <v>-2.0171642134414469E-12</v>
      </c>
      <c r="BU56" s="7">
        <f t="shared" si="39"/>
        <v>0.15389700693008257</v>
      </c>
      <c r="BV56" s="7">
        <f t="shared" si="39"/>
        <v>-0.41259486045951577</v>
      </c>
      <c r="BW56" s="7">
        <f t="shared" si="39"/>
        <v>-0.32559717035888536</v>
      </c>
      <c r="BX56" s="7">
        <f t="shared" si="39"/>
        <v>0.40796870021961751</v>
      </c>
      <c r="BY56" s="7">
        <f t="shared" si="39"/>
        <v>0.49373259389037627</v>
      </c>
      <c r="BZ56" s="7">
        <f t="shared" si="39"/>
        <v>0.13469512641640335</v>
      </c>
      <c r="CA56" s="7">
        <f t="shared" si="39"/>
        <v>0.17198666709435909</v>
      </c>
      <c r="CB56" s="7">
        <f t="shared" si="39"/>
        <v>0.23993560733497929</v>
      </c>
      <c r="CC56" s="7">
        <f t="shared" si="39"/>
        <v>0.31537763303501298</v>
      </c>
      <c r="CD56" s="7">
        <f t="shared" si="39"/>
        <v>0.43801238234188161</v>
      </c>
      <c r="CE56" s="7">
        <f t="shared" si="39"/>
        <v>0.19883920945620567</v>
      </c>
      <c r="CF56" s="7">
        <f t="shared" si="39"/>
        <v>-0.39583822912105526</v>
      </c>
      <c r="CG56" s="7">
        <f t="shared" si="39"/>
        <v>0.24409014558939846</v>
      </c>
      <c r="CH56" s="7">
        <f t="shared" si="48"/>
        <v>0.27786319311186741</v>
      </c>
      <c r="CI56" s="7">
        <f t="shared" si="48"/>
        <v>-0.28961018584059728</v>
      </c>
      <c r="CJ56" s="7">
        <f t="shared" si="48"/>
        <v>-5.8423216697504388E-2</v>
      </c>
      <c r="CK56" s="7">
        <f t="shared" si="48"/>
        <v>0.16076610749377443</v>
      </c>
      <c r="CL56" s="7">
        <f t="shared" si="48"/>
        <v>-0.38969276850446244</v>
      </c>
      <c r="CM56" s="7">
        <f t="shared" si="48"/>
        <v>-0.16761998402363076</v>
      </c>
      <c r="CN56" s="7">
        <f t="shared" si="48"/>
        <v>0.1947117261908673</v>
      </c>
      <c r="CO56" s="7">
        <f t="shared" si="42"/>
        <v>-0.45922475922637851</v>
      </c>
      <c r="CP56" s="7">
        <f t="shared" si="42"/>
        <v>0.33928708697659404</v>
      </c>
      <c r="CQ56" s="7">
        <f t="shared" si="42"/>
        <v>0.49079387657636886</v>
      </c>
      <c r="CR56" s="7">
        <f t="shared" si="42"/>
        <v>-0.21176906444470767</v>
      </c>
      <c r="CS56" s="7">
        <f t="shared" si="42"/>
        <v>-0.26006847711747949</v>
      </c>
      <c r="CT56" s="7">
        <f t="shared" si="42"/>
        <v>0.40506622737100528</v>
      </c>
      <c r="CU56" s="7">
        <f t="shared" si="42"/>
        <v>9.1887845560430392E-2</v>
      </c>
      <c r="CV56" s="7">
        <f t="shared" si="42"/>
        <v>0.47287510934080501</v>
      </c>
      <c r="CW56" s="7">
        <f t="shared" si="42"/>
        <v>-0.24449508224470518</v>
      </c>
      <c r="CX56" s="7">
        <f t="shared" si="42"/>
        <v>0.38025181068834596</v>
      </c>
      <c r="CY56" s="7">
        <f t="shared" si="42"/>
        <v>0.38264728874375947</v>
      </c>
      <c r="CZ56" s="7">
        <f t="shared" si="42"/>
        <v>3.2188730802278354E-3</v>
      </c>
      <c r="DA56" s="7">
        <f t="shared" si="42"/>
        <v>-0.47388789087462579</v>
      </c>
      <c r="DB56" s="7">
        <f t="shared" si="40"/>
        <v>0.31127900834415873</v>
      </c>
      <c r="DC56" s="7">
        <f t="shared" si="40"/>
        <v>1.3763593946821473E-2</v>
      </c>
      <c r="DD56" s="7">
        <f t="shared" si="40"/>
        <v>1.7099674265459386E-2</v>
      </c>
      <c r="DE56" s="7">
        <f t="shared" si="40"/>
        <v>5.9421669211034533E-2</v>
      </c>
      <c r="DF56" s="7">
        <f t="shared" si="40"/>
        <v>1.6555115355743266E-3</v>
      </c>
      <c r="DG56" s="7">
        <f t="shared" si="40"/>
        <v>9.0387801239254629E-4</v>
      </c>
      <c r="DH56" s="7">
        <f t="shared" si="40"/>
        <v>0.11829912981946435</v>
      </c>
      <c r="DI56" s="7">
        <f t="shared" si="40"/>
        <v>-1.3315960214310696E-2</v>
      </c>
      <c r="DJ56" s="7">
        <f t="shared" si="40"/>
        <v>6.7516435059604599E-2</v>
      </c>
      <c r="DK56" s="7">
        <f t="shared" si="40"/>
        <v>0.10270137657873155</v>
      </c>
      <c r="DL56" s="7">
        <f t="shared" si="40"/>
        <v>-0.46241043755445421</v>
      </c>
      <c r="DM56" s="7">
        <f t="shared" si="40"/>
        <v>0.16685223511020342</v>
      </c>
      <c r="DN56" s="7">
        <f t="shared" si="40"/>
        <v>0.15276124303771438</v>
      </c>
      <c r="DO56" s="7">
        <f t="shared" si="40"/>
        <v>0.44752406680346768</v>
      </c>
      <c r="DP56" s="7">
        <f t="shared" si="40"/>
        <v>0.2085355965397897</v>
      </c>
      <c r="DQ56" s="7">
        <f t="shared" si="40"/>
        <v>0.16198788659150601</v>
      </c>
      <c r="DR56" s="7">
        <f t="shared" si="32"/>
        <v>0.29335435087897122</v>
      </c>
      <c r="DS56" s="7">
        <f t="shared" si="47"/>
        <v>0.39542066973723106</v>
      </c>
      <c r="DT56" s="7">
        <f t="shared" si="47"/>
        <v>-0.48588419382103754</v>
      </c>
      <c r="DU56" s="7">
        <f t="shared" si="47"/>
        <v>-0.48596068482733823</v>
      </c>
      <c r="DV56" s="7">
        <f t="shared" si="47"/>
        <v>0.27460343277777616</v>
      </c>
      <c r="DW56" s="7">
        <f t="shared" si="47"/>
        <v>0.35563559638559133</v>
      </c>
      <c r="DX56" s="7">
        <f t="shared" si="47"/>
        <v>0.31799764317184886</v>
      </c>
      <c r="DY56" s="7">
        <f t="shared" si="47"/>
        <v>0.31146634643334487</v>
      </c>
      <c r="DZ56" s="7">
        <f t="shared" si="47"/>
        <v>-0.42711886321195391</v>
      </c>
      <c r="EA56" s="7">
        <f t="shared" si="47"/>
        <v>0.17452592346673002</v>
      </c>
      <c r="EB56" s="7">
        <f t="shared" si="47"/>
        <v>0.29007685274620343</v>
      </c>
      <c r="EC56" s="7">
        <f t="shared" si="47"/>
        <v>0.28925178221644376</v>
      </c>
      <c r="ED56" s="7">
        <f t="shared" si="47"/>
        <v>0.28221073014413406</v>
      </c>
      <c r="EE56" s="7">
        <f t="shared" si="47"/>
        <v>0.11358867391639273</v>
      </c>
      <c r="EF56" s="7">
        <f t="shared" si="47"/>
        <v>0.12644109010691523</v>
      </c>
      <c r="EG56" s="7">
        <f t="shared" si="47"/>
        <v>0.35599225324360095</v>
      </c>
      <c r="EH56" s="7">
        <f t="shared" si="33"/>
        <v>7.9980526503152016E-2</v>
      </c>
      <c r="EI56" s="7">
        <f t="shared" si="33"/>
        <v>0.25126463706869645</v>
      </c>
      <c r="EJ56" s="7">
        <f t="shared" si="33"/>
        <v>0.25243322279748232</v>
      </c>
      <c r="EK56" s="7">
        <f t="shared" si="33"/>
        <v>0.17548434858303993</v>
      </c>
      <c r="EL56" s="7">
        <f t="shared" si="33"/>
        <v>0.11102399867469558</v>
      </c>
      <c r="EM56" s="7">
        <f t="shared" si="33"/>
        <v>0.28679015141663844</v>
      </c>
      <c r="EN56" s="7">
        <f t="shared" si="33"/>
        <v>0.18104954485032881</v>
      </c>
      <c r="EO56" s="7">
        <f t="shared" si="33"/>
        <v>0.36831509352401703</v>
      </c>
      <c r="EP56" s="7">
        <f t="shared" si="33"/>
        <v>0.22193450410265805</v>
      </c>
      <c r="EQ56" s="7">
        <f t="shared" si="33"/>
        <v>-0.23112318727341474</v>
      </c>
      <c r="ER56" s="7">
        <f t="shared" si="33"/>
        <v>0.28905942396193296</v>
      </c>
      <c r="ES56" s="7">
        <f t="shared" si="33"/>
        <v>0.22870583678285242</v>
      </c>
      <c r="ET56" s="7">
        <f t="shared" si="33"/>
        <v>-0.1430236683125844</v>
      </c>
      <c r="EU56" s="7">
        <f t="shared" si="33"/>
        <v>0.12461078367361966</v>
      </c>
      <c r="EV56" s="7">
        <f t="shared" si="33"/>
        <v>0.14627686989175179</v>
      </c>
      <c r="EW56" s="7">
        <f t="shared" si="45"/>
        <v>0.12904916608379594</v>
      </c>
      <c r="EX56" s="7">
        <f t="shared" si="45"/>
        <v>0.33676646835967877</v>
      </c>
      <c r="EY56" s="7">
        <f t="shared" si="45"/>
        <v>-0.31359820954231865</v>
      </c>
      <c r="EZ56" s="7">
        <f t="shared" si="35"/>
        <v>0.36260301176974319</v>
      </c>
      <c r="FA56" s="7">
        <f t="shared" si="35"/>
        <v>0.14115519519642183</v>
      </c>
      <c r="FB56" s="7">
        <f t="shared" si="35"/>
        <v>-0.42122603485848242</v>
      </c>
      <c r="FC56" s="7">
        <f t="shared" si="35"/>
        <v>-0.12959927192777909</v>
      </c>
      <c r="FD56" s="7">
        <f t="shared" si="35"/>
        <v>-0.14020329239562868</v>
      </c>
      <c r="FE56" s="7">
        <f t="shared" si="35"/>
        <v>-6.3684403437573311E-2</v>
      </c>
      <c r="FF56" s="7">
        <f t="shared" si="35"/>
        <v>-6.0165499921119969E-2</v>
      </c>
      <c r="FG56" s="7">
        <f t="shared" si="35"/>
        <v>-8.8501417347692235E-2</v>
      </c>
      <c r="FH56" s="7">
        <f t="shared" si="35"/>
        <v>-0.31276897453324182</v>
      </c>
      <c r="FI56" s="7">
        <f t="shared" si="35"/>
        <v>-2.0616797429873657E-2</v>
      </c>
      <c r="FJ56" s="7">
        <f t="shared" si="35"/>
        <v>7.2969447037003476E-3</v>
      </c>
      <c r="FK56" s="7">
        <f t="shared" si="35"/>
        <v>-0.12040125469557061</v>
      </c>
      <c r="FL56" s="7">
        <f t="shared" si="35"/>
        <v>-0.3830155744268815</v>
      </c>
      <c r="FM56" s="7">
        <f t="shared" si="35"/>
        <v>0.42789579485289764</v>
      </c>
      <c r="FN56" s="7">
        <f t="shared" si="35"/>
        <v>-0.20244053130637951</v>
      </c>
      <c r="FO56" s="7">
        <f t="shared" si="35"/>
        <v>2.5470454837421386E-2</v>
      </c>
      <c r="FP56" s="7">
        <f t="shared" si="38"/>
        <v>0.13958624518859342</v>
      </c>
      <c r="FQ56" s="7">
        <f t="shared" si="38"/>
        <v>0.4227028522031766</v>
      </c>
      <c r="FR56" s="7">
        <f t="shared" si="38"/>
        <v>0.45368294788656094</v>
      </c>
      <c r="FS56" s="7">
        <f t="shared" si="38"/>
        <v>0.16214657485195971</v>
      </c>
      <c r="FT56" s="7">
        <f t="shared" si="38"/>
        <v>0.33241112041435183</v>
      </c>
      <c r="FU56" s="7">
        <f t="shared" si="38"/>
        <v>-9.1933993117570445E-2</v>
      </c>
      <c r="FV56" s="7">
        <f t="shared" si="38"/>
        <v>-0.47826813992668049</v>
      </c>
      <c r="FW56" s="7">
        <f t="shared" si="38"/>
        <v>-0.22913692422686405</v>
      </c>
      <c r="FX56" s="7">
        <f t="shared" si="38"/>
        <v>-0.30460176064215672</v>
      </c>
      <c r="FY56" s="7">
        <f t="shared" si="38"/>
        <v>0.17178957407888015</v>
      </c>
      <c r="FZ56" s="7">
        <f t="shared" si="38"/>
        <v>0.27665883058161134</v>
      </c>
      <c r="GA56" s="7">
        <f t="shared" si="38"/>
        <v>0.19445428730170988</v>
      </c>
      <c r="GB56" s="7">
        <f t="shared" si="38"/>
        <v>-8.1193242532663135E-2</v>
      </c>
      <c r="GC56" s="7">
        <f t="shared" si="38"/>
        <v>0.48585891677592485</v>
      </c>
      <c r="GD56" s="7">
        <f t="shared" si="38"/>
        <v>0.24025200947735925</v>
      </c>
      <c r="GE56" s="7">
        <f t="shared" si="38"/>
        <v>0.47278763274587732</v>
      </c>
      <c r="GF56" s="7">
        <f t="shared" si="20"/>
        <v>0.13353062686550743</v>
      </c>
      <c r="GG56" s="7">
        <f t="shared" si="20"/>
        <v>-0.45152269484771068</v>
      </c>
      <c r="GH56" s="7">
        <f t="shared" si="20"/>
        <v>-6.8308729706870963E-2</v>
      </c>
      <c r="GI56" s="7">
        <f t="shared" si="20"/>
        <v>-0.34668597620822794</v>
      </c>
      <c r="GJ56" s="7">
        <f t="shared" si="20"/>
        <v>-3.5130988882485781E-3</v>
      </c>
      <c r="GK56" s="7">
        <f t="shared" si="20"/>
        <v>-0.3043791520171597</v>
      </c>
    </row>
    <row r="57" spans="6:193">
      <c r="F57" s="20">
        <v>54</v>
      </c>
      <c r="G57">
        <f>'Class data q'!J56</f>
        <v>-1.8485060021646185E-18</v>
      </c>
      <c r="H57" s="20">
        <f>'Class data q'!K56</f>
        <v>-1.7077212446085972E-19</v>
      </c>
      <c r="J57" s="89">
        <v>-2.2801897607082058E-19</v>
      </c>
      <c r="K57" s="7">
        <f t="shared" si="3"/>
        <v>0.24761344835208288</v>
      </c>
      <c r="L57" s="7">
        <f t="shared" si="36"/>
        <v>-0.23801946288152731</v>
      </c>
      <c r="M57" s="7">
        <f t="shared" si="36"/>
        <v>0.46725408538458257</v>
      </c>
      <c r="N57" s="7">
        <f t="shared" si="36"/>
        <v>0.41413156950377683</v>
      </c>
      <c r="O57" s="7">
        <f t="shared" si="36"/>
        <v>2.5952181593886792E-3</v>
      </c>
      <c r="P57" s="7">
        <f t="shared" si="49"/>
        <v>0.27624341381226714</v>
      </c>
      <c r="Q57" s="7">
        <f t="shared" si="36"/>
        <v>5.8986307909890456E-2</v>
      </c>
      <c r="R57" s="7">
        <f t="shared" si="36"/>
        <v>0.1420205746294414</v>
      </c>
      <c r="S57" s="7">
        <f t="shared" ref="L57:AA120" si="51">IF(MOD(S$3/$J57,1)&gt;0.5,-(1-MOD(S$3/$J57,1)),MOD(S$3/$J57,1))</f>
        <v>2.4267601301289687E-2</v>
      </c>
      <c r="T57" s="7">
        <f t="shared" si="51"/>
        <v>0.45865783780236979</v>
      </c>
      <c r="U57" s="7">
        <f t="shared" si="51"/>
        <v>0.37637232207188376</v>
      </c>
      <c r="V57" s="7">
        <f t="shared" si="51"/>
        <v>0.37421958329978322</v>
      </c>
      <c r="W57" s="7">
        <f t="shared" si="51"/>
        <v>-0.49926019307233593</v>
      </c>
      <c r="X57" s="7">
        <f t="shared" si="51"/>
        <v>-0.10343517504978417</v>
      </c>
      <c r="Y57" s="7">
        <f t="shared" si="51"/>
        <v>0.31209259072722922</v>
      </c>
      <c r="Z57" s="7">
        <f t="shared" si="51"/>
        <v>0.13678526036320449</v>
      </c>
      <c r="AA57" s="7">
        <f t="shared" si="50"/>
        <v>-8.5114663633001353E-4</v>
      </c>
      <c r="AB57" s="7">
        <f t="shared" si="50"/>
        <v>0.34488130058190691</v>
      </c>
      <c r="AC57" s="7">
        <f t="shared" si="50"/>
        <v>2.3914822435446847E-2</v>
      </c>
      <c r="AD57" s="7">
        <f t="shared" si="50"/>
        <v>-0.13552366023186346</v>
      </c>
      <c r="AE57" s="7">
        <f t="shared" si="50"/>
        <v>0.20258838399974</v>
      </c>
      <c r="AF57" s="7">
        <f t="shared" si="50"/>
        <v>0.2766988223184228</v>
      </c>
      <c r="AG57" s="7">
        <f t="shared" si="50"/>
        <v>-0.214846813667942</v>
      </c>
      <c r="AH57" s="7">
        <f t="shared" si="50"/>
        <v>3.0826430962915374E-2</v>
      </c>
      <c r="AI57" s="7">
        <f t="shared" si="50"/>
        <v>-0.18219993241564225</v>
      </c>
      <c r="AJ57" s="7">
        <f t="shared" si="50"/>
        <v>-0.3388397766707385</v>
      </c>
      <c r="AK57" s="7">
        <f t="shared" si="50"/>
        <v>0.48070230989972629</v>
      </c>
      <c r="AL57" s="7">
        <f t="shared" si="50"/>
        <v>0.44340537117227541</v>
      </c>
      <c r="AM57" s="7">
        <f t="shared" si="50"/>
        <v>-0.2441760244314537</v>
      </c>
      <c r="AN57" s="7">
        <f t="shared" si="50"/>
        <v>0.11427143983428323</v>
      </c>
      <c r="AO57" s="7">
        <f t="shared" si="50"/>
        <v>0.22640852452842308</v>
      </c>
      <c r="AP57" s="7">
        <f t="shared" si="50"/>
        <v>-6.6901341337796794E-2</v>
      </c>
      <c r="AQ57" s="7">
        <f t="shared" si="46"/>
        <v>0.19596917608517295</v>
      </c>
      <c r="AR57" s="7">
        <f t="shared" si="46"/>
        <v>0.22640852452842308</v>
      </c>
      <c r="AS57" s="7">
        <f t="shared" si="46"/>
        <v>0.37306345746153324</v>
      </c>
      <c r="AT57" s="7">
        <f t="shared" si="46"/>
        <v>0.22640852452842308</v>
      </c>
      <c r="AU57" s="7">
        <f t="shared" si="46"/>
        <v>-6.6901341337796794E-2</v>
      </c>
      <c r="AV57" s="7">
        <f t="shared" si="46"/>
        <v>0.22640852452842308</v>
      </c>
      <c r="AW57" s="7">
        <f t="shared" si="46"/>
        <v>-6.6901341337796794E-2</v>
      </c>
      <c r="AX57" s="7">
        <f t="shared" si="46"/>
        <v>-6.6901341337796794E-2</v>
      </c>
      <c r="AY57" s="7">
        <f t="shared" si="46"/>
        <v>0.22640852452842308</v>
      </c>
      <c r="AZ57" s="7">
        <f t="shared" si="46"/>
        <v>-6.6901341337796794E-2</v>
      </c>
      <c r="BA57" s="7">
        <f t="shared" si="46"/>
        <v>0.19596917608517295</v>
      </c>
      <c r="BB57" s="7">
        <f t="shared" si="46"/>
        <v>7.9753591595313367E-2</v>
      </c>
      <c r="BC57" s="7">
        <f t="shared" si="46"/>
        <v>5.0153346864618698E-3</v>
      </c>
      <c r="BD57" s="7">
        <f t="shared" si="46"/>
        <v>0.22640852452842308</v>
      </c>
      <c r="BE57" s="7">
        <f t="shared" si="46"/>
        <v>7.9753591595313367E-2</v>
      </c>
      <c r="BF57" s="7">
        <f t="shared" si="46"/>
        <v>0.22640852452842308</v>
      </c>
      <c r="BG57" s="7">
        <f t="shared" si="43"/>
        <v>0.19596917608517295</v>
      </c>
      <c r="BH57" s="7">
        <f t="shared" si="43"/>
        <v>0.19596917608517295</v>
      </c>
      <c r="BI57" s="7">
        <f t="shared" si="43"/>
        <v>5.0153346864618698E-3</v>
      </c>
      <c r="BJ57" s="7">
        <f t="shared" si="41"/>
        <v>0.46907086953465083</v>
      </c>
      <c r="BK57" s="7">
        <f t="shared" si="41"/>
        <v>0.1068077491519368</v>
      </c>
      <c r="BL57" s="7">
        <f t="shared" si="41"/>
        <v>0</v>
      </c>
      <c r="BM57" s="7">
        <f t="shared" si="41"/>
        <v>0.37779008273964676</v>
      </c>
      <c r="BN57" s="7">
        <f t="shared" si="41"/>
        <v>-4.5292103401095574E-11</v>
      </c>
      <c r="BO57" s="7">
        <f t="shared" si="41"/>
        <v>-1.8372081633799553E-11</v>
      </c>
      <c r="BP57" s="7">
        <f t="shared" si="41"/>
        <v>-4.3401415794619425E-10</v>
      </c>
      <c r="BQ57" s="7">
        <f t="shared" si="41"/>
        <v>-2.6537163577700085E-9</v>
      </c>
      <c r="BR57" s="7">
        <f t="shared" si="41"/>
        <v>-1.2318222553098224E-8</v>
      </c>
      <c r="BS57" s="7">
        <f t="shared" si="39"/>
        <v>1.3278469867847463E-11</v>
      </c>
      <c r="BT57" s="7">
        <f t="shared" si="39"/>
        <v>-1.6352585952006393E-11</v>
      </c>
      <c r="BU57" s="7">
        <f t="shared" si="39"/>
        <v>0.24761344835208288</v>
      </c>
      <c r="BV57" s="7">
        <f t="shared" si="39"/>
        <v>-0.23801946288152731</v>
      </c>
      <c r="BW57" s="7">
        <f t="shared" si="39"/>
        <v>0.46725408538458257</v>
      </c>
      <c r="BX57" s="7">
        <f t="shared" si="39"/>
        <v>0.41413156950377683</v>
      </c>
      <c r="BY57" s="7">
        <f t="shared" si="39"/>
        <v>2.5952181593886792E-3</v>
      </c>
      <c r="BZ57" s="7">
        <f t="shared" si="39"/>
        <v>9.1947494605498559E-2</v>
      </c>
      <c r="CA57" s="7">
        <f t="shared" si="39"/>
        <v>0.39426284555136482</v>
      </c>
      <c r="CB57" s="7">
        <f t="shared" si="39"/>
        <v>-5.4888159159313554E-2</v>
      </c>
      <c r="CC57" s="7">
        <f t="shared" si="39"/>
        <v>-0.44329416060256044</v>
      </c>
      <c r="CD57" s="7">
        <f t="shared" si="39"/>
        <v>-0.44911782460633276</v>
      </c>
      <c r="CE57" s="7">
        <f t="shared" si="39"/>
        <v>-0.38804875594518662</v>
      </c>
      <c r="CF57" s="7">
        <f t="shared" si="39"/>
        <v>-0.10217667409721365</v>
      </c>
      <c r="CG57" s="7">
        <f t="shared" si="39"/>
        <v>-2.1208116244239905E-2</v>
      </c>
      <c r="CH57" s="7">
        <f t="shared" si="48"/>
        <v>0.25258348712338785</v>
      </c>
      <c r="CI57" s="7">
        <f t="shared" si="48"/>
        <v>-0.24100634965394985</v>
      </c>
      <c r="CJ57" s="7">
        <f t="shared" si="48"/>
        <v>-0.36681803670177349</v>
      </c>
      <c r="CK57" s="7">
        <f t="shared" si="48"/>
        <v>0.30329992603152389</v>
      </c>
      <c r="CL57" s="7">
        <f t="shared" si="48"/>
        <v>-5.235660634851147E-2</v>
      </c>
      <c r="CM57" s="7">
        <f t="shared" si="48"/>
        <v>-3.8439737939683027E-2</v>
      </c>
      <c r="CN57" s="7">
        <f t="shared" si="48"/>
        <v>-3.3008730289949995E-2</v>
      </c>
      <c r="CO57" s="7">
        <f t="shared" si="42"/>
        <v>-0.29561584009108799</v>
      </c>
      <c r="CP57" s="7">
        <f t="shared" si="42"/>
        <v>-3.5849315807084281E-2</v>
      </c>
      <c r="CQ57" s="7">
        <f t="shared" si="42"/>
        <v>0.36727234084081317</v>
      </c>
      <c r="CR57" s="7">
        <f t="shared" si="42"/>
        <v>0.45811414800029127</v>
      </c>
      <c r="CS57" s="7">
        <f t="shared" si="42"/>
        <v>0.10529035269775022</v>
      </c>
      <c r="CT57" s="7">
        <f t="shared" si="42"/>
        <v>0.20633351570586456</v>
      </c>
      <c r="CU57" s="7">
        <f t="shared" si="42"/>
        <v>2.6610088265428544E-2</v>
      </c>
      <c r="CV57" s="7">
        <f t="shared" si="42"/>
        <v>7.6470332975787869E-2</v>
      </c>
      <c r="CW57" s="7">
        <f t="shared" si="42"/>
        <v>0.12473312178102169</v>
      </c>
      <c r="CX57" s="7">
        <f t="shared" si="42"/>
        <v>8.2628325517338563E-2</v>
      </c>
      <c r="CY57" s="7">
        <f t="shared" si="42"/>
        <v>0.10204800557988847</v>
      </c>
      <c r="CZ57" s="7">
        <f t="shared" si="42"/>
        <v>0.13290253438226607</v>
      </c>
      <c r="DA57" s="7">
        <f t="shared" si="42"/>
        <v>0.26508972318025315</v>
      </c>
      <c r="DB57" s="7">
        <f t="shared" si="40"/>
        <v>-0.47652092300724336</v>
      </c>
      <c r="DC57" s="7">
        <f t="shared" si="40"/>
        <v>0.11157881006427302</v>
      </c>
      <c r="DD57" s="7">
        <f t="shared" si="40"/>
        <v>0.13862377184320013</v>
      </c>
      <c r="DE57" s="7">
        <f t="shared" si="40"/>
        <v>0.48172004842755789</v>
      </c>
      <c r="DF57" s="7">
        <f t="shared" si="40"/>
        <v>1.3420913745404375E-2</v>
      </c>
      <c r="DG57" s="7">
        <f t="shared" si="40"/>
        <v>7.3275652751519449E-3</v>
      </c>
      <c r="DH57" s="7">
        <f t="shared" si="40"/>
        <v>-4.0971697661635442E-2</v>
      </c>
      <c r="DI57" s="7">
        <f t="shared" si="40"/>
        <v>-0.10794992945277249</v>
      </c>
      <c r="DJ57" s="7">
        <f t="shared" si="40"/>
        <v>-0.45265724106368388</v>
      </c>
      <c r="DK57" s="7">
        <f t="shared" si="40"/>
        <v>-0.16741968450296774</v>
      </c>
      <c r="DL57" s="7">
        <f t="shared" si="40"/>
        <v>0.35813523069675046</v>
      </c>
      <c r="DM57" s="7">
        <f t="shared" si="40"/>
        <v>0.35263899255471798</v>
      </c>
      <c r="DN57" s="7">
        <f t="shared" si="40"/>
        <v>0.23840602882822526</v>
      </c>
      <c r="DO57" s="7">
        <f t="shared" si="40"/>
        <v>-0.37200842730565853</v>
      </c>
      <c r="DP57" s="7">
        <f t="shared" si="40"/>
        <v>-0.30944200999721105</v>
      </c>
      <c r="DQ57" s="7">
        <f t="shared" si="40"/>
        <v>0.31320465428876609</v>
      </c>
      <c r="DR57" s="7">
        <f t="shared" si="32"/>
        <v>0.37816732495308036</v>
      </c>
      <c r="DS57" s="7">
        <f t="shared" si="47"/>
        <v>0.20559934960063364</v>
      </c>
      <c r="DT57" s="7">
        <f t="shared" si="47"/>
        <v>0.16783800149310846</v>
      </c>
      <c r="DU57" s="7">
        <f t="shared" si="47"/>
        <v>0.16721790361048949</v>
      </c>
      <c r="DV57" s="7">
        <f t="shared" si="47"/>
        <v>0.22615723678659894</v>
      </c>
      <c r="DW57" s="7">
        <f t="shared" si="47"/>
        <v>-0.11693059134701755</v>
      </c>
      <c r="DX57" s="7">
        <f t="shared" si="47"/>
        <v>-0.42205424212240317</v>
      </c>
      <c r="DY57" s="7">
        <f t="shared" si="47"/>
        <v>-0.47500220913411795</v>
      </c>
      <c r="DZ57" s="7">
        <f t="shared" si="47"/>
        <v>-0.35576276094369685</v>
      </c>
      <c r="EA57" s="7">
        <f t="shared" si="47"/>
        <v>-0.47834414206007914</v>
      </c>
      <c r="EB57" s="7">
        <f t="shared" si="47"/>
        <v>0.35159727769252713</v>
      </c>
      <c r="EC57" s="7">
        <f t="shared" si="47"/>
        <v>0.34490858952827486</v>
      </c>
      <c r="ED57" s="7">
        <f t="shared" si="47"/>
        <v>0.28782813402629248</v>
      </c>
      <c r="EE57" s="7">
        <f t="shared" si="47"/>
        <v>-7.9158458078694927E-2</v>
      </c>
      <c r="EF57" s="7">
        <f t="shared" si="47"/>
        <v>2.5033609089958997E-2</v>
      </c>
      <c r="EG57" s="7">
        <f t="shared" si="47"/>
        <v>-0.11403924276671695</v>
      </c>
      <c r="EH57" s="7">
        <f t="shared" si="33"/>
        <v>-0.35161324796299531</v>
      </c>
      <c r="EI57" s="7">
        <f t="shared" si="33"/>
        <v>3.6954106876357695E-2</v>
      </c>
      <c r="EJ57" s="7">
        <f t="shared" si="33"/>
        <v>4.6427606718026926E-2</v>
      </c>
      <c r="EK57" s="7">
        <f t="shared" si="33"/>
        <v>0.42261787694786812</v>
      </c>
      <c r="EL57" s="7">
        <f t="shared" si="33"/>
        <v>-9.9949787202143425E-2</v>
      </c>
      <c r="EM57" s="7">
        <f t="shared" si="33"/>
        <v>0.32495262188486196</v>
      </c>
      <c r="EN57" s="7">
        <f t="shared" si="33"/>
        <v>0.46773385317307703</v>
      </c>
      <c r="EO57" s="7">
        <f t="shared" si="33"/>
        <v>-1.414034568987832E-2</v>
      </c>
      <c r="EP57" s="7">
        <f t="shared" si="33"/>
        <v>-0.20081964233637928</v>
      </c>
      <c r="EQ57" s="7">
        <f t="shared" si="33"/>
        <v>0.23313650355512472</v>
      </c>
      <c r="ER57" s="7">
        <f t="shared" si="33"/>
        <v>0.34334917813999333</v>
      </c>
      <c r="ES57" s="7">
        <f t="shared" si="33"/>
        <v>-0.14592575009249376</v>
      </c>
      <c r="ET57" s="7">
        <f t="shared" si="33"/>
        <v>-5.2657633436657747E-2</v>
      </c>
      <c r="EU57" s="7">
        <f t="shared" si="33"/>
        <v>0.11700341586513296</v>
      </c>
      <c r="EV57" s="7">
        <f t="shared" si="33"/>
        <v>0.18583846236014323</v>
      </c>
      <c r="EW57" s="7">
        <f t="shared" si="45"/>
        <v>4.6176779629712339E-2</v>
      </c>
      <c r="EX57" s="7">
        <f t="shared" si="45"/>
        <v>-0.26989898464722506</v>
      </c>
      <c r="EY57" s="7">
        <f t="shared" si="45"/>
        <v>-0.43547264608590464</v>
      </c>
      <c r="EZ57" s="7">
        <f t="shared" si="35"/>
        <v>-6.0447094319214578E-2</v>
      </c>
      <c r="FA57" s="7">
        <f t="shared" si="35"/>
        <v>0.25112577940334369</v>
      </c>
      <c r="FB57" s="7">
        <f t="shared" si="35"/>
        <v>-0.30799073438335256</v>
      </c>
      <c r="FC57" s="7">
        <f t="shared" si="35"/>
        <v>-5.0636381948568898E-2</v>
      </c>
      <c r="FD57" s="7">
        <f t="shared" si="35"/>
        <v>-0.13660113724949707</v>
      </c>
      <c r="FE57" s="7">
        <f t="shared" si="35"/>
        <v>0.48372278471216201</v>
      </c>
      <c r="FF57" s="7">
        <f t="shared" si="35"/>
        <v>-0.48775014099213565</v>
      </c>
      <c r="FG57" s="7">
        <f t="shared" si="35"/>
        <v>0.28253602403479849</v>
      </c>
      <c r="FH57" s="7">
        <f t="shared" si="35"/>
        <v>0.23206050776423126</v>
      </c>
      <c r="FI57" s="7">
        <f t="shared" si="35"/>
        <v>0.4443628478576187</v>
      </c>
      <c r="FJ57" s="7">
        <f t="shared" si="35"/>
        <v>0.41830843295746689</v>
      </c>
      <c r="FK57" s="7">
        <f t="shared" si="35"/>
        <v>-0.47137831270079289</v>
      </c>
      <c r="FL57" s="7">
        <f t="shared" si="35"/>
        <v>3.1121356229022012E-2</v>
      </c>
      <c r="FM57" s="7">
        <f t="shared" si="35"/>
        <v>-0.39497607141825597</v>
      </c>
      <c r="FN57" s="7">
        <f t="shared" si="35"/>
        <v>-0.35007045436799444</v>
      </c>
      <c r="FO57" s="7">
        <f t="shared" si="35"/>
        <v>0.17713684676363073</v>
      </c>
      <c r="FP57" s="7">
        <f t="shared" si="38"/>
        <v>-0.402439891589772</v>
      </c>
      <c r="FQ57" s="7">
        <f t="shared" si="38"/>
        <v>-0.2821532286016577</v>
      </c>
      <c r="FR57" s="7">
        <f t="shared" si="38"/>
        <v>-0.28334930478257547</v>
      </c>
      <c r="FS57" s="7">
        <f t="shared" si="38"/>
        <v>-0.43316313455525091</v>
      </c>
      <c r="FT57" s="7">
        <f t="shared" si="38"/>
        <v>1.5216294335157698E-2</v>
      </c>
      <c r="FU57" s="7">
        <f t="shared" si="38"/>
        <v>0.25470879218399867</v>
      </c>
      <c r="FV57" s="7">
        <f t="shared" si="38"/>
        <v>0.229579886221841</v>
      </c>
      <c r="FW57" s="7">
        <f t="shared" si="38"/>
        <v>0.2492387562127556</v>
      </c>
      <c r="FX57" s="7">
        <f t="shared" ref="FP57:GE120" si="52">IF(MOD(FX$3/$J57,1)&gt;0.5,-(1-MOD(FX$3/$J57,1)),MOD(FX$3/$J57,1))</f>
        <v>-0.14892466612334587</v>
      </c>
      <c r="FY57" s="7">
        <f t="shared" si="52"/>
        <v>0.39266505036617638</v>
      </c>
      <c r="FZ57" s="7">
        <f t="shared" si="52"/>
        <v>0.45643544993419383</v>
      </c>
      <c r="GA57" s="7">
        <f t="shared" si="52"/>
        <v>0.21964634336404742</v>
      </c>
      <c r="GB57" s="7">
        <f t="shared" si="52"/>
        <v>2.2556907451189545E-2</v>
      </c>
      <c r="GC57" s="7">
        <f t="shared" si="52"/>
        <v>0.34842794327960291</v>
      </c>
      <c r="GD57" s="7">
        <f t="shared" si="52"/>
        <v>-0.28350653096549649</v>
      </c>
      <c r="GE57" s="7">
        <f t="shared" si="52"/>
        <v>-0.38900191455263666</v>
      </c>
      <c r="GF57" s="7">
        <f t="shared" si="20"/>
        <v>0.41470971712305982</v>
      </c>
      <c r="GG57" s="7">
        <f t="shared" si="20"/>
        <v>-8.5242352818113432E-2</v>
      </c>
      <c r="GH57" s="7">
        <f t="shared" si="20"/>
        <v>0.44982874862625977</v>
      </c>
      <c r="GI57" s="7">
        <f t="shared" si="20"/>
        <v>0.22821369918540313</v>
      </c>
      <c r="GJ57" s="7">
        <f t="shared" si="20"/>
        <v>7.0142870765039333E-2</v>
      </c>
      <c r="GK57" s="7">
        <f t="shared" si="20"/>
        <v>6.6495477506684608E-2</v>
      </c>
    </row>
    <row r="58" spans="6:193">
      <c r="F58" s="20">
        <v>55</v>
      </c>
      <c r="G58">
        <f>'Class data q'!J57</f>
        <v>-2.2801897607082058E-19</v>
      </c>
      <c r="H58" s="20">
        <f>'Class data q'!K57</f>
        <v>-2.3125785726061814E-20</v>
      </c>
      <c r="J58" s="88">
        <v>-5.42181259977646E-19</v>
      </c>
      <c r="K58" s="7">
        <f t="shared" si="3"/>
        <v>-0.47530547065172157</v>
      </c>
      <c r="L58" s="7">
        <f t="shared" si="51"/>
        <v>2.6917311522320908E-3</v>
      </c>
      <c r="M58" s="7">
        <f t="shared" si="51"/>
        <v>0.29930056697238427</v>
      </c>
      <c r="N58" s="7">
        <f t="shared" si="51"/>
        <v>-0.19968913473109406</v>
      </c>
      <c r="O58" s="7">
        <f t="shared" si="51"/>
        <v>-0.31667427363997125</v>
      </c>
      <c r="P58" s="7">
        <f t="shared" si="49"/>
        <v>0.31027924489006864</v>
      </c>
      <c r="Q58" s="7">
        <f t="shared" si="51"/>
        <v>0.17763535491576476</v>
      </c>
      <c r="R58" s="7">
        <f t="shared" si="51"/>
        <v>-9.3959457114578981E-2</v>
      </c>
      <c r="S58" s="7">
        <f t="shared" si="51"/>
        <v>-0.33478971191431128</v>
      </c>
      <c r="T58" s="7">
        <f t="shared" si="51"/>
        <v>-0.3865489437479146</v>
      </c>
      <c r="U58" s="7">
        <f t="shared" si="51"/>
        <v>0.26107946243821711</v>
      </c>
      <c r="V58" s="7">
        <f t="shared" si="51"/>
        <v>0.4190569671365052</v>
      </c>
      <c r="W58" s="7">
        <f t="shared" si="51"/>
        <v>0.3694732752249873</v>
      </c>
      <c r="X58" s="7">
        <f t="shared" si="51"/>
        <v>-0.2023834068796232</v>
      </c>
      <c r="Y58" s="7">
        <f t="shared" si="51"/>
        <v>0.13125321406322032</v>
      </c>
      <c r="Z58" s="7">
        <f t="shared" si="51"/>
        <v>-0.46582521400766597</v>
      </c>
      <c r="AA58" s="7">
        <f t="shared" si="50"/>
        <v>0.42020061426636485</v>
      </c>
      <c r="AB58" s="7">
        <f t="shared" si="50"/>
        <v>-1.3840070406813454E-2</v>
      </c>
      <c r="AC58" s="7">
        <f t="shared" si="50"/>
        <v>-0.14882527388476241</v>
      </c>
      <c r="AD58" s="7">
        <f t="shared" si="50"/>
        <v>-0.21587849436232798</v>
      </c>
      <c r="AE58" s="7">
        <f t="shared" si="50"/>
        <v>-0.23256543354845127</v>
      </c>
      <c r="AF58" s="7">
        <f t="shared" si="50"/>
        <v>0.17245806243118356</v>
      </c>
      <c r="AG58" s="7">
        <f t="shared" si="50"/>
        <v>-9.0355669000183325E-2</v>
      </c>
      <c r="AH58" s="7">
        <f t="shared" si="50"/>
        <v>-0.14591853767720575</v>
      </c>
      <c r="AI58" s="7">
        <f t="shared" si="50"/>
        <v>0.35231625865253591</v>
      </c>
      <c r="AJ58" s="7">
        <f t="shared" si="50"/>
        <v>-6.9572887297454145E-2</v>
      </c>
      <c r="AK58" s="7">
        <f t="shared" si="50"/>
        <v>0.42675635390421718</v>
      </c>
      <c r="AL58" s="7">
        <f t="shared" si="50"/>
        <v>7.5695165753074889E-2</v>
      </c>
      <c r="AM58" s="7">
        <f t="shared" si="50"/>
        <v>0.18195140055365755</v>
      </c>
      <c r="AN58" s="7">
        <f t="shared" si="50"/>
        <v>0.23060531682540386</v>
      </c>
      <c r="AO58" s="7">
        <f t="shared" si="50"/>
        <v>0.3568937594402839</v>
      </c>
      <c r="AP58" s="7">
        <f t="shared" si="50"/>
        <v>0.23353978130934916</v>
      </c>
      <c r="AQ58" s="7">
        <f t="shared" si="46"/>
        <v>-7.6466340731383253E-2</v>
      </c>
      <c r="AR58" s="7">
        <f t="shared" si="46"/>
        <v>0.3568937594402839</v>
      </c>
      <c r="AS58" s="7">
        <f t="shared" si="46"/>
        <v>0.41857074850575149</v>
      </c>
      <c r="AT58" s="7">
        <f t="shared" si="46"/>
        <v>0.3568937594402839</v>
      </c>
      <c r="AU58" s="7">
        <f t="shared" si="46"/>
        <v>0.23353978130934916</v>
      </c>
      <c r="AV58" s="7">
        <f t="shared" si="46"/>
        <v>0.3568937594402839</v>
      </c>
      <c r="AW58" s="7">
        <f t="shared" si="46"/>
        <v>0.23353978130934916</v>
      </c>
      <c r="AX58" s="7">
        <f t="shared" si="46"/>
        <v>0.23353978130934916</v>
      </c>
      <c r="AY58" s="7">
        <f t="shared" si="46"/>
        <v>0.3568937594402839</v>
      </c>
      <c r="AZ58" s="7">
        <f t="shared" si="46"/>
        <v>0.23353978130934916</v>
      </c>
      <c r="BA58" s="7">
        <f t="shared" si="46"/>
        <v>-7.6466340731383253E-2</v>
      </c>
      <c r="BB58" s="7">
        <f t="shared" si="46"/>
        <v>0.29521677037481675</v>
      </c>
      <c r="BC58" s="7">
        <f t="shared" si="46"/>
        <v>-0.15677361545039359</v>
      </c>
      <c r="BD58" s="7">
        <f t="shared" si="46"/>
        <v>0.3568937594402839</v>
      </c>
      <c r="BE58" s="7">
        <f t="shared" si="46"/>
        <v>0.29521677037481675</v>
      </c>
      <c r="BF58" s="7">
        <f t="shared" si="46"/>
        <v>0.3568937594402839</v>
      </c>
      <c r="BG58" s="7">
        <f t="shared" si="43"/>
        <v>-7.6466340731383253E-2</v>
      </c>
      <c r="BH58" s="7">
        <f t="shared" si="43"/>
        <v>-7.6466340731383253E-2</v>
      </c>
      <c r="BI58" s="7">
        <f t="shared" si="43"/>
        <v>-0.15677361545039359</v>
      </c>
      <c r="BJ58" s="7">
        <f t="shared" si="41"/>
        <v>0.4589474885594822</v>
      </c>
      <c r="BK58" s="7">
        <f t="shared" si="41"/>
        <v>0.40938748462245256</v>
      </c>
      <c r="BL58" s="7">
        <f t="shared" si="41"/>
        <v>0.42055857127968926</v>
      </c>
      <c r="BM58" s="7">
        <f t="shared" si="41"/>
        <v>0</v>
      </c>
      <c r="BN58" s="7">
        <f t="shared" si="41"/>
        <v>-1.9047985411191348E-11</v>
      </c>
      <c r="BO58" s="7">
        <f t="shared" si="41"/>
        <v>-7.7264861175763144E-12</v>
      </c>
      <c r="BP58" s="7">
        <f t="shared" si="41"/>
        <v>-1.8252832578724565E-10</v>
      </c>
      <c r="BQ58" s="7">
        <f t="shared" si="41"/>
        <v>-1.116043146787149E-9</v>
      </c>
      <c r="BR58" s="7">
        <f t="shared" si="41"/>
        <v>-5.1805341128030591E-9</v>
      </c>
      <c r="BS58" s="7">
        <f t="shared" si="39"/>
        <v>5.584374316402334E-12</v>
      </c>
      <c r="BT58" s="7">
        <f t="shared" si="39"/>
        <v>-6.8772765260405322E-12</v>
      </c>
      <c r="BU58" s="7">
        <f t="shared" si="39"/>
        <v>-0.47530547065172157</v>
      </c>
      <c r="BV58" s="7">
        <f t="shared" si="39"/>
        <v>2.6917311522320908E-3</v>
      </c>
      <c r="BW58" s="7">
        <f t="shared" si="39"/>
        <v>0.29930056697238427</v>
      </c>
      <c r="BX58" s="7">
        <f t="shared" si="39"/>
        <v>-0.19968913473109406</v>
      </c>
      <c r="BY58" s="7">
        <f t="shared" si="39"/>
        <v>-0.31667427363997125</v>
      </c>
      <c r="BZ58" s="7">
        <f t="shared" si="39"/>
        <v>0.45922787824372474</v>
      </c>
      <c r="CA58" s="7">
        <f t="shared" si="39"/>
        <v>-0.41363080968656396</v>
      </c>
      <c r="CB58" s="7">
        <f t="shared" si="39"/>
        <v>-0.18196654323683448</v>
      </c>
      <c r="CC58" s="7">
        <f t="shared" si="39"/>
        <v>7.5244554999425839E-2</v>
      </c>
      <c r="CD58" s="7">
        <f t="shared" si="39"/>
        <v>0.49335393446607578</v>
      </c>
      <c r="CE58" s="7">
        <f t="shared" si="39"/>
        <v>-0.32208008782778996</v>
      </c>
      <c r="CF58" s="7">
        <f t="shared" si="39"/>
        <v>5.9821580322012124E-2</v>
      </c>
      <c r="CG58" s="7">
        <f t="shared" si="39"/>
        <v>-0.16780211250783261</v>
      </c>
      <c r="CH58" s="7">
        <f t="shared" si="48"/>
        <v>-5.2656706967167621E-2</v>
      </c>
      <c r="CI58" s="7">
        <f t="shared" si="48"/>
        <v>0.42199414159833726</v>
      </c>
      <c r="CJ58" s="7">
        <f t="shared" si="48"/>
        <v>0.21020010080259555</v>
      </c>
      <c r="CK58" s="7">
        <f t="shared" si="48"/>
        <v>-0.45188604515925757</v>
      </c>
      <c r="CL58" s="7">
        <f t="shared" si="48"/>
        <v>8.0773836835463353E-2</v>
      </c>
      <c r="CM58" s="7">
        <f t="shared" si="48"/>
        <v>-0.34331902183542518</v>
      </c>
      <c r="CN58" s="7">
        <f t="shared" si="48"/>
        <v>-1.4114977523739469E-2</v>
      </c>
      <c r="CO58" s="7">
        <f t="shared" si="42"/>
        <v>7.1874791754636291E-2</v>
      </c>
      <c r="CP58" s="7">
        <f t="shared" si="42"/>
        <v>-2.4463882723085639E-2</v>
      </c>
      <c r="CQ58" s="7">
        <f t="shared" si="42"/>
        <v>-4.6561995793084066E-3</v>
      </c>
      <c r="CR58" s="7">
        <f t="shared" si="42"/>
        <v>-0.21874046710101425</v>
      </c>
      <c r="CS58" s="7">
        <f t="shared" si="42"/>
        <v>-6.7899241784250108E-2</v>
      </c>
      <c r="CT58" s="7">
        <f t="shared" si="42"/>
        <v>-0.24999755075391761</v>
      </c>
      <c r="CU58" s="7">
        <f t="shared" si="42"/>
        <v>0.22593108611208379</v>
      </c>
      <c r="CV58" s="7">
        <f t="shared" si="42"/>
        <v>0.2093516566475131</v>
      </c>
      <c r="CW58" s="7">
        <f t="shared" si="42"/>
        <v>-0.42419098883438222</v>
      </c>
      <c r="CX58" s="7">
        <f t="shared" si="42"/>
        <v>0.29642576436587298</v>
      </c>
      <c r="CY58" s="7">
        <f t="shared" si="42"/>
        <v>0.30459287726768758</v>
      </c>
      <c r="CZ58" s="7">
        <f t="shared" si="42"/>
        <v>0.42036187021676996</v>
      </c>
      <c r="DA58" s="7">
        <f t="shared" si="42"/>
        <v>-0.2062799596396272</v>
      </c>
      <c r="DB58" s="7">
        <f t="shared" si="40"/>
        <v>6.1270755274262623E-2</v>
      </c>
      <c r="DC58" s="7">
        <f t="shared" si="40"/>
        <v>4.6925424945718476E-2</v>
      </c>
      <c r="DD58" s="7">
        <f t="shared" si="40"/>
        <v>5.8299415431777864E-2</v>
      </c>
      <c r="DE58" s="7">
        <f t="shared" si="40"/>
        <v>0.20259149532347648</v>
      </c>
      <c r="DF58" s="7">
        <f t="shared" si="40"/>
        <v>5.6442803100352074E-3</v>
      </c>
      <c r="DG58" s="7">
        <f t="shared" si="40"/>
        <v>3.0816703830765652E-3</v>
      </c>
      <c r="DH58" s="7">
        <f t="shared" si="40"/>
        <v>0.40332757264820851</v>
      </c>
      <c r="DI58" s="7">
        <f t="shared" si="40"/>
        <v>-4.539926810040118E-2</v>
      </c>
      <c r="DJ58" s="7">
        <f t="shared" si="40"/>
        <v>0.23018968869854048</v>
      </c>
      <c r="DK58" s="7">
        <f t="shared" si="40"/>
        <v>0.35014878796102483</v>
      </c>
      <c r="DL58" s="7">
        <f t="shared" si="40"/>
        <v>-0.16714887393449573</v>
      </c>
      <c r="DM58" s="7">
        <f t="shared" si="40"/>
        <v>-0.43113607783398955</v>
      </c>
      <c r="DN58" s="7">
        <f t="shared" si="40"/>
        <v>-0.47917772985184781</v>
      </c>
      <c r="DO58" s="7">
        <f t="shared" si="40"/>
        <v>-0.47421704757291483</v>
      </c>
      <c r="DP58" s="7">
        <f t="shared" si="40"/>
        <v>-0.28902134705896376</v>
      </c>
      <c r="DQ58" s="7">
        <f t="shared" si="40"/>
        <v>-0.44772052679447827</v>
      </c>
      <c r="DR58" s="7">
        <f t="shared" ref="DR58:EG121" si="53">IF(MOD(DR$3/$J58,1)&gt;0.5,-(1-MOD(DR$3/$J58,1)),MOD(DR$3/$J58,1))</f>
        <v>1.5865244630797193E-4</v>
      </c>
      <c r="DS58" s="7">
        <f t="shared" si="53"/>
        <v>0.34814228256314372</v>
      </c>
      <c r="DT58" s="7">
        <f t="shared" si="53"/>
        <v>-0.24718000476686286</v>
      </c>
      <c r="DU58" s="7">
        <f t="shared" si="53"/>
        <v>-0.24744079224643056</v>
      </c>
      <c r="DV58" s="7">
        <f t="shared" si="53"/>
        <v>-6.3770493053086907E-2</v>
      </c>
      <c r="DW58" s="7">
        <f t="shared" si="53"/>
        <v>0.21249955140327703</v>
      </c>
      <c r="DX58" s="7">
        <f t="shared" si="53"/>
        <v>8.417718476953806E-2</v>
      </c>
      <c r="DY58" s="7">
        <f t="shared" si="53"/>
        <v>6.1909463410927179E-2</v>
      </c>
      <c r="DZ58" s="7">
        <f t="shared" si="53"/>
        <v>-4.6826222058552247E-2</v>
      </c>
      <c r="EA58" s="7">
        <f t="shared" si="53"/>
        <v>4.4139838320980118E-3</v>
      </c>
      <c r="EB58" s="7">
        <f t="shared" si="53"/>
        <v>-1.1015608668423993E-2</v>
      </c>
      <c r="EC58" s="7">
        <f t="shared" si="53"/>
        <v>-1.3828593806517242E-2</v>
      </c>
      <c r="ED58" s="7">
        <f t="shared" si="53"/>
        <v>-3.7834268620425049E-2</v>
      </c>
      <c r="EE58" s="7">
        <f t="shared" si="53"/>
        <v>0.38726780324541021</v>
      </c>
      <c r="EF58" s="7">
        <f t="shared" si="53"/>
        <v>0.43108667015253666</v>
      </c>
      <c r="EG58" s="7">
        <f t="shared" si="53"/>
        <v>0.21371553283127986</v>
      </c>
      <c r="EH58" s="7">
        <f t="shared" si="33"/>
        <v>0.27268460607336081</v>
      </c>
      <c r="EI58" s="7">
        <f t="shared" si="33"/>
        <v>-0.14334149104978355</v>
      </c>
      <c r="EJ58" s="7">
        <f t="shared" si="33"/>
        <v>-0.13935732949135271</v>
      </c>
      <c r="EK58" s="7">
        <f t="shared" si="33"/>
        <v>-0.40170585819385973</v>
      </c>
      <c r="EL58" s="7">
        <f t="shared" si="33"/>
        <v>0.37852383157424691</v>
      </c>
      <c r="EM58" s="7">
        <f t="shared" si="33"/>
        <v>-2.2221247047134685E-2</v>
      </c>
      <c r="EN58" s="7">
        <f t="shared" si="33"/>
        <v>-0.38273194769069752</v>
      </c>
      <c r="EO58" s="7">
        <f t="shared" si="33"/>
        <v>0.2557288702583318</v>
      </c>
      <c r="EP58" s="7">
        <f t="shared" si="33"/>
        <v>-0.24333927930650723</v>
      </c>
      <c r="EQ58" s="7">
        <f t="shared" si="33"/>
        <v>-0.37860101747357877</v>
      </c>
      <c r="ER58" s="7">
        <f t="shared" si="33"/>
        <v>-1.4484417632010249E-2</v>
      </c>
      <c r="ES58" s="7">
        <f t="shared" si="33"/>
        <v>-0.22025318241243763</v>
      </c>
      <c r="ET58" s="7">
        <f t="shared" si="33"/>
        <v>-7.8235620127265371E-2</v>
      </c>
      <c r="EU58" s="7">
        <f t="shared" si="33"/>
        <v>-0.16576606907171287</v>
      </c>
      <c r="EV58" s="7">
        <f t="shared" si="33"/>
        <v>0.49871452949868544</v>
      </c>
      <c r="EW58" s="7">
        <f t="shared" si="45"/>
        <v>0.43997861174705816</v>
      </c>
      <c r="EX58" s="7">
        <f t="shared" si="45"/>
        <v>0.14816738246599193</v>
      </c>
      <c r="EY58" s="7">
        <f t="shared" si="45"/>
        <v>0.34020967380886225</v>
      </c>
      <c r="EZ58" s="7">
        <f t="shared" si="35"/>
        <v>0.23625417021417028</v>
      </c>
      <c r="FA58" s="7">
        <f t="shared" si="35"/>
        <v>-0.10935975948542742</v>
      </c>
      <c r="FB58" s="7">
        <f t="shared" si="35"/>
        <v>-2.6735286821198523E-2</v>
      </c>
      <c r="FC58" s="7">
        <f t="shared" si="35"/>
        <v>-0.44185413572675203</v>
      </c>
      <c r="FD58" s="7">
        <f t="shared" si="35"/>
        <v>-0.47800735039651854</v>
      </c>
      <c r="FE58" s="7">
        <f t="shared" si="35"/>
        <v>-0.21712480804570966</v>
      </c>
      <c r="FF58" s="7">
        <f t="shared" si="35"/>
        <v>-0.20512750243711964</v>
      </c>
      <c r="FG58" s="7">
        <f t="shared" si="35"/>
        <v>-0.30173562467657045</v>
      </c>
      <c r="FH58" s="7">
        <f t="shared" si="35"/>
        <v>4.0573542260602835E-2</v>
      </c>
      <c r="FI58" s="7">
        <f t="shared" si="35"/>
        <v>-0.39232795122229192</v>
      </c>
      <c r="FJ58" s="7">
        <f t="shared" si="35"/>
        <v>-0.43144679578593781</v>
      </c>
      <c r="FK58" s="7">
        <f t="shared" si="35"/>
        <v>-0.14191931560625193</v>
      </c>
      <c r="FL58" s="7">
        <f t="shared" si="35"/>
        <v>-0.11809881341743278</v>
      </c>
      <c r="FM58" s="7">
        <f t="shared" si="35"/>
        <v>-0.35338773985689897</v>
      </c>
      <c r="FN58" s="7">
        <f t="shared" si="35"/>
        <v>-0.2403979677755359</v>
      </c>
      <c r="FO58" s="7">
        <f t="shared" si="35"/>
        <v>0.30847644212374803</v>
      </c>
      <c r="FP58" s="7">
        <f t="shared" si="52"/>
        <v>0.42896617425916972</v>
      </c>
      <c r="FQ58" s="7">
        <f t="shared" si="52"/>
        <v>-0.1090419399435163</v>
      </c>
      <c r="FR58" s="7">
        <f t="shared" si="52"/>
        <v>-0.13770639709101573</v>
      </c>
      <c r="FS58" s="7">
        <f t="shared" si="52"/>
        <v>-0.31289188938249879</v>
      </c>
      <c r="FT58" s="7">
        <f t="shared" si="52"/>
        <v>0.36148076755737435</v>
      </c>
      <c r="FU58" s="7">
        <f t="shared" si="52"/>
        <v>-0.31343860554641156</v>
      </c>
      <c r="FV58" s="7">
        <f t="shared" si="52"/>
        <v>-0.22121392593723166</v>
      </c>
      <c r="FW58" s="7">
        <f t="shared" si="52"/>
        <v>-0.3718290771015007</v>
      </c>
      <c r="FX58" s="7">
        <f t="shared" si="52"/>
        <v>0.18965702334002543</v>
      </c>
      <c r="FY58" s="7">
        <f t="shared" si="52"/>
        <v>-0.4143027761468443</v>
      </c>
      <c r="FZ58" s="7">
        <f t="shared" si="52"/>
        <v>-0.23798787625986595</v>
      </c>
      <c r="GA58" s="7">
        <f t="shared" si="52"/>
        <v>0.45311675341758928</v>
      </c>
      <c r="GB58" s="7">
        <f t="shared" si="52"/>
        <v>-0.33807076268152514</v>
      </c>
      <c r="GC58" s="7">
        <f t="shared" si="52"/>
        <v>0.3866413036079166</v>
      </c>
      <c r="GD58" s="7">
        <f t="shared" si="52"/>
        <v>9.2947279992586118E-2</v>
      </c>
      <c r="GE58" s="7">
        <f t="shared" si="52"/>
        <v>0.42290175426444421</v>
      </c>
      <c r="GF58" s="7">
        <f t="shared" si="20"/>
        <v>-0.44560763528704683</v>
      </c>
      <c r="GG58" s="7">
        <f t="shared" si="20"/>
        <v>0.15685606889860537</v>
      </c>
      <c r="GH58" s="7">
        <f t="shared" si="20"/>
        <v>0.26784182018468528</v>
      </c>
      <c r="GI58" s="7">
        <f t="shared" si="20"/>
        <v>0.13352581001947783</v>
      </c>
      <c r="GJ58" s="7">
        <f t="shared" si="20"/>
        <v>2.7170454781924036E-2</v>
      </c>
      <c r="GK58" s="7">
        <f t="shared" si="20"/>
        <v>9.1909516449639739E-3</v>
      </c>
    </row>
    <row r="59" spans="6:193">
      <c r="F59" s="20">
        <v>56</v>
      </c>
      <c r="G59">
        <f>'Class data q'!J58</f>
        <v>-5.42181259977646E-19</v>
      </c>
      <c r="H59" s="20">
        <f>'Class data q'!K58</f>
        <v>-5.1189827213542047E-20</v>
      </c>
      <c r="J59" s="89">
        <v>1.0327450961614248E-29</v>
      </c>
      <c r="K59" s="7">
        <f t="shared" si="3"/>
        <v>-0.3974456787109375</v>
      </c>
      <c r="L59" s="7">
        <f t="shared" si="51"/>
        <v>0.387237548828125</v>
      </c>
      <c r="M59" s="7">
        <f t="shared" si="51"/>
        <v>0.4601593017578125</v>
      </c>
      <c r="N59" s="7">
        <f t="shared" si="51"/>
        <v>0.287933349609375</v>
      </c>
      <c r="O59" s="7">
        <f t="shared" si="51"/>
        <v>-7.85064697265625E-2</v>
      </c>
      <c r="P59" s="7" t="e">
        <f t="shared" si="49"/>
        <v>#NUM!</v>
      </c>
      <c r="Q59" s="7" t="e">
        <f t="shared" si="51"/>
        <v>#NUM!</v>
      </c>
      <c r="R59" s="7" t="e">
        <f t="shared" si="51"/>
        <v>#NUM!</v>
      </c>
      <c r="S59" s="7" t="e">
        <f t="shared" si="51"/>
        <v>#NUM!</v>
      </c>
      <c r="T59" s="7">
        <f t="shared" si="51"/>
        <v>0.33779525756835938</v>
      </c>
      <c r="U59" s="7">
        <f t="shared" si="51"/>
        <v>-2.79388427734375E-2</v>
      </c>
      <c r="V59" s="7">
        <f t="shared" si="51"/>
        <v>-0.3866119384765625</v>
      </c>
      <c r="W59" s="7">
        <f t="shared" si="51"/>
        <v>-0.43424224853515625</v>
      </c>
      <c r="X59" s="7">
        <f t="shared" si="51"/>
        <v>0.2499237060546875</v>
      </c>
      <c r="Y59" s="7">
        <f t="shared" si="51"/>
        <v>0.43507671356201172</v>
      </c>
      <c r="Z59" s="7">
        <f t="shared" si="51"/>
        <v>-0.3795318603515625</v>
      </c>
      <c r="AA59" s="7">
        <f t="shared" si="50"/>
        <v>-0.43352890014648438</v>
      </c>
      <c r="AB59" s="7">
        <f t="shared" si="50"/>
        <v>0.10172271728515625</v>
      </c>
      <c r="AC59" s="7">
        <f t="shared" si="50"/>
        <v>-0.18701934814453125</v>
      </c>
      <c r="AD59" s="7">
        <f t="shared" si="50"/>
        <v>0.2997589111328125</v>
      </c>
      <c r="AE59" s="7">
        <f t="shared" si="50"/>
        <v>3.0517578125E-3</v>
      </c>
      <c r="AF59" s="7">
        <f t="shared" si="50"/>
        <v>0.10137939453125</v>
      </c>
      <c r="AG59" s="7">
        <f t="shared" si="50"/>
        <v>-3.0615806579589844E-2</v>
      </c>
      <c r="AH59" s="7">
        <f t="shared" si="50"/>
        <v>-0.29213714599609375</v>
      </c>
      <c r="AI59" s="7" t="e">
        <f t="shared" si="50"/>
        <v>#NUM!</v>
      </c>
      <c r="AJ59" s="7" t="e">
        <f t="shared" si="50"/>
        <v>#NUM!</v>
      </c>
      <c r="AK59" s="7" t="e">
        <f t="shared" si="50"/>
        <v>#NUM!</v>
      </c>
      <c r="AL59" s="7" t="e">
        <f t="shared" si="50"/>
        <v>#NUM!</v>
      </c>
      <c r="AM59" s="7" t="e">
        <f t="shared" si="50"/>
        <v>#NUM!</v>
      </c>
      <c r="AN59" s="7" t="e">
        <f t="shared" si="50"/>
        <v>#NUM!</v>
      </c>
      <c r="AO59" s="7">
        <f t="shared" si="50"/>
        <v>3.8360595703125E-2</v>
      </c>
      <c r="AP59" s="7">
        <f t="shared" si="50"/>
        <v>0.30759429931640625</v>
      </c>
      <c r="AQ59" s="7">
        <f t="shared" si="46"/>
        <v>-7.688140869140625E-2</v>
      </c>
      <c r="AR59" s="7">
        <f t="shared" si="46"/>
        <v>3.8360595703125E-2</v>
      </c>
      <c r="AS59" s="7">
        <f t="shared" si="46"/>
        <v>-9.625244140625E-2</v>
      </c>
      <c r="AT59" s="7">
        <f t="shared" si="46"/>
        <v>3.8360595703125E-2</v>
      </c>
      <c r="AU59" s="7">
        <f t="shared" si="46"/>
        <v>0.30759429931640625</v>
      </c>
      <c r="AV59" s="7">
        <f t="shared" si="46"/>
        <v>3.8360595703125E-2</v>
      </c>
      <c r="AW59" s="7">
        <f t="shared" si="46"/>
        <v>0.30759429931640625</v>
      </c>
      <c r="AX59" s="7">
        <f t="shared" si="46"/>
        <v>0.30759429931640625</v>
      </c>
      <c r="AY59" s="7">
        <f t="shared" si="46"/>
        <v>3.8360595703125E-2</v>
      </c>
      <c r="AZ59" s="7">
        <f t="shared" si="46"/>
        <v>0.30759429931640625</v>
      </c>
      <c r="BA59" s="7">
        <f t="shared" si="46"/>
        <v>-7.688140869140625E-2</v>
      </c>
      <c r="BB59" s="7">
        <f t="shared" si="46"/>
        <v>0.1729736328125</v>
      </c>
      <c r="BC59" s="7">
        <f t="shared" si="46"/>
        <v>-0.2875823974609375</v>
      </c>
      <c r="BD59" s="7">
        <f t="shared" si="46"/>
        <v>3.8360595703125E-2</v>
      </c>
      <c r="BE59" s="7">
        <f t="shared" si="46"/>
        <v>0.1729736328125</v>
      </c>
      <c r="BF59" s="7">
        <f t="shared" si="46"/>
        <v>3.8360595703125E-2</v>
      </c>
      <c r="BG59" s="7">
        <f t="shared" si="43"/>
        <v>-7.688140869140625E-2</v>
      </c>
      <c r="BH59" s="7">
        <f t="shared" si="43"/>
        <v>-7.688140869140625E-2</v>
      </c>
      <c r="BI59" s="7">
        <f t="shared" si="43"/>
        <v>-0.2875823974609375</v>
      </c>
      <c r="BJ59" s="7">
        <f t="shared" si="41"/>
        <v>0.2657623291015625</v>
      </c>
      <c r="BK59" s="7">
        <f t="shared" si="41"/>
        <v>0.333984375</v>
      </c>
      <c r="BL59" s="7">
        <f t="shared" si="41"/>
        <v>4.5673370361328125E-2</v>
      </c>
      <c r="BM59" s="7">
        <f t="shared" si="41"/>
        <v>-0.2416534423828125</v>
      </c>
      <c r="BN59" s="7">
        <f t="shared" si="41"/>
        <v>0</v>
      </c>
      <c r="BO59" s="7">
        <f t="shared" si="41"/>
        <v>0.40563455906210383</v>
      </c>
      <c r="BP59" s="7">
        <f t="shared" si="41"/>
        <v>-0.41743635168579907</v>
      </c>
      <c r="BQ59" s="7">
        <f t="shared" si="41"/>
        <v>-0.40880653263749167</v>
      </c>
      <c r="BR59" s="7">
        <f t="shared" si="41"/>
        <v>-2.693450127583219E-2</v>
      </c>
      <c r="BS59" s="7">
        <f t="shared" si="39"/>
        <v>-0.29317428998767836</v>
      </c>
      <c r="BT59" s="7">
        <f t="shared" si="39"/>
        <v>0.36104807161300345</v>
      </c>
      <c r="BU59" s="7">
        <f t="shared" si="39"/>
        <v>-0.3974456787109375</v>
      </c>
      <c r="BV59" s="7">
        <f t="shared" si="39"/>
        <v>0.387237548828125</v>
      </c>
      <c r="BW59" s="7">
        <f t="shared" si="39"/>
        <v>0.4601593017578125</v>
      </c>
      <c r="BX59" s="7">
        <f t="shared" si="39"/>
        <v>0.287933349609375</v>
      </c>
      <c r="BY59" s="7">
        <f t="shared" si="39"/>
        <v>-7.85064697265625E-2</v>
      </c>
      <c r="BZ59" s="7">
        <f t="shared" si="39"/>
        <v>0.2901153564453125</v>
      </c>
      <c r="CA59" s="7">
        <f t="shared" si="39"/>
        <v>0.49896240234375</v>
      </c>
      <c r="CB59" s="7">
        <f t="shared" si="39"/>
        <v>0.47437286376953125</v>
      </c>
      <c r="CC59" s="7">
        <f t="shared" si="39"/>
        <v>0.47049713134765625</v>
      </c>
      <c r="CD59" s="7">
        <f t="shared" si="39"/>
        <v>0.202880859375</v>
      </c>
      <c r="CE59" s="7">
        <f t="shared" si="39"/>
        <v>-0.16213226318359375</v>
      </c>
      <c r="CF59" s="7">
        <f t="shared" si="39"/>
        <v>1.373291015625E-2</v>
      </c>
      <c r="CG59" s="7">
        <f t="shared" si="39"/>
        <v>-0.36173248291015625</v>
      </c>
      <c r="CH59" s="7">
        <f t="shared" si="48"/>
        <v>0.2111358642578125</v>
      </c>
      <c r="CI59" s="7">
        <f t="shared" si="48"/>
        <v>0.1412811279296875</v>
      </c>
      <c r="CJ59" s="7">
        <f t="shared" si="48"/>
        <v>-0.2728271484375</v>
      </c>
      <c r="CK59" s="7">
        <f t="shared" si="48"/>
        <v>-0.48601913452148438</v>
      </c>
      <c r="CL59" s="7">
        <f t="shared" si="48"/>
        <v>-0.43463134765625</v>
      </c>
      <c r="CM59" s="7">
        <f t="shared" si="48"/>
        <v>0.31353759765625</v>
      </c>
      <c r="CN59" s="7" t="e">
        <f t="shared" si="48"/>
        <v>#NUM!</v>
      </c>
      <c r="CO59" s="7">
        <f t="shared" si="42"/>
        <v>-0.185546875</v>
      </c>
      <c r="CP59" s="7">
        <f t="shared" si="42"/>
        <v>-3.265380859375E-2</v>
      </c>
      <c r="CQ59" s="7" t="e">
        <f t="shared" si="42"/>
        <v>#NUM!</v>
      </c>
      <c r="CR59" s="7" t="e">
        <f t="shared" si="42"/>
        <v>#NUM!</v>
      </c>
      <c r="CS59" s="7">
        <f t="shared" si="42"/>
        <v>0.36279296875</v>
      </c>
      <c r="CT59" s="7" t="e">
        <f t="shared" si="42"/>
        <v>#NUM!</v>
      </c>
      <c r="CU59" s="7" t="e">
        <f t="shared" si="42"/>
        <v>#NUM!</v>
      </c>
      <c r="CV59" s="7" t="e">
        <f t="shared" si="42"/>
        <v>#NUM!</v>
      </c>
      <c r="CW59" s="7">
        <f t="shared" si="42"/>
        <v>0.323944091796875</v>
      </c>
      <c r="CX59" s="7">
        <f t="shared" si="42"/>
        <v>0.411865234375</v>
      </c>
      <c r="CY59" s="7">
        <f t="shared" si="42"/>
        <v>0.4077301025390625</v>
      </c>
      <c r="CZ59" s="7">
        <f t="shared" si="42"/>
        <v>0.26898193359375</v>
      </c>
      <c r="DA59" s="7">
        <f t="shared" si="42"/>
        <v>-0.2176361083984375</v>
      </c>
      <c r="DB59" s="7">
        <f t="shared" si="40"/>
        <v>-0.36786651611328125</v>
      </c>
      <c r="DC59" s="7">
        <f t="shared" si="40"/>
        <v>2.0356178283691406E-3</v>
      </c>
      <c r="DD59" s="7">
        <f t="shared" si="40"/>
        <v>-0.21407699584960938</v>
      </c>
      <c r="DE59" s="7">
        <f t="shared" si="40"/>
        <v>-5.7125091552734375E-3</v>
      </c>
      <c r="DF59" s="7">
        <f t="shared" si="40"/>
        <v>-0.13695532083511353</v>
      </c>
      <c r="DG59" s="7">
        <f t="shared" si="40"/>
        <v>-0.36354953050613403</v>
      </c>
      <c r="DH59" s="7">
        <f t="shared" ref="DB59:DQ122" si="54">IF(MOD(DH$3/$J59,1)&gt;0.5,-(1-MOD(DH$3/$J59,1)),MOD(DH$3/$J59,1))</f>
        <v>-0.48598098754882813</v>
      </c>
      <c r="DI59" s="7">
        <f t="shared" si="54"/>
        <v>-0.10005855560302734</v>
      </c>
      <c r="DJ59" s="7">
        <f t="shared" si="54"/>
        <v>0.15339469909667969</v>
      </c>
      <c r="DK59" s="7">
        <f t="shared" si="54"/>
        <v>1.4690399169921875E-2</v>
      </c>
      <c r="DL59" s="7">
        <f t="shared" si="54"/>
        <v>0.47845458984375</v>
      </c>
      <c r="DM59" s="7">
        <f t="shared" si="54"/>
        <v>0.2250213623046875</v>
      </c>
      <c r="DN59" s="7">
        <f t="shared" si="54"/>
        <v>-0.19240951538085938</v>
      </c>
      <c r="DO59" s="7">
        <f t="shared" si="54"/>
        <v>-0.2686614990234375</v>
      </c>
      <c r="DP59" s="7">
        <f t="shared" si="54"/>
        <v>-0.4397735595703125</v>
      </c>
      <c r="DQ59" s="7">
        <f t="shared" si="54"/>
        <v>-0.273773193359375</v>
      </c>
      <c r="DR59" s="7">
        <f t="shared" si="53"/>
        <v>-0.34874725341796875</v>
      </c>
      <c r="DS59" s="7">
        <f t="shared" si="53"/>
        <v>-0.3076324462890625</v>
      </c>
      <c r="DT59" s="7">
        <f t="shared" si="53"/>
        <v>0.347991943359375</v>
      </c>
      <c r="DU59" s="7">
        <f t="shared" si="53"/>
        <v>-0.359832763671875</v>
      </c>
      <c r="DV59" s="7">
        <f t="shared" si="53"/>
        <v>0.2451934814453125</v>
      </c>
      <c r="DW59" s="7">
        <f t="shared" si="53"/>
        <v>0.4042510986328125</v>
      </c>
      <c r="DX59" s="7">
        <f t="shared" si="53"/>
        <v>-0.13751220703125</v>
      </c>
      <c r="DY59" s="7">
        <f t="shared" si="53"/>
        <v>-0.31154632568359375</v>
      </c>
      <c r="DZ59" s="7">
        <f t="shared" si="53"/>
        <v>0.184295654296875</v>
      </c>
      <c r="EA59" s="7">
        <f t="shared" si="53"/>
        <v>-0.23394775390625</v>
      </c>
      <c r="EB59" s="7">
        <f t="shared" si="53"/>
        <v>-0.36479949951171875</v>
      </c>
      <c r="EC59" s="7">
        <f t="shared" si="53"/>
        <v>-0.39501190185546875</v>
      </c>
      <c r="ED59" s="7">
        <f t="shared" si="53"/>
        <v>0.20449066162109375</v>
      </c>
      <c r="EE59" s="7">
        <f t="shared" si="53"/>
        <v>-1.2508392333984375E-2</v>
      </c>
      <c r="EF59" s="7">
        <f t="shared" si="53"/>
        <v>0.37270736694335938</v>
      </c>
      <c r="EG59" s="7">
        <f t="shared" si="53"/>
        <v>-8.782958984375E-2</v>
      </c>
      <c r="EH59" s="7">
        <f t="shared" si="33"/>
        <v>-0.15483283996582031</v>
      </c>
      <c r="EI59" s="7">
        <f t="shared" si="33"/>
        <v>2.0965576171875E-2</v>
      </c>
      <c r="EJ59" s="7">
        <f t="shared" si="33"/>
        <v>0.4437103271484375</v>
      </c>
      <c r="EK59" s="7">
        <f t="shared" si="33"/>
        <v>0.4181365966796875</v>
      </c>
      <c r="EL59" s="7">
        <f t="shared" si="33"/>
        <v>-0.46644973754882813</v>
      </c>
      <c r="EM59" s="7">
        <f t="shared" si="33"/>
        <v>-0.14765167236328125</v>
      </c>
      <c r="EN59" s="7">
        <f t="shared" si="33"/>
        <v>7.6694488525390625E-2</v>
      </c>
      <c r="EO59" s="7">
        <f t="shared" si="33"/>
        <v>0.4912109375</v>
      </c>
      <c r="EP59" s="7">
        <f t="shared" si="33"/>
        <v>0.44664764404296875</v>
      </c>
      <c r="EQ59" s="7">
        <f t="shared" si="33"/>
        <v>0.349334716796875</v>
      </c>
      <c r="ER59" s="7">
        <f t="shared" si="33"/>
        <v>-0.220794677734375</v>
      </c>
      <c r="ES59" s="7">
        <f t="shared" ref="EJ59:EY122" si="55">IF(MOD(ES$3/$J59,1)&gt;0.5,-(1-MOD(ES$3/$J59,1)),MOD(ES$3/$J59,1))</f>
        <v>-0.2589263916015625</v>
      </c>
      <c r="ET59" s="7">
        <f t="shared" si="55"/>
        <v>1.7669677734375E-2</v>
      </c>
      <c r="EU59" s="7">
        <f t="shared" si="55"/>
        <v>0.346282958984375</v>
      </c>
      <c r="EV59" s="7">
        <f t="shared" si="55"/>
        <v>2.84576416015625E-3</v>
      </c>
      <c r="EW59" s="7">
        <f t="shared" si="55"/>
        <v>-8.199310302734375E-2</v>
      </c>
      <c r="EX59" s="7">
        <f t="shared" si="55"/>
        <v>-0.46012115478515625</v>
      </c>
      <c r="EY59" s="7">
        <f t="shared" si="55"/>
        <v>-0.1404266357421875</v>
      </c>
      <c r="EZ59" s="7">
        <f t="shared" si="35"/>
        <v>-7.88116455078125E-2</v>
      </c>
      <c r="FA59" s="7">
        <f t="shared" si="35"/>
        <v>0.4273681640625</v>
      </c>
      <c r="FB59" s="7">
        <f t="shared" si="35"/>
        <v>-0.2336273193359375</v>
      </c>
      <c r="FC59" s="7">
        <f t="shared" si="35"/>
        <v>0.3032989501953125</v>
      </c>
      <c r="FD59" s="7">
        <f t="shared" si="35"/>
        <v>0.33952713012695313</v>
      </c>
      <c r="FE59" s="7">
        <f t="shared" si="35"/>
        <v>0.31852531433105469</v>
      </c>
      <c r="FF59" s="7">
        <f t="shared" si="35"/>
        <v>-0.37827110290527344</v>
      </c>
      <c r="FG59" s="7">
        <f t="shared" si="35"/>
        <v>-0.401214599609375</v>
      </c>
      <c r="FH59" s="7" t="e">
        <f t="shared" si="35"/>
        <v>#NUM!</v>
      </c>
      <c r="FI59" s="7" t="e">
        <f t="shared" si="35"/>
        <v>#NUM!</v>
      </c>
      <c r="FJ59" s="7">
        <f t="shared" si="35"/>
        <v>0.4530029296875</v>
      </c>
      <c r="FK59" s="7" t="e">
        <f t="shared" si="35"/>
        <v>#NUM!</v>
      </c>
      <c r="FL59" s="7" t="e">
        <f t="shared" si="35"/>
        <v>#NUM!</v>
      </c>
      <c r="FM59" s="7" t="e">
        <f t="shared" si="35"/>
        <v>#NUM!</v>
      </c>
      <c r="FN59" s="7" t="e">
        <f t="shared" si="35"/>
        <v>#NUM!</v>
      </c>
      <c r="FO59" s="7" t="e">
        <f t="shared" si="35"/>
        <v>#NUM!</v>
      </c>
      <c r="FP59" s="7">
        <f t="shared" si="52"/>
        <v>-3.0517578125E-2</v>
      </c>
      <c r="FQ59" s="7" t="e">
        <f t="shared" si="52"/>
        <v>#NUM!</v>
      </c>
      <c r="FR59" s="7" t="e">
        <f t="shared" si="52"/>
        <v>#NUM!</v>
      </c>
      <c r="FS59" s="7" t="e">
        <f t="shared" si="52"/>
        <v>#NUM!</v>
      </c>
      <c r="FT59" s="7">
        <f t="shared" si="52"/>
        <v>-0.4849853515625</v>
      </c>
      <c r="FU59" s="7">
        <f t="shared" si="52"/>
        <v>9.5899581909179688E-2</v>
      </c>
      <c r="FV59" s="7">
        <f t="shared" si="52"/>
        <v>0.1299591064453125</v>
      </c>
      <c r="FW59" s="7">
        <f t="shared" si="52"/>
        <v>-0.36517333984375</v>
      </c>
      <c r="FX59" s="7">
        <f t="shared" si="52"/>
        <v>0.4119873046875</v>
      </c>
      <c r="FY59" s="7">
        <f t="shared" si="52"/>
        <v>-0.49921798706054688</v>
      </c>
      <c r="FZ59" s="7">
        <f t="shared" si="52"/>
        <v>-0.24859619140625</v>
      </c>
      <c r="GA59" s="7" t="e">
        <f t="shared" si="52"/>
        <v>#NUM!</v>
      </c>
      <c r="GB59" s="7" t="e">
        <f t="shared" si="52"/>
        <v>#NUM!</v>
      </c>
      <c r="GC59" s="7" t="e">
        <f t="shared" si="52"/>
        <v>#NUM!</v>
      </c>
      <c r="GD59" s="7" t="e">
        <f t="shared" si="52"/>
        <v>#NUM!</v>
      </c>
      <c r="GE59" s="7" t="e">
        <f t="shared" si="52"/>
        <v>#NUM!</v>
      </c>
      <c r="GF59" s="7" t="e">
        <f t="shared" si="20"/>
        <v>#NUM!</v>
      </c>
      <c r="GG59" s="7" t="e">
        <f t="shared" si="20"/>
        <v>#NUM!</v>
      </c>
      <c r="GH59" s="7" t="e">
        <f t="shared" si="20"/>
        <v>#NUM!</v>
      </c>
      <c r="GI59" s="7" t="e">
        <f t="shared" si="20"/>
        <v>#NUM!</v>
      </c>
      <c r="GJ59" s="7" t="e">
        <f t="shared" si="20"/>
        <v>#NUM!</v>
      </c>
      <c r="GK59" s="7">
        <f t="shared" si="20"/>
        <v>0.1136474609375</v>
      </c>
    </row>
    <row r="60" spans="6:193">
      <c r="F60" s="20">
        <v>57</v>
      </c>
      <c r="G60">
        <f>'Class data q'!J59</f>
        <v>1.0327450961614248E-29</v>
      </c>
      <c r="H60" s="20">
        <f>'Class data q'!K59</f>
        <v>8.311409916959088E-30</v>
      </c>
      <c r="J60" s="88">
        <v>4.1891710170498957E-30</v>
      </c>
      <c r="K60" s="7">
        <f t="shared" si="3"/>
        <v>0.2808074951171875</v>
      </c>
      <c r="L60" s="7">
        <f t="shared" si="51"/>
        <v>0.417755126953125</v>
      </c>
      <c r="M60" s="7">
        <f t="shared" si="51"/>
        <v>-4.901123046875E-2</v>
      </c>
      <c r="N60" s="7">
        <f t="shared" si="51"/>
        <v>0.1068115234375</v>
      </c>
      <c r="O60" s="7">
        <f t="shared" si="51"/>
        <v>-0.1900634765625</v>
      </c>
      <c r="P60" s="7" t="e">
        <f t="shared" si="49"/>
        <v>#NUM!</v>
      </c>
      <c r="Q60" s="7" t="e">
        <f t="shared" si="51"/>
        <v>#NUM!</v>
      </c>
      <c r="R60" s="7" t="e">
        <f t="shared" si="51"/>
        <v>#NUM!</v>
      </c>
      <c r="S60" s="7" t="e">
        <f t="shared" si="51"/>
        <v>#NUM!</v>
      </c>
      <c r="T60" s="7">
        <f t="shared" si="51"/>
        <v>0.2296600341796875</v>
      </c>
      <c r="U60" s="7">
        <f t="shared" si="51"/>
        <v>-4.67529296875E-2</v>
      </c>
      <c r="V60" s="7">
        <f t="shared" si="51"/>
        <v>0.127349853515625</v>
      </c>
      <c r="W60" s="7">
        <f t="shared" si="51"/>
        <v>0.2985076904296875</v>
      </c>
      <c r="X60" s="7">
        <f t="shared" si="51"/>
        <v>-9.94873046875E-2</v>
      </c>
      <c r="Y60" s="7">
        <f t="shared" si="51"/>
        <v>-6.4252853393554688E-2</v>
      </c>
      <c r="Z60" s="7">
        <f t="shared" si="51"/>
        <v>0.4783935546875</v>
      </c>
      <c r="AA60" s="7">
        <f t="shared" si="50"/>
        <v>-0.30234527587890625</v>
      </c>
      <c r="AB60" s="7">
        <f t="shared" si="50"/>
        <v>-0.3278656005859375</v>
      </c>
      <c r="AC60" s="7">
        <f t="shared" si="50"/>
        <v>-0.190887451171875</v>
      </c>
      <c r="AD60" s="7">
        <f t="shared" si="50"/>
        <v>-0.2481689453125</v>
      </c>
      <c r="AE60" s="7">
        <f t="shared" si="50"/>
        <v>-0.140838623046875</v>
      </c>
      <c r="AF60" s="7">
        <f t="shared" si="50"/>
        <v>-0.433349609375</v>
      </c>
      <c r="AG60" s="7">
        <f t="shared" si="50"/>
        <v>0.48185348510742188</v>
      </c>
      <c r="AH60" s="7">
        <f t="shared" si="50"/>
        <v>-0.1024017333984375</v>
      </c>
      <c r="AI60" s="7" t="e">
        <f t="shared" si="50"/>
        <v>#NUM!</v>
      </c>
      <c r="AJ60" s="7" t="e">
        <f t="shared" si="50"/>
        <v>#NUM!</v>
      </c>
      <c r="AK60" s="7" t="e">
        <f t="shared" si="50"/>
        <v>#NUM!</v>
      </c>
      <c r="AL60" s="7" t="e">
        <f t="shared" si="50"/>
        <v>#NUM!</v>
      </c>
      <c r="AM60" s="7" t="e">
        <f t="shared" si="50"/>
        <v>#NUM!</v>
      </c>
      <c r="AN60" s="7" t="e">
        <f t="shared" si="50"/>
        <v>#NUM!</v>
      </c>
      <c r="AO60" s="7">
        <f t="shared" si="50"/>
        <v>-0.378143310546875</v>
      </c>
      <c r="AP60" s="7">
        <f t="shared" si="50"/>
        <v>0.474395751953125</v>
      </c>
      <c r="AQ60" s="7">
        <f t="shared" si="46"/>
        <v>-0.2218475341796875</v>
      </c>
      <c r="AR60" s="7">
        <f t="shared" si="46"/>
        <v>-0.378143310546875</v>
      </c>
      <c r="AS60" s="7">
        <f t="shared" si="46"/>
        <v>0.195587158203125</v>
      </c>
      <c r="AT60" s="7">
        <f t="shared" si="46"/>
        <v>-0.378143310546875</v>
      </c>
      <c r="AU60" s="7">
        <f t="shared" si="46"/>
        <v>0.474395751953125</v>
      </c>
      <c r="AV60" s="7">
        <f t="shared" si="46"/>
        <v>-0.378143310546875</v>
      </c>
      <c r="AW60" s="7">
        <f t="shared" si="46"/>
        <v>0.474395751953125</v>
      </c>
      <c r="AX60" s="7">
        <f t="shared" si="46"/>
        <v>0.474395751953125</v>
      </c>
      <c r="AY60" s="7">
        <f t="shared" si="46"/>
        <v>-0.378143310546875</v>
      </c>
      <c r="AZ60" s="7">
        <f t="shared" si="46"/>
        <v>0.474395751953125</v>
      </c>
      <c r="BA60" s="7">
        <f t="shared" si="46"/>
        <v>-0.2218475341796875</v>
      </c>
      <c r="BB60" s="7">
        <f t="shared" si="46"/>
        <v>4.8095703125E-2</v>
      </c>
      <c r="BC60" s="7">
        <f t="shared" si="46"/>
        <v>-0.1590576171875</v>
      </c>
      <c r="BD60" s="7">
        <f t="shared" si="46"/>
        <v>-0.378143310546875</v>
      </c>
      <c r="BE60" s="7">
        <f t="shared" si="46"/>
        <v>4.8095703125E-2</v>
      </c>
      <c r="BF60" s="7">
        <f t="shared" si="46"/>
        <v>-0.378143310546875</v>
      </c>
      <c r="BG60" s="7">
        <f t="shared" si="43"/>
        <v>-0.2218475341796875</v>
      </c>
      <c r="BH60" s="7">
        <f t="shared" si="43"/>
        <v>-0.2218475341796875</v>
      </c>
      <c r="BI60" s="7">
        <f t="shared" si="43"/>
        <v>-0.1590576171875</v>
      </c>
      <c r="BJ60" s="7">
        <f t="shared" si="41"/>
        <v>-0.428924560546875</v>
      </c>
      <c r="BK60" s="7">
        <f t="shared" si="41"/>
        <v>-0.12109375</v>
      </c>
      <c r="BL60" s="7">
        <f t="shared" si="41"/>
        <v>0.140472412109375</v>
      </c>
      <c r="BM60" s="7">
        <f t="shared" si="41"/>
        <v>-4.97589111328125E-2</v>
      </c>
      <c r="BN60" s="7">
        <f t="shared" si="41"/>
        <v>0.46527318163464715</v>
      </c>
      <c r="BO60" s="7">
        <f t="shared" si="41"/>
        <v>0</v>
      </c>
      <c r="BP60" s="7">
        <f t="shared" si="41"/>
        <v>-0.37636282650393582</v>
      </c>
      <c r="BQ60" s="7">
        <f t="shared" si="41"/>
        <v>0.44329793505593784</v>
      </c>
      <c r="BR60" s="7">
        <f t="shared" si="41"/>
        <v>0.48790450096805671</v>
      </c>
      <c r="BS60" s="7">
        <f t="shared" si="39"/>
        <v>0.27724528534859749</v>
      </c>
      <c r="BT60" s="7">
        <f t="shared" si="39"/>
        <v>-0.10991787177155699</v>
      </c>
      <c r="BU60" s="7">
        <f t="shared" si="39"/>
        <v>0.2808074951171875</v>
      </c>
      <c r="BV60" s="7">
        <f t="shared" si="39"/>
        <v>0.417755126953125</v>
      </c>
      <c r="BW60" s="7">
        <f t="shared" si="39"/>
        <v>-4.901123046875E-2</v>
      </c>
      <c r="BX60" s="7">
        <f t="shared" si="39"/>
        <v>0.1068115234375</v>
      </c>
      <c r="BY60" s="7">
        <f t="shared" si="39"/>
        <v>-0.1900634765625</v>
      </c>
      <c r="BZ60" s="7">
        <f t="shared" si="39"/>
        <v>-8.5174560546875E-2</v>
      </c>
      <c r="CA60" s="7">
        <f t="shared" si="39"/>
        <v>1.5106201171875E-2</v>
      </c>
      <c r="CB60" s="7">
        <f t="shared" si="39"/>
        <v>-0.21588134765625</v>
      </c>
      <c r="CC60" s="7">
        <f t="shared" si="39"/>
        <v>0.1632080078125</v>
      </c>
      <c r="CD60" s="7">
        <f t="shared" si="39"/>
        <v>0.120758056640625</v>
      </c>
      <c r="CE60" s="7">
        <f t="shared" si="39"/>
        <v>-0.404266357421875</v>
      </c>
      <c r="CF60" s="7">
        <f t="shared" si="39"/>
        <v>0.188262939453125</v>
      </c>
      <c r="CG60" s="7">
        <f t="shared" si="39"/>
        <v>-0.379638671875</v>
      </c>
      <c r="CH60" s="7">
        <f t="shared" si="48"/>
        <v>-0.4322662353515625</v>
      </c>
      <c r="CI60" s="7">
        <f t="shared" si="48"/>
        <v>8.355712890625E-2</v>
      </c>
      <c r="CJ60" s="7">
        <f t="shared" si="48"/>
        <v>-8.233642578125E-2</v>
      </c>
      <c r="CK60" s="7">
        <f t="shared" si="48"/>
        <v>-0.179229736328125</v>
      </c>
      <c r="CL60" s="7">
        <f t="shared" si="48"/>
        <v>-0.184906005859375</v>
      </c>
      <c r="CM60" s="7" t="e">
        <f t="shared" si="48"/>
        <v>#NUM!</v>
      </c>
      <c r="CN60" s="7" t="e">
        <f t="shared" si="48"/>
        <v>#NUM!</v>
      </c>
      <c r="CO60" s="7" t="e">
        <f t="shared" si="42"/>
        <v>#NUM!</v>
      </c>
      <c r="CP60" s="7">
        <f t="shared" si="42"/>
        <v>-0.1024169921875</v>
      </c>
      <c r="CQ60" s="7" t="e">
        <f t="shared" si="42"/>
        <v>#NUM!</v>
      </c>
      <c r="CR60" s="7" t="e">
        <f t="shared" si="42"/>
        <v>#NUM!</v>
      </c>
      <c r="CS60" s="7">
        <f t="shared" si="42"/>
        <v>0.18359375</v>
      </c>
      <c r="CT60" s="7" t="e">
        <f t="shared" si="42"/>
        <v>#NUM!</v>
      </c>
      <c r="CU60" s="7" t="e">
        <f t="shared" si="42"/>
        <v>#NUM!</v>
      </c>
      <c r="CV60" s="7" t="e">
        <f t="shared" si="42"/>
        <v>#NUM!</v>
      </c>
      <c r="CW60" s="7">
        <f t="shared" si="42"/>
        <v>6.33544921875E-2</v>
      </c>
      <c r="CX60" s="7">
        <f t="shared" si="42"/>
        <v>0.35894775390625</v>
      </c>
      <c r="CY60" s="7">
        <f t="shared" si="42"/>
        <v>-2.490234375E-2</v>
      </c>
      <c r="CZ60" s="7">
        <f t="shared" si="42"/>
        <v>-0.189208984375</v>
      </c>
      <c r="DA60" s="7">
        <f t="shared" si="42"/>
        <v>-0.493865966796875</v>
      </c>
      <c r="DB60" s="7">
        <f t="shared" si="54"/>
        <v>-0.2822723388671875</v>
      </c>
      <c r="DC60" s="7">
        <f t="shared" si="54"/>
        <v>-0.35254383087158203</v>
      </c>
      <c r="DD60" s="7">
        <f t="shared" si="54"/>
        <v>0.21900844573974609</v>
      </c>
      <c r="DE60" s="7">
        <f t="shared" si="54"/>
        <v>0.4300537109375</v>
      </c>
      <c r="DF60" s="7">
        <f t="shared" si="54"/>
        <v>-0.43256425857543945</v>
      </c>
      <c r="DG60" s="7">
        <f t="shared" si="54"/>
        <v>0.24510961771011353</v>
      </c>
      <c r="DH60" s="7">
        <f t="shared" si="54"/>
        <v>0.43508148193359375</v>
      </c>
      <c r="DI60" s="7">
        <f t="shared" si="54"/>
        <v>-0.26993560791015625</v>
      </c>
      <c r="DJ60" s="7">
        <f t="shared" si="54"/>
        <v>0.20792388916015625</v>
      </c>
      <c r="DK60" s="7">
        <f t="shared" si="54"/>
        <v>-7.39593505859375E-2</v>
      </c>
      <c r="DL60" s="7">
        <f t="shared" si="54"/>
        <v>0.102691650390625</v>
      </c>
      <c r="DM60" s="7">
        <f t="shared" si="54"/>
        <v>0.446258544921875</v>
      </c>
      <c r="DN60" s="7">
        <f t="shared" si="54"/>
        <v>-0.29926300048828125</v>
      </c>
      <c r="DO60" s="7">
        <f t="shared" si="54"/>
        <v>-0.428131103515625</v>
      </c>
      <c r="DP60" s="7">
        <f t="shared" si="54"/>
        <v>0.187896728515625</v>
      </c>
      <c r="DQ60" s="7">
        <f t="shared" si="54"/>
        <v>-5.2093505859375E-2</v>
      </c>
      <c r="DR60" s="7">
        <f t="shared" si="53"/>
        <v>0.363800048828125</v>
      </c>
      <c r="DS60" s="7">
        <f t="shared" si="53"/>
        <v>-0.2215576171875</v>
      </c>
      <c r="DT60" s="7">
        <f t="shared" si="53"/>
        <v>-0.414825439453125</v>
      </c>
      <c r="DU60" s="7">
        <f t="shared" si="53"/>
        <v>0.240325927734375</v>
      </c>
      <c r="DV60" s="7">
        <f t="shared" si="53"/>
        <v>8.984375E-2</v>
      </c>
      <c r="DW60" s="7">
        <f t="shared" si="53"/>
        <v>1.007080078125E-2</v>
      </c>
      <c r="DX60" s="7">
        <f t="shared" si="53"/>
        <v>-7.8765869140625E-2</v>
      </c>
      <c r="DY60" s="7">
        <f t="shared" si="53"/>
        <v>0.3890838623046875</v>
      </c>
      <c r="DZ60" s="7">
        <f t="shared" si="53"/>
        <v>-0.3466796875</v>
      </c>
      <c r="EA60" s="7">
        <f t="shared" si="53"/>
        <v>0.240478515625</v>
      </c>
      <c r="EB60" s="7">
        <f t="shared" si="53"/>
        <v>-0.2534637451171875</v>
      </c>
      <c r="EC60" s="7">
        <f t="shared" si="53"/>
        <v>-0.297119140625</v>
      </c>
      <c r="ED60" s="7">
        <f t="shared" si="53"/>
        <v>-0.13262939453125</v>
      </c>
      <c r="EE60" s="7">
        <f t="shared" si="53"/>
        <v>-0.41202545166015625</v>
      </c>
      <c r="EF60" s="7">
        <f t="shared" si="53"/>
        <v>-0.2581634521484375</v>
      </c>
      <c r="EG60" s="7">
        <f t="shared" si="53"/>
        <v>-3.8177490234375E-2</v>
      </c>
      <c r="EH60" s="7">
        <f t="shared" ref="EH60:EI123" si="56">IF(MOD(EH$3/$J60,1)&gt;0.5,-(1-MOD(EH$3/$J60,1)),MOD(EH$3/$J60,1))</f>
        <v>-0.36319732666015625</v>
      </c>
      <c r="EI60" s="7">
        <f t="shared" si="56"/>
        <v>-0.15972900390625</v>
      </c>
      <c r="EJ60" s="7">
        <f t="shared" si="55"/>
        <v>0.434539794921875</v>
      </c>
      <c r="EK60" s="7">
        <f t="shared" si="55"/>
        <v>-0.4978485107421875</v>
      </c>
      <c r="EL60" s="7">
        <f t="shared" si="55"/>
        <v>0.40050506591796875</v>
      </c>
      <c r="EM60" s="7">
        <f t="shared" si="55"/>
        <v>4.974365234375E-2</v>
      </c>
      <c r="EN60" s="7">
        <f t="shared" si="55"/>
        <v>7.30133056640625E-2</v>
      </c>
      <c r="EO60" s="7">
        <f t="shared" si="55"/>
        <v>0.348388671875</v>
      </c>
      <c r="EP60" s="7">
        <f t="shared" si="55"/>
        <v>-6.73370361328125E-2</v>
      </c>
      <c r="EQ60" s="7">
        <f t="shared" si="55"/>
        <v>-4.376220703125E-2</v>
      </c>
      <c r="ER60" s="7">
        <f t="shared" si="55"/>
        <v>7.41119384765625E-2</v>
      </c>
      <c r="ES60" s="7">
        <f t="shared" si="55"/>
        <v>0.35498046875</v>
      </c>
      <c r="ET60" s="7">
        <f t="shared" si="55"/>
        <v>-0.20751953125</v>
      </c>
      <c r="EU60" s="7">
        <f t="shared" si="55"/>
        <v>0.4744873046875</v>
      </c>
      <c r="EV60" s="7">
        <f t="shared" si="55"/>
        <v>-0.138214111328125</v>
      </c>
      <c r="EW60" s="7">
        <f t="shared" si="55"/>
        <v>0.26837158203125</v>
      </c>
      <c r="EX60" s="7">
        <f t="shared" si="55"/>
        <v>-0.362762451171875</v>
      </c>
      <c r="EY60" s="7">
        <f t="shared" si="55"/>
        <v>-9.02099609375E-2</v>
      </c>
      <c r="EZ60" s="7">
        <f t="shared" si="35"/>
        <v>0.255950927734375</v>
      </c>
      <c r="FA60" s="7">
        <f t="shared" si="35"/>
        <v>5.13916015625E-2</v>
      </c>
      <c r="FB60" s="7">
        <f t="shared" si="35"/>
        <v>0.32989501953125</v>
      </c>
      <c r="FC60" s="7">
        <f t="shared" si="35"/>
        <v>0.33731842041015625</v>
      </c>
      <c r="FD60" s="7">
        <f t="shared" si="35"/>
        <v>7.8948974609375E-2</v>
      </c>
      <c r="FE60" s="7">
        <f t="shared" si="35"/>
        <v>8.078765869140625E-2</v>
      </c>
      <c r="FF60" s="7">
        <f t="shared" si="35"/>
        <v>9.8125457763671875E-2</v>
      </c>
      <c r="FG60" s="7">
        <f t="shared" si="35"/>
        <v>0.14727783203125</v>
      </c>
      <c r="FH60" s="7" t="e">
        <f t="shared" si="35"/>
        <v>#NUM!</v>
      </c>
      <c r="FI60" s="7" t="e">
        <f t="shared" si="35"/>
        <v>#NUM!</v>
      </c>
      <c r="FJ60" s="7" t="e">
        <f t="shared" si="35"/>
        <v>#NUM!</v>
      </c>
      <c r="FK60" s="7" t="e">
        <f t="shared" si="35"/>
        <v>#NUM!</v>
      </c>
      <c r="FL60" s="7" t="e">
        <f t="shared" si="35"/>
        <v>#NUM!</v>
      </c>
      <c r="FM60" s="7" t="e">
        <f t="shared" si="35"/>
        <v>#NUM!</v>
      </c>
      <c r="FN60" s="7" t="e">
        <f t="shared" si="35"/>
        <v>#NUM!</v>
      </c>
      <c r="FO60" s="7" t="e">
        <f t="shared" si="35"/>
        <v>#NUM!</v>
      </c>
      <c r="FP60" s="7" t="e">
        <f t="shared" si="52"/>
        <v>#NUM!</v>
      </c>
      <c r="FQ60" s="7" t="e">
        <f t="shared" si="52"/>
        <v>#NUM!</v>
      </c>
      <c r="FR60" s="7" t="e">
        <f t="shared" si="52"/>
        <v>#NUM!</v>
      </c>
      <c r="FS60" s="7" t="e">
        <f t="shared" si="52"/>
        <v>#NUM!</v>
      </c>
      <c r="FT60" s="7" t="e">
        <f t="shared" si="52"/>
        <v>#NUM!</v>
      </c>
      <c r="FU60" s="7">
        <f t="shared" si="52"/>
        <v>0.3089752197265625</v>
      </c>
      <c r="FV60" s="7">
        <f t="shared" si="52"/>
        <v>-0.29443359375</v>
      </c>
      <c r="FW60" s="7">
        <f t="shared" si="52"/>
        <v>-9.527587890625E-2</v>
      </c>
      <c r="FX60" s="7" t="e">
        <f t="shared" si="52"/>
        <v>#NUM!</v>
      </c>
      <c r="FY60" s="7">
        <f t="shared" si="52"/>
        <v>0.420379638671875</v>
      </c>
      <c r="FZ60" s="7">
        <f t="shared" si="52"/>
        <v>0.2347412109375</v>
      </c>
      <c r="GA60" s="7" t="e">
        <f t="shared" si="52"/>
        <v>#NUM!</v>
      </c>
      <c r="GB60" s="7" t="e">
        <f t="shared" si="52"/>
        <v>#NUM!</v>
      </c>
      <c r="GC60" s="7" t="e">
        <f t="shared" si="52"/>
        <v>#NUM!</v>
      </c>
      <c r="GD60" s="7" t="e">
        <f t="shared" si="52"/>
        <v>#NUM!</v>
      </c>
      <c r="GE60" s="7" t="e">
        <f t="shared" si="52"/>
        <v>#NUM!</v>
      </c>
      <c r="GF60" s="7" t="e">
        <f t="shared" si="20"/>
        <v>#NUM!</v>
      </c>
      <c r="GG60" s="7" t="e">
        <f t="shared" si="20"/>
        <v>#NUM!</v>
      </c>
      <c r="GH60" s="7" t="e">
        <f t="shared" si="20"/>
        <v>#NUM!</v>
      </c>
      <c r="GI60" s="7" t="e">
        <f t="shared" si="20"/>
        <v>#NUM!</v>
      </c>
      <c r="GJ60" s="7" t="e">
        <f t="shared" si="20"/>
        <v>#NUM!</v>
      </c>
      <c r="GK60" s="7" t="e">
        <f t="shared" si="20"/>
        <v>#NUM!</v>
      </c>
    </row>
    <row r="61" spans="6:193">
      <c r="F61" s="20">
        <v>58</v>
      </c>
      <c r="G61">
        <f>'Class data q'!J60</f>
        <v>4.1891710170498957E-30</v>
      </c>
      <c r="H61" s="20">
        <f>'Class data q'!K60</f>
        <v>3.2951232445240613E-30</v>
      </c>
      <c r="J61" s="89">
        <v>9.8963456164512234E-29</v>
      </c>
      <c r="K61" s="7">
        <f t="shared" si="3"/>
        <v>0.49705839157104492</v>
      </c>
      <c r="L61" s="7">
        <f t="shared" si="51"/>
        <v>-0.32470512390136719</v>
      </c>
      <c r="M61" s="7">
        <f t="shared" si="51"/>
        <v>-0.15684700012207031</v>
      </c>
      <c r="N61" s="7">
        <f t="shared" si="51"/>
        <v>-5.4424285888671875E-2</v>
      </c>
      <c r="O61" s="7">
        <f t="shared" si="51"/>
        <v>0.3126220703125</v>
      </c>
      <c r="P61" s="7" t="e">
        <f t="shared" si="49"/>
        <v>#NUM!</v>
      </c>
      <c r="Q61" s="7" t="e">
        <f t="shared" si="51"/>
        <v>#NUM!</v>
      </c>
      <c r="R61" s="7" t="e">
        <f t="shared" si="51"/>
        <v>#NUM!</v>
      </c>
      <c r="S61" s="7">
        <f t="shared" si="51"/>
        <v>0.2779541015625</v>
      </c>
      <c r="T61" s="7">
        <f t="shared" si="51"/>
        <v>0.28724336624145508</v>
      </c>
      <c r="U61" s="7">
        <f t="shared" si="51"/>
        <v>-0.19374847412109375</v>
      </c>
      <c r="V61" s="7">
        <f t="shared" si="51"/>
        <v>-5.7257652282714844E-2</v>
      </c>
      <c r="W61" s="7">
        <f t="shared" si="51"/>
        <v>0.19407987594604492</v>
      </c>
      <c r="X61" s="7">
        <f t="shared" si="51"/>
        <v>-0.46924114227294922</v>
      </c>
      <c r="Y61" s="7">
        <f t="shared" si="51"/>
        <v>-0.12613916397094727</v>
      </c>
      <c r="Z61" s="7">
        <f t="shared" si="51"/>
        <v>-0.43169593811035156</v>
      </c>
      <c r="AA61" s="7">
        <f t="shared" si="51"/>
        <v>-0.44249296188354492</v>
      </c>
      <c r="AB61" s="7">
        <f t="shared" si="50"/>
        <v>-0.19289684295654297</v>
      </c>
      <c r="AC61" s="7">
        <f t="shared" si="50"/>
        <v>-0.25587081909179688</v>
      </c>
      <c r="AD61" s="7">
        <f t="shared" si="50"/>
        <v>0.22738456726074219</v>
      </c>
      <c r="AE61" s="7">
        <f t="shared" si="50"/>
        <v>0.314727783203125</v>
      </c>
      <c r="AF61" s="7">
        <f t="shared" si="50"/>
        <v>-0.40387725830078125</v>
      </c>
      <c r="AG61" s="7">
        <f t="shared" si="50"/>
        <v>0.21454900503158569</v>
      </c>
      <c r="AH61" s="7">
        <f t="shared" si="50"/>
        <v>-0.27026653289794922</v>
      </c>
      <c r="AI61" s="7" t="e">
        <f t="shared" si="50"/>
        <v>#NUM!</v>
      </c>
      <c r="AJ61" s="7" t="e">
        <f t="shared" si="50"/>
        <v>#NUM!</v>
      </c>
      <c r="AK61" s="7">
        <f t="shared" si="50"/>
        <v>-0.23834228515625</v>
      </c>
      <c r="AL61" s="7" t="e">
        <f t="shared" si="50"/>
        <v>#NUM!</v>
      </c>
      <c r="AM61" s="7" t="e">
        <f t="shared" si="50"/>
        <v>#NUM!</v>
      </c>
      <c r="AN61" s="7" t="e">
        <f t="shared" si="50"/>
        <v>#NUM!</v>
      </c>
      <c r="AO61" s="7">
        <f t="shared" si="50"/>
        <v>-9.04083251953125E-3</v>
      </c>
      <c r="AP61" s="7">
        <f t="shared" si="50"/>
        <v>-0.371856689453125</v>
      </c>
      <c r="AQ61" s="7">
        <f t="shared" si="46"/>
        <v>9.4012260437011719E-2</v>
      </c>
      <c r="AR61" s="7">
        <f t="shared" si="46"/>
        <v>-9.04083251953125E-3</v>
      </c>
      <c r="AS61" s="7">
        <f t="shared" si="46"/>
        <v>-0.32763385772705078</v>
      </c>
      <c r="AT61" s="7">
        <f t="shared" si="46"/>
        <v>-9.04083251953125E-3</v>
      </c>
      <c r="AU61" s="7">
        <f t="shared" si="46"/>
        <v>-0.371856689453125</v>
      </c>
      <c r="AV61" s="7">
        <f t="shared" si="46"/>
        <v>-9.04083251953125E-3</v>
      </c>
      <c r="AW61" s="7">
        <f t="shared" si="46"/>
        <v>-0.371856689453125</v>
      </c>
      <c r="AX61" s="7">
        <f t="shared" si="46"/>
        <v>-0.371856689453125</v>
      </c>
      <c r="AY61" s="7">
        <f t="shared" si="46"/>
        <v>-9.04083251953125E-3</v>
      </c>
      <c r="AZ61" s="7">
        <f t="shared" si="46"/>
        <v>-0.371856689453125</v>
      </c>
      <c r="BA61" s="7">
        <f t="shared" si="46"/>
        <v>9.4012260437011719E-2</v>
      </c>
      <c r="BB61" s="7">
        <f t="shared" si="46"/>
        <v>0.30955028533935547</v>
      </c>
      <c r="BC61" s="7">
        <f t="shared" si="46"/>
        <v>0.39018630981445313</v>
      </c>
      <c r="BD61" s="7">
        <f t="shared" si="46"/>
        <v>-9.04083251953125E-3</v>
      </c>
      <c r="BE61" s="7">
        <f t="shared" si="46"/>
        <v>0.30955028533935547</v>
      </c>
      <c r="BF61" s="7">
        <f t="shared" ref="BF61:BU124" si="57">IF(MOD(BF$3/$J61,1)&gt;0.5,-(1-MOD(BF$3/$J61,1)),MOD(BF$3/$J61,1))</f>
        <v>-9.04083251953125E-3</v>
      </c>
      <c r="BG61" s="7">
        <f t="shared" si="57"/>
        <v>9.4012260437011719E-2</v>
      </c>
      <c r="BH61" s="7">
        <f t="shared" si="57"/>
        <v>9.4012260437011719E-2</v>
      </c>
      <c r="BI61" s="7">
        <f t="shared" si="57"/>
        <v>0.39018630981445313</v>
      </c>
      <c r="BJ61" s="7">
        <f t="shared" si="57"/>
        <v>0.44806289672851563</v>
      </c>
      <c r="BK61" s="7">
        <f t="shared" si="57"/>
        <v>0.4330596923828125</v>
      </c>
      <c r="BL61" s="7">
        <f t="shared" si="57"/>
        <v>1.4604568481445313E-2</v>
      </c>
      <c r="BM61" s="7">
        <f t="shared" si="57"/>
        <v>0.42180347442626953</v>
      </c>
      <c r="BN61" s="7">
        <f t="shared" si="57"/>
        <v>0.10435620745142909</v>
      </c>
      <c r="BO61" s="7">
        <f t="shared" si="57"/>
        <v>4.2330484194953874E-2</v>
      </c>
      <c r="BP61" s="7">
        <f t="shared" si="57"/>
        <v>0</v>
      </c>
      <c r="BQ61" s="7">
        <f t="shared" si="57"/>
        <v>0.11435474030689896</v>
      </c>
      <c r="BR61" s="7">
        <f t="shared" si="57"/>
        <v>0.38207764438596925</v>
      </c>
      <c r="BS61" s="7">
        <f t="shared" si="57"/>
        <v>-3.059455702537961E-2</v>
      </c>
      <c r="BT61" s="7">
        <f t="shared" si="57"/>
        <v>3.7677607461185016E-2</v>
      </c>
      <c r="BU61" s="7">
        <f t="shared" si="57"/>
        <v>0.49705839157104492</v>
      </c>
      <c r="BV61" s="7">
        <f t="shared" si="39"/>
        <v>-0.32470512390136719</v>
      </c>
      <c r="BW61" s="7">
        <f t="shared" si="39"/>
        <v>-0.15684700012207031</v>
      </c>
      <c r="BX61" s="7">
        <f t="shared" si="39"/>
        <v>-5.4424285888671875E-2</v>
      </c>
      <c r="BY61" s="7">
        <f t="shared" si="39"/>
        <v>0.3126220703125</v>
      </c>
      <c r="BZ61" s="7">
        <f t="shared" si="39"/>
        <v>-9.3425273895263672E-2</v>
      </c>
      <c r="CA61" s="7">
        <f t="shared" si="39"/>
        <v>-8.9552879333496094E-2</v>
      </c>
      <c r="CB61" s="7">
        <f t="shared" si="39"/>
        <v>0.13501834869384766</v>
      </c>
      <c r="CC61" s="7">
        <f t="shared" si="39"/>
        <v>-8.7012290954589844E-2</v>
      </c>
      <c r="CD61" s="7">
        <f t="shared" si="39"/>
        <v>-9.6986770629882813E-2</v>
      </c>
      <c r="CE61" s="7">
        <f t="shared" si="39"/>
        <v>0.27118062973022461</v>
      </c>
      <c r="CF61" s="7">
        <f t="shared" si="39"/>
        <v>0.16120147705078125</v>
      </c>
      <c r="CG61" s="7">
        <f t="shared" si="39"/>
        <v>6.2310218811035156E-2</v>
      </c>
      <c r="CH61" s="7">
        <f t="shared" si="48"/>
        <v>-5.5701255798339844E-2</v>
      </c>
      <c r="CI61" s="7">
        <f t="shared" si="48"/>
        <v>0.30904388427734375</v>
      </c>
      <c r="CJ61" s="7">
        <f t="shared" si="48"/>
        <v>0.3773040771484375</v>
      </c>
      <c r="CK61" s="7">
        <f t="shared" si="48"/>
        <v>-0.34283542633056641</v>
      </c>
      <c r="CL61" s="7">
        <f t="shared" si="48"/>
        <v>1.0768890380859375E-2</v>
      </c>
      <c r="CM61" s="7">
        <f t="shared" si="48"/>
        <v>-0.262542724609375</v>
      </c>
      <c r="CN61" s="7">
        <f t="shared" si="48"/>
        <v>-0.31097412109375</v>
      </c>
      <c r="CO61" s="7">
        <f t="shared" si="42"/>
        <v>-0.18359375</v>
      </c>
      <c r="CP61" s="7">
        <f t="shared" si="42"/>
        <v>0.32659149169921875</v>
      </c>
      <c r="CQ61" s="7">
        <f t="shared" si="42"/>
        <v>-0.333770751953125</v>
      </c>
      <c r="CR61" s="7">
        <f t="shared" si="42"/>
        <v>0.25494384765625</v>
      </c>
      <c r="CS61" s="7">
        <f t="shared" si="42"/>
        <v>-6.49566650390625E-2</v>
      </c>
      <c r="CT61" s="7">
        <f t="shared" si="42"/>
        <v>-0.47314453125</v>
      </c>
      <c r="CU61" s="7">
        <f t="shared" si="42"/>
        <v>0.315673828125</v>
      </c>
      <c r="CV61" s="7">
        <f t="shared" si="42"/>
        <v>-0.35662841796875</v>
      </c>
      <c r="CW61" s="7">
        <f t="shared" si="42"/>
        <v>-0.40015792846679688</v>
      </c>
      <c r="CX61" s="7">
        <f t="shared" si="42"/>
        <v>-1.3217926025390625E-2</v>
      </c>
      <c r="CY61" s="7">
        <f t="shared" si="42"/>
        <v>-0.45429897308349609</v>
      </c>
      <c r="CZ61" s="7">
        <f t="shared" si="42"/>
        <v>-0.13946151733398438</v>
      </c>
      <c r="DA61" s="7">
        <f t="shared" si="42"/>
        <v>-0.37832832336425781</v>
      </c>
      <c r="DB61" s="7">
        <f t="shared" si="42"/>
        <v>-0.16491508483886719</v>
      </c>
      <c r="DC61" s="7">
        <f t="shared" si="54"/>
        <v>0.15823343396186829</v>
      </c>
      <c r="DD61" s="7">
        <f t="shared" si="54"/>
        <v>-5.2939295768737793E-2</v>
      </c>
      <c r="DE61" s="7">
        <f t="shared" si="54"/>
        <v>0.39739179611206055</v>
      </c>
      <c r="DF61" s="7">
        <f t="shared" si="54"/>
        <v>-4.3885767459869385E-2</v>
      </c>
      <c r="DG61" s="7">
        <f t="shared" si="54"/>
        <v>0.48957066237926483</v>
      </c>
      <c r="DH61" s="7">
        <f t="shared" si="54"/>
        <v>0.13700437545776367</v>
      </c>
      <c r="DI61" s="7">
        <f t="shared" si="54"/>
        <v>-0.11560222506523132</v>
      </c>
      <c r="DJ61" s="7">
        <f t="shared" si="54"/>
        <v>-7.9131841659545898E-2</v>
      </c>
      <c r="DK61" s="7">
        <f t="shared" si="54"/>
        <v>2.0569324493408203E-2</v>
      </c>
      <c r="DL61" s="7">
        <f t="shared" si="54"/>
        <v>0.18054389953613281</v>
      </c>
      <c r="DM61" s="7">
        <f t="shared" si="54"/>
        <v>0.19422578811645508</v>
      </c>
      <c r="DN61" s="7">
        <f t="shared" si="54"/>
        <v>0.45207357406616211</v>
      </c>
      <c r="DO61" s="7">
        <f t="shared" si="54"/>
        <v>0.48005104064941406</v>
      </c>
      <c r="DP61" s="7">
        <f t="shared" si="54"/>
        <v>3.4032344818115234E-2</v>
      </c>
      <c r="DQ61" s="7">
        <f t="shared" si="54"/>
        <v>-0.16189050674438477</v>
      </c>
      <c r="DR61" s="7">
        <f t="shared" si="53"/>
        <v>1.8787384033203125E-2</v>
      </c>
      <c r="DS61" s="7">
        <f t="shared" si="53"/>
        <v>0.31489849090576172</v>
      </c>
      <c r="DT61" s="7">
        <f t="shared" si="53"/>
        <v>0.38672447204589844</v>
      </c>
      <c r="DU61" s="7">
        <f t="shared" si="53"/>
        <v>-0.1457977294921875</v>
      </c>
      <c r="DV61" s="7">
        <f t="shared" si="53"/>
        <v>0.14735126495361328</v>
      </c>
      <c r="DW61" s="7">
        <f t="shared" si="53"/>
        <v>-0.13124370574951172</v>
      </c>
      <c r="DX61" s="7">
        <f t="shared" si="53"/>
        <v>0.22324371337890625</v>
      </c>
      <c r="DY61" s="7">
        <f t="shared" si="53"/>
        <v>-7.9936981201171875E-3</v>
      </c>
      <c r="DZ61" s="7">
        <f t="shared" si="53"/>
        <v>-0.3214569091796875</v>
      </c>
      <c r="EA61" s="7">
        <f t="shared" si="53"/>
        <v>-0.21441650390625</v>
      </c>
      <c r="EB61" s="7">
        <f t="shared" si="53"/>
        <v>-0.24312019348144531</v>
      </c>
      <c r="EC61" s="7">
        <f t="shared" si="53"/>
        <v>9.6714973449707031E-2</v>
      </c>
      <c r="ED61" s="7">
        <f t="shared" si="53"/>
        <v>-0.12197494506835938</v>
      </c>
      <c r="EE61" s="7">
        <f t="shared" si="53"/>
        <v>-9.88006591796875E-3</v>
      </c>
      <c r="EF61" s="7">
        <f t="shared" si="53"/>
        <v>0.18565082550048828</v>
      </c>
      <c r="EG61" s="7">
        <f t="shared" si="53"/>
        <v>0.16905784606933594</v>
      </c>
      <c r="EH61" s="7">
        <f t="shared" si="56"/>
        <v>-5.2350521087646484E-2</v>
      </c>
      <c r="EI61" s="7">
        <f t="shared" si="56"/>
        <v>0.27904605865478516</v>
      </c>
      <c r="EJ61" s="7">
        <f t="shared" si="55"/>
        <v>-1.4237403869628906E-2</v>
      </c>
      <c r="EK61" s="7">
        <f t="shared" si="55"/>
        <v>0.34393167495727539</v>
      </c>
      <c r="EL61" s="7">
        <f t="shared" si="55"/>
        <v>0.28735923767089844</v>
      </c>
      <c r="EM61" s="7">
        <f t="shared" si="55"/>
        <v>-4.70733642578125E-3</v>
      </c>
      <c r="EN61" s="7">
        <f t="shared" si="55"/>
        <v>2.5520801544189453E-2</v>
      </c>
      <c r="EO61" s="7">
        <f t="shared" si="55"/>
        <v>0.43362236022949219</v>
      </c>
      <c r="EP61" s="7">
        <f t="shared" si="55"/>
        <v>-0.2213902473449707</v>
      </c>
      <c r="EQ61" s="7">
        <f t="shared" si="55"/>
        <v>-0.30002593994140625</v>
      </c>
      <c r="ER61" s="7">
        <f t="shared" si="55"/>
        <v>-3.5450935363769531E-2</v>
      </c>
      <c r="ES61" s="7">
        <f t="shared" si="55"/>
        <v>0.23040199279785156</v>
      </c>
      <c r="ET61" s="7">
        <f t="shared" si="55"/>
        <v>0.27010917663574219</v>
      </c>
      <c r="EU61" s="7">
        <f t="shared" si="55"/>
        <v>0.33829498291015625</v>
      </c>
      <c r="EV61" s="7">
        <f t="shared" si="55"/>
        <v>-0.20387983322143555</v>
      </c>
      <c r="EW61" s="7">
        <f t="shared" si="55"/>
        <v>-0.23691940307617188</v>
      </c>
      <c r="EX61" s="7">
        <f t="shared" si="55"/>
        <v>0.48528385162353516</v>
      </c>
      <c r="EY61" s="7">
        <f t="shared" si="55"/>
        <v>-0.40847587585449219</v>
      </c>
      <c r="EZ61" s="7">
        <f t="shared" si="35"/>
        <v>-0.31930828094482422</v>
      </c>
      <c r="FA61" s="7">
        <f t="shared" si="35"/>
        <v>0.2910614013671875</v>
      </c>
      <c r="FB61" s="7">
        <f t="shared" ref="FB61:FQ124" si="58">IF(MOD(FB$3/$J61,1)&gt;0.5,-(1-MOD(FB$3/$J61,1)),MOD(FB$3/$J61,1))</f>
        <v>-0.12782096862792969</v>
      </c>
      <c r="FC61" s="7">
        <f t="shared" si="58"/>
        <v>0.22039508819580078</v>
      </c>
      <c r="FD61" s="7">
        <f t="shared" si="58"/>
        <v>0.32987165451049805</v>
      </c>
      <c r="FE61" s="7">
        <f t="shared" si="58"/>
        <v>-0.17924284934997559</v>
      </c>
      <c r="FF61" s="7">
        <f t="shared" si="58"/>
        <v>-5.5523395538330078E-2</v>
      </c>
      <c r="FG61" s="7">
        <f t="shared" si="58"/>
        <v>-0.16274809837341309</v>
      </c>
      <c r="FH61" s="7">
        <f t="shared" si="58"/>
        <v>0.2579345703125</v>
      </c>
      <c r="FI61" s="7">
        <f t="shared" si="58"/>
        <v>-0.3134765625</v>
      </c>
      <c r="FJ61" s="7">
        <f t="shared" si="58"/>
        <v>-7.53631591796875E-2</v>
      </c>
      <c r="FK61" s="7">
        <f t="shared" si="58"/>
        <v>0.233673095703125</v>
      </c>
      <c r="FL61" s="7">
        <f t="shared" si="58"/>
        <v>-0.167236328125</v>
      </c>
      <c r="FM61" s="7">
        <f t="shared" si="58"/>
        <v>-0.378173828125</v>
      </c>
      <c r="FN61" s="7">
        <f t="shared" si="58"/>
        <v>-0.24774169921875</v>
      </c>
      <c r="FO61" s="7">
        <f t="shared" si="58"/>
        <v>-0.4228515625</v>
      </c>
      <c r="FP61" s="7">
        <f t="shared" si="58"/>
        <v>0.2956085205078125</v>
      </c>
      <c r="FQ61" s="7">
        <f t="shared" si="58"/>
        <v>-0.11578369140625</v>
      </c>
      <c r="FR61" s="7">
        <f t="shared" si="52"/>
        <v>-6.84814453125E-2</v>
      </c>
      <c r="FS61" s="7">
        <f t="shared" si="52"/>
        <v>-0.2639617919921875</v>
      </c>
      <c r="FT61" s="7">
        <f t="shared" si="52"/>
        <v>0.338897705078125</v>
      </c>
      <c r="FU61" s="7">
        <f t="shared" si="52"/>
        <v>-5.4926872253417969E-3</v>
      </c>
      <c r="FV61" s="7">
        <f t="shared" si="52"/>
        <v>-0.20266342163085938</v>
      </c>
      <c r="FW61" s="7">
        <f t="shared" si="52"/>
        <v>0.45355033874511719</v>
      </c>
      <c r="FX61" s="7">
        <f t="shared" si="52"/>
        <v>0.42496490478515625</v>
      </c>
      <c r="FY61" s="7">
        <f t="shared" si="52"/>
        <v>-0.17151165008544922</v>
      </c>
      <c r="FZ61" s="7">
        <f t="shared" si="52"/>
        <v>0.26688385009765625</v>
      </c>
      <c r="GA61" s="7" t="e">
        <f t="shared" si="52"/>
        <v>#NUM!</v>
      </c>
      <c r="GB61" s="7" t="e">
        <f t="shared" si="52"/>
        <v>#NUM!</v>
      </c>
      <c r="GC61" s="7" t="e">
        <f t="shared" si="52"/>
        <v>#NUM!</v>
      </c>
      <c r="GD61" s="7" t="e">
        <f t="shared" si="52"/>
        <v>#NUM!</v>
      </c>
      <c r="GE61" s="7" t="e">
        <f t="shared" si="52"/>
        <v>#NUM!</v>
      </c>
      <c r="GF61" s="7" t="e">
        <f t="shared" si="20"/>
        <v>#NUM!</v>
      </c>
      <c r="GG61" s="7" t="e">
        <f t="shared" si="20"/>
        <v>#NUM!</v>
      </c>
      <c r="GH61" s="7" t="e">
        <f t="shared" si="20"/>
        <v>#NUM!</v>
      </c>
      <c r="GI61" s="7">
        <f t="shared" si="20"/>
        <v>-0.415130615234375</v>
      </c>
      <c r="GJ61" s="7" t="e">
        <f t="shared" si="20"/>
        <v>#NUM!</v>
      </c>
      <c r="GK61" s="7">
        <f t="shared" si="20"/>
        <v>-0.34466552734375</v>
      </c>
    </row>
    <row r="62" spans="6:193">
      <c r="F62" s="20">
        <v>59</v>
      </c>
      <c r="G62">
        <f>'Class data q'!J61</f>
        <v>9.8963456164512234E-29</v>
      </c>
      <c r="H62" s="20">
        <f>'Class data q'!K61</f>
        <v>9.2580523671088475E-29</v>
      </c>
      <c r="J62" s="88">
        <v>6.0509767731663938E-28</v>
      </c>
      <c r="K62" s="7">
        <f t="shared" si="3"/>
        <v>0.46895837783813477</v>
      </c>
      <c r="L62" s="7">
        <f t="shared" si="51"/>
        <v>-3.631281852722168E-2</v>
      </c>
      <c r="M62" s="7">
        <f t="shared" si="51"/>
        <v>0.40878605842590332</v>
      </c>
      <c r="N62" s="7">
        <f t="shared" si="51"/>
        <v>-5.4737091064453125E-2</v>
      </c>
      <c r="O62" s="7">
        <f t="shared" si="51"/>
        <v>-0.2922055721282959</v>
      </c>
      <c r="P62" s="7">
        <f t="shared" si="49"/>
        <v>-0.33404541015625</v>
      </c>
      <c r="Q62" s="7">
        <f t="shared" si="51"/>
        <v>0.358642578125</v>
      </c>
      <c r="R62" s="7">
        <f t="shared" si="51"/>
        <v>-0.4708251953125</v>
      </c>
      <c r="S62" s="7">
        <f t="shared" si="51"/>
        <v>9.1552734375E-4</v>
      </c>
      <c r="T62" s="7">
        <f t="shared" si="51"/>
        <v>-0.19984281063079834</v>
      </c>
      <c r="U62" s="7">
        <f t="shared" si="51"/>
        <v>3.0596017837524414E-2</v>
      </c>
      <c r="V62" s="7">
        <f t="shared" si="51"/>
        <v>0.22458910942077637</v>
      </c>
      <c r="W62" s="7">
        <f t="shared" si="51"/>
        <v>-3.3985376358032227E-2</v>
      </c>
      <c r="X62" s="7">
        <f t="shared" si="51"/>
        <v>-0.43037676811218262</v>
      </c>
      <c r="Y62" s="7">
        <f t="shared" si="51"/>
        <v>-0.41660481691360474</v>
      </c>
      <c r="Z62" s="7">
        <f t="shared" si="51"/>
        <v>-7.3811054229736328E-2</v>
      </c>
      <c r="AA62" s="7">
        <f t="shared" si="51"/>
        <v>0.32409900426864624</v>
      </c>
      <c r="AB62" s="7">
        <f t="shared" si="50"/>
        <v>0.47843241691589355</v>
      </c>
      <c r="AC62" s="7">
        <f t="shared" si="50"/>
        <v>0.16000425815582275</v>
      </c>
      <c r="AD62" s="7">
        <f t="shared" si="50"/>
        <v>0.41270303726196289</v>
      </c>
      <c r="AE62" s="7">
        <f t="shared" si="50"/>
        <v>-3.3347845077514648E-2</v>
      </c>
      <c r="AF62" s="7">
        <f t="shared" si="50"/>
        <v>0.4254603385925293</v>
      </c>
      <c r="AG62" s="7">
        <f t="shared" si="50"/>
        <v>0.301910400390625</v>
      </c>
      <c r="AH62" s="7">
        <f t="shared" si="50"/>
        <v>-0.49074506759643555</v>
      </c>
      <c r="AI62" s="7" t="e">
        <f t="shared" si="50"/>
        <v>#NUM!</v>
      </c>
      <c r="AJ62" s="7" t="e">
        <f t="shared" si="50"/>
        <v>#NUM!</v>
      </c>
      <c r="AK62" s="7">
        <f t="shared" si="50"/>
        <v>-3.166961669921875E-2</v>
      </c>
      <c r="AL62" s="7">
        <f t="shared" si="50"/>
        <v>-0.17718505859375</v>
      </c>
      <c r="AM62" s="7">
        <f t="shared" si="50"/>
        <v>-0.2763671875</v>
      </c>
      <c r="AN62" s="7">
        <f t="shared" si="50"/>
        <v>7.2021484375E-3</v>
      </c>
      <c r="AO62" s="7">
        <f t="shared" si="50"/>
        <v>-2.1602153778076172E-2</v>
      </c>
      <c r="AP62" s="7">
        <f t="shared" si="50"/>
        <v>-0.38327479362487793</v>
      </c>
      <c r="AQ62" s="7">
        <f t="shared" ref="AQ62:BF125" si="59">IF(MOD(AQ$3/$J62,1)&gt;0.5,-(1-MOD(AQ$3/$J62,1)),MOD(AQ$3/$J62,1))</f>
        <v>-0.13711607456207275</v>
      </c>
      <c r="AR62" s="7">
        <f t="shared" si="59"/>
        <v>-2.1602153778076172E-2</v>
      </c>
      <c r="AS62" s="7">
        <f t="shared" si="59"/>
        <v>0.15923428535461426</v>
      </c>
      <c r="AT62" s="7">
        <f t="shared" si="59"/>
        <v>-2.1602153778076172E-2</v>
      </c>
      <c r="AU62" s="7">
        <f t="shared" si="59"/>
        <v>-0.38327479362487793</v>
      </c>
      <c r="AV62" s="7">
        <f t="shared" si="59"/>
        <v>-2.1602153778076172E-2</v>
      </c>
      <c r="AW62" s="7">
        <f t="shared" si="59"/>
        <v>-0.38327479362487793</v>
      </c>
      <c r="AX62" s="7">
        <f t="shared" si="59"/>
        <v>-0.38327479362487793</v>
      </c>
      <c r="AY62" s="7">
        <f t="shared" si="59"/>
        <v>-2.1602153778076172E-2</v>
      </c>
      <c r="AZ62" s="7">
        <f t="shared" si="59"/>
        <v>-0.38327479362487793</v>
      </c>
      <c r="BA62" s="7">
        <f t="shared" si="59"/>
        <v>-0.13711607456207275</v>
      </c>
      <c r="BB62" s="7">
        <f t="shared" si="59"/>
        <v>-0.2024385929107666</v>
      </c>
      <c r="BC62" s="7">
        <f t="shared" si="59"/>
        <v>-0.29910576343536377</v>
      </c>
      <c r="BD62" s="7">
        <f t="shared" si="59"/>
        <v>-2.1602153778076172E-2</v>
      </c>
      <c r="BE62" s="7">
        <f t="shared" si="59"/>
        <v>-0.2024385929107666</v>
      </c>
      <c r="BF62" s="7">
        <f t="shared" si="59"/>
        <v>-2.1602153778076172E-2</v>
      </c>
      <c r="BG62" s="7">
        <f t="shared" si="57"/>
        <v>-0.13711607456207275</v>
      </c>
      <c r="BH62" s="7">
        <f t="shared" si="57"/>
        <v>-0.13711607456207275</v>
      </c>
      <c r="BI62" s="7">
        <f t="shared" si="57"/>
        <v>-0.29910576343536377</v>
      </c>
      <c r="BJ62" s="7">
        <f t="shared" si="57"/>
        <v>0.15978646278381348</v>
      </c>
      <c r="BK62" s="7">
        <f t="shared" si="57"/>
        <v>0.34281826019287109</v>
      </c>
      <c r="BL62" s="7">
        <f t="shared" si="57"/>
        <v>-0.28864932060241699</v>
      </c>
      <c r="BM62" s="7">
        <f t="shared" si="57"/>
        <v>0.10116887092590332</v>
      </c>
      <c r="BN62" s="7">
        <f t="shared" si="57"/>
        <v>1.7067411343259929E-2</v>
      </c>
      <c r="BO62" s="7">
        <f t="shared" si="57"/>
        <v>6.9231318745547913E-3</v>
      </c>
      <c r="BP62" s="7">
        <f t="shared" si="57"/>
        <v>0.16354955550874806</v>
      </c>
      <c r="BQ62" s="7">
        <f t="shared" si="57"/>
        <v>0</v>
      </c>
      <c r="BR62" s="7">
        <f t="shared" si="57"/>
        <v>-0.35812381684589933</v>
      </c>
      <c r="BS62" s="7">
        <f t="shared" si="57"/>
        <v>-5.0037262024879015E-3</v>
      </c>
      <c r="BT62" s="7">
        <f t="shared" si="57"/>
        <v>6.1621559529098993E-3</v>
      </c>
      <c r="BU62" s="7">
        <f t="shared" si="57"/>
        <v>0.46895837783813477</v>
      </c>
      <c r="BV62" s="7">
        <f t="shared" si="39"/>
        <v>-3.631281852722168E-2</v>
      </c>
      <c r="BW62" s="7">
        <f t="shared" si="39"/>
        <v>0.40878605842590332</v>
      </c>
      <c r="BX62" s="7">
        <f t="shared" si="39"/>
        <v>-5.4737091064453125E-2</v>
      </c>
      <c r="BY62" s="7">
        <f t="shared" si="39"/>
        <v>-0.2922055721282959</v>
      </c>
      <c r="BZ62" s="7">
        <f t="shared" si="39"/>
        <v>-0.4658048152923584</v>
      </c>
      <c r="CA62" s="7">
        <f t="shared" si="39"/>
        <v>-0.31945919990539551</v>
      </c>
      <c r="CB62" s="7">
        <f t="shared" si="39"/>
        <v>0.10119366645812988</v>
      </c>
      <c r="CC62" s="7">
        <f t="shared" si="39"/>
        <v>0.10069620609283447</v>
      </c>
      <c r="CD62" s="7">
        <f t="shared" si="39"/>
        <v>0.29497933387756348</v>
      </c>
      <c r="CE62" s="7">
        <f t="shared" si="39"/>
        <v>-0.12100124359130859</v>
      </c>
      <c r="CF62" s="7">
        <f t="shared" si="39"/>
        <v>-0.24840044975280762</v>
      </c>
      <c r="CG62" s="7">
        <f t="shared" si="39"/>
        <v>-0.4906165599822998</v>
      </c>
      <c r="CH62" s="7">
        <f t="shared" si="48"/>
        <v>0.31958234310150146</v>
      </c>
      <c r="CI62" s="7">
        <f t="shared" si="48"/>
        <v>0.30795860290527344</v>
      </c>
      <c r="CJ62" s="7">
        <f t="shared" si="48"/>
        <v>-0.42844247817993164</v>
      </c>
      <c r="CK62" s="7">
        <f t="shared" si="48"/>
        <v>0.3983464241027832</v>
      </c>
      <c r="CL62" s="7">
        <f t="shared" si="48"/>
        <v>0.11287355422973633</v>
      </c>
      <c r="CM62" s="7">
        <f t="shared" si="48"/>
        <v>-2.6836395263671875E-2</v>
      </c>
      <c r="CN62" s="7">
        <f t="shared" si="48"/>
        <v>-5.052947998046875E-2</v>
      </c>
      <c r="CO62" s="7">
        <f t="shared" si="42"/>
        <v>-0.39550209045410156</v>
      </c>
      <c r="CP62" s="7">
        <f t="shared" si="42"/>
        <v>0.27707386016845703</v>
      </c>
      <c r="CQ62" s="7">
        <f t="shared" si="42"/>
        <v>0.21399688720703125</v>
      </c>
      <c r="CR62" s="7">
        <f t="shared" si="42"/>
        <v>-0.3791046142578125</v>
      </c>
      <c r="CS62" s="7">
        <f t="shared" si="42"/>
        <v>0.16271400451660156</v>
      </c>
      <c r="CT62" s="7">
        <f t="shared" si="42"/>
        <v>1.824188232421875E-2</v>
      </c>
      <c r="CU62" s="7">
        <f t="shared" si="42"/>
        <v>0.3453216552734375</v>
      </c>
      <c r="CV62" s="7">
        <f t="shared" ref="CV62:DK125" si="60">IF(MOD(CV$3/$J62,1)&gt;0.5,-(1-MOD(CV$3/$J62,1)),MOD(CV$3/$J62,1))</f>
        <v>-0.1164398193359375</v>
      </c>
      <c r="CW62" s="7">
        <f t="shared" si="60"/>
        <v>0.20936393737792969</v>
      </c>
      <c r="CX62" s="7">
        <f t="shared" si="60"/>
        <v>-0.27334713935852051</v>
      </c>
      <c r="CY62" s="7">
        <f t="shared" si="60"/>
        <v>0.10048627853393555</v>
      </c>
      <c r="CZ62" s="7">
        <f t="shared" si="60"/>
        <v>-0.36590242385864258</v>
      </c>
      <c r="DA62" s="7">
        <f t="shared" si="60"/>
        <v>0.43017816543579102</v>
      </c>
      <c r="DB62" s="7">
        <f t="shared" si="60"/>
        <v>-1.5953302383422852E-2</v>
      </c>
      <c r="DC62" s="7">
        <f t="shared" si="60"/>
        <v>-0.37609145790338516</v>
      </c>
      <c r="DD62" s="7">
        <f t="shared" si="60"/>
        <v>-0.14239991456270218</v>
      </c>
      <c r="DE62" s="7">
        <f t="shared" si="60"/>
        <v>-0.43960624933242798</v>
      </c>
      <c r="DF62" s="7">
        <f t="shared" si="60"/>
        <v>-0.33318208064883947</v>
      </c>
      <c r="DG62" s="7">
        <f t="shared" si="60"/>
        <v>0.35542243719100952</v>
      </c>
      <c r="DH62" s="7">
        <f t="shared" si="60"/>
        <v>-0.2178378701210022</v>
      </c>
      <c r="DI62" s="7">
        <f t="shared" si="60"/>
        <v>0.18534580618143082</v>
      </c>
      <c r="DJ62" s="7">
        <f t="shared" si="60"/>
        <v>-0.42824488878250122</v>
      </c>
      <c r="DK62" s="7">
        <f t="shared" si="60"/>
        <v>0.49352014064788818</v>
      </c>
      <c r="DL62" s="7">
        <f t="shared" si="54"/>
        <v>1.4513731002807617E-2</v>
      </c>
      <c r="DM62" s="7">
        <f t="shared" si="54"/>
        <v>0.46599745750427246</v>
      </c>
      <c r="DN62" s="7">
        <f t="shared" si="54"/>
        <v>-0.35298609733581543</v>
      </c>
      <c r="DO62" s="7">
        <f t="shared" si="54"/>
        <v>-0.22537326812744141</v>
      </c>
      <c r="DP62" s="7">
        <f t="shared" si="54"/>
        <v>0.4225308895111084</v>
      </c>
      <c r="DQ62" s="7">
        <f t="shared" si="54"/>
        <v>0.34916901588439941</v>
      </c>
      <c r="DR62" s="7">
        <f t="shared" si="53"/>
        <v>-9.3545436859130859E-2</v>
      </c>
      <c r="DS62" s="7">
        <f t="shared" si="53"/>
        <v>-3.2813549041748047E-3</v>
      </c>
      <c r="DT62" s="7">
        <f t="shared" si="53"/>
        <v>-0.34083175659179688</v>
      </c>
      <c r="DU62" s="7">
        <f t="shared" si="53"/>
        <v>0.16305732727050781</v>
      </c>
      <c r="DV62" s="7">
        <f t="shared" si="53"/>
        <v>3.4409999847412109E-2</v>
      </c>
      <c r="DW62" s="7">
        <f t="shared" si="53"/>
        <v>0.41301822662353516</v>
      </c>
      <c r="DX62" s="7">
        <f t="shared" si="53"/>
        <v>-2.3509979248046875E-2</v>
      </c>
      <c r="DY62" s="7">
        <f t="shared" si="53"/>
        <v>-1.0763049125671387E-2</v>
      </c>
      <c r="DZ62" s="7">
        <f t="shared" si="53"/>
        <v>-0.46126008033752441</v>
      </c>
      <c r="EA62" s="7">
        <f t="shared" si="53"/>
        <v>-0.3455963134765625</v>
      </c>
      <c r="EB62" s="7">
        <f t="shared" si="53"/>
        <v>-0.37958037853240967</v>
      </c>
      <c r="EC62" s="7">
        <f t="shared" si="53"/>
        <v>0.18394613265991211</v>
      </c>
      <c r="ED62" s="7">
        <f t="shared" si="53"/>
        <v>-4.035186767578125E-2</v>
      </c>
      <c r="EE62" s="7">
        <f t="shared" si="53"/>
        <v>-0.13325196504592896</v>
      </c>
      <c r="EF62" s="7">
        <f t="shared" si="53"/>
        <v>3.9747238159179688E-2</v>
      </c>
      <c r="EG62" s="7">
        <f t="shared" si="53"/>
        <v>0.43992853164672852</v>
      </c>
      <c r="EH62" s="7">
        <f t="shared" si="56"/>
        <v>-0.40886342525482178</v>
      </c>
      <c r="EI62" s="7">
        <f t="shared" si="56"/>
        <v>0.20919346809387207</v>
      </c>
      <c r="EJ62" s="7">
        <f t="shared" si="55"/>
        <v>-2.3082256317138672E-2</v>
      </c>
      <c r="EK62" s="7">
        <f t="shared" si="55"/>
        <v>0.34056085348129272</v>
      </c>
      <c r="EL62" s="7">
        <f t="shared" si="55"/>
        <v>5.0078392028808594E-2</v>
      </c>
      <c r="EM62" s="7">
        <f t="shared" si="55"/>
        <v>7.5452685356140137E-2</v>
      </c>
      <c r="EN62" s="7">
        <f t="shared" si="55"/>
        <v>-0.34688663482666016</v>
      </c>
      <c r="EO62" s="7">
        <f t="shared" si="55"/>
        <v>2.8660774230957031E-2</v>
      </c>
      <c r="EP62" s="7">
        <f t="shared" si="55"/>
        <v>0.32687485218048096</v>
      </c>
      <c r="EQ62" s="7">
        <f t="shared" si="55"/>
        <v>-0.4279632568359375</v>
      </c>
      <c r="ER62" s="7">
        <f t="shared" si="55"/>
        <v>0.22462475299835205</v>
      </c>
      <c r="ES62" s="7">
        <f t="shared" si="55"/>
        <v>0.24994957447052002</v>
      </c>
      <c r="ET62" s="7">
        <f t="shared" si="55"/>
        <v>-0.41768074035644531</v>
      </c>
      <c r="EU62" s="7">
        <f t="shared" si="55"/>
        <v>-0.34217739105224609</v>
      </c>
      <c r="EV62" s="7">
        <f t="shared" si="55"/>
        <v>0.31138187646865845</v>
      </c>
      <c r="EW62" s="7">
        <f t="shared" si="55"/>
        <v>0.44485390186309814</v>
      </c>
      <c r="EX62" s="7">
        <f t="shared" si="55"/>
        <v>-0.30645847320556641</v>
      </c>
      <c r="EY62" s="7">
        <f t="shared" si="55"/>
        <v>-0.31746649742126465</v>
      </c>
      <c r="EZ62" s="7">
        <f t="shared" ref="EZ62:FO125" si="61">IF(MOD(EZ$3/$J62,1)&gt;0.5,-(1-MOD(EZ$3/$J62,1)),MOD(EZ$3/$J62,1))</f>
        <v>-0.48277759552001953</v>
      </c>
      <c r="FA62" s="7">
        <f t="shared" si="61"/>
        <v>0.34333276748657227</v>
      </c>
      <c r="FB62" s="7">
        <f t="shared" si="61"/>
        <v>0.32305526733398438</v>
      </c>
      <c r="FC62" s="7">
        <f t="shared" si="61"/>
        <v>-0.36796385049819946</v>
      </c>
      <c r="FD62" s="7">
        <f t="shared" si="61"/>
        <v>-2.4158775806427002E-2</v>
      </c>
      <c r="FE62" s="7">
        <f t="shared" si="61"/>
        <v>-0.32574447989463806</v>
      </c>
      <c r="FF62" s="7">
        <f t="shared" si="61"/>
        <v>0.40335947275161743</v>
      </c>
      <c r="FG62" s="7">
        <f t="shared" si="61"/>
        <v>-0.20601832866668701</v>
      </c>
      <c r="FH62" s="7">
        <f t="shared" si="61"/>
        <v>0.2679443359375</v>
      </c>
      <c r="FI62" s="7">
        <f t="shared" si="61"/>
        <v>0.17949676513671875</v>
      </c>
      <c r="FJ62" s="7">
        <f t="shared" si="61"/>
        <v>-0.31754302978515625</v>
      </c>
      <c r="FK62" s="7">
        <f t="shared" si="61"/>
        <v>-0.24152374267578125</v>
      </c>
      <c r="FL62" s="7">
        <f t="shared" si="61"/>
        <v>0.49434661865234375</v>
      </c>
      <c r="FM62" s="7">
        <f t="shared" si="61"/>
        <v>4.00390625E-2</v>
      </c>
      <c r="FN62" s="7">
        <f t="shared" si="61"/>
        <v>-0.2642822265625</v>
      </c>
      <c r="FO62" s="7">
        <f t="shared" si="61"/>
        <v>0.12082672119140625</v>
      </c>
      <c r="FP62" s="7">
        <f t="shared" si="58"/>
        <v>-0.20553970336914063</v>
      </c>
      <c r="FQ62" s="7">
        <f t="shared" si="58"/>
        <v>4.98199462890625E-2</v>
      </c>
      <c r="FR62" s="7">
        <f t="shared" si="52"/>
        <v>2.0290374755859375E-2</v>
      </c>
      <c r="FS62" s="7">
        <f t="shared" si="52"/>
        <v>-9.906768798828125E-3</v>
      </c>
      <c r="FT62" s="7">
        <f t="shared" si="52"/>
        <v>-0.44873046875</v>
      </c>
      <c r="FU62" s="7">
        <f t="shared" si="52"/>
        <v>0.41516780853271484</v>
      </c>
      <c r="FV62" s="7">
        <f t="shared" si="52"/>
        <v>0.36676144599914551</v>
      </c>
      <c r="FW62" s="7">
        <f t="shared" si="52"/>
        <v>0.21534585952758789</v>
      </c>
      <c r="FX62" s="7">
        <f t="shared" si="52"/>
        <v>9.5702171325683594E-2</v>
      </c>
      <c r="FY62" s="7">
        <f t="shared" si="52"/>
        <v>-0.11142957210540771</v>
      </c>
      <c r="FZ62" s="7">
        <f t="shared" si="52"/>
        <v>0.38079643249511719</v>
      </c>
      <c r="GA62" s="7">
        <f t="shared" si="52"/>
        <v>0.3004150390625</v>
      </c>
      <c r="GB62" s="7">
        <f t="shared" si="52"/>
        <v>7.598876953125E-2</v>
      </c>
      <c r="GC62" s="7">
        <f t="shared" si="52"/>
        <v>0.12017822265625</v>
      </c>
      <c r="GD62" s="7">
        <f t="shared" si="52"/>
        <v>-0.377197265625</v>
      </c>
      <c r="GE62" s="7">
        <f t="shared" si="52"/>
        <v>0.161376953125</v>
      </c>
      <c r="GF62" s="7">
        <f t="shared" si="20"/>
        <v>-1.708984375E-3</v>
      </c>
      <c r="GG62" s="7">
        <f t="shared" ref="GG62:GK125" si="62">IF(MOD(GG$3/$J62,1)&gt;0.5,-(1-MOD(GG$3/$J62,1)),MOD(GG$3/$J62,1))</f>
        <v>-0.2586669921875</v>
      </c>
      <c r="GH62" s="7">
        <f t="shared" si="62"/>
        <v>0.2525634765625</v>
      </c>
      <c r="GI62" s="7">
        <f t="shared" si="62"/>
        <v>-0.2389678955078125</v>
      </c>
      <c r="GJ62" s="7">
        <f t="shared" si="62"/>
        <v>3.033447265625E-2</v>
      </c>
      <c r="GK62" s="7">
        <f t="shared" si="62"/>
        <v>0.22842216491699219</v>
      </c>
    </row>
    <row r="63" spans="6:193">
      <c r="F63" s="20">
        <v>60</v>
      </c>
      <c r="G63">
        <f>'Class data q'!J62</f>
        <v>6.0509767731663938E-28</v>
      </c>
      <c r="H63" s="20">
        <f>'Class data q'!K62</f>
        <v>6.8228461213493068E-28</v>
      </c>
      <c r="J63" s="89">
        <v>2.8087884968179736E-27</v>
      </c>
      <c r="K63" s="7">
        <f t="shared" si="3"/>
        <v>0.4857623428106308</v>
      </c>
      <c r="L63" s="7">
        <f t="shared" si="51"/>
        <v>8.7727904319763184E-3</v>
      </c>
      <c r="M63" s="7">
        <f t="shared" si="51"/>
        <v>0.2144511342048645</v>
      </c>
      <c r="N63" s="7">
        <f t="shared" si="51"/>
        <v>0.35998249053955078</v>
      </c>
      <c r="O63" s="7">
        <f t="shared" si="51"/>
        <v>-0.25535297393798828</v>
      </c>
      <c r="P63" s="7">
        <f t="shared" si="49"/>
        <v>-0.1590118408203125</v>
      </c>
      <c r="Q63" s="7">
        <f t="shared" si="51"/>
        <v>-5.3497314453125E-2</v>
      </c>
      <c r="R63" s="7">
        <f t="shared" si="51"/>
        <v>-0.498626708984375</v>
      </c>
      <c r="S63" s="7">
        <f t="shared" si="51"/>
        <v>-6.858062744140625E-2</v>
      </c>
      <c r="T63" s="7">
        <f t="shared" si="51"/>
        <v>0.29846107959747314</v>
      </c>
      <c r="U63" s="7">
        <f t="shared" si="51"/>
        <v>0.13249588012695313</v>
      </c>
      <c r="V63" s="7">
        <f t="shared" si="51"/>
        <v>0.15315866470336914</v>
      </c>
      <c r="W63" s="7">
        <f t="shared" si="51"/>
        <v>-4.0057435631752014E-2</v>
      </c>
      <c r="X63" s="7">
        <f t="shared" si="51"/>
        <v>0.18496379256248474</v>
      </c>
      <c r="Y63" s="7">
        <f t="shared" si="51"/>
        <v>-6.2290489673614502E-2</v>
      </c>
      <c r="Z63" s="7">
        <f t="shared" si="51"/>
        <v>-0.19313681125640869</v>
      </c>
      <c r="AA63" s="7">
        <f t="shared" si="51"/>
        <v>0.28750553727149963</v>
      </c>
      <c r="AB63" s="7">
        <f t="shared" si="50"/>
        <v>0.1413014829158783</v>
      </c>
      <c r="AC63" s="7">
        <f t="shared" si="50"/>
        <v>0.20510280132293701</v>
      </c>
      <c r="AD63" s="7">
        <f t="shared" si="50"/>
        <v>-0.15560224652290344</v>
      </c>
      <c r="AE63" s="7">
        <f t="shared" si="50"/>
        <v>-0.10632485151290894</v>
      </c>
      <c r="AF63" s="7">
        <f t="shared" si="50"/>
        <v>9.6886038780212402E-2</v>
      </c>
      <c r="AG63" s="7">
        <f t="shared" si="50"/>
        <v>5.0991009920835495E-2</v>
      </c>
      <c r="AH63" s="7">
        <f t="shared" si="50"/>
        <v>7.0050567388534546E-2</v>
      </c>
      <c r="AI63" s="7">
        <f t="shared" si="50"/>
        <v>0.22900390625</v>
      </c>
      <c r="AJ63" s="7">
        <f t="shared" si="50"/>
        <v>9.28955078125E-2</v>
      </c>
      <c r="AK63" s="7">
        <f t="shared" si="50"/>
        <v>0.27789688110351563</v>
      </c>
      <c r="AL63" s="7">
        <f t="shared" si="50"/>
        <v>-0.37375640869140625</v>
      </c>
      <c r="AM63" s="7">
        <f t="shared" si="50"/>
        <v>-0.130706787109375</v>
      </c>
      <c r="AN63" s="7">
        <f t="shared" si="50"/>
        <v>0.367279052734375</v>
      </c>
      <c r="AO63" s="7">
        <f t="shared" si="50"/>
        <v>0.203879714012146</v>
      </c>
      <c r="AP63" s="7">
        <f t="shared" si="50"/>
        <v>0.45807245373725891</v>
      </c>
      <c r="AQ63" s="7">
        <f t="shared" si="59"/>
        <v>0.3057720959186554</v>
      </c>
      <c r="AR63" s="7">
        <f t="shared" si="59"/>
        <v>0.203879714012146</v>
      </c>
      <c r="AS63" s="7">
        <f t="shared" si="59"/>
        <v>7.6783359050750732E-2</v>
      </c>
      <c r="AT63" s="7">
        <f t="shared" si="59"/>
        <v>0.203879714012146</v>
      </c>
      <c r="AU63" s="7">
        <f t="shared" si="59"/>
        <v>0.45807245373725891</v>
      </c>
      <c r="AV63" s="7">
        <f t="shared" si="59"/>
        <v>0.203879714012146</v>
      </c>
      <c r="AW63" s="7">
        <f t="shared" si="59"/>
        <v>0.45807245373725891</v>
      </c>
      <c r="AX63" s="7">
        <f t="shared" si="59"/>
        <v>0.45807245373725891</v>
      </c>
      <c r="AY63" s="7">
        <f t="shared" si="59"/>
        <v>0.203879714012146</v>
      </c>
      <c r="AZ63" s="7">
        <f t="shared" si="59"/>
        <v>0.45807245373725891</v>
      </c>
      <c r="BA63" s="7">
        <f t="shared" si="59"/>
        <v>0.3057720959186554</v>
      </c>
      <c r="BB63" s="7">
        <f t="shared" si="59"/>
        <v>0.33097606897354126</v>
      </c>
      <c r="BC63" s="7">
        <f t="shared" si="59"/>
        <v>-0.1121211051940918</v>
      </c>
      <c r="BD63" s="7">
        <f t="shared" si="59"/>
        <v>0.203879714012146</v>
      </c>
      <c r="BE63" s="7">
        <f t="shared" si="59"/>
        <v>0.33097606897354126</v>
      </c>
      <c r="BF63" s="7">
        <f t="shared" si="59"/>
        <v>0.203879714012146</v>
      </c>
      <c r="BG63" s="7">
        <f t="shared" si="57"/>
        <v>0.3057720959186554</v>
      </c>
      <c r="BH63" s="7">
        <f t="shared" si="57"/>
        <v>0.3057720959186554</v>
      </c>
      <c r="BI63" s="7">
        <f t="shared" si="57"/>
        <v>-0.1121211051940918</v>
      </c>
      <c r="BJ63" s="7">
        <f t="shared" si="57"/>
        <v>0.2078137993812561</v>
      </c>
      <c r="BK63" s="7">
        <f t="shared" si="57"/>
        <v>-0.17100381851196289</v>
      </c>
      <c r="BL63" s="7">
        <f t="shared" si="57"/>
        <v>-0.2588246613740921</v>
      </c>
      <c r="BM63" s="7">
        <f t="shared" si="57"/>
        <v>0.32774984836578369</v>
      </c>
      <c r="BN63" s="7">
        <f t="shared" si="57"/>
        <v>3.6768346827516676E-3</v>
      </c>
      <c r="BO63" s="7">
        <f t="shared" si="57"/>
        <v>1.4914512152822232E-3</v>
      </c>
      <c r="BP63" s="7">
        <f t="shared" si="57"/>
        <v>3.523350237179701E-2</v>
      </c>
      <c r="BQ63" s="7">
        <f t="shared" si="57"/>
        <v>0.21543013224461141</v>
      </c>
      <c r="BR63" s="7">
        <f t="shared" si="57"/>
        <v>0</v>
      </c>
      <c r="BS63" s="7">
        <f t="shared" si="57"/>
        <v>-1.0779533975178168E-3</v>
      </c>
      <c r="BT63" s="7">
        <f t="shared" si="57"/>
        <v>1.3275140718472991E-3</v>
      </c>
      <c r="BU63" s="7">
        <f t="shared" si="57"/>
        <v>0.4857623428106308</v>
      </c>
      <c r="BV63" s="7">
        <f t="shared" si="39"/>
        <v>8.7727904319763184E-3</v>
      </c>
      <c r="BW63" s="7">
        <f t="shared" si="39"/>
        <v>0.2144511342048645</v>
      </c>
      <c r="BX63" s="7">
        <f t="shared" si="39"/>
        <v>0.35998249053955078</v>
      </c>
      <c r="BY63" s="7">
        <f t="shared" si="39"/>
        <v>-0.25535297393798828</v>
      </c>
      <c r="BZ63" s="7">
        <f t="shared" si="39"/>
        <v>0.17781311273574829</v>
      </c>
      <c r="CA63" s="7">
        <f t="shared" si="39"/>
        <v>-0.24745452404022217</v>
      </c>
      <c r="CB63" s="7">
        <f t="shared" si="39"/>
        <v>6.1380594968795776E-2</v>
      </c>
      <c r="CC63" s="7">
        <f t="shared" si="39"/>
        <v>4.7065615653991699E-3</v>
      </c>
      <c r="CD63" s="7">
        <f t="shared" si="39"/>
        <v>-4.6535015106201172E-2</v>
      </c>
      <c r="CE63" s="7">
        <f t="shared" si="39"/>
        <v>0.30089201033115387</v>
      </c>
      <c r="CF63" s="7">
        <f t="shared" ref="CF63:CU126" si="63">IF(MOD(CF$3/$J63,1)&gt;0.5,-(1-MOD(CF$3/$J63,1)),MOD(CF$3/$J63,1))</f>
        <v>-0.38253164291381836</v>
      </c>
      <c r="CG63" s="7">
        <f t="shared" si="63"/>
        <v>-0.11944559216499329</v>
      </c>
      <c r="CH63" s="7">
        <f t="shared" si="63"/>
        <v>-0.22053426504135132</v>
      </c>
      <c r="CI63" s="7">
        <f t="shared" si="63"/>
        <v>-0.1592140793800354</v>
      </c>
      <c r="CJ63" s="7">
        <f t="shared" si="63"/>
        <v>0.42598819732666016</v>
      </c>
      <c r="CK63" s="7">
        <f t="shared" si="63"/>
        <v>-2.4425089359283447E-2</v>
      </c>
      <c r="CL63" s="7">
        <f t="shared" si="63"/>
        <v>0.45243728160858154</v>
      </c>
      <c r="CM63" s="7">
        <f t="shared" si="63"/>
        <v>-0.14429688453674316</v>
      </c>
      <c r="CN63" s="7">
        <f t="shared" si="63"/>
        <v>-3.7015914916992188E-2</v>
      </c>
      <c r="CO63" s="7">
        <f t="shared" si="63"/>
        <v>-1.1406421661376953E-2</v>
      </c>
      <c r="CP63" s="7">
        <f t="shared" si="63"/>
        <v>1.5007972717285156E-2</v>
      </c>
      <c r="CQ63" s="7">
        <f t="shared" si="63"/>
        <v>-0.36528587341308594</v>
      </c>
      <c r="CR63" s="7">
        <f t="shared" si="63"/>
        <v>7.3037147521972656E-2</v>
      </c>
      <c r="CS63" s="7">
        <f t="shared" si="63"/>
        <v>0.34453821182250977</v>
      </c>
      <c r="CT63" s="7">
        <f t="shared" si="63"/>
        <v>-0.46237945556640625</v>
      </c>
      <c r="CU63" s="7">
        <f t="shared" si="63"/>
        <v>0.21363162994384766</v>
      </c>
      <c r="CV63" s="7">
        <f t="shared" si="60"/>
        <v>-0.20964813232421875</v>
      </c>
      <c r="CW63" s="7">
        <f t="shared" si="60"/>
        <v>-0.14150041341781616</v>
      </c>
      <c r="CX63" s="7">
        <f t="shared" si="60"/>
        <v>-0.13053852319717407</v>
      </c>
      <c r="CY63" s="7">
        <f t="shared" si="60"/>
        <v>-0.30792886018753052</v>
      </c>
      <c r="CZ63" s="7">
        <f t="shared" si="60"/>
        <v>-1.2224197387695313E-2</v>
      </c>
      <c r="DA63" s="7">
        <f t="shared" si="60"/>
        <v>0.22459697723388672</v>
      </c>
      <c r="DB63" s="7">
        <f t="shared" si="60"/>
        <v>-0.3725493848323822</v>
      </c>
      <c r="DC63" s="7">
        <f t="shared" si="60"/>
        <v>-0.41719089634716511</v>
      </c>
      <c r="DD63" s="7">
        <f t="shared" si="60"/>
        <v>-0.10681834630668163</v>
      </c>
      <c r="DE63" s="7">
        <f t="shared" si="60"/>
        <v>-0.23001646995544434</v>
      </c>
      <c r="DF63" s="7">
        <f t="shared" si="60"/>
        <v>-6.8881754297763109E-2</v>
      </c>
      <c r="DG63" s="7">
        <f t="shared" si="60"/>
        <v>0.27019866614136845</v>
      </c>
      <c r="DH63" s="7">
        <f t="shared" si="60"/>
        <v>0.41558322310447693</v>
      </c>
      <c r="DI63" s="7">
        <f t="shared" si="60"/>
        <v>-8.2272136583924294E-2</v>
      </c>
      <c r="DJ63" s="7">
        <f t="shared" si="60"/>
        <v>0.48076595366001129</v>
      </c>
      <c r="DK63" s="7">
        <f t="shared" si="60"/>
        <v>-0.31865270435810089</v>
      </c>
      <c r="DL63" s="7">
        <f t="shared" si="54"/>
        <v>0.37661468982696533</v>
      </c>
      <c r="DM63" s="7">
        <f t="shared" si="54"/>
        <v>-0.24866129457950592</v>
      </c>
      <c r="DN63" s="7">
        <f t="shared" si="54"/>
        <v>-0.19527900218963623</v>
      </c>
      <c r="DO63" s="7">
        <f t="shared" si="54"/>
        <v>0.19023573398590088</v>
      </c>
      <c r="DP63" s="7">
        <f t="shared" si="54"/>
        <v>-3.8973063230514526E-2</v>
      </c>
      <c r="DQ63" s="7">
        <f t="shared" si="54"/>
        <v>-0.24517904222011566</v>
      </c>
      <c r="DR63" s="7">
        <f t="shared" si="53"/>
        <v>-0.40007683634757996</v>
      </c>
      <c r="DS63" s="7">
        <f t="shared" si="53"/>
        <v>0.32928559184074402</v>
      </c>
      <c r="DT63" s="7">
        <f t="shared" si="53"/>
        <v>-0.17598456144332886</v>
      </c>
      <c r="DU63" s="7">
        <f t="shared" si="53"/>
        <v>-0.29299992322921753</v>
      </c>
      <c r="DV63" s="7">
        <f t="shared" si="53"/>
        <v>0.13809993863105774</v>
      </c>
      <c r="DW63" s="7">
        <f t="shared" si="53"/>
        <v>0.15265253186225891</v>
      </c>
      <c r="DX63" s="7">
        <f t="shared" si="53"/>
        <v>-0.1162857711315155</v>
      </c>
      <c r="DY63" s="7">
        <f t="shared" si="53"/>
        <v>-0.38982442021369934</v>
      </c>
      <c r="DZ63" s="7">
        <f t="shared" si="53"/>
        <v>-8.9454591274261475E-2</v>
      </c>
      <c r="EA63" s="7">
        <f t="shared" si="53"/>
        <v>-0.2711329460144043</v>
      </c>
      <c r="EB63" s="7">
        <f t="shared" si="53"/>
        <v>0.4709475040435791</v>
      </c>
      <c r="EC63" s="7">
        <f t="shared" si="53"/>
        <v>-0.19018962979316711</v>
      </c>
      <c r="ED63" s="7">
        <f t="shared" si="53"/>
        <v>0.19692248106002808</v>
      </c>
      <c r="EE63" s="7">
        <f t="shared" si="53"/>
        <v>0.37153469026088715</v>
      </c>
      <c r="EF63" s="7">
        <f t="shared" si="53"/>
        <v>-0.2444765716791153</v>
      </c>
      <c r="EG63" s="7">
        <f t="shared" si="53"/>
        <v>-9.5846891403198242E-2</v>
      </c>
      <c r="EH63" s="7">
        <f t="shared" si="56"/>
        <v>0.22781112790107727</v>
      </c>
      <c r="EI63" s="7">
        <f t="shared" si="56"/>
        <v>1.0483294725418091E-2</v>
      </c>
      <c r="EJ63" s="7">
        <f t="shared" si="55"/>
        <v>0.14677420258522034</v>
      </c>
      <c r="EK63" s="7">
        <f t="shared" si="55"/>
        <v>-0.10034368932247162</v>
      </c>
      <c r="EL63" s="7">
        <f t="shared" si="55"/>
        <v>-0.23515073955059052</v>
      </c>
      <c r="EM63" s="7">
        <f t="shared" si="55"/>
        <v>0.10435813665390015</v>
      </c>
      <c r="EN63" s="7">
        <f t="shared" si="55"/>
        <v>0.44004163146018982</v>
      </c>
      <c r="EO63" s="7">
        <f t="shared" si="55"/>
        <v>0.16849792003631592</v>
      </c>
      <c r="EP63" s="7">
        <f t="shared" si="55"/>
        <v>0.14426082372665405</v>
      </c>
      <c r="EQ63" s="7">
        <f t="shared" si="55"/>
        <v>0.43498414754867554</v>
      </c>
      <c r="ER63" s="7">
        <f t="shared" si="55"/>
        <v>-0.32652494311332703</v>
      </c>
      <c r="ES63" s="7">
        <f t="shared" si="55"/>
        <v>0.15031081438064575</v>
      </c>
      <c r="ET63" s="7">
        <f t="shared" si="55"/>
        <v>0.47733938694000244</v>
      </c>
      <c r="EU63" s="7">
        <f t="shared" si="55"/>
        <v>-0.19249153137207031</v>
      </c>
      <c r="EV63" s="7">
        <f t="shared" si="55"/>
        <v>0.40839429199695587</v>
      </c>
      <c r="EW63" s="7">
        <f t="shared" si="55"/>
        <v>-0.31510771811008453</v>
      </c>
      <c r="EX63" s="7">
        <f t="shared" si="55"/>
        <v>0.42219296097755432</v>
      </c>
      <c r="EY63" s="7">
        <f t="shared" si="55"/>
        <v>0.43066364526748657</v>
      </c>
      <c r="EZ63" s="7">
        <f t="shared" si="61"/>
        <v>0.1787773072719574</v>
      </c>
      <c r="FA63" s="7">
        <f t="shared" si="61"/>
        <v>0.47231888771057129</v>
      </c>
      <c r="FB63" s="7">
        <f t="shared" si="61"/>
        <v>-0.15819835662841797</v>
      </c>
      <c r="FC63" s="7">
        <f t="shared" si="61"/>
        <v>0.25407081842422485</v>
      </c>
      <c r="FD63" s="7">
        <f t="shared" si="61"/>
        <v>-0.2094879150390625</v>
      </c>
      <c r="FE63" s="7">
        <f t="shared" si="61"/>
        <v>-0.19078014045953751</v>
      </c>
      <c r="FF63" s="7">
        <f t="shared" si="61"/>
        <v>0.4203098937869072</v>
      </c>
      <c r="FG63" s="7">
        <f t="shared" si="61"/>
        <v>0.33749137073755264</v>
      </c>
      <c r="FH63" s="7">
        <f t="shared" si="61"/>
        <v>0.32205963134765625</v>
      </c>
      <c r="FI63" s="7">
        <f t="shared" si="61"/>
        <v>4.2293548583984375E-2</v>
      </c>
      <c r="FJ63" s="7">
        <f t="shared" si="61"/>
        <v>-0.15482711791992188</v>
      </c>
      <c r="FK63" s="7">
        <f t="shared" si="61"/>
        <v>1.14898681640625E-2</v>
      </c>
      <c r="FL63" s="7">
        <f t="shared" si="61"/>
        <v>0.2412567138671875</v>
      </c>
      <c r="FM63" s="7">
        <f t="shared" si="61"/>
        <v>8.7078094482421875E-2</v>
      </c>
      <c r="FN63" s="7">
        <f t="shared" si="61"/>
        <v>-0.42951202392578125</v>
      </c>
      <c r="FO63" s="7">
        <f t="shared" si="61"/>
        <v>0.40756988525390625</v>
      </c>
      <c r="FP63" s="7">
        <f t="shared" si="58"/>
        <v>0.12244176864624023</v>
      </c>
      <c r="FQ63" s="7">
        <f t="shared" si="58"/>
        <v>-7.9803466796875E-3</v>
      </c>
      <c r="FR63" s="7">
        <f t="shared" si="52"/>
        <v>0.35316085815429688</v>
      </c>
      <c r="FS63" s="7">
        <f t="shared" si="52"/>
        <v>-0.18175315856933594</v>
      </c>
      <c r="FT63" s="7">
        <f t="shared" si="52"/>
        <v>-2.8779983520507813E-2</v>
      </c>
      <c r="FU63" s="7">
        <f t="shared" si="52"/>
        <v>0.13652857393026352</v>
      </c>
      <c r="FV63" s="7">
        <f t="shared" si="52"/>
        <v>7.9913139343261719E-2</v>
      </c>
      <c r="FW63" s="7">
        <f t="shared" si="52"/>
        <v>-0.18345320224761963</v>
      </c>
      <c r="FX63" s="7">
        <f t="shared" si="52"/>
        <v>-0.39361000061035156</v>
      </c>
      <c r="FY63" s="7">
        <f t="shared" si="52"/>
        <v>-0.36630459129810333</v>
      </c>
      <c r="FZ63" s="7">
        <f t="shared" si="52"/>
        <v>-0.44708776473999023</v>
      </c>
      <c r="GA63" s="7">
        <f t="shared" si="52"/>
        <v>0.34246826171875</v>
      </c>
      <c r="GB63" s="7">
        <f t="shared" si="52"/>
        <v>0.3509063720703125</v>
      </c>
      <c r="GC63" s="7">
        <f t="shared" si="52"/>
        <v>0.3353424072265625</v>
      </c>
      <c r="GD63" s="7">
        <f t="shared" si="52"/>
        <v>0.19976806640625</v>
      </c>
      <c r="GE63" s="7">
        <f t="shared" si="52"/>
        <v>-1.37786865234375E-2</v>
      </c>
      <c r="GF63" s="7">
        <f t="shared" ref="FW63:GK126" si="64">IF(MOD(GF$3/$J63,1)&gt;0.5,-(1-MOD(GF$3/$J63,1)),MOD(GF$3/$J63,1))</f>
        <v>-8.5357666015625E-2</v>
      </c>
      <c r="GG63" s="7">
        <f t="shared" si="64"/>
        <v>-0.4090576171875</v>
      </c>
      <c r="GH63" s="7">
        <f t="shared" si="64"/>
        <v>-0.283843994140625</v>
      </c>
      <c r="GI63" s="7">
        <f t="shared" si="64"/>
        <v>-0.40830326080322266</v>
      </c>
      <c r="GJ63" s="7">
        <f t="shared" si="64"/>
        <v>-0.29681396484375</v>
      </c>
      <c r="GK63" s="7">
        <f t="shared" si="64"/>
        <v>0.17641544342041016</v>
      </c>
    </row>
    <row r="64" spans="6:193">
      <c r="F64" s="20">
        <v>61</v>
      </c>
      <c r="G64">
        <f>'Class data q'!J63</f>
        <v>2.8087884968179736E-27</v>
      </c>
      <c r="H64" s="20">
        <f>'Class data q'!K63</f>
        <v>4.2033936976222775E-27</v>
      </c>
      <c r="J64" s="88">
        <v>-3.0277431030538229E-30</v>
      </c>
      <c r="K64" s="7">
        <f t="shared" si="3"/>
        <v>0.4754180908203125</v>
      </c>
      <c r="L64" s="7">
        <f t="shared" si="51"/>
        <v>0.42578125</v>
      </c>
      <c r="M64" s="7">
        <f t="shared" si="51"/>
        <v>0.122802734375</v>
      </c>
      <c r="N64" s="7">
        <f t="shared" si="51"/>
        <v>-0.4512939453125</v>
      </c>
      <c r="O64" s="7">
        <f t="shared" si="51"/>
        <v>0.4989013671875</v>
      </c>
      <c r="P64" s="7" t="e">
        <f t="shared" si="49"/>
        <v>#NUM!</v>
      </c>
      <c r="Q64" s="7" t="e">
        <f t="shared" si="51"/>
        <v>#NUM!</v>
      </c>
      <c r="R64" s="7" t="e">
        <f t="shared" si="51"/>
        <v>#NUM!</v>
      </c>
      <c r="S64" s="7" t="e">
        <f t="shared" si="51"/>
        <v>#NUM!</v>
      </c>
      <c r="T64" s="7">
        <f t="shared" si="51"/>
        <v>0.4100494384765625</v>
      </c>
      <c r="U64" s="7">
        <f t="shared" si="51"/>
        <v>0.48175048828125</v>
      </c>
      <c r="V64" s="7">
        <f t="shared" si="51"/>
        <v>-6.915283203125E-2</v>
      </c>
      <c r="W64" s="7">
        <f t="shared" si="51"/>
        <v>-0.113037109375</v>
      </c>
      <c r="X64" s="7">
        <f t="shared" si="51"/>
        <v>0.157318115234375</v>
      </c>
      <c r="Y64" s="7">
        <f t="shared" si="51"/>
        <v>-0.12548828125</v>
      </c>
      <c r="Z64" s="7">
        <f t="shared" si="51"/>
        <v>0.3450927734375</v>
      </c>
      <c r="AA64" s="7">
        <f t="shared" si="51"/>
        <v>-8.453369140625E-2</v>
      </c>
      <c r="AB64" s="7">
        <f t="shared" si="50"/>
        <v>0.1749267578125</v>
      </c>
      <c r="AC64" s="7">
        <f t="shared" si="50"/>
        <v>0.1337890625</v>
      </c>
      <c r="AD64" s="7">
        <f t="shared" si="50"/>
        <v>-0.150726318359375</v>
      </c>
      <c r="AE64" s="7">
        <f t="shared" si="50"/>
        <v>0.48828125</v>
      </c>
      <c r="AF64" s="7">
        <f t="shared" si="50"/>
        <v>0.374267578125</v>
      </c>
      <c r="AG64" s="7">
        <f t="shared" si="50"/>
        <v>-0.39856529235839844</v>
      </c>
      <c r="AH64" s="7">
        <f t="shared" si="50"/>
        <v>0.34637451171875</v>
      </c>
      <c r="AI64" s="7" t="e">
        <f t="shared" si="50"/>
        <v>#NUM!</v>
      </c>
      <c r="AJ64" s="7" t="e">
        <f t="shared" si="50"/>
        <v>#NUM!</v>
      </c>
      <c r="AK64" s="7" t="e">
        <f t="shared" si="50"/>
        <v>#NUM!</v>
      </c>
      <c r="AL64" s="7" t="e">
        <f t="shared" si="50"/>
        <v>#NUM!</v>
      </c>
      <c r="AM64" s="7" t="e">
        <f t="shared" si="50"/>
        <v>#NUM!</v>
      </c>
      <c r="AN64" s="7" t="e">
        <f t="shared" si="50"/>
        <v>#NUM!</v>
      </c>
      <c r="AO64" s="7">
        <f t="shared" si="50"/>
        <v>0.18792724609375</v>
      </c>
      <c r="AP64" s="7">
        <f t="shared" si="50"/>
        <v>-0.1927490234375</v>
      </c>
      <c r="AQ64" s="7">
        <f t="shared" si="59"/>
        <v>0.487640380859375</v>
      </c>
      <c r="AR64" s="7">
        <f t="shared" si="59"/>
        <v>0.18792724609375</v>
      </c>
      <c r="AS64" s="7">
        <f t="shared" si="59"/>
        <v>0.3782958984375</v>
      </c>
      <c r="AT64" s="7">
        <f t="shared" si="59"/>
        <v>0.18792724609375</v>
      </c>
      <c r="AU64" s="7">
        <f t="shared" si="59"/>
        <v>-0.1927490234375</v>
      </c>
      <c r="AV64" s="7">
        <f t="shared" si="59"/>
        <v>0.18792724609375</v>
      </c>
      <c r="AW64" s="7">
        <f t="shared" si="59"/>
        <v>-0.1927490234375</v>
      </c>
      <c r="AX64" s="7">
        <f t="shared" si="59"/>
        <v>-0.1927490234375</v>
      </c>
      <c r="AY64" s="7">
        <f t="shared" si="59"/>
        <v>0.18792724609375</v>
      </c>
      <c r="AZ64" s="7">
        <f t="shared" si="59"/>
        <v>-0.1927490234375</v>
      </c>
      <c r="BA64" s="7">
        <f t="shared" si="59"/>
        <v>0.487640380859375</v>
      </c>
      <c r="BB64" s="7">
        <f t="shared" si="59"/>
        <v>-2.410888671875E-3</v>
      </c>
      <c r="BC64" s="7">
        <f t="shared" si="59"/>
        <v>0.31475830078125</v>
      </c>
      <c r="BD64" s="7">
        <f t="shared" si="59"/>
        <v>0.18792724609375</v>
      </c>
      <c r="BE64" s="7">
        <f t="shared" si="59"/>
        <v>-2.410888671875E-3</v>
      </c>
      <c r="BF64" s="7">
        <f t="shared" si="59"/>
        <v>0.18792724609375</v>
      </c>
      <c r="BG64" s="7">
        <f t="shared" si="57"/>
        <v>0.487640380859375</v>
      </c>
      <c r="BH64" s="7">
        <f t="shared" si="57"/>
        <v>0.487640380859375</v>
      </c>
      <c r="BI64" s="7">
        <f t="shared" si="57"/>
        <v>0.31475830078125</v>
      </c>
      <c r="BJ64" s="7">
        <f t="shared" si="57"/>
        <v>-0.230804443359375</v>
      </c>
      <c r="BK64" s="7">
        <f t="shared" si="57"/>
        <v>0.12890625</v>
      </c>
      <c r="BL64" s="7">
        <f t="shared" si="57"/>
        <v>-0.2665557861328125</v>
      </c>
      <c r="BM64" s="7">
        <f t="shared" si="57"/>
        <v>-6.439208984375E-3</v>
      </c>
      <c r="BN64" s="7">
        <f t="shared" si="57"/>
        <v>-0.41094029780724828</v>
      </c>
      <c r="BO64" s="7">
        <f t="shared" si="57"/>
        <v>-0.38359526368820429</v>
      </c>
      <c r="BP64" s="7">
        <f t="shared" si="57"/>
        <v>0.31444749566225028</v>
      </c>
      <c r="BQ64" s="7">
        <f t="shared" si="57"/>
        <v>0.14893710555244866</v>
      </c>
      <c r="BR64" s="7">
        <f t="shared" si="57"/>
        <v>0.31611097223162687</v>
      </c>
      <c r="BS64" s="7">
        <f t="shared" si="57"/>
        <v>0</v>
      </c>
      <c r="BT64" s="7">
        <f t="shared" si="57"/>
        <v>-0.23151341691039073</v>
      </c>
      <c r="BU64" s="7">
        <f t="shared" si="57"/>
        <v>0.4754180908203125</v>
      </c>
      <c r="BV64" s="7">
        <f t="shared" ref="BV64:CK127" si="65">IF(MOD(BV$3/$J64,1)&gt;0.5,-(1-MOD(BV$3/$J64,1)),MOD(BV$3/$J64,1))</f>
        <v>0.42578125</v>
      </c>
      <c r="BW64" s="7">
        <f t="shared" si="65"/>
        <v>0.122802734375</v>
      </c>
      <c r="BX64" s="7">
        <f t="shared" si="65"/>
        <v>-0.4512939453125</v>
      </c>
      <c r="BY64" s="7">
        <f t="shared" si="65"/>
        <v>0.4989013671875</v>
      </c>
      <c r="BZ64" s="7">
        <f t="shared" si="65"/>
        <v>0.368255615234375</v>
      </c>
      <c r="CA64" s="7">
        <f t="shared" si="65"/>
        <v>0.20391845703125</v>
      </c>
      <c r="CB64" s="7">
        <f t="shared" si="65"/>
        <v>0.38580322265625</v>
      </c>
      <c r="CC64" s="7">
        <f t="shared" si="65"/>
        <v>-0.18609619140625</v>
      </c>
      <c r="CD64" s="7">
        <f t="shared" si="65"/>
        <v>0.127960205078125</v>
      </c>
      <c r="CE64" s="7">
        <f t="shared" si="65"/>
        <v>0.4954071044921875</v>
      </c>
      <c r="CF64" s="7">
        <f t="shared" si="65"/>
        <v>-0.302001953125</v>
      </c>
      <c r="CG64" s="7">
        <f t="shared" si="65"/>
        <v>-0.104949951171875</v>
      </c>
      <c r="CH64" s="7">
        <f t="shared" si="65"/>
        <v>2.7435302734375E-2</v>
      </c>
      <c r="CI64" s="7">
        <f t="shared" si="65"/>
        <v>-0.4693603515625</v>
      </c>
      <c r="CJ64" s="7">
        <f t="shared" si="65"/>
        <v>-0.3297119140625</v>
      </c>
      <c r="CK64" s="7">
        <f t="shared" si="65"/>
        <v>0.172576904296875</v>
      </c>
      <c r="CL64" s="7">
        <f t="shared" si="63"/>
        <v>0.25640869140625</v>
      </c>
      <c r="CM64" s="7" t="e">
        <f t="shared" si="63"/>
        <v>#NUM!</v>
      </c>
      <c r="CN64" s="7" t="e">
        <f t="shared" si="63"/>
        <v>#NUM!</v>
      </c>
      <c r="CO64" s="7" t="e">
        <f t="shared" si="63"/>
        <v>#NUM!</v>
      </c>
      <c r="CP64" s="7" t="e">
        <f t="shared" si="63"/>
        <v>#NUM!</v>
      </c>
      <c r="CQ64" s="7" t="e">
        <f t="shared" si="63"/>
        <v>#NUM!</v>
      </c>
      <c r="CR64" s="7" t="e">
        <f t="shared" si="63"/>
        <v>#NUM!</v>
      </c>
      <c r="CS64" s="7">
        <f t="shared" si="63"/>
        <v>0.4903564453125</v>
      </c>
      <c r="CT64" s="7" t="e">
        <f t="shared" si="63"/>
        <v>#NUM!</v>
      </c>
      <c r="CU64" s="7" t="e">
        <f t="shared" si="63"/>
        <v>#NUM!</v>
      </c>
      <c r="CV64" s="7" t="e">
        <f t="shared" si="60"/>
        <v>#NUM!</v>
      </c>
      <c r="CW64" s="7">
        <f t="shared" si="60"/>
        <v>-0.33465576171875</v>
      </c>
      <c r="CX64" s="7">
        <f t="shared" si="60"/>
        <v>-0.31256103515625</v>
      </c>
      <c r="CY64" s="7">
        <f t="shared" si="60"/>
        <v>0.3018798828125</v>
      </c>
      <c r="CZ64" s="7">
        <f t="shared" si="60"/>
        <v>-0.1746826171875</v>
      </c>
      <c r="DA64" s="7">
        <f t="shared" si="60"/>
        <v>0.2481689453125</v>
      </c>
      <c r="DB64" s="7">
        <f t="shared" si="60"/>
        <v>9.2987060546875E-2</v>
      </c>
      <c r="DC64" s="7">
        <f t="shared" si="60"/>
        <v>-1.6308784484863281E-2</v>
      </c>
      <c r="DD64" s="7">
        <f t="shared" si="60"/>
        <v>-0.48623085021972656</v>
      </c>
      <c r="DE64" s="7">
        <f t="shared" si="60"/>
        <v>0.44974517822265625</v>
      </c>
      <c r="DF64" s="7">
        <f t="shared" si="60"/>
        <v>-0.3776392936706543</v>
      </c>
      <c r="DG64" s="7">
        <f t="shared" si="60"/>
        <v>-0.16744720935821533</v>
      </c>
      <c r="DH64" s="7">
        <f t="shared" si="60"/>
        <v>6.52923583984375E-2</v>
      </c>
      <c r="DI64" s="7">
        <f t="shared" si="60"/>
        <v>-3.563690185546875E-2</v>
      </c>
      <c r="DJ64" s="7">
        <f t="shared" si="60"/>
        <v>-0.120697021484375</v>
      </c>
      <c r="DK64" s="7">
        <f t="shared" si="60"/>
        <v>0.31908416748046875</v>
      </c>
      <c r="DL64" s="7">
        <f t="shared" si="54"/>
        <v>-0.2633056640625</v>
      </c>
      <c r="DM64" s="7">
        <f t="shared" si="54"/>
        <v>0.1558074951171875</v>
      </c>
      <c r="DN64" s="7">
        <f t="shared" si="54"/>
        <v>-0.1617584228515625</v>
      </c>
      <c r="DO64" s="7">
        <f t="shared" si="54"/>
        <v>0.38946533203125</v>
      </c>
      <c r="DP64" s="7">
        <f t="shared" si="54"/>
        <v>-0.176544189453125</v>
      </c>
      <c r="DQ64" s="7">
        <f t="shared" si="54"/>
        <v>0.296905517578125</v>
      </c>
      <c r="DR64" s="7">
        <f t="shared" si="53"/>
        <v>-0.395721435546875</v>
      </c>
      <c r="DS64" s="7">
        <f t="shared" si="53"/>
        <v>0.1163330078125</v>
      </c>
      <c r="DT64" s="7">
        <f t="shared" si="53"/>
        <v>-0.4508056640625</v>
      </c>
      <c r="DU64" s="7">
        <f t="shared" si="53"/>
        <v>0.12884521484375</v>
      </c>
      <c r="DV64" s="7">
        <f t="shared" si="53"/>
        <v>0.248626708984375</v>
      </c>
      <c r="DW64" s="7">
        <f t="shared" si="53"/>
        <v>-0.124786376953125</v>
      </c>
      <c r="DX64" s="7">
        <f t="shared" si="53"/>
        <v>2.2674560546875E-2</v>
      </c>
      <c r="DY64" s="7">
        <f t="shared" si="53"/>
        <v>-0.2030029296875</v>
      </c>
      <c r="DZ64" s="7">
        <f t="shared" si="53"/>
        <v>0.21392822265625</v>
      </c>
      <c r="EA64" s="7">
        <f t="shared" si="53"/>
        <v>0.34521484375</v>
      </c>
      <c r="EB64" s="7">
        <f t="shared" si="53"/>
        <v>0.452789306640625</v>
      </c>
      <c r="EC64" s="7">
        <f t="shared" si="53"/>
        <v>-0.491912841796875</v>
      </c>
      <c r="ED64" s="7">
        <f t="shared" si="53"/>
        <v>0.36798095703125</v>
      </c>
      <c r="EE64" s="7">
        <f t="shared" si="53"/>
        <v>-0.1032257080078125</v>
      </c>
      <c r="EF64" s="7">
        <f t="shared" si="53"/>
        <v>0.42852783203125</v>
      </c>
      <c r="EG64" s="7">
        <f t="shared" si="53"/>
        <v>-0.4793701171875</v>
      </c>
      <c r="EH64" s="7">
        <f t="shared" si="56"/>
        <v>-0.43827056884765625</v>
      </c>
      <c r="EI64" s="7">
        <f t="shared" si="56"/>
        <v>-0.164947509765625</v>
      </c>
      <c r="EJ64" s="7">
        <f t="shared" si="55"/>
        <v>-0.168548583984375</v>
      </c>
      <c r="EK64" s="7">
        <f t="shared" si="55"/>
        <v>0.1551513671875</v>
      </c>
      <c r="EL64" s="7">
        <f t="shared" si="55"/>
        <v>0.2457733154296875</v>
      </c>
      <c r="EM64" s="7">
        <f t="shared" si="55"/>
        <v>0.415863037109375</v>
      </c>
      <c r="EN64" s="7">
        <f t="shared" si="55"/>
        <v>-0.231842041015625</v>
      </c>
      <c r="EO64" s="7">
        <f t="shared" si="55"/>
        <v>-0.32763671875</v>
      </c>
      <c r="EP64" s="7">
        <f t="shared" si="55"/>
        <v>1.66473388671875E-2</v>
      </c>
      <c r="EQ64" s="7">
        <f t="shared" si="55"/>
        <v>-0.44903564453125</v>
      </c>
      <c r="ER64" s="7">
        <f t="shared" si="55"/>
        <v>-0.263427734375</v>
      </c>
      <c r="ES64" s="7">
        <f t="shared" si="55"/>
        <v>2.081298828125E-2</v>
      </c>
      <c r="ET64" s="7">
        <f t="shared" si="55"/>
        <v>0.21087646484375</v>
      </c>
      <c r="EU64" s="7">
        <f t="shared" si="55"/>
        <v>-0.201904296875</v>
      </c>
      <c r="EV64" s="7">
        <f t="shared" si="55"/>
        <v>-0.301849365234375</v>
      </c>
      <c r="EW64" s="7">
        <f t="shared" si="55"/>
        <v>-0.3463897705078125</v>
      </c>
      <c r="EX64" s="7">
        <f t="shared" si="55"/>
        <v>-0.101593017578125</v>
      </c>
      <c r="EY64" s="7">
        <f t="shared" si="55"/>
        <v>-2.020263671875E-2</v>
      </c>
      <c r="EZ64" s="7">
        <f t="shared" si="61"/>
        <v>-0.2840576171875</v>
      </c>
      <c r="FA64" s="7">
        <f t="shared" si="61"/>
        <v>-0.3475341796875</v>
      </c>
      <c r="FB64" s="7">
        <f t="shared" si="61"/>
        <v>0.37445068359375</v>
      </c>
      <c r="FC64" s="7">
        <f t="shared" si="61"/>
        <v>-0.4270477294921875</v>
      </c>
      <c r="FD64" s="7">
        <f t="shared" si="61"/>
        <v>-0.4969482421875</v>
      </c>
      <c r="FE64" s="7">
        <f t="shared" si="61"/>
        <v>0.1546630859375</v>
      </c>
      <c r="FF64" s="7">
        <f t="shared" si="61"/>
        <v>-0.44210052490234375</v>
      </c>
      <c r="FG64" s="7">
        <f t="shared" si="61"/>
        <v>-0.2658843994140625</v>
      </c>
      <c r="FH64" s="7" t="e">
        <f t="shared" si="61"/>
        <v>#NUM!</v>
      </c>
      <c r="FI64" s="7" t="e">
        <f t="shared" si="61"/>
        <v>#NUM!</v>
      </c>
      <c r="FJ64" s="7" t="e">
        <f t="shared" si="61"/>
        <v>#NUM!</v>
      </c>
      <c r="FK64" s="7" t="e">
        <f t="shared" si="61"/>
        <v>#NUM!</v>
      </c>
      <c r="FL64" s="7" t="e">
        <f t="shared" si="61"/>
        <v>#NUM!</v>
      </c>
      <c r="FM64" s="7" t="e">
        <f t="shared" si="61"/>
        <v>#NUM!</v>
      </c>
      <c r="FN64" s="7" t="e">
        <f t="shared" si="61"/>
        <v>#NUM!</v>
      </c>
      <c r="FO64" s="7" t="e">
        <f t="shared" si="61"/>
        <v>#NUM!</v>
      </c>
      <c r="FP64" s="7" t="e">
        <f t="shared" si="58"/>
        <v>#NUM!</v>
      </c>
      <c r="FQ64" s="7" t="e">
        <f t="shared" si="58"/>
        <v>#NUM!</v>
      </c>
      <c r="FR64" s="7" t="e">
        <f t="shared" si="52"/>
        <v>#NUM!</v>
      </c>
      <c r="FS64" s="7" t="e">
        <f t="shared" si="52"/>
        <v>#NUM!</v>
      </c>
      <c r="FT64" s="7" t="e">
        <f t="shared" si="52"/>
        <v>#NUM!</v>
      </c>
      <c r="FU64" s="7">
        <f t="shared" si="52"/>
        <v>0.3336639404296875</v>
      </c>
      <c r="FV64" s="7">
        <f t="shared" si="52"/>
        <v>9.75341796875E-2</v>
      </c>
      <c r="FW64" s="7">
        <f t="shared" si="52"/>
        <v>0.47967529296875</v>
      </c>
      <c r="FX64" s="7" t="e">
        <f t="shared" si="52"/>
        <v>#NUM!</v>
      </c>
      <c r="FY64" s="7">
        <f t="shared" si="52"/>
        <v>0.21343994140625</v>
      </c>
      <c r="FZ64" s="7" t="e">
        <f t="shared" si="52"/>
        <v>#NUM!</v>
      </c>
      <c r="GA64" s="7" t="e">
        <f t="shared" si="52"/>
        <v>#NUM!</v>
      </c>
      <c r="GB64" s="7" t="e">
        <f t="shared" si="52"/>
        <v>#NUM!</v>
      </c>
      <c r="GC64" s="7" t="e">
        <f>IF(MOD(GC$3/$J64,1)&gt;0.5,-(1-MOD(GC$3/$J64,1)),MOD(GC$3/$J64,1))</f>
        <v>#NUM!</v>
      </c>
      <c r="GD64" s="7" t="e">
        <f t="shared" si="52"/>
        <v>#NUM!</v>
      </c>
      <c r="GE64" s="7" t="e">
        <f t="shared" si="52"/>
        <v>#NUM!</v>
      </c>
      <c r="GF64" s="7" t="e">
        <f t="shared" si="64"/>
        <v>#NUM!</v>
      </c>
      <c r="GG64" s="7" t="e">
        <f t="shared" si="64"/>
        <v>#NUM!</v>
      </c>
      <c r="GH64" s="7" t="e">
        <f t="shared" si="64"/>
        <v>#NUM!</v>
      </c>
      <c r="GI64" s="7" t="e">
        <f t="shared" si="64"/>
        <v>#NUM!</v>
      </c>
      <c r="GJ64" s="7" t="e">
        <f t="shared" si="64"/>
        <v>#NUM!</v>
      </c>
      <c r="GK64" s="7" t="e">
        <f t="shared" si="64"/>
        <v>#NUM!</v>
      </c>
    </row>
    <row r="65" spans="6:193">
      <c r="F65" s="20">
        <v>62</v>
      </c>
      <c r="G65">
        <f>'Class data q'!J64</f>
        <v>-3.0277431030538229E-30</v>
      </c>
      <c r="H65" s="20">
        <f>'Class data q'!K64</f>
        <v>-2.5149345139998924E-30</v>
      </c>
      <c r="J65" s="89">
        <v>3.7287062543686825E-30</v>
      </c>
      <c r="K65" s="7">
        <f t="shared" si="3"/>
        <v>0.1651763916015625</v>
      </c>
      <c r="L65" s="7">
        <f t="shared" si="51"/>
        <v>-0.17388916015625</v>
      </c>
      <c r="M65" s="7">
        <f t="shared" si="51"/>
        <v>0.4932861328125</v>
      </c>
      <c r="N65" s="7">
        <f t="shared" si="51"/>
        <v>-0.1337890625</v>
      </c>
      <c r="O65" s="7">
        <f t="shared" si="51"/>
        <v>-0.1583251953125</v>
      </c>
      <c r="P65" s="7" t="e">
        <f t="shared" si="49"/>
        <v>#NUM!</v>
      </c>
      <c r="Q65" s="7" t="e">
        <f t="shared" si="51"/>
        <v>#NUM!</v>
      </c>
      <c r="R65" s="7" t="e">
        <f t="shared" si="51"/>
        <v>#NUM!</v>
      </c>
      <c r="S65" s="7" t="e">
        <f t="shared" si="51"/>
        <v>#NUM!</v>
      </c>
      <c r="T65" s="7">
        <f t="shared" si="51"/>
        <v>0.4903411865234375</v>
      </c>
      <c r="U65" s="7">
        <f t="shared" si="51"/>
        <v>2.691650390625E-2</v>
      </c>
      <c r="V65" s="7">
        <f t="shared" si="51"/>
        <v>0.482757568359375</v>
      </c>
      <c r="W65" s="7">
        <f t="shared" si="51"/>
        <v>-0.201202392578125</v>
      </c>
      <c r="X65" s="7">
        <f t="shared" si="51"/>
        <v>-0.4768524169921875</v>
      </c>
      <c r="Y65" s="7">
        <f t="shared" si="51"/>
        <v>0.13880157470703125</v>
      </c>
      <c r="Z65" s="7">
        <f t="shared" si="51"/>
        <v>-0.3118896484375</v>
      </c>
      <c r="AA65" s="7">
        <f t="shared" si="51"/>
        <v>0.33667755126953125</v>
      </c>
      <c r="AB65" s="7">
        <f t="shared" si="50"/>
        <v>-0.2073974609375</v>
      </c>
      <c r="AC65" s="7">
        <f t="shared" si="50"/>
        <v>0.247833251953125</v>
      </c>
      <c r="AD65" s="7">
        <f t="shared" si="50"/>
        <v>0.2855987548828125</v>
      </c>
      <c r="AE65" s="7">
        <f t="shared" si="50"/>
        <v>4.8583984375E-2</v>
      </c>
      <c r="AF65" s="7">
        <f t="shared" si="50"/>
        <v>0.43426513671875</v>
      </c>
      <c r="AG65" s="7">
        <f t="shared" si="50"/>
        <v>8.7738037109375E-4</v>
      </c>
      <c r="AH65" s="7">
        <f t="shared" si="50"/>
        <v>-0.24688720703125</v>
      </c>
      <c r="AI65" s="7" t="e">
        <f t="shared" si="50"/>
        <v>#NUM!</v>
      </c>
      <c r="AJ65" s="7" t="e">
        <f t="shared" si="50"/>
        <v>#NUM!</v>
      </c>
      <c r="AK65" s="7" t="e">
        <f t="shared" si="50"/>
        <v>#NUM!</v>
      </c>
      <c r="AL65" s="7" t="e">
        <f t="shared" si="50"/>
        <v>#NUM!</v>
      </c>
      <c r="AM65" s="7" t="e">
        <f t="shared" si="50"/>
        <v>#NUM!</v>
      </c>
      <c r="AN65" s="7" t="e">
        <f t="shared" si="50"/>
        <v>#NUM!</v>
      </c>
      <c r="AO65" s="7">
        <f t="shared" si="50"/>
        <v>-5.743408203125E-2</v>
      </c>
      <c r="AP65" s="7">
        <f t="shared" si="50"/>
        <v>-0.143157958984375</v>
      </c>
      <c r="AQ65" s="7">
        <f t="shared" si="59"/>
        <v>-0.471527099609375</v>
      </c>
      <c r="AR65" s="7">
        <f t="shared" si="59"/>
        <v>-5.743408203125E-2</v>
      </c>
      <c r="AS65" s="7">
        <f t="shared" si="59"/>
        <v>0.485382080078125</v>
      </c>
      <c r="AT65" s="7">
        <f t="shared" si="59"/>
        <v>-5.743408203125E-2</v>
      </c>
      <c r="AU65" s="7">
        <f t="shared" si="59"/>
        <v>-0.143157958984375</v>
      </c>
      <c r="AV65" s="7">
        <f t="shared" si="59"/>
        <v>-5.743408203125E-2</v>
      </c>
      <c r="AW65" s="7">
        <f t="shared" si="59"/>
        <v>-0.143157958984375</v>
      </c>
      <c r="AX65" s="7">
        <f t="shared" si="59"/>
        <v>-0.143157958984375</v>
      </c>
      <c r="AY65" s="7">
        <f t="shared" si="59"/>
        <v>-5.743408203125E-2</v>
      </c>
      <c r="AZ65" s="7">
        <f t="shared" si="59"/>
        <v>-0.143157958984375</v>
      </c>
      <c r="BA65" s="7">
        <f t="shared" si="59"/>
        <v>-0.471527099609375</v>
      </c>
      <c r="BB65" s="7">
        <f t="shared" si="59"/>
        <v>0.399688720703125</v>
      </c>
      <c r="BC65" s="7">
        <f t="shared" si="59"/>
        <v>-0.256591796875</v>
      </c>
      <c r="BD65" s="7">
        <f t="shared" si="59"/>
        <v>-5.743408203125E-2</v>
      </c>
      <c r="BE65" s="7">
        <f t="shared" si="59"/>
        <v>0.399688720703125</v>
      </c>
      <c r="BF65" s="7">
        <f t="shared" si="59"/>
        <v>-5.743408203125E-2</v>
      </c>
      <c r="BG65" s="7">
        <f t="shared" si="57"/>
        <v>-0.471527099609375</v>
      </c>
      <c r="BH65" s="7">
        <f t="shared" si="57"/>
        <v>-0.471527099609375</v>
      </c>
      <c r="BI65" s="7">
        <f t="shared" si="57"/>
        <v>-0.256591796875</v>
      </c>
      <c r="BJ65" s="7">
        <f t="shared" si="57"/>
        <v>-4.925537109375E-2</v>
      </c>
      <c r="BK65" s="7">
        <f t="shared" si="57"/>
        <v>-4.4189453125E-2</v>
      </c>
      <c r="BL65" s="7">
        <f t="shared" si="57"/>
        <v>1.3519287109375E-2</v>
      </c>
      <c r="BM65" s="7">
        <f t="shared" si="57"/>
        <v>-0.484649658203125</v>
      </c>
      <c r="BN65" s="7">
        <f t="shared" si="57"/>
        <v>-0.23028571920508734</v>
      </c>
      <c r="BO65" s="7">
        <f t="shared" si="57"/>
        <v>0.12349183101825645</v>
      </c>
      <c r="BP65" s="7">
        <f t="shared" si="57"/>
        <v>-0.45903661663795958</v>
      </c>
      <c r="BQ65" s="7">
        <f t="shared" si="57"/>
        <v>0.28086527537152506</v>
      </c>
      <c r="BR65" s="7">
        <f t="shared" si="57"/>
        <v>0.28768350338646087</v>
      </c>
      <c r="BS65" s="7">
        <f t="shared" si="57"/>
        <v>0.1879909822592184</v>
      </c>
      <c r="BT65" s="7">
        <f t="shared" si="57"/>
        <v>0</v>
      </c>
      <c r="BU65" s="7">
        <f t="shared" si="57"/>
        <v>0.1651763916015625</v>
      </c>
      <c r="BV65" s="7">
        <f t="shared" si="65"/>
        <v>-0.17388916015625</v>
      </c>
      <c r="BW65" s="7">
        <f t="shared" si="65"/>
        <v>0.4932861328125</v>
      </c>
      <c r="BX65" s="7">
        <f t="shared" si="65"/>
        <v>-0.1337890625</v>
      </c>
      <c r="BY65" s="7">
        <f t="shared" si="65"/>
        <v>-0.1583251953125</v>
      </c>
      <c r="BZ65" s="7">
        <f t="shared" si="65"/>
        <v>0.1442413330078125</v>
      </c>
      <c r="CA65" s="7">
        <f t="shared" si="65"/>
        <v>-0.4174957275390625</v>
      </c>
      <c r="CB65" s="7">
        <f t="shared" si="65"/>
        <v>-0.25830078125</v>
      </c>
      <c r="CC65" s="7">
        <f t="shared" si="65"/>
        <v>0.454925537109375</v>
      </c>
      <c r="CD65" s="7">
        <f t="shared" si="65"/>
        <v>0.39276123046875</v>
      </c>
      <c r="CE65" s="7">
        <f t="shared" si="65"/>
        <v>-0.3507080078125</v>
      </c>
      <c r="CF65" s="7">
        <f t="shared" si="65"/>
        <v>-0.48809814453125</v>
      </c>
      <c r="CG65" s="7">
        <f t="shared" si="65"/>
        <v>-0.350799560546875</v>
      </c>
      <c r="CH65" s="7">
        <f t="shared" si="65"/>
        <v>0.440460205078125</v>
      </c>
      <c r="CI65" s="7">
        <f t="shared" si="65"/>
        <v>-0.1004638671875</v>
      </c>
      <c r="CJ65" s="7">
        <f t="shared" si="65"/>
        <v>-0.3543701171875</v>
      </c>
      <c r="CK65" s="7">
        <f t="shared" si="65"/>
        <v>0.1162109375</v>
      </c>
      <c r="CL65" s="7">
        <f t="shared" si="63"/>
        <v>0.28118896484375</v>
      </c>
      <c r="CM65" s="7" t="e">
        <f t="shared" si="63"/>
        <v>#NUM!</v>
      </c>
      <c r="CN65" s="7" t="e">
        <f t="shared" si="63"/>
        <v>#NUM!</v>
      </c>
      <c r="CO65" s="7" t="e">
        <f t="shared" si="63"/>
        <v>#NUM!</v>
      </c>
      <c r="CP65" s="7" t="e">
        <f t="shared" si="63"/>
        <v>#NUM!</v>
      </c>
      <c r="CQ65" s="7" t="e">
        <f t="shared" si="63"/>
        <v>#NUM!</v>
      </c>
      <c r="CR65" s="7" t="e">
        <f t="shared" si="63"/>
        <v>#NUM!</v>
      </c>
      <c r="CS65" s="7">
        <f t="shared" si="63"/>
        <v>0.3466796875</v>
      </c>
      <c r="CT65" s="7" t="e">
        <f t="shared" si="63"/>
        <v>#NUM!</v>
      </c>
      <c r="CU65" s="7" t="e">
        <f t="shared" si="63"/>
        <v>#NUM!</v>
      </c>
      <c r="CV65" s="7" t="e">
        <f t="shared" si="60"/>
        <v>#NUM!</v>
      </c>
      <c r="CW65" s="7">
        <f t="shared" si="60"/>
        <v>-0.23052978515625</v>
      </c>
      <c r="CX65" s="7">
        <f t="shared" si="60"/>
        <v>0.47186279296875</v>
      </c>
      <c r="CY65" s="7">
        <f t="shared" si="60"/>
        <v>-0.197174072265625</v>
      </c>
      <c r="CZ65" s="7">
        <f t="shared" si="60"/>
        <v>-6.53076171875E-3</v>
      </c>
      <c r="DA65" s="7">
        <f t="shared" si="60"/>
        <v>1.3885498046875E-2</v>
      </c>
      <c r="DB65" s="7">
        <f t="shared" si="60"/>
        <v>0.261138916015625</v>
      </c>
      <c r="DC65" s="7">
        <f t="shared" si="60"/>
        <v>-0.4935760498046875</v>
      </c>
      <c r="DD65" s="7">
        <f t="shared" si="60"/>
        <v>-1.7529487609863281E-2</v>
      </c>
      <c r="DE65" s="7">
        <f t="shared" si="60"/>
        <v>-0.21863555908203125</v>
      </c>
      <c r="DF65" s="7">
        <f t="shared" si="60"/>
        <v>4.4663786888122559E-2</v>
      </c>
      <c r="DG65" s="7">
        <f t="shared" si="60"/>
        <v>0.27923685312271118</v>
      </c>
      <c r="DH65" s="7">
        <f t="shared" si="60"/>
        <v>0.28801727294921875</v>
      </c>
      <c r="DI65" s="7">
        <f t="shared" si="60"/>
        <v>0.42022895812988281</v>
      </c>
      <c r="DJ65" s="7">
        <f t="shared" si="60"/>
        <v>0.329620361328125</v>
      </c>
      <c r="DK65" s="7">
        <f t="shared" si="60"/>
        <v>1.836395263671875E-2</v>
      </c>
      <c r="DL65" s="7">
        <f t="shared" si="54"/>
        <v>0.4993896484375</v>
      </c>
      <c r="DM65" s="7">
        <f t="shared" si="54"/>
        <v>-0.247467041015625</v>
      </c>
      <c r="DN65" s="7">
        <f t="shared" si="54"/>
        <v>0.207305908203125</v>
      </c>
      <c r="DO65" s="7">
        <f t="shared" si="54"/>
        <v>0.445343017578125</v>
      </c>
      <c r="DP65" s="7">
        <f t="shared" si="54"/>
        <v>-3.9031982421875E-2</v>
      </c>
      <c r="DQ65" s="7">
        <f t="shared" si="54"/>
        <v>-0.13726806640625</v>
      </c>
      <c r="DR65" s="7">
        <f t="shared" si="53"/>
        <v>0.23284912109375</v>
      </c>
      <c r="DS65" s="7">
        <f t="shared" si="53"/>
        <v>0.151519775390625</v>
      </c>
      <c r="DT65" s="7">
        <f t="shared" si="53"/>
        <v>-0.4395751953125</v>
      </c>
      <c r="DU65" s="7">
        <f t="shared" si="53"/>
        <v>0.4017333984375</v>
      </c>
      <c r="DV65" s="7">
        <f t="shared" si="53"/>
        <v>0.1519775390625</v>
      </c>
      <c r="DW65" s="7">
        <f t="shared" si="53"/>
        <v>0.143798828125</v>
      </c>
      <c r="DX65" s="7">
        <f t="shared" si="53"/>
        <v>-0.146148681640625</v>
      </c>
      <c r="DY65" s="7">
        <f t="shared" si="53"/>
        <v>-0.251068115234375</v>
      </c>
      <c r="DZ65" s="7">
        <f t="shared" si="53"/>
        <v>-0.4691162109375</v>
      </c>
      <c r="EA65" s="7">
        <f t="shared" si="53"/>
        <v>-2.5634765625E-3</v>
      </c>
      <c r="EB65" s="7">
        <f t="shared" si="53"/>
        <v>5.1055908203125E-2</v>
      </c>
      <c r="EC65" s="7">
        <f t="shared" si="53"/>
        <v>-0.134521484375</v>
      </c>
      <c r="ED65" s="7">
        <f t="shared" si="53"/>
        <v>-0.380706787109375</v>
      </c>
      <c r="EE65" s="7">
        <f t="shared" si="53"/>
        <v>0.2963409423828125</v>
      </c>
      <c r="EF65" s="7">
        <f t="shared" si="53"/>
        <v>0.3234710693359375</v>
      </c>
      <c r="EG65" s="7">
        <f t="shared" si="53"/>
        <v>-0.4073486328125</v>
      </c>
      <c r="EH65" s="7">
        <f t="shared" si="56"/>
        <v>-0.18581390380859375</v>
      </c>
      <c r="EI65" s="7">
        <f t="shared" si="56"/>
        <v>0.298431396484375</v>
      </c>
      <c r="EJ65" s="7">
        <f t="shared" si="55"/>
        <v>-6.11572265625E-2</v>
      </c>
      <c r="EK65" s="7">
        <f t="shared" si="55"/>
        <v>0.35955810546875</v>
      </c>
      <c r="EL65" s="7">
        <f t="shared" si="55"/>
        <v>0.4642333984375</v>
      </c>
      <c r="EM65" s="7">
        <f t="shared" si="55"/>
        <v>0.37677001953125</v>
      </c>
      <c r="EN65" s="7">
        <f t="shared" si="55"/>
        <v>8.6669921875E-2</v>
      </c>
      <c r="EO65" s="7">
        <f t="shared" si="55"/>
        <v>-0.476531982421875</v>
      </c>
      <c r="EP65" s="7">
        <f t="shared" si="55"/>
        <v>0.239227294921875</v>
      </c>
      <c r="EQ65" s="7">
        <f t="shared" si="55"/>
        <v>0.42828369140625</v>
      </c>
      <c r="ER65" s="7">
        <f t="shared" si="55"/>
        <v>0.17120361328125</v>
      </c>
      <c r="ES65" s="7">
        <f t="shared" si="55"/>
        <v>0.197540283203125</v>
      </c>
      <c r="ET65" s="7">
        <f t="shared" si="55"/>
        <v>0.1273193359375</v>
      </c>
      <c r="EU65" s="7">
        <f t="shared" si="55"/>
        <v>-6.591796875E-3</v>
      </c>
      <c r="EV65" s="7">
        <f t="shared" si="55"/>
        <v>-0.3466339111328125</v>
      </c>
      <c r="EW65" s="7">
        <f t="shared" si="55"/>
        <v>0.1251068115234375</v>
      </c>
      <c r="EX65" s="7">
        <f t="shared" si="55"/>
        <v>0.32830810546875</v>
      </c>
      <c r="EY65" s="7">
        <f t="shared" si="55"/>
        <v>-9.46044921875E-2</v>
      </c>
      <c r="EZ65" s="7">
        <f t="shared" si="61"/>
        <v>0.10650634765625</v>
      </c>
      <c r="FA65" s="7">
        <f t="shared" si="61"/>
        <v>0.2662353515625</v>
      </c>
      <c r="FB65" s="7">
        <f t="shared" si="61"/>
        <v>0.37921142578125</v>
      </c>
      <c r="FC65" s="7">
        <f t="shared" si="61"/>
        <v>-0.18167877197265625</v>
      </c>
      <c r="FD65" s="7">
        <f t="shared" si="61"/>
        <v>-0.2909088134765625</v>
      </c>
      <c r="FE65" s="7">
        <f t="shared" si="61"/>
        <v>-9.2372894287109375E-2</v>
      </c>
      <c r="FF65" s="7">
        <f t="shared" si="61"/>
        <v>0.11901092529296875</v>
      </c>
      <c r="FG65" s="7">
        <f t="shared" si="61"/>
        <v>0.28293609619140625</v>
      </c>
      <c r="FH65" s="7" t="e">
        <f t="shared" si="61"/>
        <v>#NUM!</v>
      </c>
      <c r="FI65" s="7" t="e">
        <f t="shared" si="61"/>
        <v>#NUM!</v>
      </c>
      <c r="FJ65" s="7" t="e">
        <f t="shared" si="61"/>
        <v>#NUM!</v>
      </c>
      <c r="FK65" s="7" t="e">
        <f t="shared" si="61"/>
        <v>#NUM!</v>
      </c>
      <c r="FL65" s="7" t="e">
        <f t="shared" si="61"/>
        <v>#NUM!</v>
      </c>
      <c r="FM65" s="7" t="e">
        <f t="shared" si="61"/>
        <v>#NUM!</v>
      </c>
      <c r="FN65" s="7" t="e">
        <f t="shared" si="61"/>
        <v>#NUM!</v>
      </c>
      <c r="FO65" s="7" t="e">
        <f t="shared" si="61"/>
        <v>#NUM!</v>
      </c>
      <c r="FP65" s="7" t="e">
        <f t="shared" si="58"/>
        <v>#NUM!</v>
      </c>
      <c r="FQ65" s="7" t="e">
        <f t="shared" si="58"/>
        <v>#NUM!</v>
      </c>
      <c r="FR65" s="7" t="e">
        <f t="shared" si="52"/>
        <v>#NUM!</v>
      </c>
      <c r="FS65" s="7" t="e">
        <f t="shared" si="52"/>
        <v>#NUM!</v>
      </c>
      <c r="FT65" s="7" t="e">
        <f t="shared" si="52"/>
        <v>#NUM!</v>
      </c>
      <c r="FU65" s="7">
        <f t="shared" si="52"/>
        <v>-0.435211181640625</v>
      </c>
      <c r="FV65" s="7">
        <f t="shared" si="52"/>
        <v>-0.43798828125</v>
      </c>
      <c r="FW65" s="7">
        <f t="shared" si="52"/>
        <v>-0.14410400390625</v>
      </c>
      <c r="FX65" s="7" t="e">
        <f t="shared" si="52"/>
        <v>#NUM!</v>
      </c>
      <c r="FY65" s="7">
        <f t="shared" si="52"/>
        <v>0.4814300537109375</v>
      </c>
      <c r="FZ65" s="7" t="e">
        <f t="shared" si="52"/>
        <v>#NUM!</v>
      </c>
      <c r="GA65" s="7" t="e">
        <f t="shared" si="52"/>
        <v>#NUM!</v>
      </c>
      <c r="GB65" s="7" t="e">
        <f t="shared" si="52"/>
        <v>#NUM!</v>
      </c>
      <c r="GC65" s="7" t="e">
        <f t="shared" si="52"/>
        <v>#NUM!</v>
      </c>
      <c r="GD65" s="7" t="e">
        <f t="shared" si="52"/>
        <v>#NUM!</v>
      </c>
      <c r="GE65" s="7" t="e">
        <f t="shared" si="52"/>
        <v>#NUM!</v>
      </c>
      <c r="GF65" s="7" t="e">
        <f t="shared" si="64"/>
        <v>#NUM!</v>
      </c>
      <c r="GG65" s="7" t="e">
        <f t="shared" si="64"/>
        <v>#NUM!</v>
      </c>
      <c r="GH65" s="7" t="e">
        <f t="shared" si="64"/>
        <v>#NUM!</v>
      </c>
      <c r="GI65" s="7" t="e">
        <f t="shared" si="64"/>
        <v>#NUM!</v>
      </c>
      <c r="GJ65" s="7" t="e">
        <f t="shared" si="64"/>
        <v>#NUM!</v>
      </c>
      <c r="GK65" s="7" t="e">
        <f t="shared" si="64"/>
        <v>#NUM!</v>
      </c>
    </row>
    <row r="66" spans="6:193">
      <c r="F66" s="20">
        <v>63</v>
      </c>
      <c r="G66">
        <f>'Class data q'!J65</f>
        <v>3.7287062543686825E-30</v>
      </c>
      <c r="H66" s="20">
        <f>'Class data q'!K65</f>
        <v>2.9245311523438192E-30</v>
      </c>
      <c r="J66" s="88">
        <v>-2.8447954102542753E-19</v>
      </c>
      <c r="K66" s="7">
        <f t="shared" si="3"/>
        <v>0</v>
      </c>
      <c r="L66" s="7">
        <f t="shared" si="51"/>
        <v>-0.18312824103622694</v>
      </c>
      <c r="M66" s="7">
        <f t="shared" si="51"/>
        <v>0.3821698881220259</v>
      </c>
      <c r="N66" s="7">
        <f t="shared" si="51"/>
        <v>0.14877247001480676</v>
      </c>
      <c r="O66" s="7">
        <f t="shared" si="51"/>
        <v>0.20820140520787023</v>
      </c>
      <c r="P66" s="7">
        <f t="shared" si="49"/>
        <v>0.33948974697716494</v>
      </c>
      <c r="Q66" s="7">
        <f t="shared" si="51"/>
        <v>0.30155444377896856</v>
      </c>
      <c r="R66" s="7">
        <f t="shared" si="51"/>
        <v>0.23520473936082453</v>
      </c>
      <c r="S66" s="7">
        <f t="shared" si="51"/>
        <v>-0.14217431161921468</v>
      </c>
      <c r="T66" s="7">
        <f t="shared" si="51"/>
        <v>0.16915847591178657</v>
      </c>
      <c r="U66" s="7">
        <f t="shared" si="51"/>
        <v>0.30932539976488282</v>
      </c>
      <c r="V66" s="7">
        <f t="shared" si="51"/>
        <v>-0.2954607152105968</v>
      </c>
      <c r="W66" s="7">
        <f t="shared" si="51"/>
        <v>-0.20170249451273703</v>
      </c>
      <c r="X66" s="7">
        <f t="shared" si="51"/>
        <v>-0.47984579882871259</v>
      </c>
      <c r="Y66" s="7">
        <f t="shared" si="51"/>
        <v>0.25015167249075299</v>
      </c>
      <c r="Z66" s="7">
        <f t="shared" si="51"/>
        <v>0.30045564402880132</v>
      </c>
      <c r="AA66" s="7">
        <f t="shared" si="51"/>
        <v>-0.19915190503645075</v>
      </c>
      <c r="AB66" s="7">
        <f t="shared" si="50"/>
        <v>-0.12050655298790125</v>
      </c>
      <c r="AC66" s="7">
        <f t="shared" si="50"/>
        <v>-0.37777091525524509</v>
      </c>
      <c r="AD66" s="7">
        <f t="shared" si="50"/>
        <v>0.4944343075420039</v>
      </c>
      <c r="AE66" s="7">
        <f t="shared" si="50"/>
        <v>0.36850199038071585</v>
      </c>
      <c r="AF66" s="7">
        <f t="shared" si="50"/>
        <v>-0.38892970940805949</v>
      </c>
      <c r="AG66" s="7">
        <f t="shared" si="50"/>
        <v>-0.17220623419194758</v>
      </c>
      <c r="AH66" s="7">
        <f t="shared" si="50"/>
        <v>-0.37223105149648417</v>
      </c>
      <c r="AI66" s="7">
        <f t="shared" si="50"/>
        <v>0.16071895564209626</v>
      </c>
      <c r="AJ66" s="7">
        <f t="shared" si="50"/>
        <v>0.44882360472320215</v>
      </c>
      <c r="AK66" s="7">
        <f t="shared" si="50"/>
        <v>0.17870497646458716</v>
      </c>
      <c r="AL66" s="7">
        <f t="shared" si="50"/>
        <v>-5.6348444619516158E-3</v>
      </c>
      <c r="AM66" s="7">
        <f t="shared" si="50"/>
        <v>3.338201466249302E-3</v>
      </c>
      <c r="AN66" s="7">
        <f t="shared" si="50"/>
        <v>-8.2379128016327741E-3</v>
      </c>
      <c r="AO66" s="7">
        <f t="shared" si="50"/>
        <v>-0.41393575967777307</v>
      </c>
      <c r="AP66" s="7">
        <f t="shared" si="50"/>
        <v>0.35096749120202464</v>
      </c>
      <c r="AQ66" s="7">
        <f t="shared" si="59"/>
        <v>-0.23986413501254655</v>
      </c>
      <c r="AR66" s="7">
        <f t="shared" si="59"/>
        <v>-0.41393575967777307</v>
      </c>
      <c r="AS66" s="7">
        <f t="shared" si="59"/>
        <v>-0.29638738511767171</v>
      </c>
      <c r="AT66" s="7">
        <f t="shared" si="59"/>
        <v>-0.41393575967777307</v>
      </c>
      <c r="AU66" s="7">
        <f t="shared" si="59"/>
        <v>0.35096749120202464</v>
      </c>
      <c r="AV66" s="7">
        <f t="shared" si="59"/>
        <v>-0.41393575967777307</v>
      </c>
      <c r="AW66" s="7">
        <f t="shared" si="59"/>
        <v>0.35096749120202464</v>
      </c>
      <c r="AX66" s="7">
        <f t="shared" si="59"/>
        <v>0.35096749120202464</v>
      </c>
      <c r="AY66" s="7">
        <f t="shared" si="59"/>
        <v>-0.41393575967777307</v>
      </c>
      <c r="AZ66" s="7">
        <f t="shared" si="59"/>
        <v>0.35096749120202464</v>
      </c>
      <c r="BA66" s="7">
        <f t="shared" si="59"/>
        <v>-0.23986413501254655</v>
      </c>
      <c r="BB66" s="7">
        <f t="shared" si="59"/>
        <v>0.468515865762126</v>
      </c>
      <c r="BC66" s="7">
        <f t="shared" si="59"/>
        <v>-0.39291942762015175</v>
      </c>
      <c r="BD66" s="7">
        <f t="shared" si="59"/>
        <v>-0.41393575967777307</v>
      </c>
      <c r="BE66" s="7">
        <f t="shared" si="59"/>
        <v>0.468515865762126</v>
      </c>
      <c r="BF66" s="7">
        <f t="shared" si="59"/>
        <v>-0.41393575967777307</v>
      </c>
      <c r="BG66" s="7">
        <f t="shared" si="57"/>
        <v>-0.23986413501254655</v>
      </c>
      <c r="BH66" s="7">
        <f t="shared" si="57"/>
        <v>-0.23986413501254655</v>
      </c>
      <c r="BI66" s="7">
        <f t="shared" si="57"/>
        <v>-0.39291942762015175</v>
      </c>
      <c r="BJ66" s="7">
        <f t="shared" si="57"/>
        <v>-0.21943453389606171</v>
      </c>
      <c r="BK66" s="7">
        <f t="shared" si="57"/>
        <v>0.49785216715951552</v>
      </c>
      <c r="BL66" s="7">
        <f t="shared" si="57"/>
        <v>-0.19846968520509656</v>
      </c>
      <c r="BM66" s="7">
        <f t="shared" si="57"/>
        <v>-9.4129166465491521E-2</v>
      </c>
      <c r="BN66" s="7">
        <f t="shared" si="57"/>
        <v>-3.6302960637613069E-11</v>
      </c>
      <c r="BO66" s="7">
        <f t="shared" si="57"/>
        <v>-1.4725776154023151E-11</v>
      </c>
      <c r="BP66" s="7">
        <f t="shared" si="57"/>
        <v>-3.4787550617920715E-10</v>
      </c>
      <c r="BQ66" s="7">
        <f t="shared" si="57"/>
        <v>-2.1270341044044017E-9</v>
      </c>
      <c r="BR66" s="7">
        <f t="shared" si="57"/>
        <v>-9.8734288522805969E-9</v>
      </c>
      <c r="BS66" s="7">
        <f t="shared" si="57"/>
        <v>1.0643096133170418E-11</v>
      </c>
      <c r="BT66" s="7">
        <f t="shared" si="57"/>
        <v>-1.3107070984119673E-11</v>
      </c>
      <c r="BU66" s="7">
        <f t="shared" si="57"/>
        <v>0</v>
      </c>
      <c r="BV66" s="7">
        <f t="shared" si="65"/>
        <v>-0.18312824103622694</v>
      </c>
      <c r="BW66" s="7">
        <f t="shared" si="65"/>
        <v>0.3821698881220259</v>
      </c>
      <c r="BX66" s="7">
        <f t="shared" si="65"/>
        <v>0.14877247001480676</v>
      </c>
      <c r="BY66" s="7">
        <f t="shared" si="65"/>
        <v>0.20820140520787023</v>
      </c>
      <c r="BZ66" s="7">
        <f t="shared" si="65"/>
        <v>-0.12477098090934857</v>
      </c>
      <c r="CA66" s="7">
        <f t="shared" si="65"/>
        <v>0.11754393750162317</v>
      </c>
      <c r="CB66" s="7">
        <f t="shared" si="65"/>
        <v>-0.4409338938996703</v>
      </c>
      <c r="CC66" s="7">
        <f t="shared" si="65"/>
        <v>4.9277236290197646E-2</v>
      </c>
      <c r="CD66" s="7">
        <f t="shared" si="65"/>
        <v>-0.1538602921571024</v>
      </c>
      <c r="CE66" s="7">
        <f t="shared" si="65"/>
        <v>0.29202778808129071</v>
      </c>
      <c r="CF66" s="7">
        <f t="shared" si="65"/>
        <v>-7.4246127779318272E-2</v>
      </c>
      <c r="CG66" s="7">
        <f t="shared" si="65"/>
        <v>-0.41393831849964569</v>
      </c>
      <c r="CH66" s="7">
        <f t="shared" si="65"/>
        <v>-0.19448604846418949</v>
      </c>
      <c r="CI66" s="7">
        <f t="shared" si="65"/>
        <v>-0.38399200653628007</v>
      </c>
      <c r="CJ66" s="7">
        <f t="shared" si="65"/>
        <v>0.11822674192920601</v>
      </c>
      <c r="CK66" s="7">
        <f t="shared" si="65"/>
        <v>4.4634399984221584E-2</v>
      </c>
      <c r="CL66" s="7">
        <f t="shared" si="63"/>
        <v>-3.4313833193597709E-2</v>
      </c>
      <c r="CM66" s="7">
        <f t="shared" si="63"/>
        <v>0.40438662503135347</v>
      </c>
      <c r="CN66" s="7">
        <f t="shared" si="63"/>
        <v>-0.26271381492560408</v>
      </c>
      <c r="CO66" s="7">
        <f t="shared" si="63"/>
        <v>7.4340716856298172E-3</v>
      </c>
      <c r="CP66" s="7">
        <f t="shared" si="63"/>
        <v>0.20034166771913142</v>
      </c>
      <c r="CQ66" s="7">
        <f t="shared" si="63"/>
        <v>-0.33881577238592797</v>
      </c>
      <c r="CR66" s="7">
        <f t="shared" si="63"/>
        <v>0.10032976441527808</v>
      </c>
      <c r="CS66" s="7">
        <f t="shared" si="63"/>
        <v>0.30581781667134145</v>
      </c>
      <c r="CT66" s="7">
        <f t="shared" si="63"/>
        <v>-0.40660052776291877</v>
      </c>
      <c r="CU66" s="7">
        <f t="shared" si="63"/>
        <v>-0.42870035767535342</v>
      </c>
      <c r="CV66" s="7">
        <f t="shared" si="60"/>
        <v>-0.47243193562422903</v>
      </c>
      <c r="CW66" s="7">
        <f t="shared" si="60"/>
        <v>-9.0840732864085894E-2</v>
      </c>
      <c r="CX66" s="7">
        <f t="shared" si="60"/>
        <v>0.47082005214759848</v>
      </c>
      <c r="CY66" s="7">
        <f t="shared" si="60"/>
        <v>0.48638551442135025</v>
      </c>
      <c r="CZ66" s="7">
        <f t="shared" si="60"/>
        <v>-0.48123207142031443</v>
      </c>
      <c r="DA66" s="7">
        <f t="shared" si="60"/>
        <v>0.41859870844917602</v>
      </c>
      <c r="DB66" s="7">
        <f t="shared" si="60"/>
        <v>2.2644978960356443E-2</v>
      </c>
      <c r="DC66" s="7">
        <f t="shared" si="60"/>
        <v>8.9433798755257504E-2</v>
      </c>
      <c r="DD66" s="7">
        <f t="shared" si="60"/>
        <v>0.11111115548353706</v>
      </c>
      <c r="DE66" s="7">
        <f t="shared" si="60"/>
        <v>0.3861132220591566</v>
      </c>
      <c r="DF66" s="7">
        <f t="shared" si="60"/>
        <v>1.0757269219189215E-2</v>
      </c>
      <c r="DG66" s="7">
        <f t="shared" si="60"/>
        <v>5.8732657016727415E-3</v>
      </c>
      <c r="DH66" s="7">
        <f t="shared" si="60"/>
        <v>-0.23130974292950879</v>
      </c>
      <c r="DI66" s="7">
        <f t="shared" si="60"/>
        <v>-8.6525140936368317E-2</v>
      </c>
      <c r="DJ66" s="7">
        <f t="shared" si="60"/>
        <v>0.43871181387093638</v>
      </c>
      <c r="DK66" s="7">
        <f t="shared" si="60"/>
        <v>-0.33266163762762369</v>
      </c>
      <c r="DL66" s="7">
        <f t="shared" si="54"/>
        <v>0.49317750337912525</v>
      </c>
      <c r="DM66" s="7">
        <f t="shared" si="54"/>
        <v>8.4181157506244331E-2</v>
      </c>
      <c r="DN66" s="7">
        <f t="shared" si="54"/>
        <v>-7.380025869406226E-3</v>
      </c>
      <c r="DO66" s="7">
        <f t="shared" si="54"/>
        <v>-9.2054772665047579E-2</v>
      </c>
      <c r="DP66" s="7">
        <f t="shared" si="54"/>
        <v>0.35503347790597473</v>
      </c>
      <c r="DQ66" s="7">
        <f t="shared" si="54"/>
        <v>5.2573339942207031E-2</v>
      </c>
      <c r="DR66" s="7">
        <f t="shared" si="53"/>
        <v>-9.382679539540395E-2</v>
      </c>
      <c r="DS66" s="7">
        <f t="shared" si="53"/>
        <v>-0.43061494420826651</v>
      </c>
      <c r="DT66" s="7">
        <f t="shared" si="53"/>
        <v>0.34064850535093205</v>
      </c>
      <c r="DU66" s="7">
        <f t="shared" si="53"/>
        <v>0.34015147809987356</v>
      </c>
      <c r="DV66" s="7">
        <f t="shared" si="53"/>
        <v>-0.21566748921548484</v>
      </c>
      <c r="DW66" s="7">
        <f t="shared" si="53"/>
        <v>0.3108675306931814</v>
      </c>
      <c r="DX66" s="7">
        <f t="shared" si="53"/>
        <v>6.6301674835816282E-2</v>
      </c>
      <c r="DY66" s="7">
        <f t="shared" si="53"/>
        <v>2.3862274169166309E-2</v>
      </c>
      <c r="DZ66" s="7">
        <f t="shared" si="53"/>
        <v>-0.27750306379698797</v>
      </c>
      <c r="EA66" s="7">
        <f t="shared" si="53"/>
        <v>-0.368104182816678</v>
      </c>
      <c r="EB66" s="7">
        <f t="shared" si="53"/>
        <v>-0.11512349374027053</v>
      </c>
      <c r="EC66" s="7">
        <f t="shared" si="53"/>
        <v>-0.12048468007012869</v>
      </c>
      <c r="ED66" s="7">
        <f t="shared" si="53"/>
        <v>-0.16623639553726943</v>
      </c>
      <c r="EE66" s="7">
        <f t="shared" si="53"/>
        <v>-0.26191758902759199</v>
      </c>
      <c r="EF66" s="7">
        <f t="shared" si="53"/>
        <v>-0.17840448863076919</v>
      </c>
      <c r="EG66" s="7">
        <f t="shared" si="53"/>
        <v>0.31318503423093125</v>
      </c>
      <c r="EH66" s="7">
        <f t="shared" si="56"/>
        <v>-0.48029836253093461</v>
      </c>
      <c r="EI66" s="7">
        <f t="shared" si="56"/>
        <v>-0.36731953349262159</v>
      </c>
      <c r="EJ66" s="7">
        <f t="shared" si="55"/>
        <v>-0.35972623618231903</v>
      </c>
      <c r="EK66" s="7">
        <f t="shared" si="55"/>
        <v>0.14027135474288199</v>
      </c>
      <c r="EL66" s="7">
        <f t="shared" si="55"/>
        <v>-0.27858246960491417</v>
      </c>
      <c r="EM66" s="7">
        <f t="shared" si="55"/>
        <v>-0.13647999309739034</v>
      </c>
      <c r="EN66" s="7">
        <f t="shared" si="55"/>
        <v>0.17643317736895292</v>
      </c>
      <c r="EO66" s="7">
        <f t="shared" si="55"/>
        <v>0.39325702865259338</v>
      </c>
      <c r="EP66" s="7">
        <f t="shared" si="55"/>
        <v>0.442097598450929</v>
      </c>
      <c r="EQ66" s="7">
        <f t="shared" si="55"/>
        <v>-3.9521361458572102E-3</v>
      </c>
      <c r="ER66" s="7">
        <f t="shared" si="55"/>
        <v>-0.12173459557107269</v>
      </c>
      <c r="ES66" s="7">
        <f t="shared" si="55"/>
        <v>0.48609671718148806</v>
      </c>
      <c r="ET66" s="7">
        <f t="shared" si="55"/>
        <v>-0.4314944859405152</v>
      </c>
      <c r="EU66" s="7">
        <f t="shared" si="55"/>
        <v>0.30755461790458938</v>
      </c>
      <c r="EV66" s="7">
        <f t="shared" si="55"/>
        <v>-4.9514523968570145E-2</v>
      </c>
      <c r="EW66" s="7">
        <f t="shared" si="55"/>
        <v>-0.16145759649227842</v>
      </c>
      <c r="EX66" s="7">
        <f t="shared" si="55"/>
        <v>0.18825872625759521</v>
      </c>
      <c r="EY66" s="7">
        <f t="shared" si="55"/>
        <v>0.46013736166761632</v>
      </c>
      <c r="EZ66" s="7">
        <f t="shared" si="61"/>
        <v>0.35614076584659315</v>
      </c>
      <c r="FA66" s="7">
        <f t="shared" si="61"/>
        <v>0.41505775817240931</v>
      </c>
      <c r="FB66" s="7">
        <f t="shared" si="61"/>
        <v>-0.23921233630968475</v>
      </c>
      <c r="FC66" s="7">
        <f t="shared" si="61"/>
        <v>0.15788309004178513</v>
      </c>
      <c r="FD66" s="7">
        <f t="shared" si="61"/>
        <v>8.8979732664165367E-2</v>
      </c>
      <c r="FE66" s="7">
        <f t="shared" si="61"/>
        <v>-0.41381183889109696</v>
      </c>
      <c r="FF66" s="7">
        <f t="shared" si="61"/>
        <v>-0.39094652405068508</v>
      </c>
      <c r="FG66" s="7">
        <f t="shared" si="61"/>
        <v>0.42493087349060898</v>
      </c>
      <c r="FH66" s="7">
        <f t="shared" si="61"/>
        <v>-0.14830953237725453</v>
      </c>
      <c r="FI66" s="7">
        <f t="shared" si="61"/>
        <v>0.39395692506670343</v>
      </c>
      <c r="FJ66" s="7">
        <f t="shared" si="61"/>
        <v>6.0301464999490406E-2</v>
      </c>
      <c r="FK66" s="7">
        <f t="shared" si="61"/>
        <v>0.24772010601445515</v>
      </c>
      <c r="FL66" s="7">
        <f t="shared" si="61"/>
        <v>0.46826476284473983</v>
      </c>
      <c r="FM66" s="7">
        <f t="shared" si="61"/>
        <v>-0.26255303890636128</v>
      </c>
      <c r="FN66" s="7">
        <f t="shared" si="61"/>
        <v>-0.28106331962233355</v>
      </c>
      <c r="FO66" s="7">
        <f t="shared" si="61"/>
        <v>-0.29368792586690518</v>
      </c>
      <c r="FP66" s="7">
        <f t="shared" si="52"/>
        <v>0.41774995000678672</v>
      </c>
      <c r="FQ66" s="7">
        <f t="shared" si="52"/>
        <v>-0.2189740302993215</v>
      </c>
      <c r="FR66" s="7">
        <f t="shared" si="52"/>
        <v>0.46729522169236759</v>
      </c>
      <c r="FS66" s="7">
        <f t="shared" si="52"/>
        <v>-0.43136069731730942</v>
      </c>
      <c r="FT66" s="7">
        <f t="shared" si="52"/>
        <v>-0.3464851793491377</v>
      </c>
      <c r="FU66" s="7">
        <f t="shared" si="52"/>
        <v>0.40262650358536667</v>
      </c>
      <c r="FV66" s="7">
        <f t="shared" si="52"/>
        <v>0.39013649765358416</v>
      </c>
      <c r="FW66" s="7">
        <f t="shared" si="52"/>
        <v>8.9543074957214586E-3</v>
      </c>
      <c r="FX66" s="7">
        <f t="shared" si="52"/>
        <v>-0.48570070903069507</v>
      </c>
      <c r="FY66" s="7">
        <f t="shared" si="52"/>
        <v>0.11626325622386147</v>
      </c>
      <c r="FZ66" s="7">
        <f t="shared" si="52"/>
        <v>-0.20660748382242922</v>
      </c>
      <c r="GA66" s="7">
        <f t="shared" si="52"/>
        <v>-0.19180535002578836</v>
      </c>
      <c r="GB66" s="7">
        <f t="shared" si="52"/>
        <v>0.2576350290019036</v>
      </c>
      <c r="GC66" s="7">
        <f t="shared" si="52"/>
        <v>0.30694266230716494</v>
      </c>
      <c r="GD66" s="7">
        <f t="shared" si="52"/>
        <v>-0.27608771550922029</v>
      </c>
      <c r="GE66" s="7">
        <f t="shared" si="52"/>
        <v>0.29503370762142822</v>
      </c>
      <c r="GF66" s="7">
        <f t="shared" si="64"/>
        <v>-2.1095470967566143E-2</v>
      </c>
      <c r="GG66" s="7">
        <f t="shared" si="64"/>
        <v>-0.36778995501595091</v>
      </c>
      <c r="GH66" s="7">
        <f t="shared" si="64"/>
        <v>0.39245962492850595</v>
      </c>
      <c r="GI66" s="7">
        <f t="shared" si="64"/>
        <v>0.26661627373592012</v>
      </c>
      <c r="GJ66" s="7">
        <f t="shared" si="64"/>
        <v>-0.30634153216840332</v>
      </c>
      <c r="GK66" s="7">
        <f t="shared" si="64"/>
        <v>-0.48854989677529659</v>
      </c>
    </row>
    <row r="67" spans="6:193">
      <c r="F67" s="20">
        <v>64</v>
      </c>
      <c r="G67">
        <f>'Class data q'!J66</f>
        <v>-2.8447954102542753E-19</v>
      </c>
      <c r="H67" s="20">
        <f>'Class data q'!K66</f>
        <v>-3.0299166374793077E-19</v>
      </c>
      <c r="J67" s="89">
        <v>-1.0858219261429304E-18</v>
      </c>
      <c r="K67" s="7">
        <f t="shared" si="3"/>
        <v>0.26199465508673153</v>
      </c>
      <c r="L67" s="7">
        <f t="shared" si="51"/>
        <v>0</v>
      </c>
      <c r="M67" s="7">
        <f t="shared" si="51"/>
        <v>0.14810508836999126</v>
      </c>
      <c r="N67" s="7">
        <f t="shared" si="51"/>
        <v>0.39692948774851455</v>
      </c>
      <c r="O67" s="7">
        <f t="shared" si="51"/>
        <v>-0.15946837939379654</v>
      </c>
      <c r="P67" s="7">
        <f t="shared" si="49"/>
        <v>0.3746952931163321</v>
      </c>
      <c r="Q67" s="7">
        <f t="shared" si="51"/>
        <v>-0.19690281427438094</v>
      </c>
      <c r="R67" s="7">
        <f t="shared" si="51"/>
        <v>-8.6555332737134449E-2</v>
      </c>
      <c r="S67" s="7">
        <f t="shared" si="51"/>
        <v>-6.3677505233940224E-2</v>
      </c>
      <c r="T67" s="7">
        <f t="shared" si="51"/>
        <v>0.30631327163823729</v>
      </c>
      <c r="U67" s="7">
        <f t="shared" si="51"/>
        <v>0.12902022176789218</v>
      </c>
      <c r="V67" s="7">
        <f t="shared" si="51"/>
        <v>-0.29142516291308473</v>
      </c>
      <c r="W67" s="7">
        <f t="shared" si="51"/>
        <v>-0.31483963056672948</v>
      </c>
      <c r="X67" s="7">
        <f t="shared" si="51"/>
        <v>0.39827227561451739</v>
      </c>
      <c r="Y67" s="7">
        <f t="shared" si="51"/>
        <v>6.5538401153583864E-2</v>
      </c>
      <c r="Z67" s="7">
        <f t="shared" si="51"/>
        <v>-0.23125550260747008</v>
      </c>
      <c r="AA67" s="7">
        <f t="shared" si="51"/>
        <v>0.20981792041684111</v>
      </c>
      <c r="AB67" s="7">
        <f t="shared" si="50"/>
        <v>0.49241723738770693</v>
      </c>
      <c r="AC67" s="7">
        <f t="shared" si="50"/>
        <v>0.4250153495293662</v>
      </c>
      <c r="AD67" s="7">
        <f t="shared" si="50"/>
        <v>0.39153380095424578</v>
      </c>
      <c r="AE67" s="7">
        <f t="shared" si="50"/>
        <v>-0.11747048287123563</v>
      </c>
      <c r="AF67" s="7">
        <f t="shared" si="50"/>
        <v>-0.41187078050300507</v>
      </c>
      <c r="AG67" s="7">
        <f t="shared" si="50"/>
        <v>-4.5117112930904257E-2</v>
      </c>
      <c r="AH67" s="7">
        <f t="shared" si="50"/>
        <v>0.42646676422407032</v>
      </c>
      <c r="AI67" s="7">
        <f t="shared" si="50"/>
        <v>0.26460725460901813</v>
      </c>
      <c r="AJ67" s="7">
        <f t="shared" si="50"/>
        <v>0.44037341561477206</v>
      </c>
      <c r="AK67" s="7">
        <f t="shared" si="50"/>
        <v>-0.24860300069588348</v>
      </c>
      <c r="AL67" s="7">
        <f t="shared" si="50"/>
        <v>0.21521219224277388</v>
      </c>
      <c r="AM67" s="7">
        <f t="shared" si="50"/>
        <v>0.14527679459979481</v>
      </c>
      <c r="AN67" s="7">
        <f t="shared" si="50"/>
        <v>-0.23836106310204741</v>
      </c>
      <c r="AO67" s="7">
        <f t="shared" si="50"/>
        <v>-0.32246499132464768</v>
      </c>
      <c r="AP67" s="7">
        <f t="shared" si="50"/>
        <v>-0.38405908302240699</v>
      </c>
      <c r="AQ67" s="7">
        <f t="shared" si="59"/>
        <v>0.46114618885317371</v>
      </c>
      <c r="AR67" s="7">
        <f t="shared" si="59"/>
        <v>-0.32246499132464768</v>
      </c>
      <c r="AS67" s="7">
        <f t="shared" si="59"/>
        <v>-0.29166794547576813</v>
      </c>
      <c r="AT67" s="7">
        <f t="shared" si="59"/>
        <v>-0.32246499132464768</v>
      </c>
      <c r="AU67" s="7">
        <f t="shared" si="59"/>
        <v>-0.38405908302240699</v>
      </c>
      <c r="AV67" s="7">
        <f t="shared" si="59"/>
        <v>-0.32246499132464768</v>
      </c>
      <c r="AW67" s="7">
        <f t="shared" si="59"/>
        <v>-0.38405908302240699</v>
      </c>
      <c r="AX67" s="7">
        <f t="shared" si="59"/>
        <v>-0.38405908302240699</v>
      </c>
      <c r="AY67" s="7">
        <f t="shared" si="59"/>
        <v>-0.32246499132464768</v>
      </c>
      <c r="AZ67" s="7">
        <f t="shared" si="59"/>
        <v>-0.38405908302240699</v>
      </c>
      <c r="BA67" s="7">
        <f t="shared" si="59"/>
        <v>0.46114618885317371</v>
      </c>
      <c r="BB67" s="7">
        <f t="shared" si="59"/>
        <v>-0.35326203717352733</v>
      </c>
      <c r="BC67" s="7">
        <f t="shared" si="59"/>
        <v>0.42104652025724548</v>
      </c>
      <c r="BD67" s="7">
        <f t="shared" si="59"/>
        <v>-0.32246499132464768</v>
      </c>
      <c r="BE67" s="7">
        <f t="shared" si="59"/>
        <v>-0.35326203717352733</v>
      </c>
      <c r="BF67" s="7">
        <f t="shared" si="59"/>
        <v>-0.32246499132464768</v>
      </c>
      <c r="BG67" s="7">
        <f t="shared" si="57"/>
        <v>0.46114618885317371</v>
      </c>
      <c r="BH67" s="7">
        <f t="shared" si="57"/>
        <v>0.46114618885317371</v>
      </c>
      <c r="BI67" s="7">
        <f t="shared" si="57"/>
        <v>0.42104652025724548</v>
      </c>
      <c r="BJ67" s="7">
        <f t="shared" si="57"/>
        <v>-0.27150670976202174</v>
      </c>
      <c r="BK67" s="7">
        <f t="shared" si="57"/>
        <v>-0.29759746266047182</v>
      </c>
      <c r="BL67" s="7">
        <f t="shared" si="57"/>
        <v>0.20999665836625009</v>
      </c>
      <c r="BM67" s="7">
        <f t="shared" si="57"/>
        <v>0.49932797167173509</v>
      </c>
      <c r="BN67" s="7">
        <f t="shared" si="57"/>
        <v>-9.5111696296612536E-12</v>
      </c>
      <c r="BO67" s="7">
        <f t="shared" si="57"/>
        <v>-3.858025010572419E-12</v>
      </c>
      <c r="BP67" s="7">
        <f t="shared" si="57"/>
        <v>-9.1141538760552976E-11</v>
      </c>
      <c r="BQ67" s="7">
        <f t="shared" si="57"/>
        <v>-5.5727156222928897E-10</v>
      </c>
      <c r="BR67" s="7">
        <f t="shared" si="57"/>
        <v>-2.5867855635297587E-9</v>
      </c>
      <c r="BS67" s="7">
        <f t="shared" si="57"/>
        <v>2.7884343004649096E-12</v>
      </c>
      <c r="BT67" s="7">
        <f t="shared" si="57"/>
        <v>-3.4340308374680717E-12</v>
      </c>
      <c r="BU67" s="7">
        <f t="shared" si="57"/>
        <v>0.26199465508673153</v>
      </c>
      <c r="BV67" s="7">
        <f t="shared" si="65"/>
        <v>0</v>
      </c>
      <c r="BW67" s="7">
        <f t="shared" si="65"/>
        <v>0.14810508836999126</v>
      </c>
      <c r="BX67" s="7">
        <f t="shared" si="65"/>
        <v>0.39692948774851455</v>
      </c>
      <c r="BY67" s="7">
        <f t="shared" si="65"/>
        <v>-0.15946837939379654</v>
      </c>
      <c r="BZ67" s="7">
        <f t="shared" si="65"/>
        <v>0.2293053249785536</v>
      </c>
      <c r="CA67" s="7">
        <f t="shared" si="65"/>
        <v>0.29279053845000563</v>
      </c>
      <c r="CB67" s="7">
        <f t="shared" si="65"/>
        <v>0.40846698672516946</v>
      </c>
      <c r="CC67" s="7">
        <f t="shared" si="65"/>
        <v>-0.46310031730105927</v>
      </c>
      <c r="CD67" s="7">
        <f t="shared" si="65"/>
        <v>-0.25432660891504921</v>
      </c>
      <c r="CE67" s="7">
        <f t="shared" si="65"/>
        <v>0.33850437470083045</v>
      </c>
      <c r="CF67" s="7">
        <f t="shared" si="65"/>
        <v>2.8526531707858238E-2</v>
      </c>
      <c r="CG67" s="7">
        <f t="shared" si="65"/>
        <v>0.41553968319096679</v>
      </c>
      <c r="CH67" s="7">
        <f t="shared" si="65"/>
        <v>0.47303500498690637</v>
      </c>
      <c r="CI67" s="7">
        <f t="shared" si="65"/>
        <v>0.20936942212512299</v>
      </c>
      <c r="CJ67" s="7">
        <f t="shared" si="65"/>
        <v>-0.39705729500584019</v>
      </c>
      <c r="CK67" s="7">
        <f t="shared" si="65"/>
        <v>0.2736886293156009</v>
      </c>
      <c r="CL67" s="7">
        <f t="shared" si="63"/>
        <v>3.8988579454665828E-2</v>
      </c>
      <c r="CM67" s="7">
        <f t="shared" si="63"/>
        <v>-0.17814907409205549</v>
      </c>
      <c r="CN67" s="7">
        <f t="shared" si="63"/>
        <v>0.46271072213095721</v>
      </c>
      <c r="CO67" s="7">
        <f t="shared" si="63"/>
        <v>2.782475404199225E-2</v>
      </c>
      <c r="CP67" s="7">
        <f t="shared" si="63"/>
        <v>-1.7591727565452686E-2</v>
      </c>
      <c r="CQ67" s="7">
        <f t="shared" si="63"/>
        <v>-3.3238273791820205E-2</v>
      </c>
      <c r="CR67" s="7">
        <f t="shared" si="63"/>
        <v>0.3659117180941216</v>
      </c>
      <c r="CS67" s="7">
        <f t="shared" si="63"/>
        <v>-3.7936160647767725E-2</v>
      </c>
      <c r="CT67" s="7">
        <f t="shared" si="63"/>
        <v>0.33283144537845644</v>
      </c>
      <c r="CU67" s="7">
        <f t="shared" si="63"/>
        <v>-0.41473945049292027</v>
      </c>
      <c r="CV67" s="7">
        <f t="shared" si="60"/>
        <v>-0.44452292988341213</v>
      </c>
      <c r="CW67" s="7">
        <f t="shared" si="60"/>
        <v>0.28617348895910566</v>
      </c>
      <c r="CX67" s="7">
        <f t="shared" si="60"/>
        <v>-0.35265835265620982</v>
      </c>
      <c r="CY67" s="7">
        <f t="shared" si="60"/>
        <v>-0.34858028473653269</v>
      </c>
      <c r="CZ67" s="7">
        <f t="shared" si="60"/>
        <v>-0.29211764496131787</v>
      </c>
      <c r="DA67" s="7">
        <f t="shared" si="60"/>
        <v>-0.10434541049991219</v>
      </c>
      <c r="DB67" s="7">
        <f t="shared" si="60"/>
        <v>-0.47007782637437201</v>
      </c>
      <c r="DC67" s="7">
        <f t="shared" si="60"/>
        <v>2.343117725797985E-2</v>
      </c>
      <c r="DD67" s="7">
        <f t="shared" si="60"/>
        <v>2.9110528857197494E-2</v>
      </c>
      <c r="DE67" s="7">
        <f t="shared" si="60"/>
        <v>0.10115960043781531</v>
      </c>
      <c r="DF67" s="7">
        <f t="shared" si="60"/>
        <v>2.8183470387565922E-3</v>
      </c>
      <c r="DG67" s="7">
        <f t="shared" si="60"/>
        <v>1.5387642217424803E-3</v>
      </c>
      <c r="DH67" s="7">
        <f t="shared" si="60"/>
        <v>0.20139273876971434</v>
      </c>
      <c r="DI67" s="7">
        <f t="shared" si="60"/>
        <v>-2.2669124455954703E-2</v>
      </c>
      <c r="DJ67" s="7">
        <f t="shared" si="60"/>
        <v>0.11494015035759035</v>
      </c>
      <c r="DK67" s="7">
        <f t="shared" si="60"/>
        <v>0.17483908407589499</v>
      </c>
      <c r="DL67" s="7">
        <f t="shared" si="54"/>
        <v>-8.4806164845456E-2</v>
      </c>
      <c r="DM67" s="7">
        <f t="shared" si="54"/>
        <v>0.28404966841238183</v>
      </c>
      <c r="DN67" s="7">
        <f t="shared" si="54"/>
        <v>0.26006112775454526</v>
      </c>
      <c r="DO67" s="7">
        <f t="shared" si="54"/>
        <v>-0.23813389315327205</v>
      </c>
      <c r="DP67" s="7">
        <f t="shared" si="54"/>
        <v>0.35501152867495012</v>
      </c>
      <c r="DQ67" s="7">
        <f t="shared" si="54"/>
        <v>0.27576858915164754</v>
      </c>
      <c r="DR67" s="7">
        <f t="shared" si="53"/>
        <v>0.49940719127595085</v>
      </c>
      <c r="DS67" s="7">
        <f t="shared" si="53"/>
        <v>-0.32683484852284228</v>
      </c>
      <c r="DT67" s="7">
        <f t="shared" si="53"/>
        <v>-0.12476794707457728</v>
      </c>
      <c r="DU67" s="7">
        <f t="shared" si="53"/>
        <v>-0.1248981655577871</v>
      </c>
      <c r="DV67" s="7">
        <f t="shared" si="53"/>
        <v>0.46748558072303076</v>
      </c>
      <c r="DW67" s="7">
        <f t="shared" si="53"/>
        <v>-0.39456505834491296</v>
      </c>
      <c r="DX67" s="7">
        <f t="shared" si="53"/>
        <v>-0.4586400053962546</v>
      </c>
      <c r="DY67" s="7">
        <f t="shared" si="53"/>
        <v>-0.46975890153600119</v>
      </c>
      <c r="DZ67" s="7">
        <f t="shared" si="53"/>
        <v>-2.4725699138076984E-2</v>
      </c>
      <c r="EA67" s="7">
        <f t="shared" si="53"/>
        <v>-4.8408771918651006E-4</v>
      </c>
      <c r="EB67" s="7">
        <f t="shared" si="53"/>
        <v>0.4938275701386014</v>
      </c>
      <c r="EC67" s="7">
        <f t="shared" si="53"/>
        <v>0.49242296797525453</v>
      </c>
      <c r="ED67" s="7">
        <f t="shared" si="53"/>
        <v>0.48043626306181475</v>
      </c>
      <c r="EE67" s="7">
        <f t="shared" si="53"/>
        <v>0.19337364668829926</v>
      </c>
      <c r="EF67" s="7">
        <f t="shared" si="53"/>
        <v>0.21525363262198843</v>
      </c>
      <c r="EG67" s="7">
        <f t="shared" si="53"/>
        <v>-0.39395788480487781</v>
      </c>
      <c r="EH67" s="7">
        <f t="shared" si="56"/>
        <v>0.13615905125671737</v>
      </c>
      <c r="EI67" s="7">
        <f t="shared" si="56"/>
        <v>0.42775355568944456</v>
      </c>
      <c r="EJ67" s="7">
        <f t="shared" si="55"/>
        <v>0.42974295899922832</v>
      </c>
      <c r="EK67" s="7">
        <f t="shared" si="55"/>
        <v>0.29874500029114148</v>
      </c>
      <c r="EL67" s="7">
        <f t="shared" si="55"/>
        <v>0.1890075370493822</v>
      </c>
      <c r="EM67" s="7">
        <f t="shared" si="55"/>
        <v>0.48823228145567282</v>
      </c>
      <c r="EN67" s="7">
        <f t="shared" si="55"/>
        <v>0.30821920453736651</v>
      </c>
      <c r="EO67" s="7">
        <f t="shared" si="55"/>
        <v>-0.37297945024426771</v>
      </c>
      <c r="EP67" s="7">
        <f t="shared" si="55"/>
        <v>0.37782186290755504</v>
      </c>
      <c r="EQ67" s="7">
        <f t="shared" si="55"/>
        <v>0.30893783688726817</v>
      </c>
      <c r="ER67" s="7">
        <f t="shared" si="55"/>
        <v>0.49209549679469711</v>
      </c>
      <c r="ES67" s="7">
        <f t="shared" si="55"/>
        <v>0.38934939684348796</v>
      </c>
      <c r="ET67" s="7">
        <f t="shared" si="55"/>
        <v>0.4589186815045776</v>
      </c>
      <c r="EU67" s="7">
        <f t="shared" si="55"/>
        <v>-8.5459748354634657E-2</v>
      </c>
      <c r="EV67" s="7">
        <f t="shared" si="55"/>
        <v>0.24902211445780231</v>
      </c>
      <c r="EW67" s="7">
        <f t="shared" si="55"/>
        <v>0.2196936277826044</v>
      </c>
      <c r="EX67" s="7">
        <f t="shared" si="55"/>
        <v>-0.42668790977361082</v>
      </c>
      <c r="EY67" s="7">
        <f t="shared" si="55"/>
        <v>0.16853214970955199</v>
      </c>
      <c r="EZ67" s="7">
        <f t="shared" si="61"/>
        <v>-0.38270371271623438</v>
      </c>
      <c r="FA67" s="7">
        <f t="shared" si="61"/>
        <v>-5.7294500199426723E-2</v>
      </c>
      <c r="FB67" s="7">
        <f t="shared" si="61"/>
        <v>-1.4693733197020831E-2</v>
      </c>
      <c r="FC67" s="7">
        <f t="shared" si="61"/>
        <v>-0.22063012936720661</v>
      </c>
      <c r="FD67" s="7">
        <f t="shared" si="61"/>
        <v>-0.23868244071767397</v>
      </c>
      <c r="FE67" s="7">
        <f t="shared" si="61"/>
        <v>-0.10841649000107911</v>
      </c>
      <c r="FF67" s="7">
        <f t="shared" si="61"/>
        <v>-0.10242589972601579</v>
      </c>
      <c r="FG67" s="7">
        <f t="shared" si="61"/>
        <v>-0.15066503745085591</v>
      </c>
      <c r="FH67" s="7">
        <f t="shared" si="61"/>
        <v>0.39727832048804146</v>
      </c>
      <c r="FI67" s="7">
        <f t="shared" si="61"/>
        <v>-0.16633107367029965</v>
      </c>
      <c r="FJ67" s="7">
        <f t="shared" si="61"/>
        <v>-0.20199288685876304</v>
      </c>
      <c r="FK67" s="7">
        <f t="shared" si="61"/>
        <v>-3.8606924245996765E-2</v>
      </c>
      <c r="FL67" s="7">
        <f t="shared" si="61"/>
        <v>0.39600406104568719</v>
      </c>
      <c r="FM67" s="7">
        <f t="shared" si="61"/>
        <v>-0.22349836633494391</v>
      </c>
      <c r="FN67" s="7">
        <f t="shared" si="61"/>
        <v>0.4169241284112033</v>
      </c>
      <c r="FO67" s="7">
        <f t="shared" si="61"/>
        <v>-0.30228724250861916</v>
      </c>
      <c r="FP67" s="7">
        <f t="shared" si="52"/>
        <v>-0.27438070871088271</v>
      </c>
      <c r="FQ67" s="7">
        <f t="shared" si="52"/>
        <v>0.4811698106988942</v>
      </c>
      <c r="FR67" s="7">
        <f t="shared" si="52"/>
        <v>0.4507281655740023</v>
      </c>
      <c r="FS67" s="7">
        <f t="shared" si="52"/>
        <v>0.35922097907219275</v>
      </c>
      <c r="FT67" s="7">
        <f t="shared" si="52"/>
        <v>-0.32689485314814792</v>
      </c>
      <c r="FU67" s="7">
        <f t="shared" si="52"/>
        <v>-0.15650866315110679</v>
      </c>
      <c r="FV67" s="7">
        <f t="shared" si="52"/>
        <v>-0.1118023576003091</v>
      </c>
      <c r="FW67" s="7">
        <f t="shared" si="52"/>
        <v>0.31231925613753964</v>
      </c>
      <c r="FX67" s="7">
        <f t="shared" si="52"/>
        <v>-0.41134719817670984</v>
      </c>
      <c r="FY67" s="7">
        <f t="shared" si="52"/>
        <v>0.2924550068003624</v>
      </c>
      <c r="FZ67" s="7">
        <f t="shared" si="52"/>
        <v>-0.12421023016142163</v>
      </c>
      <c r="GA67" s="7">
        <f t="shared" si="52"/>
        <v>0.24037738807896858</v>
      </c>
      <c r="GB67" s="7">
        <f t="shared" si="52"/>
        <v>0.10203015185038566</v>
      </c>
      <c r="GC67" s="7">
        <f t="shared" si="52"/>
        <v>0.31874103905147422</v>
      </c>
      <c r="GD67" s="7">
        <f t="shared" si="52"/>
        <v>-0.313796007158885</v>
      </c>
      <c r="GE67" s="7">
        <f t="shared" si="52"/>
        <v>0.41480218240846511</v>
      </c>
      <c r="GF67" s="7">
        <f t="shared" si="64"/>
        <v>0.36218213644298203</v>
      </c>
      <c r="GG67" s="7">
        <f t="shared" si="64"/>
        <v>0.11663916120954809</v>
      </c>
      <c r="GH67" s="7">
        <f t="shared" si="64"/>
        <v>-7.3904916861238235E-2</v>
      </c>
      <c r="GI67" s="7">
        <f t="shared" si="64"/>
        <v>8.817807838732783E-2</v>
      </c>
      <c r="GJ67" s="7">
        <f t="shared" si="64"/>
        <v>-0.28884577964353753</v>
      </c>
      <c r="GK67" s="7">
        <f t="shared" si="64"/>
        <v>-6.1631540096245274E-3</v>
      </c>
    </row>
    <row r="68" spans="6:193">
      <c r="F68" s="20">
        <v>65</v>
      </c>
      <c r="G68">
        <f>'Class data q'!J67</f>
        <v>-1.0858219261429304E-18</v>
      </c>
      <c r="H68" s="20">
        <f>'Class data q'!K67</f>
        <v>-1.1564803245609245E-18</v>
      </c>
      <c r="J68" s="88">
        <v>-1.2466376784684031E-18</v>
      </c>
      <c r="K68" s="7">
        <f t="shared" si="3"/>
        <v>0.22819745138373648</v>
      </c>
      <c r="L68" s="7">
        <f t="shared" si="51"/>
        <v>-0.12899959234590763</v>
      </c>
      <c r="M68" s="7">
        <f t="shared" si="51"/>
        <v>0</v>
      </c>
      <c r="N68" s="7">
        <f t="shared" si="51"/>
        <v>8.7726560947070986E-2</v>
      </c>
      <c r="O68" s="7">
        <f t="shared" si="51"/>
        <v>-0.26789661580584201</v>
      </c>
      <c r="P68" s="7">
        <f t="shared" si="49"/>
        <v>0.49444454510160085</v>
      </c>
      <c r="Q68" s="7">
        <f t="shared" si="51"/>
        <v>0.49273563848873891</v>
      </c>
      <c r="R68" s="7">
        <f t="shared" si="51"/>
        <v>0.19577373919236152</v>
      </c>
      <c r="S68" s="7">
        <f t="shared" si="51"/>
        <v>-0.12249452238226866</v>
      </c>
      <c r="T68" s="7">
        <f t="shared" si="51"/>
        <v>0.26679898446676337</v>
      </c>
      <c r="U68" s="7">
        <f t="shared" si="51"/>
        <v>-1.662292659045228E-2</v>
      </c>
      <c r="V68" s="7">
        <f t="shared" si="51"/>
        <v>-0.38283102804386471</v>
      </c>
      <c r="W68" s="7">
        <f t="shared" si="51"/>
        <v>-0.27422544656928516</v>
      </c>
      <c r="X68" s="7">
        <f t="shared" si="51"/>
        <v>0.34689531441756766</v>
      </c>
      <c r="Y68" s="7">
        <f t="shared" si="51"/>
        <v>5.7083974121768979E-2</v>
      </c>
      <c r="Z68" s="7">
        <f t="shared" si="51"/>
        <v>-7.2424044697450674E-2</v>
      </c>
      <c r="AA68" s="7">
        <f t="shared" si="51"/>
        <v>0.18275149421620251</v>
      </c>
      <c r="AB68" s="7">
        <f t="shared" si="50"/>
        <v>0.42889561450059471</v>
      </c>
      <c r="AC68" s="7">
        <f t="shared" si="50"/>
        <v>0.3701885426993245</v>
      </c>
      <c r="AD68" s="7">
        <f t="shared" si="50"/>
        <v>0.34102610024150432</v>
      </c>
      <c r="AE68" s="7">
        <f t="shared" si="50"/>
        <v>-0.23131643081407693</v>
      </c>
      <c r="AF68" s="7">
        <f t="shared" si="50"/>
        <v>-0.22974002537301885</v>
      </c>
      <c r="AG68" s="7">
        <f t="shared" si="50"/>
        <v>-3.9297023754993332E-2</v>
      </c>
      <c r="AH68" s="7">
        <f t="shared" si="50"/>
        <v>0.3714527254900869</v>
      </c>
      <c r="AI68" s="7">
        <f t="shared" si="50"/>
        <v>-0.40885676552795758</v>
      </c>
      <c r="AJ68" s="7">
        <f t="shared" si="50"/>
        <v>-9.1730124696482562E-2</v>
      </c>
      <c r="AK68" s="7">
        <f t="shared" si="50"/>
        <v>0.39545527073526898</v>
      </c>
      <c r="AL68" s="7">
        <f t="shared" si="50"/>
        <v>0.2153960968353914</v>
      </c>
      <c r="AM68" s="7">
        <f t="shared" si="50"/>
        <v>0.27436819383308375</v>
      </c>
      <c r="AN68" s="7">
        <f t="shared" si="50"/>
        <v>-0.28780825709503688</v>
      </c>
      <c r="AO68" s="7">
        <f t="shared" si="50"/>
        <v>-0.4098667312438492</v>
      </c>
      <c r="AP68" s="7">
        <f t="shared" si="50"/>
        <v>-0.46351521022168096</v>
      </c>
      <c r="AQ68" s="7">
        <f t="shared" si="59"/>
        <v>0.40165851847924533</v>
      </c>
      <c r="AR68" s="7">
        <f t="shared" si="59"/>
        <v>-0.4098667312438492</v>
      </c>
      <c r="AS68" s="7">
        <f t="shared" si="59"/>
        <v>-0.38304249175493321</v>
      </c>
      <c r="AT68" s="7">
        <f t="shared" si="59"/>
        <v>-0.4098667312438492</v>
      </c>
      <c r="AU68" s="7">
        <f t="shared" si="59"/>
        <v>-0.46351521022168096</v>
      </c>
      <c r="AV68" s="7">
        <f t="shared" si="59"/>
        <v>-0.4098667312438492</v>
      </c>
      <c r="AW68" s="7">
        <f t="shared" si="59"/>
        <v>-0.46351521022168096</v>
      </c>
      <c r="AX68" s="7">
        <f t="shared" si="59"/>
        <v>-0.46351521022168096</v>
      </c>
      <c r="AY68" s="7">
        <f t="shared" si="59"/>
        <v>-0.4098667312438492</v>
      </c>
      <c r="AZ68" s="7">
        <f t="shared" si="59"/>
        <v>-0.46351521022168096</v>
      </c>
      <c r="BA68" s="7">
        <f t="shared" si="59"/>
        <v>0.40165851847924533</v>
      </c>
      <c r="BB68" s="7">
        <f t="shared" si="59"/>
        <v>-0.43669097073276508</v>
      </c>
      <c r="BC68" s="7">
        <f t="shared" si="59"/>
        <v>0.36673169078539786</v>
      </c>
      <c r="BD68" s="7">
        <f t="shared" si="59"/>
        <v>-0.4098667312438492</v>
      </c>
      <c r="BE68" s="7">
        <f t="shared" si="59"/>
        <v>-0.43669097073276508</v>
      </c>
      <c r="BF68" s="7">
        <f t="shared" si="59"/>
        <v>-0.4098667312438492</v>
      </c>
      <c r="BG68" s="7">
        <f t="shared" si="57"/>
        <v>0.40165851847924533</v>
      </c>
      <c r="BH68" s="7">
        <f t="shared" si="57"/>
        <v>0.40165851847924533</v>
      </c>
      <c r="BI68" s="7">
        <f t="shared" si="57"/>
        <v>0.36673169078539786</v>
      </c>
      <c r="BJ68" s="7">
        <f t="shared" si="57"/>
        <v>-0.36548204722944999</v>
      </c>
      <c r="BK68" s="7">
        <f t="shared" si="57"/>
        <v>0.48279330401409015</v>
      </c>
      <c r="BL68" s="7">
        <f t="shared" si="57"/>
        <v>0.18290717504300097</v>
      </c>
      <c r="BM68" s="7">
        <f t="shared" si="57"/>
        <v>0.43491486687917236</v>
      </c>
      <c r="BN68" s="7">
        <f t="shared" si="57"/>
        <v>-8.2842621651479931E-12</v>
      </c>
      <c r="BO68" s="7">
        <f t="shared" si="57"/>
        <v>-3.3604230509354238E-12</v>
      </c>
      <c r="BP68" s="7">
        <f t="shared" si="57"/>
        <v>-7.9384276929772568E-11</v>
      </c>
      <c r="BQ68" s="7">
        <f t="shared" si="57"/>
        <v>-4.8538373320639039E-10</v>
      </c>
      <c r="BR68" s="7">
        <f t="shared" si="57"/>
        <v>-2.2530912691109961E-9</v>
      </c>
      <c r="BS68" s="7">
        <f t="shared" si="57"/>
        <v>2.4287274124215899E-12</v>
      </c>
      <c r="BT68" s="7">
        <f t="shared" si="57"/>
        <v>-2.9910518506426342E-12</v>
      </c>
      <c r="BU68" s="7">
        <f t="shared" si="57"/>
        <v>0.22819745138373648</v>
      </c>
      <c r="BV68" s="7">
        <f t="shared" si="65"/>
        <v>-0.12899959234590763</v>
      </c>
      <c r="BW68" s="7">
        <f t="shared" si="65"/>
        <v>0</v>
      </c>
      <c r="BX68" s="7">
        <f t="shared" si="65"/>
        <v>8.7726560947070986E-2</v>
      </c>
      <c r="BY68" s="7">
        <f t="shared" si="65"/>
        <v>-0.26789661580584201</v>
      </c>
      <c r="BZ68" s="7">
        <f t="shared" si="65"/>
        <v>0.19972503153357432</v>
      </c>
      <c r="CA68" s="7">
        <f t="shared" si="65"/>
        <v>0.25502067834721609</v>
      </c>
      <c r="CB68" s="7">
        <f t="shared" si="65"/>
        <v>0.35577491195086131</v>
      </c>
      <c r="CC68" s="7">
        <f t="shared" si="65"/>
        <v>0.46763984250013019</v>
      </c>
      <c r="CD68" s="7">
        <f t="shared" si="65"/>
        <v>-0.35051817238819838</v>
      </c>
      <c r="CE68" s="7">
        <f t="shared" si="65"/>
        <v>0.29483744835711695</v>
      </c>
      <c r="CF68" s="7">
        <f t="shared" si="65"/>
        <v>-0.10415297159940573</v>
      </c>
      <c r="CG68" s="7">
        <f t="shared" si="65"/>
        <v>0.36193523345578443</v>
      </c>
      <c r="CH68" s="7">
        <f t="shared" si="65"/>
        <v>0.41201368217825107</v>
      </c>
      <c r="CI68" s="7">
        <f t="shared" si="65"/>
        <v>5.3361259675376305E-2</v>
      </c>
      <c r="CJ68" s="7">
        <f t="shared" si="65"/>
        <v>0.39616374949606659</v>
      </c>
      <c r="CK68" s="7">
        <f t="shared" si="65"/>
        <v>0.23838290770417817</v>
      </c>
      <c r="CL68" s="7">
        <f t="shared" si="63"/>
        <v>-9.5040523747039751E-2</v>
      </c>
      <c r="CM68" s="7">
        <f t="shared" si="63"/>
        <v>0.19983412211308238</v>
      </c>
      <c r="CN68" s="7">
        <f t="shared" si="63"/>
        <v>-0.43496980400798435</v>
      </c>
      <c r="CO68" s="7">
        <f t="shared" si="63"/>
        <v>0.25023781803800382</v>
      </c>
      <c r="CP68" s="7">
        <f t="shared" si="63"/>
        <v>0.46867922873552059</v>
      </c>
      <c r="CQ68" s="7">
        <f t="shared" si="63"/>
        <v>4.0588260217298E-3</v>
      </c>
      <c r="CR68" s="7">
        <f t="shared" si="63"/>
        <v>-3.2834066009499452E-3</v>
      </c>
      <c r="CS68" s="7">
        <f t="shared" si="63"/>
        <v>-0.42004118842675986</v>
      </c>
      <c r="CT68" s="7">
        <f t="shared" si="63"/>
        <v>0.29090896188159832</v>
      </c>
      <c r="CU68" s="7">
        <f t="shared" si="63"/>
        <v>-7.0229669713629761E-2</v>
      </c>
      <c r="CV68" s="7">
        <f t="shared" si="60"/>
        <v>-0.1601645699386296</v>
      </c>
      <c r="CW68" s="7">
        <f t="shared" si="60"/>
        <v>0.12025763319726712</v>
      </c>
      <c r="CX68" s="7">
        <f t="shared" si="60"/>
        <v>-0.43616516127208715</v>
      </c>
      <c r="CY68" s="7">
        <f t="shared" si="60"/>
        <v>-0.4326131624516073</v>
      </c>
      <c r="CZ68" s="7">
        <f t="shared" si="60"/>
        <v>0.48756622746392342</v>
      </c>
      <c r="DA68" s="7">
        <f t="shared" si="60"/>
        <v>-0.2198844874281648</v>
      </c>
      <c r="DB68" s="7">
        <f t="shared" si="60"/>
        <v>0.46156242925286467</v>
      </c>
      <c r="DC68" s="7">
        <f t="shared" si="60"/>
        <v>2.0408564943515745E-2</v>
      </c>
      <c r="DD68" s="7">
        <f t="shared" si="60"/>
        <v>2.5355282501645236E-2</v>
      </c>
      <c r="DE68" s="7">
        <f t="shared" si="60"/>
        <v>8.8110053219462234E-2</v>
      </c>
      <c r="DF68" s="7">
        <f t="shared" si="60"/>
        <v>2.4547814196676956E-3</v>
      </c>
      <c r="DG68" s="7">
        <f t="shared" si="60"/>
        <v>1.3402642644212324E-3</v>
      </c>
      <c r="DH68" s="7">
        <f t="shared" si="60"/>
        <v>0.17541315756699533</v>
      </c>
      <c r="DI68" s="7">
        <f t="shared" si="60"/>
        <v>-1.974481664229788E-2</v>
      </c>
      <c r="DJ68" s="7">
        <f t="shared" si="60"/>
        <v>0.10011291781728386</v>
      </c>
      <c r="DK68" s="7">
        <f t="shared" si="60"/>
        <v>0.15228491350397266</v>
      </c>
      <c r="DL68" s="7">
        <f t="shared" si="54"/>
        <v>-0.20286579649788006</v>
      </c>
      <c r="DM68" s="7">
        <f t="shared" si="54"/>
        <v>0.2474073769811943</v>
      </c>
      <c r="DN68" s="7">
        <f t="shared" si="54"/>
        <v>0.22651334828919192</v>
      </c>
      <c r="DO68" s="7">
        <f t="shared" si="54"/>
        <v>-0.33641431035866365</v>
      </c>
      <c r="DP68" s="7">
        <f t="shared" si="54"/>
        <v>0.30921518619778404</v>
      </c>
      <c r="DQ68" s="7">
        <f t="shared" si="54"/>
        <v>0.24019455356927891</v>
      </c>
      <c r="DR68" s="7">
        <f t="shared" si="53"/>
        <v>0.43498386718673848</v>
      </c>
      <c r="DS68" s="7">
        <f t="shared" si="53"/>
        <v>-0.41367287864486679</v>
      </c>
      <c r="DT68" s="7">
        <f t="shared" si="53"/>
        <v>-0.23767252511002868</v>
      </c>
      <c r="DU68" s="7">
        <f t="shared" si="53"/>
        <v>-0.23778594546198861</v>
      </c>
      <c r="DV68" s="7">
        <f t="shared" si="53"/>
        <v>0.40718013138216985</v>
      </c>
      <c r="DW68" s="7">
        <f t="shared" si="53"/>
        <v>-0.47266591901038757</v>
      </c>
      <c r="DX68" s="7">
        <f t="shared" si="53"/>
        <v>0.47152477598747944</v>
      </c>
      <c r="DY68" s="7">
        <f t="shared" si="53"/>
        <v>0.4618402129170967</v>
      </c>
      <c r="DZ68" s="7">
        <f t="shared" si="53"/>
        <v>-0.15053568637470516</v>
      </c>
      <c r="EA68" s="7">
        <f t="shared" si="53"/>
        <v>-0.25842082529256705</v>
      </c>
      <c r="EB68" s="7">
        <f t="shared" si="53"/>
        <v>0.43012401490155167</v>
      </c>
      <c r="EC68" s="7">
        <f t="shared" si="53"/>
        <v>0.42890060584468476</v>
      </c>
      <c r="ED68" s="7">
        <f t="shared" si="53"/>
        <v>0.41846018097864934</v>
      </c>
      <c r="EE68" s="7">
        <f t="shared" si="53"/>
        <v>0.16842852509506709</v>
      </c>
      <c r="EF68" s="7">
        <f t="shared" si="53"/>
        <v>0.18748600176277616</v>
      </c>
      <c r="EG68" s="7">
        <f t="shared" si="53"/>
        <v>-0.47213707060950016</v>
      </c>
      <c r="EH68" s="7">
        <f t="shared" si="56"/>
        <v>0.11859458915039528</v>
      </c>
      <c r="EI68" s="7">
        <f t="shared" si="56"/>
        <v>0.3725735213809937</v>
      </c>
      <c r="EJ68" s="7">
        <f t="shared" si="55"/>
        <v>0.37430629247480374</v>
      </c>
      <c r="EK68" s="7">
        <f t="shared" si="55"/>
        <v>0.26020701703820615</v>
      </c>
      <c r="EL68" s="7">
        <f t="shared" si="55"/>
        <v>0.16462564181970785</v>
      </c>
      <c r="EM68" s="7">
        <f t="shared" si="55"/>
        <v>0.42525051617777854</v>
      </c>
      <c r="EN68" s="7">
        <f t="shared" si="55"/>
        <v>0.26845905279886628</v>
      </c>
      <c r="EO68" s="7">
        <f t="shared" si="55"/>
        <v>-0.45386484555526418</v>
      </c>
      <c r="EP68" s="7">
        <f t="shared" si="55"/>
        <v>0.32908299661310902</v>
      </c>
      <c r="EQ68" s="7">
        <f t="shared" si="55"/>
        <v>0.14008538952267635</v>
      </c>
      <c r="ER68" s="7">
        <f t="shared" si="55"/>
        <v>0.42861537831292429</v>
      </c>
      <c r="ES68" s="7">
        <f t="shared" si="55"/>
        <v>0.33912348337055298</v>
      </c>
      <c r="ET68" s="7">
        <f t="shared" si="55"/>
        <v>0.27071876632465797</v>
      </c>
      <c r="EU68" s="7">
        <f t="shared" si="55"/>
        <v>-0.33243466034671831</v>
      </c>
      <c r="EV68" s="7">
        <f t="shared" si="55"/>
        <v>0.21689836320762984</v>
      </c>
      <c r="EW68" s="7">
        <f t="shared" si="55"/>
        <v>0.19135323935765486</v>
      </c>
      <c r="EX68" s="7">
        <f t="shared" si="55"/>
        <v>0.49935506430020471</v>
      </c>
      <c r="EY68" s="7">
        <f t="shared" si="55"/>
        <v>1.779197875393268E-2</v>
      </c>
      <c r="EZ68" s="7">
        <f t="shared" si="61"/>
        <v>-0.46233468213248241</v>
      </c>
      <c r="FA68" s="7">
        <f t="shared" si="61"/>
        <v>-0.30790271772185362</v>
      </c>
      <c r="FB68" s="7">
        <f t="shared" si="61"/>
        <v>-0.14179783995047335</v>
      </c>
      <c r="FC68" s="7">
        <f t="shared" si="61"/>
        <v>-0.1921689326196121</v>
      </c>
      <c r="FD68" s="7">
        <f t="shared" si="61"/>
        <v>-0.20789250316496777</v>
      </c>
      <c r="FE68" s="7">
        <f t="shared" si="61"/>
        <v>-9.4430806987365723E-2</v>
      </c>
      <c r="FF68" s="7">
        <f t="shared" si="61"/>
        <v>-8.9213000415697019E-2</v>
      </c>
      <c r="FG68" s="7">
        <f t="shared" si="61"/>
        <v>-0.1312293090389145</v>
      </c>
      <c r="FH68" s="7">
        <f t="shared" si="61"/>
        <v>-0.39293332438037964</v>
      </c>
      <c r="FI68" s="7">
        <f t="shared" si="61"/>
        <v>-0.30688340136240555</v>
      </c>
      <c r="FJ68" s="7">
        <f t="shared" si="61"/>
        <v>0.1140600366618667</v>
      </c>
      <c r="FK68" s="7">
        <f t="shared" si="61"/>
        <v>6.2363569545251352E-2</v>
      </c>
      <c r="FL68" s="7">
        <f t="shared" si="61"/>
        <v>8.7933151188515524E-2</v>
      </c>
      <c r="FM68" s="7">
        <f t="shared" si="61"/>
        <v>0.29034709970546757</v>
      </c>
      <c r="FN68" s="7">
        <f t="shared" si="61"/>
        <v>-2.4870328507599737E-2</v>
      </c>
      <c r="FO68" s="7">
        <f t="shared" si="61"/>
        <v>-0.13530535638458829</v>
      </c>
      <c r="FP68" s="7">
        <f t="shared" si="52"/>
        <v>-0.20698897037233532</v>
      </c>
      <c r="FQ68" s="7">
        <f t="shared" si="52"/>
        <v>-9.7911905390915877E-2</v>
      </c>
      <c r="FR68" s="7">
        <f t="shared" si="52"/>
        <v>0.32757830114475261</v>
      </c>
      <c r="FS68" s="7">
        <f t="shared" si="52"/>
        <v>-0.13912327263932589</v>
      </c>
      <c r="FT68" s="7">
        <f t="shared" si="52"/>
        <v>-5.8723104427507167E-2</v>
      </c>
      <c r="FU68" s="7">
        <f t="shared" si="52"/>
        <v>-0.136319109406011</v>
      </c>
      <c r="FV68" s="7">
        <f t="shared" si="52"/>
        <v>-0.22637949139246549</v>
      </c>
      <c r="FW68" s="7">
        <f t="shared" si="52"/>
        <v>0.14303060706811221</v>
      </c>
      <c r="FX68" s="7">
        <f t="shared" si="52"/>
        <v>-3.2815390288218893E-3</v>
      </c>
      <c r="FY68" s="7">
        <f t="shared" si="52"/>
        <v>0.25472843014359597</v>
      </c>
      <c r="FZ68" s="7">
        <f t="shared" si="52"/>
        <v>0.3758144695109622</v>
      </c>
      <c r="GA68" s="7">
        <f t="shared" si="52"/>
        <v>-0.35948403386504424</v>
      </c>
      <c r="GB68" s="7">
        <f t="shared" si="52"/>
        <v>0.15893760505039722</v>
      </c>
      <c r="GC68" s="7">
        <f t="shared" si="52"/>
        <v>0.41573690278761433</v>
      </c>
      <c r="GD68" s="7">
        <f t="shared" si="52"/>
        <v>0.15479280114112726</v>
      </c>
      <c r="GE68" s="7">
        <f t="shared" si="52"/>
        <v>-1.8617446126114601E-2</v>
      </c>
      <c r="GF68" s="7">
        <f t="shared" si="64"/>
        <v>-0.41641365405268971</v>
      </c>
      <c r="GG68" s="7">
        <f t="shared" si="64"/>
        <v>-0.14526741768435159</v>
      </c>
      <c r="GH68" s="7">
        <f t="shared" si="64"/>
        <v>8.1843213338800069E-2</v>
      </c>
      <c r="GI68" s="7">
        <f t="shared" si="64"/>
        <v>0.14079661975604019</v>
      </c>
      <c r="GJ68" s="7">
        <f t="shared" si="64"/>
        <v>-0.27649306964792686</v>
      </c>
      <c r="GK68" s="7">
        <f t="shared" si="64"/>
        <v>-3.7364848422079433E-2</v>
      </c>
    </row>
    <row r="69" spans="6:193">
      <c r="F69" s="20">
        <v>66</v>
      </c>
      <c r="G69">
        <f>'Class data q'!J68</f>
        <v>-1.2466376784684031E-18</v>
      </c>
      <c r="H69" s="20">
        <f>'Class data q'!K68</f>
        <v>-1.3277609452281763E-18</v>
      </c>
      <c r="J69" s="89">
        <v>-2.6026385932158794E-18</v>
      </c>
      <c r="K69" s="7">
        <f t="shared" ref="K69:Z132" si="66">IF(MOD(K$3/$J69,1)&gt;0.5,-(1-MOD(K$3/$J69,1)),MOD(K$3/$J69,1))</f>
        <v>0.10930428134238881</v>
      </c>
      <c r="L69" s="7">
        <f t="shared" si="51"/>
        <v>0.41720042458959472</v>
      </c>
      <c r="M69" s="7">
        <f t="shared" si="51"/>
        <v>0.4789899303414345</v>
      </c>
      <c r="N69" s="7">
        <f t="shared" si="51"/>
        <v>0</v>
      </c>
      <c r="O69" s="7">
        <f t="shared" si="51"/>
        <v>0.35067014899788818</v>
      </c>
      <c r="P69" s="7">
        <f t="shared" si="51"/>
        <v>-6.5988649984433323E-2</v>
      </c>
      <c r="Q69" s="7">
        <f t="shared" si="51"/>
        <v>-0.43709997739483697</v>
      </c>
      <c r="R69" s="7">
        <f t="shared" si="51"/>
        <v>0.26125933885904828</v>
      </c>
      <c r="S69" s="7">
        <f t="shared" si="51"/>
        <v>-0.15099897561920272</v>
      </c>
      <c r="T69" s="7">
        <f t="shared" si="51"/>
        <v>0.12779402698490044</v>
      </c>
      <c r="U69" s="7">
        <f t="shared" si="51"/>
        <v>0.47102771589180298</v>
      </c>
      <c r="V69" s="7">
        <f t="shared" si="51"/>
        <v>0.29561772288616395</v>
      </c>
      <c r="W69" s="7">
        <f t="shared" si="51"/>
        <v>-0.13135122755007067</v>
      </c>
      <c r="X69" s="7">
        <f t="shared" si="51"/>
        <v>0.16615936248864074</v>
      </c>
      <c r="Y69" s="7">
        <f t="shared" si="51"/>
        <v>2.7342648788198372E-2</v>
      </c>
      <c r="Z69" s="7">
        <f t="shared" si="51"/>
        <v>0.48631968153388871</v>
      </c>
      <c r="AA69" s="7">
        <f t="shared" si="50"/>
        <v>8.7536125484411906E-2</v>
      </c>
      <c r="AB69" s="7">
        <f t="shared" si="50"/>
        <v>0.20543668051338659</v>
      </c>
      <c r="AC69" s="7">
        <f t="shared" si="50"/>
        <v>0.17731658428074659</v>
      </c>
      <c r="AD69" s="7">
        <f t="shared" si="50"/>
        <v>0.16334806799928919</v>
      </c>
      <c r="AE69" s="7">
        <f t="shared" si="50"/>
        <v>0.3681916892589705</v>
      </c>
      <c r="AF69" s="7">
        <f t="shared" si="50"/>
        <v>0.4109669109085039</v>
      </c>
      <c r="AG69" s="7">
        <f t="shared" si="50"/>
        <v>-1.8822878671029941E-2</v>
      </c>
      <c r="AH69" s="7">
        <f t="shared" si="50"/>
        <v>0.1779221151076327</v>
      </c>
      <c r="AI69" s="7">
        <f t="shared" si="50"/>
        <v>-0.40474923400972784</v>
      </c>
      <c r="AJ69" s="7">
        <f t="shared" si="50"/>
        <v>-0.28658385148372645</v>
      </c>
      <c r="AK69" s="7">
        <f t="shared" si="50"/>
        <v>0.21467083404677823</v>
      </c>
      <c r="AL69" s="7">
        <f t="shared" si="50"/>
        <v>1.9330572154032666E-2</v>
      </c>
      <c r="AM69" s="7">
        <f t="shared" si="50"/>
        <v>0.17403460947701888</v>
      </c>
      <c r="AN69" s="7">
        <f t="shared" si="50"/>
        <v>-0.35564813973726928</v>
      </c>
      <c r="AO69" s="7">
        <f t="shared" si="50"/>
        <v>0.2826678932936717</v>
      </c>
      <c r="AP69" s="7">
        <f t="shared" si="50"/>
        <v>0.25697081208515615</v>
      </c>
      <c r="AQ69" s="7">
        <f t="shared" si="59"/>
        <v>0.19239038578741752</v>
      </c>
      <c r="AR69" s="7">
        <f t="shared" si="59"/>
        <v>0.2826678932936717</v>
      </c>
      <c r="AS69" s="7">
        <f t="shared" si="59"/>
        <v>0.29551643389792953</v>
      </c>
      <c r="AT69" s="7">
        <f t="shared" si="59"/>
        <v>0.2826678932936717</v>
      </c>
      <c r="AU69" s="7">
        <f t="shared" si="59"/>
        <v>0.25697081208515615</v>
      </c>
      <c r="AV69" s="7">
        <f t="shared" si="59"/>
        <v>0.2826678932936717</v>
      </c>
      <c r="AW69" s="7">
        <f t="shared" si="59"/>
        <v>0.25697081208515615</v>
      </c>
      <c r="AX69" s="7">
        <f t="shared" si="59"/>
        <v>0.25697081208515615</v>
      </c>
      <c r="AY69" s="7">
        <f t="shared" si="59"/>
        <v>0.2826678932936717</v>
      </c>
      <c r="AZ69" s="7">
        <f t="shared" si="59"/>
        <v>0.25697081208515615</v>
      </c>
      <c r="BA69" s="7">
        <f t="shared" si="59"/>
        <v>0.19239038578741752</v>
      </c>
      <c r="BB69" s="7">
        <f t="shared" si="59"/>
        <v>0.26981935268941393</v>
      </c>
      <c r="BC69" s="7">
        <f t="shared" si="59"/>
        <v>0.17566078702329421</v>
      </c>
      <c r="BD69" s="7">
        <f t="shared" si="59"/>
        <v>0.2826678932936717</v>
      </c>
      <c r="BE69" s="7">
        <f t="shared" si="59"/>
        <v>0.26981935268941393</v>
      </c>
      <c r="BF69" s="7">
        <f t="shared" si="59"/>
        <v>0.2826678932936717</v>
      </c>
      <c r="BG69" s="7">
        <f t="shared" si="57"/>
        <v>0.19239038578741752</v>
      </c>
      <c r="BH69" s="7">
        <f t="shared" si="57"/>
        <v>0.19239038578741752</v>
      </c>
      <c r="BI69" s="7">
        <f t="shared" si="57"/>
        <v>0.17566078702329421</v>
      </c>
      <c r="BJ69" s="7">
        <f t="shared" si="57"/>
        <v>0.30392770999795538</v>
      </c>
      <c r="BK69" s="7">
        <f t="shared" si="57"/>
        <v>-0.28975693859954543</v>
      </c>
      <c r="BL69" s="7">
        <f t="shared" si="57"/>
        <v>8.7610695032795602E-2</v>
      </c>
      <c r="BM69" s="7">
        <f t="shared" si="57"/>
        <v>0.20831984179090901</v>
      </c>
      <c r="BN69" s="7">
        <f t="shared" si="57"/>
        <v>-3.968048112312772E-12</v>
      </c>
      <c r="BO69" s="7">
        <f t="shared" si="57"/>
        <v>-1.609601341101552E-12</v>
      </c>
      <c r="BP69" s="7">
        <f t="shared" si="57"/>
        <v>-3.8024250414991911E-11</v>
      </c>
      <c r="BQ69" s="7">
        <f t="shared" si="57"/>
        <v>-2.3249391301050082E-10</v>
      </c>
      <c r="BR69" s="7">
        <f t="shared" si="57"/>
        <v>-1.0792080562538331E-9</v>
      </c>
      <c r="BS69" s="7">
        <f t="shared" si="57"/>
        <v>1.1633359740941499E-12</v>
      </c>
      <c r="BT69" s="7">
        <f t="shared" si="57"/>
        <v>-1.432631790976302E-12</v>
      </c>
      <c r="BU69" s="7">
        <f t="shared" si="57"/>
        <v>0.10930428134238881</v>
      </c>
      <c r="BV69" s="7">
        <f t="shared" si="65"/>
        <v>0.41720042458959472</v>
      </c>
      <c r="BW69" s="7">
        <f t="shared" si="65"/>
        <v>0.4789899303414345</v>
      </c>
      <c r="BX69" s="7">
        <f t="shared" si="65"/>
        <v>0</v>
      </c>
      <c r="BY69" s="7">
        <f t="shared" si="65"/>
        <v>0.35067014899788818</v>
      </c>
      <c r="BZ69" s="7">
        <f t="shared" si="65"/>
        <v>9.5666278941707567E-2</v>
      </c>
      <c r="CA69" s="7">
        <f t="shared" si="65"/>
        <v>0.12215233695715841</v>
      </c>
      <c r="CB69" s="7">
        <f t="shared" si="65"/>
        <v>0.17041260029257305</v>
      </c>
      <c r="CC69" s="7">
        <f t="shared" si="65"/>
        <v>0.22399477558401676</v>
      </c>
      <c r="CD69" s="7">
        <f t="shared" si="65"/>
        <v>0.3110952553658044</v>
      </c>
      <c r="CE69" s="7">
        <f t="shared" si="65"/>
        <v>0.14122416885062172</v>
      </c>
      <c r="CF69" s="7">
        <f t="shared" si="65"/>
        <v>0.42910170573018169</v>
      </c>
      <c r="CG69" s="7">
        <f t="shared" si="65"/>
        <v>0.17336333226109701</v>
      </c>
      <c r="CH69" s="7">
        <f t="shared" si="65"/>
        <v>0.19735040492627839</v>
      </c>
      <c r="CI69" s="7">
        <f t="shared" si="65"/>
        <v>-0.49545056360372586</v>
      </c>
      <c r="CJ69" s="7">
        <f t="shared" si="65"/>
        <v>-0.33125162288364307</v>
      </c>
      <c r="CK69" s="7">
        <f t="shared" si="65"/>
        <v>0.11418301235581291</v>
      </c>
      <c r="CL69" s="7">
        <f t="shared" si="63"/>
        <v>0.43346647649222647</v>
      </c>
      <c r="CM69" s="7">
        <f t="shared" si="63"/>
        <v>1.1678253596524968E-2</v>
      </c>
      <c r="CN69" s="7">
        <f t="shared" si="63"/>
        <v>0.3714524507062773</v>
      </c>
      <c r="CO69" s="7">
        <f t="shared" si="63"/>
        <v>-0.4851889532620115</v>
      </c>
      <c r="CP69" s="7">
        <f t="shared" si="63"/>
        <v>-0.33853757785119232</v>
      </c>
      <c r="CQ69" s="7">
        <f t="shared" si="63"/>
        <v>-0.41825725637789368</v>
      </c>
      <c r="CR69" s="7">
        <f t="shared" si="63"/>
        <v>-0.33773383323612016</v>
      </c>
      <c r="CS69" s="7">
        <f t="shared" si="63"/>
        <v>0.23577429143923645</v>
      </c>
      <c r="CT69" s="7">
        <f t="shared" si="63"/>
        <v>7.2070582606096778E-2</v>
      </c>
      <c r="CU69" s="7">
        <f t="shared" si="63"/>
        <v>-0.41182055845821353</v>
      </c>
      <c r="CV69" s="7">
        <f t="shared" si="60"/>
        <v>0.25096055472783441</v>
      </c>
      <c r="CW69" s="7">
        <f t="shared" si="60"/>
        <v>-0.46340787431038077</v>
      </c>
      <c r="CX69" s="7">
        <f t="shared" si="60"/>
        <v>0.27007121012635693</v>
      </c>
      <c r="CY69" s="7">
        <f t="shared" si="60"/>
        <v>0.27177258179395142</v>
      </c>
      <c r="CZ69" s="7">
        <f t="shared" si="60"/>
        <v>-0.28747075632878483</v>
      </c>
      <c r="DA69" s="7">
        <f t="shared" si="60"/>
        <v>0.37366747502505576</v>
      </c>
      <c r="DB69" s="7">
        <f t="shared" si="54"/>
        <v>0.22108375583605291</v>
      </c>
      <c r="DC69" s="7">
        <f t="shared" si="54"/>
        <v>9.7754971006632479E-3</v>
      </c>
      <c r="DD69" s="7">
        <f t="shared" si="54"/>
        <v>1.2144924999250444E-2</v>
      </c>
      <c r="DE69" s="7">
        <f t="shared" si="54"/>
        <v>4.2203828253970302E-2</v>
      </c>
      <c r="DF69" s="7">
        <f t="shared" si="54"/>
        <v>1.1758155812100772E-3</v>
      </c>
      <c r="DG69" s="7">
        <f t="shared" si="54"/>
        <v>6.419730866542401E-4</v>
      </c>
      <c r="DH69" s="7">
        <f t="shared" si="54"/>
        <v>8.4021136123986151E-2</v>
      </c>
      <c r="DI69" s="7">
        <f t="shared" si="54"/>
        <v>-9.4575683480986328E-3</v>
      </c>
      <c r="DJ69" s="7">
        <f t="shared" si="54"/>
        <v>4.7953079531578548E-2</v>
      </c>
      <c r="DK69" s="7">
        <f t="shared" si="54"/>
        <v>7.2942940111319243E-2</v>
      </c>
      <c r="DL69" s="7">
        <f t="shared" si="54"/>
        <v>0.38181925660825528</v>
      </c>
      <c r="DM69" s="7">
        <f t="shared" si="54"/>
        <v>0.11850564226617928</v>
      </c>
      <c r="DN69" s="7">
        <f t="shared" si="54"/>
        <v>0.10849761291844513</v>
      </c>
      <c r="DO69" s="7">
        <f t="shared" si="54"/>
        <v>0.31785086325687645</v>
      </c>
      <c r="DP69" s="7">
        <f t="shared" si="54"/>
        <v>0.14811096049739028</v>
      </c>
      <c r="DQ69" s="7">
        <f t="shared" si="54"/>
        <v>0.11505077248254086</v>
      </c>
      <c r="DR69" s="7">
        <f t="shared" si="53"/>
        <v>0.20835289224342365</v>
      </c>
      <c r="DS69" s="7">
        <f t="shared" si="53"/>
        <v>0.28084478701518906</v>
      </c>
      <c r="DT69" s="7">
        <f t="shared" si="53"/>
        <v>0.36514718409490898</v>
      </c>
      <c r="DU69" s="7">
        <f t="shared" si="53"/>
        <v>0.36509285688842441</v>
      </c>
      <c r="DV69" s="7">
        <f t="shared" si="53"/>
        <v>0.19503518276716167</v>
      </c>
      <c r="DW69" s="7">
        <f t="shared" si="53"/>
        <v>0.25258771471987884</v>
      </c>
      <c r="DX69" s="7">
        <f t="shared" si="53"/>
        <v>0.22585561960450329</v>
      </c>
      <c r="DY69" s="7">
        <f t="shared" si="53"/>
        <v>0.2212168114140334</v>
      </c>
      <c r="DZ69" s="7">
        <f t="shared" si="53"/>
        <v>0.40688485241091443</v>
      </c>
      <c r="EA69" s="7">
        <f t="shared" si="53"/>
        <v>-0.16580111242279372</v>
      </c>
      <c r="EB69" s="7">
        <f t="shared" si="53"/>
        <v>0.20602507193587236</v>
      </c>
      <c r="EC69" s="7">
        <f t="shared" si="53"/>
        <v>0.20543907131694458</v>
      </c>
      <c r="ED69" s="7">
        <f t="shared" si="53"/>
        <v>0.20043821293762731</v>
      </c>
      <c r="EE69" s="7">
        <f t="shared" si="53"/>
        <v>8.0675567502796725E-2</v>
      </c>
      <c r="EF69" s="7">
        <f t="shared" si="53"/>
        <v>8.9803906924346213E-2</v>
      </c>
      <c r="EG69" s="7">
        <f t="shared" si="53"/>
        <v>0.25284102777858103</v>
      </c>
      <c r="EH69" s="7">
        <f t="shared" si="56"/>
        <v>5.6805613996018876E-2</v>
      </c>
      <c r="EI69" s="7">
        <f t="shared" si="56"/>
        <v>0.1784589650533451</v>
      </c>
      <c r="EJ69" s="7">
        <f t="shared" si="55"/>
        <v>0.17928894495886685</v>
      </c>
      <c r="EK69" s="7">
        <f t="shared" si="55"/>
        <v>0.12463654096548281</v>
      </c>
      <c r="EL69" s="7">
        <f t="shared" si="55"/>
        <v>7.8854024707635806E-2</v>
      </c>
      <c r="EM69" s="7">
        <f t="shared" si="55"/>
        <v>0.20369071512165321</v>
      </c>
      <c r="EN69" s="7">
        <f t="shared" si="55"/>
        <v>0.12858918299965644</v>
      </c>
      <c r="EO69" s="7">
        <f t="shared" si="55"/>
        <v>0.2615932395844926</v>
      </c>
      <c r="EP69" s="7">
        <f t="shared" si="55"/>
        <v>0.15762744162426359</v>
      </c>
      <c r="EQ69" s="7">
        <f t="shared" si="55"/>
        <v>-0.45391057868924611</v>
      </c>
      <c r="ER69" s="7">
        <f t="shared" si="55"/>
        <v>0.20530245020137519</v>
      </c>
      <c r="ES69" s="7">
        <f t="shared" si="55"/>
        <v>0.16243673367680578</v>
      </c>
      <c r="ET69" s="7">
        <f t="shared" si="55"/>
        <v>-0.39133850663459857</v>
      </c>
      <c r="EU69" s="7">
        <f t="shared" si="55"/>
        <v>-0.20125299411968411</v>
      </c>
      <c r="EV69" s="7">
        <f t="shared" si="55"/>
        <v>0.10389213188399377</v>
      </c>
      <c r="EW69" s="7">
        <f t="shared" si="55"/>
        <v>9.1656274790530928E-2</v>
      </c>
      <c r="EX69" s="7">
        <f t="shared" si="55"/>
        <v>0.23918604746479757</v>
      </c>
      <c r="EY69" s="7">
        <f t="shared" si="55"/>
        <v>0.48751210900541692</v>
      </c>
      <c r="EZ69" s="7">
        <f t="shared" si="61"/>
        <v>0.25753627315236749</v>
      </c>
      <c r="FA69" s="7">
        <f t="shared" si="61"/>
        <v>-0.18950244063066002</v>
      </c>
      <c r="FB69" s="7">
        <f t="shared" si="61"/>
        <v>0.41107019286099139</v>
      </c>
      <c r="FC69" s="7">
        <f t="shared" si="61"/>
        <v>-9.2046983649255787E-2</v>
      </c>
      <c r="FD69" s="7">
        <f t="shared" si="61"/>
        <v>-9.957841560949432E-2</v>
      </c>
      <c r="FE69" s="7">
        <f t="shared" si="61"/>
        <v>-4.523140566096373E-2</v>
      </c>
      <c r="FF69" s="7">
        <f t="shared" si="61"/>
        <v>-4.2732128854665041E-2</v>
      </c>
      <c r="FG69" s="7">
        <f t="shared" si="61"/>
        <v>-6.2857517595304224E-2</v>
      </c>
      <c r="FH69" s="7">
        <f t="shared" si="61"/>
        <v>0.1309833216409757</v>
      </c>
      <c r="FI69" s="7">
        <f t="shared" si="61"/>
        <v>-0.24780273552877574</v>
      </c>
      <c r="FJ69" s="7">
        <f t="shared" si="61"/>
        <v>-0.2562757640575013</v>
      </c>
      <c r="FK69" s="7">
        <f t="shared" si="61"/>
        <v>-2.8917015337801999E-2</v>
      </c>
      <c r="FL69" s="7">
        <f t="shared" si="61"/>
        <v>-6.7172926135910416E-2</v>
      </c>
      <c r="FM69" s="7">
        <f t="shared" si="61"/>
        <v>-0.49122875269420518</v>
      </c>
      <c r="FN69" s="7">
        <f t="shared" si="61"/>
        <v>0.49232903488614888</v>
      </c>
      <c r="FO69" s="7">
        <f t="shared" si="61"/>
        <v>-0.47652795278964355</v>
      </c>
      <c r="FP69" s="7">
        <f t="shared" si="52"/>
        <v>-0.45207514489013167</v>
      </c>
      <c r="FQ69" s="7">
        <f t="shared" si="52"/>
        <v>-6.3667214595783506E-2</v>
      </c>
      <c r="FR69" s="7">
        <f t="shared" si="52"/>
        <v>-6.9962386791957876E-2</v>
      </c>
      <c r="FS69" s="7">
        <f t="shared" si="52"/>
        <v>0.14346204991527234</v>
      </c>
      <c r="FT69" s="7">
        <f t="shared" si="52"/>
        <v>0.36682187600800775</v>
      </c>
      <c r="FU69" s="7">
        <f t="shared" si="52"/>
        <v>-6.5295480718591592E-2</v>
      </c>
      <c r="FV69" s="7">
        <f t="shared" si="52"/>
        <v>0.37055643352862805</v>
      </c>
      <c r="FW69" s="7">
        <f t="shared" si="52"/>
        <v>-0.45249984914231733</v>
      </c>
      <c r="FX69" s="7">
        <f t="shared" si="52"/>
        <v>-8.5612102785090016E-2</v>
      </c>
      <c r="FY69" s="7">
        <f t="shared" si="52"/>
        <v>0.12201235301046401</v>
      </c>
      <c r="FZ69" s="7">
        <f t="shared" si="52"/>
        <v>-0.38301886240333771</v>
      </c>
      <c r="GA69" s="7">
        <f t="shared" si="52"/>
        <v>-0.29036117478801771</v>
      </c>
      <c r="GB69" s="7">
        <f t="shared" si="52"/>
        <v>-3.3360797095966177E-2</v>
      </c>
      <c r="GC69" s="7">
        <f t="shared" si="52"/>
        <v>0.11469693273373593</v>
      </c>
      <c r="GD69" s="7">
        <f t="shared" si="52"/>
        <v>-0.32120203740981879</v>
      </c>
      <c r="GE69" s="7">
        <f t="shared" si="52"/>
        <v>-4.285094366765918E-2</v>
      </c>
      <c r="GF69" s="7">
        <f t="shared" si="64"/>
        <v>-0.3511666853020472</v>
      </c>
      <c r="GG69" s="7">
        <f t="shared" si="64"/>
        <v>0.14840754181139459</v>
      </c>
      <c r="GH69" s="7">
        <f t="shared" si="64"/>
        <v>0.41659017143305732</v>
      </c>
      <c r="GI69" s="7">
        <f t="shared" si="64"/>
        <v>0.36158113830917227</v>
      </c>
      <c r="GJ69" s="7">
        <f t="shared" si="64"/>
        <v>-0.25041104924939361</v>
      </c>
      <c r="GK69" s="7">
        <f t="shared" si="64"/>
        <v>0.33503212624713141</v>
      </c>
    </row>
    <row r="70" spans="6:193">
      <c r="F70" s="20">
        <v>67</v>
      </c>
      <c r="G70">
        <f>'Class data q'!J69</f>
        <v>-2.6026385932158794E-18</v>
      </c>
      <c r="H70" s="20">
        <f>'Class data q'!K69</f>
        <v>-2.7720017919410525E-18</v>
      </c>
      <c r="J70" s="88">
        <v>-9.1266766327066659E-19</v>
      </c>
      <c r="K70" s="7">
        <f t="shared" si="66"/>
        <v>0.3117011289804627</v>
      </c>
      <c r="L70" s="7">
        <f t="shared" si="51"/>
        <v>0.18972323644265243</v>
      </c>
      <c r="M70" s="7">
        <f t="shared" si="51"/>
        <v>0.3659273015118234</v>
      </c>
      <c r="N70" s="7">
        <f t="shared" si="51"/>
        <v>-0.14831729231100832</v>
      </c>
      <c r="O70" s="7">
        <f t="shared" si="51"/>
        <v>0</v>
      </c>
      <c r="P70" s="7">
        <f t="shared" si="51"/>
        <v>-9.1783123122070265E-2</v>
      </c>
      <c r="Q70" s="7">
        <f t="shared" si="51"/>
        <v>-0.43588977095407699</v>
      </c>
      <c r="R70" s="7">
        <f t="shared" si="51"/>
        <v>-2.3959077091774361E-2</v>
      </c>
      <c r="S70" s="7">
        <f t="shared" si="51"/>
        <v>0.31555218630023774</v>
      </c>
      <c r="T70" s="7">
        <f t="shared" si="51"/>
        <v>0.36442801689878102</v>
      </c>
      <c r="U70" s="7">
        <f t="shared" si="51"/>
        <v>0.34322159225089788</v>
      </c>
      <c r="V70" s="7">
        <f t="shared" si="51"/>
        <v>-0.15699205155912999</v>
      </c>
      <c r="W70" s="7">
        <f t="shared" si="51"/>
        <v>-0.37457202423825842</v>
      </c>
      <c r="X70" s="7">
        <f t="shared" si="51"/>
        <v>0.47383378072948373</v>
      </c>
      <c r="Y70" s="7">
        <f t="shared" si="51"/>
        <v>7.7972558731718655E-2</v>
      </c>
      <c r="Z70" s="7">
        <f t="shared" si="51"/>
        <v>-0.46485328144998395</v>
      </c>
      <c r="AA70" s="7">
        <f t="shared" si="50"/>
        <v>0.24962525534199109</v>
      </c>
      <c r="AB70" s="7">
        <f t="shared" si="50"/>
        <v>-0.41415977065494747</v>
      </c>
      <c r="AC70" s="7">
        <f t="shared" si="50"/>
        <v>-0.49434936282011721</v>
      </c>
      <c r="AD70" s="7">
        <f t="shared" si="50"/>
        <v>0.46581686084797858</v>
      </c>
      <c r="AE70" s="7">
        <f t="shared" si="50"/>
        <v>4.9965873374604897E-2</v>
      </c>
      <c r="AF70" s="7">
        <f t="shared" si="50"/>
        <v>0.32026452558115115</v>
      </c>
      <c r="AG70" s="7">
        <f t="shared" si="50"/>
        <v>-5.3676877615103979E-2</v>
      </c>
      <c r="AH70" s="7">
        <f t="shared" si="50"/>
        <v>-0.49262258103211354</v>
      </c>
      <c r="AI70" s="7">
        <f t="shared" si="50"/>
        <v>-0.17128888276613452</v>
      </c>
      <c r="AJ70" s="7">
        <f t="shared" si="50"/>
        <v>-2.5423935654544039E-2</v>
      </c>
      <c r="AK70" s="7">
        <f t="shared" si="50"/>
        <v>0.39198061302847265</v>
      </c>
      <c r="AL70" s="7">
        <f t="shared" si="50"/>
        <v>0.2125757354468476</v>
      </c>
      <c r="AM70" s="7">
        <f t="shared" si="50"/>
        <v>6.8657638784657138E-3</v>
      </c>
      <c r="AN70" s="7">
        <f t="shared" si="50"/>
        <v>-0.35073718790886232</v>
      </c>
      <c r="AO70" s="7">
        <f t="shared" si="50"/>
        <v>-0.19392085667555925</v>
      </c>
      <c r="AP70" s="7">
        <f t="shared" si="50"/>
        <v>-0.26720077879596293</v>
      </c>
      <c r="AQ70" s="7">
        <f t="shared" si="59"/>
        <v>-0.4513636637244075</v>
      </c>
      <c r="AR70" s="7">
        <f t="shared" si="59"/>
        <v>-0.19392085667555925</v>
      </c>
      <c r="AS70" s="7">
        <f t="shared" si="59"/>
        <v>-0.15728089561535741</v>
      </c>
      <c r="AT70" s="7">
        <f t="shared" si="59"/>
        <v>-0.19392085667555925</v>
      </c>
      <c r="AU70" s="7">
        <f t="shared" si="59"/>
        <v>-0.26720077879596293</v>
      </c>
      <c r="AV70" s="7">
        <f t="shared" si="59"/>
        <v>-0.19392085667555925</v>
      </c>
      <c r="AW70" s="7">
        <f t="shared" si="59"/>
        <v>-0.26720077879596293</v>
      </c>
      <c r="AX70" s="7">
        <f t="shared" si="59"/>
        <v>-0.26720077879596293</v>
      </c>
      <c r="AY70" s="7">
        <f t="shared" si="59"/>
        <v>-0.19392085667555925</v>
      </c>
      <c r="AZ70" s="7">
        <f t="shared" si="59"/>
        <v>-0.26720077879596293</v>
      </c>
      <c r="BA70" s="7">
        <f t="shared" si="59"/>
        <v>-0.4513636637244075</v>
      </c>
      <c r="BB70" s="7">
        <f t="shared" si="59"/>
        <v>-0.23056081773576098</v>
      </c>
      <c r="BC70" s="7">
        <f t="shared" si="59"/>
        <v>-0.49907117122663314</v>
      </c>
      <c r="BD70" s="7">
        <f t="shared" si="59"/>
        <v>-0.19392085667555925</v>
      </c>
      <c r="BE70" s="7">
        <f t="shared" si="59"/>
        <v>-0.23056081773576098</v>
      </c>
      <c r="BF70" s="7">
        <f t="shared" si="59"/>
        <v>-0.19392085667555925</v>
      </c>
      <c r="BG70" s="7">
        <f t="shared" si="57"/>
        <v>-0.4513636637244075</v>
      </c>
      <c r="BH70" s="7">
        <f t="shared" si="57"/>
        <v>-0.4513636637244075</v>
      </c>
      <c r="BI70" s="7">
        <f t="shared" si="57"/>
        <v>-0.49907117122663314</v>
      </c>
      <c r="BJ70" s="7">
        <f t="shared" si="57"/>
        <v>-0.13329460501131596</v>
      </c>
      <c r="BK70" s="7">
        <f t="shared" si="57"/>
        <v>2.538785645176711E-2</v>
      </c>
      <c r="BL70" s="7">
        <f t="shared" si="57"/>
        <v>0.24983790403363706</v>
      </c>
      <c r="BM70" s="7">
        <f t="shared" si="57"/>
        <v>-0.40593790949635822</v>
      </c>
      <c r="BN70" s="7">
        <f t="shared" si="57"/>
        <v>-1.1315726133886983E-11</v>
      </c>
      <c r="BO70" s="7">
        <f t="shared" si="57"/>
        <v>-4.5899950507077847E-12</v>
      </c>
      <c r="BP70" s="7">
        <f t="shared" si="57"/>
        <v>-1.0843315134678733E-10</v>
      </c>
      <c r="BQ70" s="7">
        <f t="shared" si="57"/>
        <v>-6.6299887802045987E-10</v>
      </c>
      <c r="BR70" s="7">
        <f t="shared" si="57"/>
        <v>-3.077558874409192E-9</v>
      </c>
      <c r="BS70" s="7">
        <f t="shared" si="57"/>
        <v>3.317465080556816E-12</v>
      </c>
      <c r="BT70" s="7">
        <f t="shared" si="57"/>
        <v>-4.0855097083181136E-12</v>
      </c>
      <c r="BU70" s="7">
        <f t="shared" si="57"/>
        <v>0.3117011289804627</v>
      </c>
      <c r="BV70" s="7">
        <f t="shared" si="65"/>
        <v>0.18972323644265243</v>
      </c>
      <c r="BW70" s="7">
        <f t="shared" si="65"/>
        <v>0.3659273015118234</v>
      </c>
      <c r="BX70" s="7">
        <f t="shared" si="65"/>
        <v>-0.14831729231100832</v>
      </c>
      <c r="BY70" s="7">
        <f t="shared" si="65"/>
        <v>0</v>
      </c>
      <c r="BZ70" s="7">
        <f t="shared" si="65"/>
        <v>0.27280987336701901</v>
      </c>
      <c r="CA70" s="7">
        <f t="shared" si="65"/>
        <v>0.3483397070045276</v>
      </c>
      <c r="CB70" s="7">
        <f t="shared" si="65"/>
        <v>0.48596266542664657</v>
      </c>
      <c r="CC70" s="7">
        <f t="shared" si="65"/>
        <v>-0.361237971854383</v>
      </c>
      <c r="CD70" s="7">
        <f t="shared" si="65"/>
        <v>-0.11285503982924461</v>
      </c>
      <c r="CE70" s="7">
        <f t="shared" si="65"/>
        <v>0.4027265202190683</v>
      </c>
      <c r="CF70" s="7">
        <f t="shared" si="65"/>
        <v>0.22366191407060954</v>
      </c>
      <c r="CG70" s="7">
        <f t="shared" si="65"/>
        <v>0.49437721675631147</v>
      </c>
      <c r="CH70" s="7">
        <f t="shared" si="65"/>
        <v>-0.43721926291631152</v>
      </c>
      <c r="CI70" s="7">
        <f t="shared" si="65"/>
        <v>0.43881490294548176</v>
      </c>
      <c r="CJ70" s="7">
        <f t="shared" si="65"/>
        <v>-9.2941817182208508E-2</v>
      </c>
      <c r="CK70" s="7">
        <f t="shared" si="65"/>
        <v>0.32561372184691012</v>
      </c>
      <c r="CL70" s="7">
        <f t="shared" si="63"/>
        <v>0.2361088553757591</v>
      </c>
      <c r="CM70" s="7">
        <f t="shared" si="63"/>
        <v>-0.26333191078479956</v>
      </c>
      <c r="CN70" s="7">
        <f t="shared" si="63"/>
        <v>-0.27559110039128498</v>
      </c>
      <c r="CO70" s="7">
        <f t="shared" si="63"/>
        <v>0.17144317508797435</v>
      </c>
      <c r="CP70" s="7">
        <f t="shared" si="63"/>
        <v>-0.26203634128317788</v>
      </c>
      <c r="CQ70" s="7">
        <f t="shared" si="63"/>
        <v>0.32409009151163559</v>
      </c>
      <c r="CR70" s="7">
        <f t="shared" si="63"/>
        <v>-0.14964807052902529</v>
      </c>
      <c r="CS70" s="7">
        <f t="shared" si="63"/>
        <v>-0.47596382249611313</v>
      </c>
      <c r="CT70" s="7">
        <f t="shared" si="63"/>
        <v>0.2773976341077713</v>
      </c>
      <c r="CU70" s="7">
        <f t="shared" si="63"/>
        <v>0.49076280397481753</v>
      </c>
      <c r="CV70" s="7">
        <f t="shared" si="60"/>
        <v>0.49090048956427523</v>
      </c>
      <c r="CW70" s="7">
        <f t="shared" si="60"/>
        <v>-0.46980951408883476</v>
      </c>
      <c r="CX70" s="7">
        <f t="shared" si="60"/>
        <v>-0.22984260023802783</v>
      </c>
      <c r="CY70" s="7">
        <f t="shared" si="60"/>
        <v>-0.22499082807419657</v>
      </c>
      <c r="CZ70" s="7">
        <f t="shared" si="60"/>
        <v>3.1907322899920043E-2</v>
      </c>
      <c r="DA70" s="7">
        <f t="shared" si="60"/>
        <v>6.5581076954759787E-2</v>
      </c>
      <c r="DB70" s="7">
        <f t="shared" si="54"/>
        <v>-0.36953927653139262</v>
      </c>
      <c r="DC70" s="7">
        <f t="shared" si="54"/>
        <v>2.7876616041025259E-2</v>
      </c>
      <c r="DD70" s="7">
        <f t="shared" si="54"/>
        <v>3.4633472606542232E-2</v>
      </c>
      <c r="DE70" s="7">
        <f t="shared" si="54"/>
        <v>0.12035192723012321</v>
      </c>
      <c r="DF70" s="7">
        <f t="shared" si="54"/>
        <v>3.3530529603680585E-3</v>
      </c>
      <c r="DG70" s="7">
        <f t="shared" si="54"/>
        <v>1.8307035500136229E-3</v>
      </c>
      <c r="DH70" s="7">
        <f t="shared" si="54"/>
        <v>0.23960162096515419</v>
      </c>
      <c r="DI70" s="7">
        <f t="shared" si="54"/>
        <v>-2.6969984115059686E-2</v>
      </c>
      <c r="DJ70" s="7">
        <f t="shared" si="54"/>
        <v>0.13674696768063749</v>
      </c>
      <c r="DK70" s="7">
        <f t="shared" si="54"/>
        <v>0.20801012096344282</v>
      </c>
      <c r="DL70" s="7">
        <f t="shared" si="54"/>
        <v>8.8827371532427479E-2</v>
      </c>
      <c r="DM70" s="7">
        <f t="shared" si="54"/>
        <v>0.33794049081404115</v>
      </c>
      <c r="DN70" s="7">
        <f t="shared" si="54"/>
        <v>0.30940076658506371</v>
      </c>
      <c r="DO70" s="7">
        <f t="shared" si="54"/>
        <v>-9.3590189626347131E-2</v>
      </c>
      <c r="DP70" s="7">
        <f t="shared" si="54"/>
        <v>0.42236546486961518</v>
      </c>
      <c r="DQ70" s="7">
        <f t="shared" si="54"/>
        <v>0.32808829839472226</v>
      </c>
      <c r="DR70" s="7">
        <f t="shared" si="53"/>
        <v>-0.40584366009244099</v>
      </c>
      <c r="DS70" s="7">
        <f t="shared" si="53"/>
        <v>-0.19911977732418751</v>
      </c>
      <c r="DT70" s="7">
        <f t="shared" si="53"/>
        <v>4.1283910644780875E-2</v>
      </c>
      <c r="DU70" s="7">
        <f t="shared" si="53"/>
        <v>4.112898668949172E-2</v>
      </c>
      <c r="DV70" s="7">
        <f t="shared" si="53"/>
        <v>-0.44382154191192302</v>
      </c>
      <c r="DW70" s="7">
        <f t="shared" si="53"/>
        <v>-0.27969998175864141</v>
      </c>
      <c r="DX70" s="7">
        <f t="shared" si="53"/>
        <v>-0.35593143513945513</v>
      </c>
      <c r="DY70" s="7">
        <f t="shared" si="53"/>
        <v>-0.36915984424050419</v>
      </c>
      <c r="DZ70" s="7">
        <f t="shared" si="53"/>
        <v>0.16030649764079219</v>
      </c>
      <c r="EA70" s="7">
        <f t="shared" si="53"/>
        <v>0.37887054247731244</v>
      </c>
      <c r="EB70" s="7">
        <f t="shared" si="53"/>
        <v>-0.41248186501009221</v>
      </c>
      <c r="EC70" s="7">
        <f t="shared" si="53"/>
        <v>-0.41415295284178355</v>
      </c>
      <c r="ED70" s="7">
        <f t="shared" si="53"/>
        <v>-0.42841381420568425</v>
      </c>
      <c r="EE70" s="7">
        <f t="shared" si="53"/>
        <v>0.23006112078072141</v>
      </c>
      <c r="EF70" s="7">
        <f t="shared" si="53"/>
        <v>0.2560922484590698</v>
      </c>
      <c r="EG70" s="7">
        <f t="shared" si="53"/>
        <v>-0.27897761328950843</v>
      </c>
      <c r="EH70" s="7">
        <f t="shared" si="56"/>
        <v>0.16199158713210279</v>
      </c>
      <c r="EI70" s="7">
        <f t="shared" si="56"/>
        <v>-0.49109165532530163</v>
      </c>
      <c r="EJ70" s="7">
        <f t="shared" si="55"/>
        <v>-0.48872481598099604</v>
      </c>
      <c r="EK70" s="7">
        <f t="shared" si="55"/>
        <v>0.35542386861743797</v>
      </c>
      <c r="EL70" s="7">
        <f t="shared" si="55"/>
        <v>0.2248666586904455</v>
      </c>
      <c r="EM70" s="7">
        <f t="shared" si="55"/>
        <v>-0.41913870997077696</v>
      </c>
      <c r="EN70" s="7">
        <f t="shared" si="55"/>
        <v>0.36669554955597555</v>
      </c>
      <c r="EO70" s="7">
        <f t="shared" si="55"/>
        <v>-0.25401908222855907</v>
      </c>
      <c r="EP70" s="7">
        <f t="shared" si="55"/>
        <v>0.44950344953716853</v>
      </c>
      <c r="EQ70" s="7">
        <f t="shared" si="55"/>
        <v>-0.44272624039623465</v>
      </c>
      <c r="ER70" s="7">
        <f t="shared" si="55"/>
        <v>-0.41454255291455799</v>
      </c>
      <c r="ES70" s="7">
        <f t="shared" si="55"/>
        <v>0.46321802451962918</v>
      </c>
      <c r="ET70" s="7">
        <f t="shared" si="55"/>
        <v>-0.26429054453372669</v>
      </c>
      <c r="EU70" s="7">
        <f t="shared" si="55"/>
        <v>0.27777302448725427</v>
      </c>
      <c r="EV70" s="7">
        <f t="shared" si="55"/>
        <v>0.29626739595852919</v>
      </c>
      <c r="EW70" s="7">
        <f t="shared" si="55"/>
        <v>0.26137461387134753</v>
      </c>
      <c r="EX70" s="7">
        <f t="shared" si="55"/>
        <v>-0.31791728452415835</v>
      </c>
      <c r="EY70" s="7">
        <f t="shared" si="55"/>
        <v>0.39022985103973817</v>
      </c>
      <c r="EZ70" s="7">
        <f t="shared" si="61"/>
        <v>-0.26558826324872498</v>
      </c>
      <c r="FA70" s="7">
        <f t="shared" si="61"/>
        <v>0.31128187467767887</v>
      </c>
      <c r="FB70" s="7">
        <f t="shared" si="61"/>
        <v>0.17224176062806795</v>
      </c>
      <c r="FC70" s="7">
        <f t="shared" si="61"/>
        <v>-0.26248879156751426</v>
      </c>
      <c r="FD70" s="7">
        <f t="shared" si="61"/>
        <v>-0.28396604585266261</v>
      </c>
      <c r="FE70" s="7">
        <f t="shared" si="61"/>
        <v>-0.1289856173678362</v>
      </c>
      <c r="FF70" s="7">
        <f t="shared" si="61"/>
        <v>-0.12185847291758611</v>
      </c>
      <c r="FG70" s="7">
        <f t="shared" si="61"/>
        <v>-0.17924969597478568</v>
      </c>
      <c r="FH70" s="7">
        <f t="shared" si="61"/>
        <v>-0.26253423449908553</v>
      </c>
      <c r="FI70" s="7">
        <f t="shared" si="61"/>
        <v>-0.37179914502636535</v>
      </c>
      <c r="FJ70" s="7">
        <f t="shared" si="61"/>
        <v>-0.1375479955185277</v>
      </c>
      <c r="FK70" s="7">
        <f t="shared" si="61"/>
        <v>0.40071077051329596</v>
      </c>
      <c r="FL70" s="7">
        <f t="shared" si="61"/>
        <v>-0.26799796424076305</v>
      </c>
      <c r="FM70" s="7">
        <f t="shared" si="61"/>
        <v>0.37441207575717783</v>
      </c>
      <c r="FN70" s="7">
        <f t="shared" si="61"/>
        <v>0.1837737030101394</v>
      </c>
      <c r="FO70" s="7">
        <f t="shared" si="61"/>
        <v>-0.43078172265755654</v>
      </c>
      <c r="FP70" s="7">
        <f t="shared" si="52"/>
        <v>0.15577700367384217</v>
      </c>
      <c r="FQ70" s="7">
        <f t="shared" si="52"/>
        <v>0.44993152051156926</v>
      </c>
      <c r="FR70" s="7">
        <f t="shared" si="52"/>
        <v>-0.30960677473722598</v>
      </c>
      <c r="FS70" s="7">
        <f t="shared" si="52"/>
        <v>0.15069470850803768</v>
      </c>
      <c r="FT70" s="7">
        <f t="shared" si="52"/>
        <v>-0.25057498400794476</v>
      </c>
      <c r="FU70" s="7">
        <f t="shared" si="52"/>
        <v>-0.18620199325544762</v>
      </c>
      <c r="FV70" s="7">
        <f t="shared" si="52"/>
        <v>5.6709373716493872E-2</v>
      </c>
      <c r="FW70" s="7">
        <f t="shared" si="52"/>
        <v>-0.43870328734203201</v>
      </c>
      <c r="FX70" s="7">
        <f t="shared" si="52"/>
        <v>0.45922686229684917</v>
      </c>
      <c r="FY70" s="7">
        <f t="shared" si="52"/>
        <v>0.34794051720438507</v>
      </c>
      <c r="FZ70" s="7">
        <f t="shared" si="52"/>
        <v>-0.38888285125632382</v>
      </c>
      <c r="GA70" s="7">
        <f t="shared" si="52"/>
        <v>-0.22392908008947643</v>
      </c>
      <c r="GB70" s="7">
        <f t="shared" si="52"/>
        <v>0.37433783772510765</v>
      </c>
      <c r="GC70" s="7">
        <f t="shared" si="52"/>
        <v>0.12227335162481268</v>
      </c>
      <c r="GD70" s="7">
        <f t="shared" si="52"/>
        <v>0.47249696541103958</v>
      </c>
      <c r="GE70" s="7">
        <f t="shared" si="52"/>
        <v>0.23261181232203398</v>
      </c>
      <c r="GF70" s="7">
        <f t="shared" si="64"/>
        <v>-0.13434667211237183</v>
      </c>
      <c r="GG70" s="7">
        <f t="shared" si="64"/>
        <v>0.21383842019997701</v>
      </c>
      <c r="GH70" s="7">
        <f t="shared" si="64"/>
        <v>-0.29350402804197984</v>
      </c>
      <c r="GI70" s="7">
        <f t="shared" si="64"/>
        <v>6.9335725719827934E-2</v>
      </c>
      <c r="GJ70" s="7">
        <f t="shared" si="64"/>
        <v>0.34408166380649163</v>
      </c>
      <c r="GK70" s="7">
        <f t="shared" si="64"/>
        <v>-0.48954655599380636</v>
      </c>
    </row>
    <row r="71" spans="6:193">
      <c r="F71" s="20">
        <v>68</v>
      </c>
      <c r="G71">
        <f>'Class data q'!J70</f>
        <v>-9.1266766327066659E-19</v>
      </c>
      <c r="H71" s="20">
        <f>'Class data q'!K70</f>
        <v>-9.720582814023819E-19</v>
      </c>
      <c r="J71" s="89">
        <v>-2.4898474964304368E-19</v>
      </c>
      <c r="K71" s="7">
        <f t="shared" si="66"/>
        <v>0.14255809415344056</v>
      </c>
      <c r="L71" s="7">
        <f t="shared" si="51"/>
        <v>0.3609977225497385</v>
      </c>
      <c r="M71" s="7">
        <f t="shared" si="51"/>
        <v>6.8836756292984802E-3</v>
      </c>
      <c r="N71" s="7">
        <f t="shared" si="51"/>
        <v>0.45300403718358417</v>
      </c>
      <c r="O71" s="7">
        <f t="shared" si="51"/>
        <v>-0.33444351680530593</v>
      </c>
      <c r="P71" s="7">
        <f t="shared" si="51"/>
        <v>-0.27842838972389927</v>
      </c>
      <c r="Q71" s="7">
        <f t="shared" si="51"/>
        <v>-3.6022755566591513E-2</v>
      </c>
      <c r="R71" s="7">
        <f t="shared" si="51"/>
        <v>0.3826191335040221</v>
      </c>
      <c r="S71" s="7">
        <f t="shared" si="51"/>
        <v>-7.4522091632786669E-2</v>
      </c>
      <c r="T71" s="7">
        <f t="shared" si="51"/>
        <v>0.33583148000111218</v>
      </c>
      <c r="U71" s="7">
        <f t="shared" si="51"/>
        <v>-7.6345384157621154E-2</v>
      </c>
      <c r="V71" s="7">
        <f t="shared" si="51"/>
        <v>9.0093250792089741E-2</v>
      </c>
      <c r="W71" s="7">
        <f t="shared" si="51"/>
        <v>-0.37301491186990821</v>
      </c>
      <c r="X71" s="7">
        <f t="shared" si="51"/>
        <v>-0.26313551309038785</v>
      </c>
      <c r="Y71" s="7">
        <f t="shared" si="51"/>
        <v>0.28581281817033038</v>
      </c>
      <c r="Z71" s="7">
        <f t="shared" si="51"/>
        <v>-0.36950244274801047</v>
      </c>
      <c r="AA71" s="7">
        <f t="shared" si="50"/>
        <v>-8.498452691203362E-2</v>
      </c>
      <c r="AB71" s="7">
        <f t="shared" si="50"/>
        <v>0.1474304507920241</v>
      </c>
      <c r="AC71" s="7">
        <f t="shared" si="50"/>
        <v>-0.1465090286537527</v>
      </c>
      <c r="AD71" s="7">
        <f t="shared" si="50"/>
        <v>-0.29252198573729138</v>
      </c>
      <c r="AE71" s="7">
        <f t="shared" si="50"/>
        <v>-0.15129078571853771</v>
      </c>
      <c r="AF71" s="7">
        <f t="shared" si="50"/>
        <v>-0.15716525830812689</v>
      </c>
      <c r="AG71" s="7">
        <f t="shared" si="50"/>
        <v>-0.1967556267396926</v>
      </c>
      <c r="AH71" s="7">
        <f t="shared" si="50"/>
        <v>-0.140179412475673</v>
      </c>
      <c r="AI71" s="7">
        <f t="shared" si="50"/>
        <v>0.10679409198155554</v>
      </c>
      <c r="AJ71" s="7">
        <f t="shared" si="50"/>
        <v>0.19711861400674024</v>
      </c>
      <c r="AK71" s="7">
        <f t="shared" si="50"/>
        <v>-0.19209335124646998</v>
      </c>
      <c r="AL71" s="7">
        <f t="shared" si="50"/>
        <v>0.28684050367007785</v>
      </c>
      <c r="AM71" s="7">
        <f t="shared" si="50"/>
        <v>-9.7509920103448167E-2</v>
      </c>
      <c r="AN71" s="7">
        <f t="shared" si="50"/>
        <v>-0.31839887720707338</v>
      </c>
      <c r="AO71" s="7">
        <f t="shared" si="50"/>
        <v>-4.5271370219071461E-2</v>
      </c>
      <c r="AP71" s="7">
        <f t="shared" si="50"/>
        <v>-0.31388306383551878</v>
      </c>
      <c r="AQ71" s="7">
        <f t="shared" si="59"/>
        <v>1.1057479351182398E-2</v>
      </c>
      <c r="AR71" s="7">
        <f t="shared" si="59"/>
        <v>-4.5271370219071461E-2</v>
      </c>
      <c r="AS71" s="7">
        <f t="shared" si="59"/>
        <v>8.9034476589152867E-2</v>
      </c>
      <c r="AT71" s="7">
        <f t="shared" si="59"/>
        <v>-4.5271370219071461E-2</v>
      </c>
      <c r="AU71" s="7">
        <f t="shared" si="59"/>
        <v>-0.31388306383551878</v>
      </c>
      <c r="AV71" s="7">
        <f t="shared" si="59"/>
        <v>-4.5271370219071461E-2</v>
      </c>
      <c r="AW71" s="7">
        <f t="shared" si="59"/>
        <v>-0.31388306383551878</v>
      </c>
      <c r="AX71" s="7">
        <f t="shared" si="59"/>
        <v>-0.31388306383551878</v>
      </c>
      <c r="AY71" s="7">
        <f t="shared" si="59"/>
        <v>-4.5271370219071461E-2</v>
      </c>
      <c r="AZ71" s="7">
        <f t="shared" si="59"/>
        <v>-0.31388306383551878</v>
      </c>
      <c r="BA71" s="7">
        <f t="shared" si="59"/>
        <v>1.1057479351182398E-2</v>
      </c>
      <c r="BB71" s="7">
        <f t="shared" si="59"/>
        <v>-0.1795772170272949</v>
      </c>
      <c r="BC71" s="7">
        <f t="shared" si="59"/>
        <v>-0.16381708407066009</v>
      </c>
      <c r="BD71" s="7">
        <f t="shared" si="59"/>
        <v>-4.5271370219071461E-2</v>
      </c>
      <c r="BE71" s="7">
        <f t="shared" si="59"/>
        <v>-0.1795772170272949</v>
      </c>
      <c r="BF71" s="7">
        <f t="shared" si="59"/>
        <v>-4.5271370219071461E-2</v>
      </c>
      <c r="BG71" s="7">
        <f t="shared" si="57"/>
        <v>1.1057479351182398E-2</v>
      </c>
      <c r="BH71" s="7">
        <f t="shared" si="57"/>
        <v>1.1057479351182398E-2</v>
      </c>
      <c r="BI71" s="7">
        <f t="shared" si="57"/>
        <v>-0.16381708407066009</v>
      </c>
      <c r="BJ71" s="7">
        <f t="shared" si="57"/>
        <v>0.17695757962058867</v>
      </c>
      <c r="BK71" s="7">
        <f t="shared" si="57"/>
        <v>0.42417358820057949</v>
      </c>
      <c r="BL71" s="7">
        <f t="shared" si="57"/>
        <v>-8.4205051121727825E-2</v>
      </c>
      <c r="BM71" s="7">
        <f t="shared" si="57"/>
        <v>0.17756814726581727</v>
      </c>
      <c r="BN71" s="7">
        <f t="shared" si="57"/>
        <v>-4.1478265266903236E-11</v>
      </c>
      <c r="BO71" s="7">
        <f t="shared" si="57"/>
        <v>-1.6824985848984397E-11</v>
      </c>
      <c r="BP71" s="7">
        <f t="shared" si="57"/>
        <v>-3.9746794744388581E-10</v>
      </c>
      <c r="BQ71" s="7">
        <f t="shared" si="57"/>
        <v>-2.4302599932468638E-9</v>
      </c>
      <c r="BR71" s="7">
        <f t="shared" si="57"/>
        <v>-1.1280966050186692E-8</v>
      </c>
      <c r="BS71" s="7">
        <f t="shared" si="57"/>
        <v>1.2160355633807044E-11</v>
      </c>
      <c r="BT71" s="7">
        <f t="shared" si="57"/>
        <v>-1.4975687356866274E-11</v>
      </c>
      <c r="BU71" s="7">
        <f t="shared" si="57"/>
        <v>0.14255809415344056</v>
      </c>
      <c r="BV71" s="7">
        <f t="shared" si="65"/>
        <v>0.3609977225497385</v>
      </c>
      <c r="BW71" s="7">
        <f t="shared" si="65"/>
        <v>6.8836756292984802E-3</v>
      </c>
      <c r="BX71" s="7">
        <f t="shared" si="65"/>
        <v>0.45300403718358417</v>
      </c>
      <c r="BY71" s="7">
        <f t="shared" si="65"/>
        <v>-0.33444351680530593</v>
      </c>
      <c r="BZ71" s="7">
        <f t="shared" si="65"/>
        <v>0</v>
      </c>
      <c r="CA71" s="7">
        <f t="shared" si="65"/>
        <v>0.27685887136458631</v>
      </c>
      <c r="CB71" s="7">
        <f t="shared" si="65"/>
        <v>-0.21867640115478149</v>
      </c>
      <c r="CC71" s="7">
        <f t="shared" si="65"/>
        <v>0.3414182934877581</v>
      </c>
      <c r="CD71" s="7">
        <f t="shared" si="65"/>
        <v>0.25187996028741111</v>
      </c>
      <c r="CE71" s="7">
        <f t="shared" si="65"/>
        <v>0.47621680714344494</v>
      </c>
      <c r="CF71" s="7">
        <f t="shared" si="65"/>
        <v>0.48540186235995186</v>
      </c>
      <c r="CG71" s="7">
        <f t="shared" si="65"/>
        <v>-0.18783238797515378</v>
      </c>
      <c r="CH71" s="7">
        <f t="shared" si="65"/>
        <v>6.2904579434202912E-2</v>
      </c>
      <c r="CI71" s="7">
        <f t="shared" si="65"/>
        <v>0.27405729560895509</v>
      </c>
      <c r="CJ71" s="7">
        <f t="shared" si="65"/>
        <v>-9.5705141427515628E-3</v>
      </c>
      <c r="CK71" s="7">
        <f t="shared" si="65"/>
        <v>0.19355548913309528</v>
      </c>
      <c r="CL71" s="7">
        <f t="shared" si="63"/>
        <v>-0.46897317124301363</v>
      </c>
      <c r="CM71" s="7">
        <f t="shared" si="63"/>
        <v>2.8080906358894708E-2</v>
      </c>
      <c r="CN71" s="7">
        <f t="shared" si="63"/>
        <v>-4.0169698493286887E-2</v>
      </c>
      <c r="CO71" s="7">
        <f t="shared" si="63"/>
        <v>0.28733002430606902</v>
      </c>
      <c r="CP71" s="7">
        <f t="shared" si="63"/>
        <v>0.36727340635030004</v>
      </c>
      <c r="CQ71" s="7">
        <f t="shared" si="63"/>
        <v>0.15799558233638322</v>
      </c>
      <c r="CR71" s="7">
        <f t="shared" si="63"/>
        <v>9.3699175158022285E-2</v>
      </c>
      <c r="CS71" s="7">
        <f t="shared" si="63"/>
        <v>-8.2446342537979334E-2</v>
      </c>
      <c r="CT71" s="7">
        <f t="shared" si="63"/>
        <v>-0.35759342566970531</v>
      </c>
      <c r="CU71" s="7">
        <f t="shared" si="63"/>
        <v>-0.22772562550665043</v>
      </c>
      <c r="CV71" s="7">
        <f t="shared" si="60"/>
        <v>0.41835224949764438</v>
      </c>
      <c r="CW71" s="7">
        <f t="shared" si="60"/>
        <v>-0.39100034384548898</v>
      </c>
      <c r="CX71" s="7">
        <f t="shared" si="60"/>
        <v>-0.17694455022213518</v>
      </c>
      <c r="CY71" s="7">
        <f t="shared" si="60"/>
        <v>-0.15916010531201996</v>
      </c>
      <c r="CZ71" s="7">
        <f t="shared" si="60"/>
        <v>0.44807106070657721</v>
      </c>
      <c r="DA71" s="7">
        <f t="shared" si="60"/>
        <v>-9.405237499889596E-2</v>
      </c>
      <c r="DB71" s="7">
        <f t="shared" si="54"/>
        <v>0.31098939230997091</v>
      </c>
      <c r="DC71" s="7">
        <f t="shared" si="54"/>
        <v>0.10218331065870935</v>
      </c>
      <c r="DD71" s="7">
        <f t="shared" si="54"/>
        <v>0.12695095004845672</v>
      </c>
      <c r="DE71" s="7">
        <f t="shared" si="54"/>
        <v>0.44115678712335415</v>
      </c>
      <c r="DF71" s="7">
        <f t="shared" si="54"/>
        <v>1.22908050173723E-2</v>
      </c>
      <c r="DG71" s="7">
        <f t="shared" si="54"/>
        <v>6.7105472665599779E-3</v>
      </c>
      <c r="DH71" s="7">
        <f t="shared" si="54"/>
        <v>-0.12172672488722125</v>
      </c>
      <c r="DI71" s="7">
        <f t="shared" si="54"/>
        <v>-9.8860000124614822E-2</v>
      </c>
      <c r="DJ71" s="7">
        <f t="shared" si="54"/>
        <v>-0.49874626606102401</v>
      </c>
      <c r="DK71" s="7">
        <f t="shared" si="54"/>
        <v>-0.23752715253233958</v>
      </c>
      <c r="DL71" s="7">
        <f t="shared" si="54"/>
        <v>-8.841769199472882E-3</v>
      </c>
      <c r="DM71" s="7">
        <f t="shared" si="54"/>
        <v>0.23873995703740558</v>
      </c>
      <c r="DN71" s="7">
        <f t="shared" si="54"/>
        <v>0.13412598586128865</v>
      </c>
      <c r="DO71" s="7">
        <f t="shared" si="54"/>
        <v>0.32249635684641653</v>
      </c>
      <c r="DP71" s="7">
        <f t="shared" si="54"/>
        <v>-0.45179553196964117</v>
      </c>
      <c r="DQ71" s="7">
        <f t="shared" si="54"/>
        <v>0.20262618924108966</v>
      </c>
      <c r="DR71" s="7">
        <f t="shared" si="53"/>
        <v>0.17791362377938347</v>
      </c>
      <c r="DS71" s="7">
        <f t="shared" si="53"/>
        <v>-6.4328307508265237E-2</v>
      </c>
      <c r="DT71" s="7">
        <f t="shared" si="53"/>
        <v>-0.1831150104896988</v>
      </c>
      <c r="DU71" s="7">
        <f t="shared" si="53"/>
        <v>-0.1836828929984109</v>
      </c>
      <c r="DV71" s="7">
        <f t="shared" si="53"/>
        <v>3.8703552857979329E-2</v>
      </c>
      <c r="DW71" s="7">
        <f t="shared" si="53"/>
        <v>-0.35969959829013165</v>
      </c>
      <c r="DX71" s="7">
        <f t="shared" si="53"/>
        <v>0.36086970354647274</v>
      </c>
      <c r="DY71" s="7">
        <f t="shared" si="53"/>
        <v>0.31238022280377065</v>
      </c>
      <c r="DZ71" s="7">
        <f t="shared" si="53"/>
        <v>0.25316900492013517</v>
      </c>
      <c r="EA71" s="7">
        <f t="shared" si="53"/>
        <v>-0.28011566034140856</v>
      </c>
      <c r="EB71" s="7">
        <f t="shared" si="53"/>
        <v>0.15358090870671193</v>
      </c>
      <c r="EC71" s="7">
        <f t="shared" si="53"/>
        <v>0.14745544187126791</v>
      </c>
      <c r="ED71" s="7">
        <f t="shared" si="53"/>
        <v>9.5181449042881283E-2</v>
      </c>
      <c r="EE71" s="7">
        <f t="shared" si="53"/>
        <v>-0.156697967191189</v>
      </c>
      <c r="EF71" s="7">
        <f t="shared" si="53"/>
        <v>-6.1279398364950333E-2</v>
      </c>
      <c r="EG71" s="7">
        <f t="shared" si="53"/>
        <v>-0.35705171586484585</v>
      </c>
      <c r="EH71" s="7">
        <f t="shared" si="56"/>
        <v>-0.4062106875649224</v>
      </c>
      <c r="EI71" s="7">
        <f t="shared" si="56"/>
        <v>-0.13456771782577936</v>
      </c>
      <c r="EJ71" s="7">
        <f t="shared" si="55"/>
        <v>-0.12589193452257952</v>
      </c>
      <c r="EK71" s="7">
        <f t="shared" si="55"/>
        <v>0.30282626589278894</v>
      </c>
      <c r="EL71" s="7">
        <f t="shared" si="55"/>
        <v>-0.17573856138290889</v>
      </c>
      <c r="EM71" s="7">
        <f t="shared" si="55"/>
        <v>0.12917986750345234</v>
      </c>
      <c r="EN71" s="7">
        <f t="shared" si="55"/>
        <v>0.34414324903354743</v>
      </c>
      <c r="EO71" s="7">
        <f t="shared" si="55"/>
        <v>-0.26556481052336656</v>
      </c>
      <c r="EP71" s="7">
        <f t="shared" si="55"/>
        <v>-0.35231971633065284</v>
      </c>
      <c r="EQ71" s="7">
        <f t="shared" si="55"/>
        <v>-0.29172507437544226</v>
      </c>
      <c r="ER71" s="7">
        <f t="shared" si="55"/>
        <v>0.14602734079865654</v>
      </c>
      <c r="ES71" s="7">
        <f t="shared" si="55"/>
        <v>-0.30204816708943438</v>
      </c>
      <c r="ET71" s="7">
        <f t="shared" si="55"/>
        <v>0.3623410474267299</v>
      </c>
      <c r="EU71" s="7">
        <f t="shared" si="55"/>
        <v>0.34930567715524141</v>
      </c>
      <c r="EV71" s="7">
        <f t="shared" si="55"/>
        <v>8.5984874014996215E-2</v>
      </c>
      <c r="EW71" s="7">
        <f t="shared" si="55"/>
        <v>-4.1916589581372232E-2</v>
      </c>
      <c r="EX71" s="7">
        <f t="shared" si="55"/>
        <v>-0.49978728021248653</v>
      </c>
      <c r="EY71" s="7">
        <f t="shared" si="55"/>
        <v>9.596604360950689E-2</v>
      </c>
      <c r="EZ71" s="7">
        <f t="shared" si="61"/>
        <v>-0.30797229701708861</v>
      </c>
      <c r="FA71" s="7">
        <f t="shared" si="61"/>
        <v>0.47213426021515126</v>
      </c>
      <c r="FB71" s="7">
        <f t="shared" si="61"/>
        <v>0.29691838554177696</v>
      </c>
      <c r="FC71" s="7">
        <f t="shared" si="61"/>
        <v>3.7832508303757506E-2</v>
      </c>
      <c r="FD71" s="7">
        <f t="shared" si="61"/>
        <v>-4.0893580382389105E-2</v>
      </c>
      <c r="FE71" s="7">
        <f t="shared" si="61"/>
        <v>-0.47280406598154223</v>
      </c>
      <c r="FF71" s="7">
        <f t="shared" si="61"/>
        <v>-0.44667911543526295</v>
      </c>
      <c r="FG71" s="7">
        <f t="shared" si="61"/>
        <v>0.34295011480894644</v>
      </c>
      <c r="FH71" s="7">
        <f t="shared" si="61"/>
        <v>-0.416677397107037</v>
      </c>
      <c r="FI71" s="7">
        <f t="shared" si="61"/>
        <v>0.33268067044031113</v>
      </c>
      <c r="FJ71" s="7">
        <f t="shared" si="61"/>
        <v>-0.49086774505970254</v>
      </c>
      <c r="FK71" s="7">
        <f t="shared" si="61"/>
        <v>0.16768995009482524</v>
      </c>
      <c r="FL71" s="7">
        <f t="shared" si="61"/>
        <v>-0.36010234751793746</v>
      </c>
      <c r="FM71" s="7">
        <f t="shared" si="61"/>
        <v>-0.33975557733944584</v>
      </c>
      <c r="FN71" s="7">
        <f t="shared" si="61"/>
        <v>-0.28973105691538592</v>
      </c>
      <c r="FO71" s="7">
        <f t="shared" si="61"/>
        <v>0.12979890227245505</v>
      </c>
      <c r="FP71" s="7">
        <f t="shared" si="52"/>
        <v>-8.4555426197646E-2</v>
      </c>
      <c r="FQ71" s="7">
        <f t="shared" si="52"/>
        <v>0.35144193977461669</v>
      </c>
      <c r="FR71" s="7">
        <f t="shared" si="52"/>
        <v>-0.44934133468883175</v>
      </c>
      <c r="FS71" s="7">
        <f t="shared" si="52"/>
        <v>0.23458920102905267</v>
      </c>
      <c r="FT71" s="7">
        <f t="shared" si="52"/>
        <v>-0.25960137479387058</v>
      </c>
      <c r="FU71" s="7">
        <f t="shared" si="52"/>
        <v>0.31746607643871938</v>
      </c>
      <c r="FV71" s="7">
        <f t="shared" si="52"/>
        <v>-0.12657210432090071</v>
      </c>
      <c r="FW71" s="7">
        <f t="shared" si="52"/>
        <v>-0.27697871272602193</v>
      </c>
      <c r="FX71" s="7">
        <f t="shared" si="52"/>
        <v>1.1104418322844367E-2</v>
      </c>
      <c r="FY71" s="7">
        <f t="shared" si="52"/>
        <v>0.2753956186046489</v>
      </c>
      <c r="FZ71" s="7">
        <f t="shared" si="52"/>
        <v>-9.7689640652383503E-2</v>
      </c>
      <c r="GA71" s="7">
        <f t="shared" si="52"/>
        <v>0.36846308242070336</v>
      </c>
      <c r="GB71" s="7">
        <f t="shared" si="52"/>
        <v>-0.18543390669344717</v>
      </c>
      <c r="GC71" s="7">
        <f t="shared" si="52"/>
        <v>-0.2526041857859127</v>
      </c>
      <c r="GD71" s="7">
        <f t="shared" si="52"/>
        <v>0.3789259707648398</v>
      </c>
      <c r="GE71" s="7">
        <f t="shared" si="52"/>
        <v>0.22845033373448587</v>
      </c>
      <c r="GF71" s="7">
        <f t="shared" si="64"/>
        <v>-0.23322598250433657</v>
      </c>
      <c r="GG71" s="7">
        <f t="shared" si="64"/>
        <v>0.33088195095547235</v>
      </c>
      <c r="GH71" s="7">
        <f t="shared" si="64"/>
        <v>-0.43749711295458837</v>
      </c>
      <c r="GI71" s="7">
        <f t="shared" si="64"/>
        <v>-0.39141916176987479</v>
      </c>
      <c r="GJ71" s="7">
        <f t="shared" si="64"/>
        <v>-3.5168213502402068E-2</v>
      </c>
      <c r="GK71" s="7">
        <f t="shared" si="64"/>
        <v>-0.13889572020178775</v>
      </c>
    </row>
    <row r="72" spans="6:193">
      <c r="F72" s="20">
        <v>69</v>
      </c>
      <c r="G72">
        <f>'Class data q'!J71</f>
        <v>-2.4898474964304368E-19</v>
      </c>
      <c r="H72" s="20">
        <f>'Class data q'!K71</f>
        <v>-3.702632718222258E-19</v>
      </c>
      <c r="J72" s="88">
        <v>-3.1791838641621085E-19</v>
      </c>
      <c r="K72" s="7">
        <f t="shared" si="66"/>
        <v>-0.1051805960886012</v>
      </c>
      <c r="L72" s="7">
        <f t="shared" si="51"/>
        <v>0.4154109121622156</v>
      </c>
      <c r="M72" s="7">
        <f t="shared" si="51"/>
        <v>-7.8749352872167666E-2</v>
      </c>
      <c r="N72" s="7">
        <f t="shared" si="51"/>
        <v>0.18649912813966552</v>
      </c>
      <c r="O72" s="7">
        <f t="shared" si="51"/>
        <v>-0.12923913096418138</v>
      </c>
      <c r="P72" s="7">
        <f t="shared" si="51"/>
        <v>-0.31479187741376791</v>
      </c>
      <c r="Q72" s="7">
        <f t="shared" si="51"/>
        <v>-7.2531317774291892E-2</v>
      </c>
      <c r="R72" s="7">
        <f t="shared" si="51"/>
        <v>0.2841537491121926</v>
      </c>
      <c r="S72" s="7">
        <f t="shared" si="51"/>
        <v>-0.20412508272585228</v>
      </c>
      <c r="T72" s="7">
        <f t="shared" si="51"/>
        <v>4.6185690493344422E-2</v>
      </c>
      <c r="U72" s="7">
        <f t="shared" si="51"/>
        <v>-0.14393201452213678</v>
      </c>
      <c r="V72" s="7">
        <f t="shared" si="51"/>
        <v>0.42007423067021454</v>
      </c>
      <c r="W72" s="7">
        <f t="shared" si="51"/>
        <v>-7.5306709818728335E-2</v>
      </c>
      <c r="X72" s="7">
        <f t="shared" si="51"/>
        <v>0.36026347614550014</v>
      </c>
      <c r="Y72" s="7">
        <f t="shared" si="51"/>
        <v>0.22384057046561504</v>
      </c>
      <c r="Z72" s="7">
        <f t="shared" si="51"/>
        <v>-0.20524347926532638</v>
      </c>
      <c r="AA72" s="7">
        <f t="shared" si="50"/>
        <v>-0.28338558504113753</v>
      </c>
      <c r="AB72" s="7">
        <f t="shared" si="50"/>
        <v>-0.31819279408925372</v>
      </c>
      <c r="AC72" s="7">
        <f t="shared" si="50"/>
        <v>0.45160206261903557</v>
      </c>
      <c r="AD72" s="7">
        <f t="shared" si="50"/>
        <v>0.33724881625947978</v>
      </c>
      <c r="AE72" s="7">
        <f t="shared" si="50"/>
        <v>1.4200943106832842E-2</v>
      </c>
      <c r="AF72" s="7">
        <f t="shared" si="50"/>
        <v>0.17788112970705239</v>
      </c>
      <c r="AG72" s="7">
        <f t="shared" si="50"/>
        <v>-0.15409347982946531</v>
      </c>
      <c r="AH72" s="7">
        <f t="shared" si="50"/>
        <v>0.4565592402054004</v>
      </c>
      <c r="AI72" s="7">
        <f t="shared" si="50"/>
        <v>-0.16368543440330541</v>
      </c>
      <c r="AJ72" s="7">
        <f t="shared" si="50"/>
        <v>0.33114485151054396</v>
      </c>
      <c r="AK72" s="7">
        <f t="shared" si="50"/>
        <v>-0.48058694191502127</v>
      </c>
      <c r="AL72" s="7">
        <f t="shared" si="50"/>
        <v>-9.920233559614644E-2</v>
      </c>
      <c r="AM72" s="7">
        <f t="shared" si="50"/>
        <v>0.34688413872731871</v>
      </c>
      <c r="AN72" s="7">
        <f t="shared" si="50"/>
        <v>-0.21133881381661013</v>
      </c>
      <c r="AO72" s="7">
        <f t="shared" ref="AA72:AP135" si="67">IF(MOD(AO$3/$J72,1)&gt;0.5,-(1-MOD(AO$3/$J72,1)),MOD(AO$3/$J72,1))</f>
        <v>0.31406046200171955</v>
      </c>
      <c r="AP72" s="7">
        <f t="shared" si="67"/>
        <v>0.10369132909247236</v>
      </c>
      <c r="AQ72" s="7">
        <f t="shared" si="59"/>
        <v>-0.42499627448885269</v>
      </c>
      <c r="AR72" s="7">
        <f t="shared" si="59"/>
        <v>0.31406046200171955</v>
      </c>
      <c r="AS72" s="7">
        <f t="shared" si="59"/>
        <v>0.41924502845634315</v>
      </c>
      <c r="AT72" s="7">
        <f t="shared" si="59"/>
        <v>0.31406046200171955</v>
      </c>
      <c r="AU72" s="7">
        <f t="shared" si="59"/>
        <v>0.10369132909247236</v>
      </c>
      <c r="AV72" s="7">
        <f t="shared" si="59"/>
        <v>0.31406046200171955</v>
      </c>
      <c r="AW72" s="7">
        <f t="shared" si="59"/>
        <v>0.10369132909247236</v>
      </c>
      <c r="AX72" s="7">
        <f t="shared" si="59"/>
        <v>0.10369132909247236</v>
      </c>
      <c r="AY72" s="7">
        <f t="shared" si="59"/>
        <v>0.31406046200171955</v>
      </c>
      <c r="AZ72" s="7">
        <f t="shared" si="59"/>
        <v>0.10369132909247236</v>
      </c>
      <c r="BA72" s="7">
        <f t="shared" si="59"/>
        <v>-0.42499627448885269</v>
      </c>
      <c r="BB72" s="7">
        <f t="shared" si="59"/>
        <v>0.20887589554709596</v>
      </c>
      <c r="BC72" s="7">
        <f t="shared" si="59"/>
        <v>0.43804687981452539</v>
      </c>
      <c r="BD72" s="7">
        <f t="shared" si="59"/>
        <v>0.31406046200171955</v>
      </c>
      <c r="BE72" s="7">
        <f t="shared" si="59"/>
        <v>0.20887589554709596</v>
      </c>
      <c r="BF72" s="7">
        <f t="shared" si="59"/>
        <v>0.31406046200171955</v>
      </c>
      <c r="BG72" s="7">
        <f t="shared" si="57"/>
        <v>-0.42499627448885269</v>
      </c>
      <c r="BH72" s="7">
        <f t="shared" si="57"/>
        <v>-0.42499627448885269</v>
      </c>
      <c r="BI72" s="7">
        <f t="shared" si="57"/>
        <v>0.43804687981452539</v>
      </c>
      <c r="BJ72" s="7">
        <f t="shared" si="57"/>
        <v>0.48810393291574661</v>
      </c>
      <c r="BK72" s="7">
        <f t="shared" si="57"/>
        <v>-0.18559579707793183</v>
      </c>
      <c r="BL72" s="7">
        <f t="shared" si="57"/>
        <v>-0.28277512149830863</v>
      </c>
      <c r="BM72" s="7">
        <f t="shared" si="57"/>
        <v>-0.29458979680453035</v>
      </c>
      <c r="BN72" s="7">
        <f t="shared" si="57"/>
        <v>-3.2484570589019768E-11</v>
      </c>
      <c r="BO72" s="7">
        <f t="shared" si="57"/>
        <v>-1.3176904012368595E-11</v>
      </c>
      <c r="BP72" s="7">
        <f t="shared" si="57"/>
        <v>-3.112857749343334E-10</v>
      </c>
      <c r="BQ72" s="7">
        <f t="shared" si="57"/>
        <v>-1.9033113973776494E-9</v>
      </c>
      <c r="BR72" s="7">
        <f t="shared" si="57"/>
        <v>-8.8349356719419347E-9</v>
      </c>
      <c r="BS72" s="7">
        <f t="shared" si="57"/>
        <v>9.5236489376552659E-12</v>
      </c>
      <c r="BT72" s="7">
        <f t="shared" si="57"/>
        <v>-1.1728507054442616E-11</v>
      </c>
      <c r="BU72" s="7">
        <f t="shared" si="57"/>
        <v>-0.1051805960886012</v>
      </c>
      <c r="BV72" s="7">
        <f t="shared" si="65"/>
        <v>0.4154109121622156</v>
      </c>
      <c r="BW72" s="7">
        <f t="shared" si="65"/>
        <v>-7.8749352872167666E-2</v>
      </c>
      <c r="BX72" s="7">
        <f t="shared" si="65"/>
        <v>0.18649912813966552</v>
      </c>
      <c r="BY72" s="7">
        <f t="shared" si="65"/>
        <v>-0.12923913096418138</v>
      </c>
      <c r="BZ72" s="7">
        <f t="shared" si="65"/>
        <v>-0.21682809085134502</v>
      </c>
      <c r="CA72" s="7">
        <f t="shared" si="65"/>
        <v>0</v>
      </c>
      <c r="CB72" s="7">
        <f t="shared" si="65"/>
        <v>0.3950826037191626</v>
      </c>
      <c r="CC72" s="7">
        <f t="shared" si="65"/>
        <v>-0.16626696497360682</v>
      </c>
      <c r="CD72" s="7">
        <f t="shared" si="65"/>
        <v>-0.45321896317945587</v>
      </c>
      <c r="CE72" s="7">
        <f t="shared" si="65"/>
        <v>0.1561315351678636</v>
      </c>
      <c r="CF72" s="7">
        <f t="shared" si="65"/>
        <v>-0.48715926015662392</v>
      </c>
      <c r="CG72" s="7">
        <f t="shared" si="65"/>
        <v>0.41923876840685792</v>
      </c>
      <c r="CH72" s="7">
        <f t="shared" si="65"/>
        <v>-0.38439108213301187</v>
      </c>
      <c r="CI72" s="7">
        <f t="shared" si="65"/>
        <v>0.13049352116145752</v>
      </c>
      <c r="CJ72" s="7">
        <f t="shared" si="65"/>
        <v>0.47470800620787212</v>
      </c>
      <c r="CK72" s="7">
        <f t="shared" si="65"/>
        <v>-6.524086890077696E-2</v>
      </c>
      <c r="CL72" s="7">
        <f t="shared" si="63"/>
        <v>-0.45142706811861499</v>
      </c>
      <c r="CM72" s="7">
        <f t="shared" si="63"/>
        <v>0.46860226916547632</v>
      </c>
      <c r="CN72" s="7">
        <f t="shared" si="63"/>
        <v>-0.28061268289071961</v>
      </c>
      <c r="CO72" s="7">
        <f t="shared" si="63"/>
        <v>-0.41250155844345571</v>
      </c>
      <c r="CP72" s="7">
        <f t="shared" si="63"/>
        <v>-0.39843932964197037</v>
      </c>
      <c r="CQ72" s="7">
        <f t="shared" si="63"/>
        <v>0.44092861672093875</v>
      </c>
      <c r="CR72" s="7">
        <f t="shared" si="63"/>
        <v>-0.27286470621343284</v>
      </c>
      <c r="CS72" s="7">
        <f t="shared" si="63"/>
        <v>0.11666515944472167</v>
      </c>
      <c r="CT72" s="7">
        <f t="shared" si="63"/>
        <v>1.4494427484976313E-2</v>
      </c>
      <c r="CU72" s="7">
        <f t="shared" si="63"/>
        <v>0.3071235104888359</v>
      </c>
      <c r="CV72" s="7">
        <f t="shared" si="60"/>
        <v>-0.14802471542814999</v>
      </c>
      <c r="CW72" s="7">
        <f t="shared" si="60"/>
        <v>0.39281096912467817</v>
      </c>
      <c r="CX72" s="7">
        <f t="shared" si="60"/>
        <v>0.21093772623504536</v>
      </c>
      <c r="CY72" s="7">
        <f t="shared" si="60"/>
        <v>0.22486600390844957</v>
      </c>
      <c r="CZ72" s="7">
        <f t="shared" si="60"/>
        <v>-0.16687996791158177</v>
      </c>
      <c r="DA72" s="7">
        <f t="shared" si="60"/>
        <v>5.9028458506769521E-2</v>
      </c>
      <c r="DB72" s="7">
        <f t="shared" si="54"/>
        <v>-0.19009802560230993</v>
      </c>
      <c r="DC72" s="7">
        <f t="shared" si="54"/>
        <v>8.002709849171151E-2</v>
      </c>
      <c r="DD72" s="7">
        <f t="shared" si="54"/>
        <v>9.9424417917685387E-2</v>
      </c>
      <c r="DE72" s="7">
        <f t="shared" si="54"/>
        <v>0.34550160320528406</v>
      </c>
      <c r="DF72" s="7">
        <f t="shared" si="54"/>
        <v>9.6258132304293323E-3</v>
      </c>
      <c r="DG72" s="7">
        <f t="shared" si="54"/>
        <v>5.2555121141840662E-3</v>
      </c>
      <c r="DH72" s="7">
        <f t="shared" si="54"/>
        <v>-0.31216104237568321</v>
      </c>
      <c r="DI72" s="7">
        <f t="shared" si="54"/>
        <v>-7.7424375036030835E-2</v>
      </c>
      <c r="DJ72" s="7">
        <f t="shared" si="54"/>
        <v>0.39256784377687987</v>
      </c>
      <c r="DK72" s="7">
        <f t="shared" si="54"/>
        <v>-0.4028526843747412</v>
      </c>
      <c r="DL72" s="7">
        <f t="shared" si="54"/>
        <v>0.12576301133041712</v>
      </c>
      <c r="DM72" s="7">
        <f t="shared" si="54"/>
        <v>-2.9853662908292167E-2</v>
      </c>
      <c r="DN72" s="7">
        <f t="shared" si="54"/>
        <v>-0.111784386437914</v>
      </c>
      <c r="DO72" s="7">
        <f t="shared" si="54"/>
        <v>-0.397914185069141</v>
      </c>
      <c r="DP72" s="7">
        <f t="shared" si="54"/>
        <v>0.21251024897981385</v>
      </c>
      <c r="DQ72" s="7">
        <f t="shared" si="54"/>
        <v>-5.8136951379884172E-2</v>
      </c>
      <c r="DR72" s="7">
        <f t="shared" si="53"/>
        <v>-0.29431922930383458</v>
      </c>
      <c r="DS72" s="7">
        <f t="shared" si="53"/>
        <v>0.29913560404241535</v>
      </c>
      <c r="DT72" s="7">
        <f t="shared" si="53"/>
        <v>-1.0722895764373686E-2</v>
      </c>
      <c r="DU72" s="7">
        <f t="shared" si="53"/>
        <v>-1.1167645392893721E-2</v>
      </c>
      <c r="DV72" s="7">
        <f t="shared" si="53"/>
        <v>-0.4033446463200705</v>
      </c>
      <c r="DW72" s="7">
        <f t="shared" si="53"/>
        <v>6.7809106333078351E-2</v>
      </c>
      <c r="DX72" s="7">
        <f t="shared" si="53"/>
        <v>-0.15103316702228997</v>
      </c>
      <c r="DY72" s="7">
        <f t="shared" si="53"/>
        <v>-0.18900876622917862</v>
      </c>
      <c r="DZ72" s="7">
        <f t="shared" si="53"/>
        <v>0.33096248951518747</v>
      </c>
      <c r="EA72" s="7">
        <f t="shared" si="53"/>
        <v>-0.17083153415412244</v>
      </c>
      <c r="EB72" s="7">
        <f t="shared" si="53"/>
        <v>-0.31337592822206894</v>
      </c>
      <c r="EC72" s="7">
        <f t="shared" si="53"/>
        <v>-0.31817322177801066</v>
      </c>
      <c r="ED72" s="7">
        <f t="shared" si="53"/>
        <v>-0.35911274454024134</v>
      </c>
      <c r="EE72" s="7">
        <f t="shared" si="53"/>
        <v>-0.33954953697618184</v>
      </c>
      <c r="EF72" s="7">
        <f t="shared" si="53"/>
        <v>-0.26482039426030402</v>
      </c>
      <c r="EG72" s="7">
        <f t="shared" si="53"/>
        <v>6.988285346729084E-2</v>
      </c>
      <c r="EH72" s="7">
        <f t="shared" si="56"/>
        <v>0.4650391094518469</v>
      </c>
      <c r="EI72" s="7">
        <f t="shared" si="56"/>
        <v>0.46095416181791693</v>
      </c>
      <c r="EJ72" s="7">
        <f t="shared" si="55"/>
        <v>0.46774879159084382</v>
      </c>
      <c r="EK72" s="7">
        <f t="shared" si="55"/>
        <v>2.0336933948268854E-2</v>
      </c>
      <c r="EL72" s="7">
        <f t="shared" si="55"/>
        <v>-0.35446159548063583</v>
      </c>
      <c r="EM72" s="7">
        <f t="shared" si="55"/>
        <v>-0.33248613824644102</v>
      </c>
      <c r="EN72" s="7">
        <f t="shared" si="55"/>
        <v>5.2695234514879452E-2</v>
      </c>
      <c r="EO72" s="7">
        <f t="shared" si="55"/>
        <v>0.14153282778567933</v>
      </c>
      <c r="EP72" s="7">
        <f t="shared" si="55"/>
        <v>0.29041691342791998</v>
      </c>
      <c r="EQ72" s="7">
        <f t="shared" si="55"/>
        <v>0.47056057144678132</v>
      </c>
      <c r="ER72" s="7">
        <f t="shared" si="55"/>
        <v>-0.31929167042150497</v>
      </c>
      <c r="ES72" s="7">
        <f t="shared" si="55"/>
        <v>0.32978817862302567</v>
      </c>
      <c r="ET72" s="7">
        <f t="shared" si="55"/>
        <v>-1.7193215231954717E-2</v>
      </c>
      <c r="EU72" s="7">
        <f t="shared" si="55"/>
        <v>-0.46105833275662533</v>
      </c>
      <c r="EV72" s="7">
        <f t="shared" si="55"/>
        <v>-0.14948715291111381</v>
      </c>
      <c r="EW72" s="7">
        <f t="shared" si="55"/>
        <v>-0.24965598633878894</v>
      </c>
      <c r="EX72" s="7">
        <f t="shared" si="55"/>
        <v>-4.1903630966261929E-2</v>
      </c>
      <c r="EY72" s="7">
        <f t="shared" si="55"/>
        <v>-8.9825446696245592E-3</v>
      </c>
      <c r="EZ72" s="7">
        <f t="shared" si="61"/>
        <v>0.10832047562619485</v>
      </c>
      <c r="FA72" s="7">
        <f t="shared" si="61"/>
        <v>-0.36486243686357156</v>
      </c>
      <c r="FB72" s="7">
        <f t="shared" si="61"/>
        <v>0.36522577546071</v>
      </c>
      <c r="FC72" s="7">
        <f t="shared" si="61"/>
        <v>0.24645744860748109</v>
      </c>
      <c r="FD72" s="7">
        <f t="shared" si="61"/>
        <v>0.18480138743134533</v>
      </c>
      <c r="FE72" s="7">
        <f t="shared" si="61"/>
        <v>-0.37028686300801117</v>
      </c>
      <c r="FF72" s="7">
        <f t="shared" si="61"/>
        <v>-0.3498265356122674</v>
      </c>
      <c r="FG72" s="7">
        <f t="shared" si="61"/>
        <v>0.48541698700901803</v>
      </c>
      <c r="FH72" s="7">
        <f t="shared" si="61"/>
        <v>0.15926171772196085</v>
      </c>
      <c r="FI72" s="7">
        <f t="shared" si="61"/>
        <v>0.29287096838605464</v>
      </c>
      <c r="FJ72" s="7">
        <f t="shared" si="61"/>
        <v>0.15600216842127423</v>
      </c>
      <c r="FK72" s="7">
        <f t="shared" si="61"/>
        <v>-0.1017204022479774</v>
      </c>
      <c r="FL72" s="7">
        <f t="shared" si="61"/>
        <v>6.107669270909355E-2</v>
      </c>
      <c r="FM72" s="7">
        <f t="shared" si="61"/>
        <v>-0.22395683355327378</v>
      </c>
      <c r="FN72" s="7">
        <f t="shared" si="61"/>
        <v>-0.20753832282268547</v>
      </c>
      <c r="FO72" s="7">
        <f t="shared" si="61"/>
        <v>-0.32558433586224567</v>
      </c>
      <c r="FP72" s="7">
        <f t="shared" si="52"/>
        <v>-0.2604101639156724</v>
      </c>
      <c r="FQ72" s="7">
        <f t="shared" si="52"/>
        <v>0.42729799368420629</v>
      </c>
      <c r="FR72" s="7">
        <f t="shared" si="52"/>
        <v>0.30825821268707188</v>
      </c>
      <c r="FS72" s="7">
        <f t="shared" si="52"/>
        <v>0.24195630585417405</v>
      </c>
      <c r="FT72" s="7">
        <f t="shared" si="52"/>
        <v>0.37598522440144322</v>
      </c>
      <c r="FU72" s="7">
        <f t="shared" si="52"/>
        <v>0.46545860402578965</v>
      </c>
      <c r="FV72" s="7">
        <f t="shared" si="52"/>
        <v>3.3559920008657596E-2</v>
      </c>
      <c r="FW72" s="7">
        <f t="shared" si="52"/>
        <v>0.48210950765275484</v>
      </c>
      <c r="FX72" s="7">
        <f t="shared" si="52"/>
        <v>-0.32786514852901227</v>
      </c>
      <c r="FY72" s="7">
        <f t="shared" si="52"/>
        <v>-1.1459784575672538E-3</v>
      </c>
      <c r="FZ72" s="7">
        <f t="shared" si="52"/>
        <v>0.23741467315336173</v>
      </c>
      <c r="GA72" s="7">
        <f t="shared" si="52"/>
        <v>-0.21567315515812879</v>
      </c>
      <c r="GB72" s="7">
        <f t="shared" si="52"/>
        <v>-3.1670038423953883E-2</v>
      </c>
      <c r="GC72" s="7">
        <f t="shared" si="52"/>
        <v>-0.42713479597375681</v>
      </c>
      <c r="GD72" s="7">
        <f t="shared" si="52"/>
        <v>0.25838215243038576</v>
      </c>
      <c r="GE72" s="7">
        <f t="shared" si="52"/>
        <v>-0.19287942412609027</v>
      </c>
      <c r="GF72" s="7">
        <f t="shared" si="64"/>
        <v>0.18356176695988324</v>
      </c>
      <c r="GG72" s="7">
        <f t="shared" si="64"/>
        <v>-0.11568646437945063</v>
      </c>
      <c r="GH72" s="7">
        <f t="shared" si="64"/>
        <v>0.25372413781519754</v>
      </c>
      <c r="GI72" s="7">
        <f t="shared" si="64"/>
        <v>-0.34541022345787553</v>
      </c>
      <c r="GJ72" s="7">
        <f t="shared" si="64"/>
        <v>0.48092820877195663</v>
      </c>
      <c r="GK72" s="7">
        <f t="shared" si="64"/>
        <v>0.30223759383991577</v>
      </c>
    </row>
    <row r="73" spans="6:193">
      <c r="F73" s="20">
        <v>70</v>
      </c>
      <c r="G73">
        <f>'Class data q'!J72</f>
        <v>-3.1791838641621085E-19</v>
      </c>
      <c r="H73" s="20">
        <f>'Class data q'!K72</f>
        <v>-4.7104532461042638E-19</v>
      </c>
      <c r="J73" s="89">
        <v>-4.4352241029172228E-19</v>
      </c>
      <c r="K73" s="7">
        <f t="shared" si="66"/>
        <v>-0.35859037914608627</v>
      </c>
      <c r="L73" s="7">
        <f t="shared" si="51"/>
        <v>0.44817826776496439</v>
      </c>
      <c r="M73" s="7">
        <f t="shared" si="51"/>
        <v>-0.189234073542214</v>
      </c>
      <c r="N73" s="7">
        <f t="shared" si="51"/>
        <v>-0.13188931872907883</v>
      </c>
      <c r="O73" s="7">
        <f t="shared" si="51"/>
        <v>5.7771246937373011E-2</v>
      </c>
      <c r="P73" s="7">
        <f t="shared" si="51"/>
        <v>0.13840056875380924</v>
      </c>
      <c r="Q73" s="7">
        <f t="shared" si="51"/>
        <v>0.2540551839708769</v>
      </c>
      <c r="R73" s="7">
        <f t="shared" si="51"/>
        <v>-0.49241751081558505</v>
      </c>
      <c r="S73" s="7">
        <f t="shared" si="51"/>
        <v>0.3343794976385368</v>
      </c>
      <c r="T73" s="7">
        <f t="shared" si="51"/>
        <v>-0.25009050524728138</v>
      </c>
      <c r="U73" s="7">
        <f t="shared" si="51"/>
        <v>-0.23595722920066642</v>
      </c>
      <c r="V73" s="7">
        <f t="shared" si="51"/>
        <v>-0.26528248275871413</v>
      </c>
      <c r="W73" s="7">
        <f t="shared" si="51"/>
        <v>0.22921645861538298</v>
      </c>
      <c r="X73" s="7">
        <f t="shared" si="51"/>
        <v>-2.49584701872404E-2</v>
      </c>
      <c r="Y73" s="7">
        <f t="shared" si="51"/>
        <v>0.16044968940826626</v>
      </c>
      <c r="Z73" s="7">
        <f t="shared" ref="L73:AA136" si="68">IF(MOD(Z$3/$J73,1)&gt;0.5,-(1-MOD(Z$3/$J73,1)),MOD(Z$3/$J73,1))</f>
        <v>-1.4332963549636091E-2</v>
      </c>
      <c r="AA73" s="7">
        <f t="shared" si="67"/>
        <v>-0.48632832704785078</v>
      </c>
      <c r="AB73" s="7">
        <f t="shared" si="67"/>
        <v>0.20552517924544556</v>
      </c>
      <c r="AC73" s="7">
        <f t="shared" si="67"/>
        <v>4.0513342184324674E-2</v>
      </c>
      <c r="AD73" s="7">
        <f t="shared" si="67"/>
        <v>-4.1455457408402285E-2</v>
      </c>
      <c r="AE73" s="7">
        <f t="shared" si="67"/>
        <v>0.16058958449574856</v>
      </c>
      <c r="AF73" s="7">
        <f t="shared" si="67"/>
        <v>-0.45651136171981488</v>
      </c>
      <c r="AG73" s="7">
        <f t="shared" si="67"/>
        <v>-0.11045473538173733</v>
      </c>
      <c r="AH73" s="7">
        <f t="shared" si="67"/>
        <v>4.4066664097413888E-2</v>
      </c>
      <c r="AI73" s="7">
        <f t="shared" si="67"/>
        <v>7.1587108370749775E-2</v>
      </c>
      <c r="AJ73" s="7">
        <f t="shared" si="67"/>
        <v>0.14886849621052534</v>
      </c>
      <c r="AK73" s="7">
        <f t="shared" si="67"/>
        <v>-0.15761596102382214</v>
      </c>
      <c r="AL73" s="7">
        <f t="shared" si="67"/>
        <v>0.36734646703149565</v>
      </c>
      <c r="AM73" s="7">
        <f t="shared" si="67"/>
        <v>-0.2937828278154484</v>
      </c>
      <c r="AN73" s="7">
        <f t="shared" si="67"/>
        <v>0.29088109824942876</v>
      </c>
      <c r="AO73" s="7">
        <f t="shared" si="67"/>
        <v>-0.34127351611105605</v>
      </c>
      <c r="AP73" s="7">
        <f t="shared" si="67"/>
        <v>-0.49206683282823249</v>
      </c>
      <c r="AQ73" s="7">
        <f t="shared" si="59"/>
        <v>0.12896807781297781</v>
      </c>
      <c r="AR73" s="7">
        <f t="shared" si="59"/>
        <v>-0.34127351611105605</v>
      </c>
      <c r="AS73" s="7">
        <f t="shared" si="59"/>
        <v>-0.26587685775246772</v>
      </c>
      <c r="AT73" s="7">
        <f t="shared" si="59"/>
        <v>-0.34127351611105605</v>
      </c>
      <c r="AU73" s="7">
        <f t="shared" si="59"/>
        <v>-0.49206683282823249</v>
      </c>
      <c r="AV73" s="7">
        <f t="shared" si="59"/>
        <v>-0.34127351611105605</v>
      </c>
      <c r="AW73" s="7">
        <f t="shared" si="59"/>
        <v>-0.49206683282823249</v>
      </c>
      <c r="AX73" s="7">
        <f t="shared" si="59"/>
        <v>-0.49206683282823249</v>
      </c>
      <c r="AY73" s="7">
        <f t="shared" si="59"/>
        <v>-0.34127351611105605</v>
      </c>
      <c r="AZ73" s="7">
        <f t="shared" si="59"/>
        <v>-0.49206683282823249</v>
      </c>
      <c r="BA73" s="7">
        <f t="shared" si="59"/>
        <v>0.12896807781297781</v>
      </c>
      <c r="BB73" s="7">
        <f t="shared" si="59"/>
        <v>-0.41667017446964416</v>
      </c>
      <c r="BC73" s="7">
        <f t="shared" si="59"/>
        <v>3.0796940611849122E-2</v>
      </c>
      <c r="BD73" s="7">
        <f t="shared" si="59"/>
        <v>-0.34127351611105605</v>
      </c>
      <c r="BE73" s="7">
        <f t="shared" si="59"/>
        <v>-0.41667017446964416</v>
      </c>
      <c r="BF73" s="7">
        <f t="shared" si="59"/>
        <v>-0.34127351611105605</v>
      </c>
      <c r="BG73" s="7">
        <f t="shared" si="57"/>
        <v>0.12896807781297781</v>
      </c>
      <c r="BH73" s="7">
        <f t="shared" si="57"/>
        <v>0.12896807781297781</v>
      </c>
      <c r="BI73" s="7">
        <f t="shared" si="57"/>
        <v>3.0796940611849122E-2</v>
      </c>
      <c r="BJ73" s="7">
        <f t="shared" si="57"/>
        <v>-0.21651855862678726</v>
      </c>
      <c r="BK73" s="7">
        <f t="shared" si="57"/>
        <v>0.16778489490256643</v>
      </c>
      <c r="BL73" s="7">
        <f t="shared" si="57"/>
        <v>-0.4858907446844829</v>
      </c>
      <c r="BM73" s="7">
        <f t="shared" si="57"/>
        <v>0.22244388873390153</v>
      </c>
      <c r="BN73" s="7">
        <f t="shared" si="57"/>
        <v>-2.3285040562370796E-11</v>
      </c>
      <c r="BO73" s="7">
        <f t="shared" si="57"/>
        <v>-9.4452223819985193E-12</v>
      </c>
      <c r="BP73" s="7">
        <f t="shared" si="57"/>
        <v>-2.2313062508771964E-10</v>
      </c>
      <c r="BQ73" s="7">
        <f t="shared" si="57"/>
        <v>-1.3643001173235803E-9</v>
      </c>
      <c r="BR73" s="7">
        <f t="shared" si="57"/>
        <v>-6.3329121946509304E-9</v>
      </c>
      <c r="BS73" s="7">
        <f t="shared" si="57"/>
        <v>6.826584255488592E-12</v>
      </c>
      <c r="BT73" s="7">
        <f t="shared" si="57"/>
        <v>-8.4070528316715354E-12</v>
      </c>
      <c r="BU73" s="7">
        <f t="shared" si="57"/>
        <v>-0.35859037914608627</v>
      </c>
      <c r="BV73" s="7">
        <f t="shared" si="65"/>
        <v>0.44817826776496439</v>
      </c>
      <c r="BW73" s="7">
        <f t="shared" si="65"/>
        <v>-0.189234073542214</v>
      </c>
      <c r="BX73" s="7">
        <f t="shared" si="65"/>
        <v>-0.13188931872907883</v>
      </c>
      <c r="BY73" s="7">
        <f t="shared" si="65"/>
        <v>5.7771246937373011E-2</v>
      </c>
      <c r="BZ73" s="7">
        <f t="shared" si="65"/>
        <v>-0.43861968670472251</v>
      </c>
      <c r="CA73" s="7">
        <f t="shared" si="65"/>
        <v>-0.28319656675949401</v>
      </c>
      <c r="CB73" s="7">
        <f t="shared" si="65"/>
        <v>0</v>
      </c>
      <c r="CC73" s="7">
        <f t="shared" si="65"/>
        <v>0.31442613515345164</v>
      </c>
      <c r="CD73" s="7">
        <f t="shared" si="65"/>
        <v>-0.17445860909521849</v>
      </c>
      <c r="CE73" s="7">
        <f t="shared" si="65"/>
        <v>-0.17128094631405855</v>
      </c>
      <c r="CF73" s="7">
        <f t="shared" si="65"/>
        <v>-0.48198369725314905</v>
      </c>
      <c r="CG73" s="7">
        <f t="shared" si="65"/>
        <v>1.7315221782063128E-2</v>
      </c>
      <c r="CH73" s="7">
        <f t="shared" si="65"/>
        <v>0.15807401910103569</v>
      </c>
      <c r="CI73" s="7">
        <f t="shared" si="65"/>
        <v>-3.9248063053800575E-2</v>
      </c>
      <c r="CJ73" s="7">
        <f t="shared" si="65"/>
        <v>-7.5710505160912156E-2</v>
      </c>
      <c r="CK73" s="7">
        <f t="shared" si="65"/>
        <v>-0.32996144557516471</v>
      </c>
      <c r="CL73" s="7">
        <f t="shared" si="63"/>
        <v>-0.45637073932309535</v>
      </c>
      <c r="CM73" s="7">
        <f t="shared" si="63"/>
        <v>-0.1952493527897996</v>
      </c>
      <c r="CN73" s="7">
        <f t="shared" si="63"/>
        <v>-7.2797749879427442E-3</v>
      </c>
      <c r="CO73" s="7">
        <f t="shared" si="63"/>
        <v>-0.24281043525870416</v>
      </c>
      <c r="CP73" s="7">
        <f t="shared" si="63"/>
        <v>-0.25035461405832571</v>
      </c>
      <c r="CQ73" s="7">
        <f t="shared" si="63"/>
        <v>0.22672693903902541</v>
      </c>
      <c r="CR73" s="7">
        <f t="shared" si="63"/>
        <v>-3.6974064072076374E-2</v>
      </c>
      <c r="CS73" s="7">
        <f t="shared" si="63"/>
        <v>0.25166031923458743</v>
      </c>
      <c r="CT73" s="7">
        <f t="shared" si="63"/>
        <v>-0.29164298788177234</v>
      </c>
      <c r="CU73" s="7">
        <f t="shared" si="63"/>
        <v>0.39638751358269531</v>
      </c>
      <c r="CV73" s="7">
        <f t="shared" si="60"/>
        <v>0.49432453083989003</v>
      </c>
      <c r="CW73" s="7">
        <f t="shared" si="60"/>
        <v>0.14878198424512323</v>
      </c>
      <c r="CX73" s="7">
        <f t="shared" si="60"/>
        <v>-0.41519224715376146</v>
      </c>
      <c r="CY73" s="7">
        <f t="shared" si="60"/>
        <v>-0.40520840989833862</v>
      </c>
      <c r="CZ73" s="7">
        <f t="shared" si="60"/>
        <v>0.18120046550494884</v>
      </c>
      <c r="DA73" s="7">
        <f t="shared" si="60"/>
        <v>0.1927221014380649</v>
      </c>
      <c r="DB73" s="7">
        <f t="shared" si="54"/>
        <v>0.29734394907703443</v>
      </c>
      <c r="DC73" s="7">
        <f t="shared" si="54"/>
        <v>5.7363698951134932E-2</v>
      </c>
      <c r="DD73" s="7">
        <f t="shared" si="54"/>
        <v>7.1267764111335757E-2</v>
      </c>
      <c r="DE73" s="7">
        <f t="shared" si="54"/>
        <v>0.24765673536764662</v>
      </c>
      <c r="DF73" s="7">
        <f t="shared" si="54"/>
        <v>6.8998159713036305E-3</v>
      </c>
      <c r="DG73" s="7">
        <f t="shared" si="54"/>
        <v>3.7671691268842088E-3</v>
      </c>
      <c r="DH73" s="7">
        <f t="shared" si="54"/>
        <v>0.49304532634168119</v>
      </c>
      <c r="DI73" s="7">
        <f t="shared" si="54"/>
        <v>-5.549805784232742E-2</v>
      </c>
      <c r="DJ73" s="7">
        <f t="shared" si="54"/>
        <v>0.28139397819909007</v>
      </c>
      <c r="DK73" s="7">
        <f t="shared" si="54"/>
        <v>0.42803724599053755</v>
      </c>
      <c r="DL73" s="7">
        <f t="shared" si="54"/>
        <v>0.24055765801782547</v>
      </c>
      <c r="DM73" s="7">
        <f t="shared" si="54"/>
        <v>-0.30459577482696265</v>
      </c>
      <c r="DN73" s="7">
        <f t="shared" si="54"/>
        <v>-0.36332399874087429</v>
      </c>
      <c r="DO73" s="7">
        <f t="shared" si="54"/>
        <v>-0.13481595427114046</v>
      </c>
      <c r="DP73" s="7">
        <f t="shared" si="54"/>
        <v>-0.13086849069196871</v>
      </c>
      <c r="DQ73" s="7">
        <f t="shared" si="54"/>
        <v>-0.32486933310673138</v>
      </c>
      <c r="DR73" s="7">
        <f t="shared" si="53"/>
        <v>0.22263783244732349</v>
      </c>
      <c r="DS73" s="7">
        <f t="shared" si="53"/>
        <v>-0.35197170553691226</v>
      </c>
      <c r="DT73" s="7">
        <f t="shared" si="53"/>
        <v>0.14272409122333496</v>
      </c>
      <c r="DU73" s="7">
        <f t="shared" si="53"/>
        <v>0.14240529316267914</v>
      </c>
      <c r="DV73" s="7">
        <f t="shared" si="53"/>
        <v>0.14448803921960773</v>
      </c>
      <c r="DW73" s="7">
        <f t="shared" si="53"/>
        <v>0.48221266670553309</v>
      </c>
      <c r="DX73" s="7">
        <f t="shared" si="53"/>
        <v>0.32534577382624774</v>
      </c>
      <c r="DY73" s="7">
        <f t="shared" si="53"/>
        <v>0.29812473393538452</v>
      </c>
      <c r="DZ73" s="7">
        <f t="shared" si="53"/>
        <v>0.38764534847982945</v>
      </c>
      <c r="EA73" s="7">
        <f t="shared" si="53"/>
        <v>-0.10482859750387608</v>
      </c>
      <c r="EB73" s="7">
        <f t="shared" si="53"/>
        <v>0.20897792523650249</v>
      </c>
      <c r="EC73" s="7">
        <f t="shared" si="53"/>
        <v>0.20553920874534115</v>
      </c>
      <c r="ED73" s="7">
        <f t="shared" si="53"/>
        <v>0.17619361827414615</v>
      </c>
      <c r="EE73" s="7">
        <f t="shared" si="53"/>
        <v>0.47341315938075473</v>
      </c>
      <c r="EF73" s="7">
        <f t="shared" si="53"/>
        <v>-0.47302073455738436</v>
      </c>
      <c r="EG73" s="7">
        <f t="shared" ref="DR73:EG136" si="69">IF(MOD(EG$3/$J73,1)&gt;0.5,-(1-MOD(EG$3/$J73,1)),MOD(EG$3/$J73,1))</f>
        <v>0.48369913577100898</v>
      </c>
      <c r="EH73" s="7">
        <f t="shared" si="56"/>
        <v>0.33334163024619129</v>
      </c>
      <c r="EI73" s="7">
        <f t="shared" si="56"/>
        <v>4.7216958998088421E-2</v>
      </c>
      <c r="EJ73" s="7">
        <f t="shared" si="55"/>
        <v>5.2087372946920674E-2</v>
      </c>
      <c r="EK73" s="7">
        <f t="shared" si="55"/>
        <v>-0.26861898268378959</v>
      </c>
      <c r="EL73" s="7">
        <f t="shared" si="55"/>
        <v>0.46272414464807876</v>
      </c>
      <c r="EM73" s="7">
        <f t="shared" si="55"/>
        <v>0.19527966108108541</v>
      </c>
      <c r="EN73" s="7">
        <f t="shared" si="55"/>
        <v>-0.24542444174381484</v>
      </c>
      <c r="EO73" s="7">
        <f t="shared" si="55"/>
        <v>-0.46494191664597584</v>
      </c>
      <c r="EP73" s="7">
        <f t="shared" si="55"/>
        <v>-7.5024726143250176E-2</v>
      </c>
      <c r="EQ73" s="7">
        <f t="shared" si="55"/>
        <v>0.2045131661226911</v>
      </c>
      <c r="ER73" s="7">
        <f t="shared" si="55"/>
        <v>0.20473750091778098</v>
      </c>
      <c r="ES73" s="7">
        <f t="shared" si="55"/>
        <v>-4.6803268080375937E-2</v>
      </c>
      <c r="ET73" s="7">
        <f t="shared" si="55"/>
        <v>-0.42830698950417778</v>
      </c>
      <c r="EU73" s="7">
        <f t="shared" si="55"/>
        <v>-0.3128641631605511</v>
      </c>
      <c r="EV73" s="7">
        <f t="shared" si="55"/>
        <v>-0.39034947119152896</v>
      </c>
      <c r="EW73" s="7">
        <f t="shared" si="55"/>
        <v>-0.4621508348961828</v>
      </c>
      <c r="EX73" s="7">
        <f t="shared" si="55"/>
        <v>0.40357019993915211</v>
      </c>
      <c r="EY73" s="7">
        <f t="shared" si="55"/>
        <v>-0.1392249858963992</v>
      </c>
      <c r="EZ73" s="7">
        <f t="shared" si="61"/>
        <v>-0.48874864469988699</v>
      </c>
      <c r="FA73" s="7">
        <f t="shared" si="61"/>
        <v>-0.2439106147207637</v>
      </c>
      <c r="FB73" s="7">
        <f t="shared" si="61"/>
        <v>0.41220538947968111</v>
      </c>
      <c r="FC73" s="7">
        <f t="shared" si="61"/>
        <v>0.45985811206903204</v>
      </c>
      <c r="FD73" s="7">
        <f t="shared" si="61"/>
        <v>0.4156628357378912</v>
      </c>
      <c r="FE73" s="7">
        <f t="shared" si="61"/>
        <v>-0.26542289468799929</v>
      </c>
      <c r="FF73" s="7">
        <f t="shared" si="61"/>
        <v>-0.25075686176550538</v>
      </c>
      <c r="FG73" s="7">
        <f t="shared" si="61"/>
        <v>-0.36885487039917986</v>
      </c>
      <c r="FH73" s="7">
        <f t="shared" si="61"/>
        <v>-0.24316948291524909</v>
      </c>
      <c r="FI73" s="7">
        <f t="shared" si="61"/>
        <v>-0.2671300106428518</v>
      </c>
      <c r="FJ73" s="7">
        <f t="shared" si="61"/>
        <v>2.3702726499625015E-2</v>
      </c>
      <c r="FK73" s="7">
        <f t="shared" si="61"/>
        <v>0.1492049407165581</v>
      </c>
      <c r="FL73" s="7">
        <f t="shared" si="61"/>
        <v>-0.24062862755747005</v>
      </c>
      <c r="FM73" s="7">
        <f t="shared" si="61"/>
        <v>0.13907552843156168</v>
      </c>
      <c r="FN73" s="7">
        <f t="shared" si="61"/>
        <v>0.47171309306416731</v>
      </c>
      <c r="FO73" s="7">
        <f t="shared" si="61"/>
        <v>-8.1757626211043544E-2</v>
      </c>
      <c r="FP73" s="7">
        <f t="shared" si="52"/>
        <v>-0.25715903027964515</v>
      </c>
      <c r="FQ73" s="7">
        <f t="shared" si="52"/>
        <v>7.7176244003581473E-2</v>
      </c>
      <c r="FR73" s="7">
        <f t="shared" si="52"/>
        <v>0.38078888315337878</v>
      </c>
      <c r="FS73" s="7">
        <f t="shared" si="52"/>
        <v>-0.49870221888977539</v>
      </c>
      <c r="FT73" s="7">
        <f t="shared" si="52"/>
        <v>-0.11122726873172972</v>
      </c>
      <c r="FU73" s="7">
        <f t="shared" si="52"/>
        <v>-0.38316110784348667</v>
      </c>
      <c r="FV73" s="7">
        <f t="shared" si="52"/>
        <v>0.17446616560300043</v>
      </c>
      <c r="FW73" s="7">
        <f t="shared" si="52"/>
        <v>0.21279148324540831</v>
      </c>
      <c r="FX73" s="7">
        <f t="shared" si="52"/>
        <v>0.23384006774259092</v>
      </c>
      <c r="FY73" s="7">
        <f t="shared" si="52"/>
        <v>-0.28401800805229793</v>
      </c>
      <c r="FZ73" s="7">
        <f t="shared" si="52"/>
        <v>0.48862428494457966</v>
      </c>
      <c r="GA73" s="7">
        <f t="shared" si="52"/>
        <v>0.3808413607091552</v>
      </c>
      <c r="GB73" s="7">
        <f t="shared" si="52"/>
        <v>0.4400935204608345</v>
      </c>
      <c r="GC73" s="7">
        <f t="shared" si="52"/>
        <v>0.37389332351074245</v>
      </c>
      <c r="GD73" s="7">
        <f t="shared" si="52"/>
        <v>0.34354719577265769</v>
      </c>
      <c r="GE73" s="7">
        <f t="shared" si="52"/>
        <v>-0.38527140331405008</v>
      </c>
      <c r="GF73" s="7">
        <f t="shared" si="64"/>
        <v>-7.4407092978617584E-2</v>
      </c>
      <c r="GG73" s="7">
        <f t="shared" si="64"/>
        <v>1.0699303026285634E-2</v>
      </c>
      <c r="GH73" s="7">
        <f t="shared" si="64"/>
        <v>-0.43916356696945513</v>
      </c>
      <c r="GI73" s="7">
        <f t="shared" si="64"/>
        <v>4.5023370961708054E-2</v>
      </c>
      <c r="GJ73" s="7">
        <f t="shared" si="64"/>
        <v>0.13296428665796611</v>
      </c>
      <c r="GK73" s="7">
        <f t="shared" si="64"/>
        <v>-0.42966235758753868</v>
      </c>
    </row>
    <row r="74" spans="6:193">
      <c r="F74" s="20">
        <v>71</v>
      </c>
      <c r="G74">
        <f>'Class data q'!J73</f>
        <v>-4.4352241029172228E-19</v>
      </c>
      <c r="H74" s="20">
        <f>'Class data q'!K73</f>
        <v>-6.5367513115509458E-19</v>
      </c>
      <c r="J74" s="88">
        <v>-5.82977447613692E-19</v>
      </c>
      <c r="K74" s="7">
        <f t="shared" si="66"/>
        <v>0.48797692293225198</v>
      </c>
      <c r="L74" s="7">
        <f t="shared" si="68"/>
        <v>-0.13745466383384608</v>
      </c>
      <c r="M74" s="7">
        <f t="shared" si="68"/>
        <v>0.13839777777215723</v>
      </c>
      <c r="N74" s="7">
        <f t="shared" si="68"/>
        <v>0.46438983852512461</v>
      </c>
      <c r="O74" s="7">
        <f t="shared" si="68"/>
        <v>-0.4344717501397366</v>
      </c>
      <c r="P74" s="7">
        <f t="shared" si="68"/>
        <v>0.10731689323728233</v>
      </c>
      <c r="Q74" s="7">
        <f t="shared" si="68"/>
        <v>0.35973590262915422</v>
      </c>
      <c r="R74" s="7">
        <f t="shared" si="68"/>
        <v>-0.28053342868213349</v>
      </c>
      <c r="S74" s="7">
        <f t="shared" si="68"/>
        <v>0.46540687481396503</v>
      </c>
      <c r="T74" s="7">
        <f t="shared" si="68"/>
        <v>-0.42947764450440495</v>
      </c>
      <c r="U74" s="7">
        <f t="shared" si="68"/>
        <v>0.10285134849106425</v>
      </c>
      <c r="V74" s="7">
        <f t="shared" si="68"/>
        <v>0.3197527581409263</v>
      </c>
      <c r="W74" s="7">
        <f t="shared" si="68"/>
        <v>0.41359691444766311</v>
      </c>
      <c r="X74" s="7">
        <f t="shared" si="68"/>
        <v>-0.25819983052989959</v>
      </c>
      <c r="Y74" s="7">
        <f t="shared" si="68"/>
        <v>0.1220682434083941</v>
      </c>
      <c r="Z74" s="7">
        <f t="shared" si="68"/>
        <v>-0.29326919401045703</v>
      </c>
      <c r="AA74" s="7">
        <f t="shared" si="67"/>
        <v>0.39079538911646866</v>
      </c>
      <c r="AB74" s="7">
        <f t="shared" si="67"/>
        <v>-8.2850571055704592E-2</v>
      </c>
      <c r="AC74" s="7">
        <f t="shared" si="67"/>
        <v>-0.20838964293505113</v>
      </c>
      <c r="AD74" s="7">
        <f t="shared" si="67"/>
        <v>-0.27075054508126228</v>
      </c>
      <c r="AE74" s="7">
        <f t="shared" si="67"/>
        <v>-0.35624876384285198</v>
      </c>
      <c r="AF74" s="7">
        <f t="shared" si="67"/>
        <v>0.37032666250486024</v>
      </c>
      <c r="AG74" s="7">
        <f t="shared" si="67"/>
        <v>-8.4032668270737298E-2</v>
      </c>
      <c r="AH74" s="7">
        <f t="shared" si="67"/>
        <v>-0.20568631726458708</v>
      </c>
      <c r="AI74" s="7">
        <f t="shared" si="67"/>
        <v>-0.30633395043082601</v>
      </c>
      <c r="AJ74" s="7">
        <f t="shared" si="67"/>
        <v>0.47484673096323604</v>
      </c>
      <c r="AK74" s="7">
        <f t="shared" si="67"/>
        <v>0.38569622784466162</v>
      </c>
      <c r="AL74" s="7">
        <f t="shared" si="67"/>
        <v>-0.45514190898447282</v>
      </c>
      <c r="AM74" s="7">
        <f t="shared" si="67"/>
        <v>-9.809388422036136E-2</v>
      </c>
      <c r="AN74" s="7">
        <f t="shared" si="67"/>
        <v>-0.46571964615816341</v>
      </c>
      <c r="AO74" s="7">
        <f t="shared" si="67"/>
        <v>0.26193967049757205</v>
      </c>
      <c r="AP74" s="7">
        <f t="shared" si="67"/>
        <v>0.14721788227052013</v>
      </c>
      <c r="AQ74" s="7">
        <f t="shared" si="59"/>
        <v>-0.14109431666072481</v>
      </c>
      <c r="AR74" s="7">
        <f t="shared" si="59"/>
        <v>0.26193967049757205</v>
      </c>
      <c r="AS74" s="7">
        <f t="shared" si="59"/>
        <v>0.31930056461109801</v>
      </c>
      <c r="AT74" s="7">
        <f t="shared" si="59"/>
        <v>0.26193967049757205</v>
      </c>
      <c r="AU74" s="7">
        <f t="shared" si="59"/>
        <v>0.14721788227052013</v>
      </c>
      <c r="AV74" s="7">
        <f t="shared" si="59"/>
        <v>0.26193967049757205</v>
      </c>
      <c r="AW74" s="7">
        <f t="shared" si="59"/>
        <v>0.14721788227052013</v>
      </c>
      <c r="AX74" s="7">
        <f t="shared" si="59"/>
        <v>0.14721788227052013</v>
      </c>
      <c r="AY74" s="7">
        <f t="shared" si="59"/>
        <v>0.26193967049757205</v>
      </c>
      <c r="AZ74" s="7">
        <f t="shared" si="59"/>
        <v>0.14721788227052013</v>
      </c>
      <c r="BA74" s="7">
        <f t="shared" si="59"/>
        <v>-0.14109431666072481</v>
      </c>
      <c r="BB74" s="7">
        <f t="shared" si="59"/>
        <v>0.20457877638404631</v>
      </c>
      <c r="BC74" s="7">
        <f t="shared" si="59"/>
        <v>-0.2157817673858794</v>
      </c>
      <c r="BD74" s="7">
        <f t="shared" si="59"/>
        <v>0.26193967049757205</v>
      </c>
      <c r="BE74" s="7">
        <f t="shared" si="59"/>
        <v>0.20457877638404631</v>
      </c>
      <c r="BF74" s="7">
        <f t="shared" si="59"/>
        <v>0.26193967049757205</v>
      </c>
      <c r="BG74" s="7">
        <f t="shared" si="57"/>
        <v>-0.14109431666072481</v>
      </c>
      <c r="BH74" s="7">
        <f t="shared" si="57"/>
        <v>-0.14109431666072481</v>
      </c>
      <c r="BI74" s="7">
        <f t="shared" si="57"/>
        <v>-0.2157817673858794</v>
      </c>
      <c r="BJ74" s="7">
        <f t="shared" si="57"/>
        <v>0.35685178016108265</v>
      </c>
      <c r="BK74" s="7">
        <f t="shared" si="57"/>
        <v>0.17080190619916502</v>
      </c>
      <c r="BL74" s="7">
        <f t="shared" si="57"/>
        <v>0.39112829665053628</v>
      </c>
      <c r="BM74" s="7">
        <f t="shared" si="57"/>
        <v>-6.9979015145504309E-2</v>
      </c>
      <c r="BN74" s="7">
        <f t="shared" si="57"/>
        <v>-1.7715051647826385E-11</v>
      </c>
      <c r="BO74" s="7">
        <f t="shared" si="57"/>
        <v>-7.1858075045838632E-12</v>
      </c>
      <c r="BP74" s="7">
        <f t="shared" si="57"/>
        <v>-1.6975520988893322E-10</v>
      </c>
      <c r="BQ74" s="7">
        <f t="shared" si="57"/>
        <v>-1.0379435089191702E-9</v>
      </c>
      <c r="BR74" s="7">
        <f t="shared" si="57"/>
        <v>-4.8180054390556393E-9</v>
      </c>
      <c r="BS74" s="7">
        <f t="shared" si="57"/>
        <v>5.1935853015366499E-12</v>
      </c>
      <c r="BT74" s="7">
        <f t="shared" si="57"/>
        <v>-6.3959948448655268E-12</v>
      </c>
      <c r="BU74" s="7">
        <f t="shared" si="57"/>
        <v>0.48797692293225198</v>
      </c>
      <c r="BV74" s="7">
        <f t="shared" si="65"/>
        <v>-0.13745466383384608</v>
      </c>
      <c r="BW74" s="7">
        <f t="shared" si="65"/>
        <v>0.13839777777215723</v>
      </c>
      <c r="BX74" s="7">
        <f t="shared" si="65"/>
        <v>0.46438983852512461</v>
      </c>
      <c r="BY74" s="7">
        <f t="shared" si="65"/>
        <v>-0.4344717501397366</v>
      </c>
      <c r="BZ74" s="7">
        <f t="shared" si="65"/>
        <v>0.42709156359686928</v>
      </c>
      <c r="CA74" s="7">
        <f t="shared" si="65"/>
        <v>-0.45466434813636503</v>
      </c>
      <c r="CB74" s="7">
        <f t="shared" si="65"/>
        <v>-0.23921171889719328</v>
      </c>
      <c r="CC74" s="7">
        <f t="shared" si="65"/>
        <v>0</v>
      </c>
      <c r="CD74" s="7">
        <f t="shared" si="65"/>
        <v>0.38885049686847584</v>
      </c>
      <c r="CE74" s="7">
        <f t="shared" si="65"/>
        <v>-0.36952025562912805</v>
      </c>
      <c r="CF74" s="7">
        <f t="shared" si="65"/>
        <v>-8.4322705244378682E-2</v>
      </c>
      <c r="CG74" s="7">
        <f t="shared" si="65"/>
        <v>-0.22603850108070367</v>
      </c>
      <c r="CH74" s="7">
        <f t="shared" si="65"/>
        <v>-0.11895085761830415</v>
      </c>
      <c r="CI74" s="7">
        <f t="shared" si="65"/>
        <v>0.25250537688110475</v>
      </c>
      <c r="CJ74" s="7">
        <f t="shared" si="65"/>
        <v>-1.4446540671568808E-2</v>
      </c>
      <c r="CK74" s="7">
        <f t="shared" si="65"/>
        <v>-0.49024251990652024</v>
      </c>
      <c r="CL74" s="7">
        <f t="shared" si="63"/>
        <v>-6.4836667006814563E-2</v>
      </c>
      <c r="CM74" s="7">
        <f t="shared" si="63"/>
        <v>-1.9084046261706789E-2</v>
      </c>
      <c r="CN74" s="7">
        <f t="shared" si="63"/>
        <v>-0.16218290684552272</v>
      </c>
      <c r="CO74" s="7">
        <f t="shared" si="63"/>
        <v>0.22709688286780683</v>
      </c>
      <c r="CP74" s="7">
        <f t="shared" si="63"/>
        <v>0.41741595453247715</v>
      </c>
      <c r="CQ74" s="7">
        <f t="shared" si="63"/>
        <v>-0.22336506001162348</v>
      </c>
      <c r="CR74" s="7">
        <f t="shared" si="63"/>
        <v>0.20734321497552344</v>
      </c>
      <c r="CS74" s="7">
        <f t="shared" si="63"/>
        <v>-0.48302181058808724</v>
      </c>
      <c r="CT74" s="7">
        <f t="shared" si="63"/>
        <v>0.3588190774698603</v>
      </c>
      <c r="CU74" s="7">
        <f t="shared" si="63"/>
        <v>0.34098103024953019</v>
      </c>
      <c r="CV74" s="7">
        <f t="shared" si="60"/>
        <v>8.6233328274431642E-2</v>
      </c>
      <c r="CW74" s="7">
        <f t="shared" si="60"/>
        <v>0.39555643336133262</v>
      </c>
      <c r="CX74" s="7">
        <f t="shared" si="60"/>
        <v>0.20570316616629158</v>
      </c>
      <c r="CY74" s="7">
        <f t="shared" si="60"/>
        <v>0.21329875255065489</v>
      </c>
      <c r="CZ74" s="7">
        <f t="shared" si="60"/>
        <v>0.18100831509776505</v>
      </c>
      <c r="DA74" s="7">
        <f t="shared" si="60"/>
        <v>-0.33180272151080037</v>
      </c>
      <c r="DB74" s="7">
        <f t="shared" si="54"/>
        <v>-1.2995926982555694E-2</v>
      </c>
      <c r="DC74" s="7">
        <f t="shared" si="54"/>
        <v>4.3641629922732822E-2</v>
      </c>
      <c r="DD74" s="7">
        <f t="shared" si="54"/>
        <v>5.4219679756303429E-2</v>
      </c>
      <c r="DE74" s="7">
        <f t="shared" si="54"/>
        <v>0.18841434200388454</v>
      </c>
      <c r="DF74" s="7">
        <f t="shared" si="54"/>
        <v>5.2492991327337821E-3</v>
      </c>
      <c r="DG74" s="7">
        <f t="shared" si="54"/>
        <v>2.8660181246657982E-3</v>
      </c>
      <c r="DH74" s="7">
        <f t="shared" si="54"/>
        <v>0.37510310633326005</v>
      </c>
      <c r="DI74" s="7">
        <f t="shared" si="54"/>
        <v>-4.2222272030408403E-2</v>
      </c>
      <c r="DJ74" s="7">
        <f t="shared" si="54"/>
        <v>0.2140812409867664</v>
      </c>
      <c r="DK74" s="7">
        <f t="shared" si="54"/>
        <v>0.32564572062512032</v>
      </c>
      <c r="DL74" s="7">
        <f t="shared" si="54"/>
        <v>-0.29540999064488815</v>
      </c>
      <c r="DM74" s="7">
        <f t="shared" si="54"/>
        <v>-0.47094461485897576</v>
      </c>
      <c r="DN74" s="7">
        <f t="shared" si="54"/>
        <v>0.48437564061733868</v>
      </c>
      <c r="DO74" s="7">
        <f t="shared" si="54"/>
        <v>0.41901016409043779</v>
      </c>
      <c r="DP74" s="7">
        <f t="shared" si="54"/>
        <v>-0.33877493298125483</v>
      </c>
      <c r="DQ74" s="7">
        <f t="shared" si="54"/>
        <v>-0.48636850041447866</v>
      </c>
      <c r="DR74" s="7">
        <f t="shared" si="69"/>
        <v>-6.9831465041139351E-2</v>
      </c>
      <c r="DS74" s="7">
        <f t="shared" si="69"/>
        <v>0.25380061335336279</v>
      </c>
      <c r="DT74" s="7">
        <f t="shared" si="69"/>
        <v>-0.36984062176062538</v>
      </c>
      <c r="DU74" s="7">
        <f t="shared" si="69"/>
        <v>-0.37008315958921068</v>
      </c>
      <c r="DV74" s="7">
        <f t="shared" si="69"/>
        <v>-0.12928691189939301</v>
      </c>
      <c r="DW74" s="7">
        <f t="shared" si="69"/>
        <v>0.12765002693171001</v>
      </c>
      <c r="DX74" s="7">
        <f t="shared" si="69"/>
        <v>8.3075331361401883E-3</v>
      </c>
      <c r="DY74" s="7">
        <f t="shared" si="69"/>
        <v>-1.2401915012260512E-2</v>
      </c>
      <c r="DZ74" s="7">
        <f t="shared" si="69"/>
        <v>-0.18350739944691874</v>
      </c>
      <c r="EA74" s="7">
        <f t="shared" si="69"/>
        <v>-0.2758109629913581</v>
      </c>
      <c r="EB74" s="7">
        <f t="shared" si="69"/>
        <v>-8.0223762368083706E-2</v>
      </c>
      <c r="EC74" s="7">
        <f t="shared" si="69"/>
        <v>-8.2839897576594268E-2</v>
      </c>
      <c r="ED74" s="7">
        <f t="shared" si="69"/>
        <v>-0.10516567890912154</v>
      </c>
      <c r="EE74" s="7">
        <f t="shared" si="69"/>
        <v>0.36016718377673346</v>
      </c>
      <c r="EF74" s="7">
        <f t="shared" si="69"/>
        <v>0.40091964953290726</v>
      </c>
      <c r="EG74" s="7">
        <f t="shared" si="69"/>
        <v>0.1287809151769459</v>
      </c>
      <c r="EH74" s="7">
        <f t="shared" si="56"/>
        <v>0.25360240589500727</v>
      </c>
      <c r="EI74" s="7">
        <f t="shared" si="56"/>
        <v>-0.20328960982213584</v>
      </c>
      <c r="EJ74" s="7">
        <f t="shared" si="55"/>
        <v>-0.19958425596574458</v>
      </c>
      <c r="EK74" s="7">
        <f t="shared" si="55"/>
        <v>-0.44357389300477812</v>
      </c>
      <c r="EL74" s="7">
        <f t="shared" si="55"/>
        <v>0.35203510663157833</v>
      </c>
      <c r="EM74" s="7">
        <f t="shared" si="55"/>
        <v>-9.0645241208975547E-2</v>
      </c>
      <c r="EN74" s="7">
        <f t="shared" si="55"/>
        <v>-0.42592775807208616</v>
      </c>
      <c r="EO74" s="7">
        <f t="shared" si="55"/>
        <v>0.16785420062787693</v>
      </c>
      <c r="EP74" s="7">
        <f t="shared" si="55"/>
        <v>-0.29628965133992535</v>
      </c>
      <c r="EQ74" s="7">
        <f t="shared" si="55"/>
        <v>0.43795606342579507</v>
      </c>
      <c r="ER74" s="7">
        <f t="shared" si="55"/>
        <v>-8.3449827496670292E-2</v>
      </c>
      <c r="ES74" s="7">
        <f t="shared" si="55"/>
        <v>-0.27481909677005645</v>
      </c>
      <c r="ET74" s="7">
        <f t="shared" si="55"/>
        <v>-0.28269781391797455</v>
      </c>
      <c r="EU74" s="7">
        <f t="shared" si="55"/>
        <v>-0.43408198339555026</v>
      </c>
      <c r="EV74" s="7">
        <f t="shared" si="55"/>
        <v>0.46381497788561388</v>
      </c>
      <c r="EW74" s="7">
        <f t="shared" si="55"/>
        <v>0.4091893418119128</v>
      </c>
      <c r="EX74" s="7">
        <f t="shared" si="55"/>
        <v>6.7819759818830372E-2</v>
      </c>
      <c r="EY74" s="7">
        <f t="shared" si="55"/>
        <v>0.17644410560173585</v>
      </c>
      <c r="EZ74" s="7">
        <f t="shared" si="61"/>
        <v>0.14974232091305995</v>
      </c>
      <c r="FA74" s="7">
        <f t="shared" si="61"/>
        <v>-0.38162293180210538</v>
      </c>
      <c r="FB74" s="7">
        <f t="shared" si="61"/>
        <v>-0.16482240807082715</v>
      </c>
      <c r="FC74" s="7">
        <f t="shared" si="61"/>
        <v>-0.41093361847062604</v>
      </c>
      <c r="FD74" s="7">
        <f t="shared" si="61"/>
        <v>-0.44455686678345807</v>
      </c>
      <c r="FE74" s="7">
        <f t="shared" si="61"/>
        <v>-0.20193062781501425</v>
      </c>
      <c r="FF74" s="7">
        <f t="shared" si="61"/>
        <v>-0.19077288183731289</v>
      </c>
      <c r="FG74" s="7">
        <f t="shared" si="61"/>
        <v>-0.2806204628273905</v>
      </c>
      <c r="FH74" s="7">
        <f t="shared" si="61"/>
        <v>0.23157447410494569</v>
      </c>
      <c r="FI74" s="7">
        <f t="shared" si="61"/>
        <v>-0.28579656117951657</v>
      </c>
      <c r="FJ74" s="7">
        <f t="shared" si="61"/>
        <v>-1.6742710190662535E-3</v>
      </c>
      <c r="FK74" s="7">
        <f t="shared" si="61"/>
        <v>0.22700478531420032</v>
      </c>
      <c r="FL74" s="7">
        <f t="shared" si="61"/>
        <v>0.20157161048657457</v>
      </c>
      <c r="FM74" s="7">
        <f t="shared" si="61"/>
        <v>-0.22718907404252775</v>
      </c>
      <c r="FN74" s="7">
        <f t="shared" si="61"/>
        <v>-0.37472932174488705</v>
      </c>
      <c r="FO74" s="7">
        <f t="shared" si="61"/>
        <v>-0.16447445103387537</v>
      </c>
      <c r="FP74" s="7">
        <f t="shared" si="52"/>
        <v>-0.41140919867264891</v>
      </c>
      <c r="FQ74" s="7">
        <f t="shared" ref="FP74:GE137" si="70">IF(MOD(FQ$3/$J74,1)&gt;0.5,-(1-MOD(FQ$3/$J74,1)),MOD(FQ$3/$J74,1))</f>
        <v>-0.39252348966498118</v>
      </c>
      <c r="FR74" s="7">
        <f t="shared" si="70"/>
        <v>-9.8678399823725726E-2</v>
      </c>
      <c r="FS74" s="7">
        <f t="shared" si="70"/>
        <v>0.31852132523010468</v>
      </c>
      <c r="FT74" s="7">
        <f t="shared" si="70"/>
        <v>-0.43358446715087773</v>
      </c>
      <c r="FU74" s="7">
        <f t="shared" si="70"/>
        <v>-0.29150448062169343</v>
      </c>
      <c r="FV74" s="7">
        <f t="shared" si="70"/>
        <v>-0.3456916235546823</v>
      </c>
      <c r="FW74" s="7">
        <f t="shared" si="70"/>
        <v>0.44425411008001081</v>
      </c>
      <c r="FX74" s="7">
        <f t="shared" si="70"/>
        <v>-0.45342612467827692</v>
      </c>
      <c r="FY74" s="7">
        <f t="shared" si="70"/>
        <v>-0.45528929104554416</v>
      </c>
      <c r="FZ74" s="7">
        <f t="shared" si="70"/>
        <v>0.2188341597733352</v>
      </c>
      <c r="GA74" s="7">
        <f t="shared" si="70"/>
        <v>-0.17341986093208561</v>
      </c>
      <c r="GB74" s="7">
        <f t="shared" si="70"/>
        <v>-0.1772570682765604</v>
      </c>
      <c r="GC74" s="7">
        <f t="shared" si="70"/>
        <v>0.38127308992091002</v>
      </c>
      <c r="GD74" s="7">
        <f t="shared" si="70"/>
        <v>-0.42230919711204251</v>
      </c>
      <c r="GE74" s="7">
        <f t="shared" si="70"/>
        <v>-0.46743817316968261</v>
      </c>
      <c r="GF74" s="7">
        <f t="shared" si="64"/>
        <v>0.33854418825001176</v>
      </c>
      <c r="GG74" s="7">
        <f t="shared" si="64"/>
        <v>7.0296030716008318E-2</v>
      </c>
      <c r="GH74" s="7">
        <f t="shared" si="64"/>
        <v>-0.43880443482260034</v>
      </c>
      <c r="GI74" s="7">
        <f t="shared" si="64"/>
        <v>0.36351028999394686</v>
      </c>
      <c r="GJ74" s="7">
        <f t="shared" si="64"/>
        <v>-0.46528772236172244</v>
      </c>
      <c r="GK74" s="7">
        <f t="shared" si="64"/>
        <v>-0.11111646442746803</v>
      </c>
    </row>
    <row r="75" spans="6:193">
      <c r="F75" s="20">
        <v>72</v>
      </c>
      <c r="G75">
        <f>'Class data q'!J74</f>
        <v>-5.82977447613692E-19</v>
      </c>
      <c r="H75" s="20">
        <f>'Class data q'!K74</f>
        <v>-8.6198442322080623E-19</v>
      </c>
      <c r="J75" s="89">
        <v>-8.0966851778139192E-19</v>
      </c>
      <c r="K75" s="7">
        <f t="shared" si="66"/>
        <v>0.35135309670300924</v>
      </c>
      <c r="L75" s="7">
        <f t="shared" si="68"/>
        <v>0.34106971223018334</v>
      </c>
      <c r="M75" s="7">
        <f t="shared" si="68"/>
        <v>-0.46031103952964658</v>
      </c>
      <c r="N75" s="7">
        <f t="shared" si="68"/>
        <v>0.21444953837094127</v>
      </c>
      <c r="O75" s="7">
        <f t="shared" si="68"/>
        <v>0.12721149856673097</v>
      </c>
      <c r="P75" s="7">
        <f t="shared" si="68"/>
        <v>0.44499265279165456</v>
      </c>
      <c r="Q75" s="7">
        <f t="shared" si="68"/>
        <v>-7.9348458049139481E-2</v>
      </c>
      <c r="R75" s="7">
        <f t="shared" si="68"/>
        <v>-0.34712213086220345</v>
      </c>
      <c r="S75" s="7">
        <f t="shared" si="68"/>
        <v>-0.34776381534373968</v>
      </c>
      <c r="T75" s="7">
        <f t="shared" si="68"/>
        <v>0.41078745104817688</v>
      </c>
      <c r="U75" s="7">
        <f t="shared" si="68"/>
        <v>-0.48590517609167505</v>
      </c>
      <c r="V75" s="7">
        <f t="shared" si="68"/>
        <v>-4.9751747134301527E-2</v>
      </c>
      <c r="W75" s="7">
        <f t="shared" si="68"/>
        <v>-0.4222218927627811</v>
      </c>
      <c r="X75" s="7">
        <f t="shared" si="68"/>
        <v>-0.46588911395237886</v>
      </c>
      <c r="Y75" s="7">
        <f t="shared" si="68"/>
        <v>8.7891564775063019E-2</v>
      </c>
      <c r="Z75" s="7">
        <f t="shared" si="68"/>
        <v>0.34880053743637029</v>
      </c>
      <c r="AA75" s="7">
        <f t="shared" si="67"/>
        <v>0.28138045815414864</v>
      </c>
      <c r="AB75" s="7">
        <f t="shared" si="67"/>
        <v>-0.33963415715928602</v>
      </c>
      <c r="AC75" s="7">
        <f t="shared" si="67"/>
        <v>-0.43002478751324202</v>
      </c>
      <c r="AD75" s="7">
        <f t="shared" si="67"/>
        <v>-0.47492587822589971</v>
      </c>
      <c r="AE75" s="7">
        <f t="shared" si="67"/>
        <v>0.18353360557051479</v>
      </c>
      <c r="AF75" s="7">
        <f t="shared" si="67"/>
        <v>0.10658285868463069</v>
      </c>
      <c r="AG75" s="7">
        <f t="shared" si="67"/>
        <v>-6.0505193654904366E-2</v>
      </c>
      <c r="AH75" s="7">
        <f t="shared" si="67"/>
        <v>-0.42807833922628857</v>
      </c>
      <c r="AI75" s="7">
        <f t="shared" si="67"/>
        <v>0.42945958057430289</v>
      </c>
      <c r="AJ75" s="7">
        <f t="shared" si="67"/>
        <v>0.31503008286938439</v>
      </c>
      <c r="AK75" s="7">
        <f t="shared" si="67"/>
        <v>0.11665410295207579</v>
      </c>
      <c r="AL75" s="7">
        <f t="shared" si="67"/>
        <v>0.26741253833520773</v>
      </c>
      <c r="AM75" s="7">
        <f t="shared" si="67"/>
        <v>-0.32589512970787382</v>
      </c>
      <c r="AN75" s="7">
        <f t="shared" si="67"/>
        <v>-3.3120672789209493E-2</v>
      </c>
      <c r="AO75" s="7">
        <f t="shared" si="67"/>
        <v>-9.1378320889870523E-2</v>
      </c>
      <c r="AP75" s="7">
        <f t="shared" si="67"/>
        <v>-0.17398029171806395</v>
      </c>
      <c r="AQ75" s="7">
        <f t="shared" si="59"/>
        <v>-0.38157081321862851</v>
      </c>
      <c r="AR75" s="7">
        <f t="shared" si="59"/>
        <v>-9.1378320889870523E-2</v>
      </c>
      <c r="AS75" s="7">
        <f t="shared" si="59"/>
        <v>-5.0077335475773754E-2</v>
      </c>
      <c r="AT75" s="7">
        <f t="shared" si="59"/>
        <v>-9.1378320889870523E-2</v>
      </c>
      <c r="AU75" s="7">
        <f t="shared" si="59"/>
        <v>-0.17398029171806395</v>
      </c>
      <c r="AV75" s="7">
        <f t="shared" si="59"/>
        <v>-9.1378320889870523E-2</v>
      </c>
      <c r="AW75" s="7">
        <f t="shared" si="59"/>
        <v>-0.17398029171806395</v>
      </c>
      <c r="AX75" s="7">
        <f t="shared" si="59"/>
        <v>-0.17398029171806395</v>
      </c>
      <c r="AY75" s="7">
        <f t="shared" si="59"/>
        <v>-9.1378320889870523E-2</v>
      </c>
      <c r="AZ75" s="7">
        <f t="shared" si="59"/>
        <v>-0.17398029171806395</v>
      </c>
      <c r="BA75" s="7">
        <f t="shared" si="59"/>
        <v>-0.38157081321862851</v>
      </c>
      <c r="BB75" s="7">
        <f t="shared" si="59"/>
        <v>-0.13267930630396718</v>
      </c>
      <c r="BC75" s="7">
        <f t="shared" si="59"/>
        <v>-0.43534726424309578</v>
      </c>
      <c r="BD75" s="7">
        <f t="shared" si="59"/>
        <v>-9.1378320889870523E-2</v>
      </c>
      <c r="BE75" s="7">
        <f t="shared" si="59"/>
        <v>-0.13267930630396718</v>
      </c>
      <c r="BF75" s="7">
        <f t="shared" si="59"/>
        <v>-9.1378320889870523E-2</v>
      </c>
      <c r="BG75" s="7">
        <f t="shared" si="57"/>
        <v>-0.38157081321862851</v>
      </c>
      <c r="BH75" s="7">
        <f t="shared" si="57"/>
        <v>-0.38157081321862851</v>
      </c>
      <c r="BI75" s="7">
        <f t="shared" si="57"/>
        <v>-0.43534726424309578</v>
      </c>
      <c r="BJ75" s="7">
        <f t="shared" si="57"/>
        <v>-2.3039712898935139E-2</v>
      </c>
      <c r="BK75" s="7">
        <f t="shared" si="57"/>
        <v>0.28304048084985522</v>
      </c>
      <c r="BL75" s="7">
        <f t="shared" si="57"/>
        <v>0.28162015820452713</v>
      </c>
      <c r="BM75" s="7">
        <f t="shared" si="57"/>
        <v>-0.33036638072170499</v>
      </c>
      <c r="BN75" s="7">
        <f t="shared" si="57"/>
        <v>-1.2755130285313498E-11</v>
      </c>
      <c r="BO75" s="7">
        <f t="shared" si="57"/>
        <v>-5.173972361660617E-12</v>
      </c>
      <c r="BP75" s="7">
        <f t="shared" si="57"/>
        <v>-1.2222711731624258E-10</v>
      </c>
      <c r="BQ75" s="7">
        <f t="shared" si="57"/>
        <v>-7.4733996768827637E-10</v>
      </c>
      <c r="BR75" s="7">
        <f t="shared" si="57"/>
        <v>-3.4690598171849274E-9</v>
      </c>
      <c r="BS75" s="7">
        <f t="shared" si="57"/>
        <v>3.7394847848972488E-12</v>
      </c>
      <c r="BT75" s="7">
        <f t="shared" si="57"/>
        <v>-4.6052051061451493E-12</v>
      </c>
      <c r="BU75" s="7">
        <f t="shared" si="57"/>
        <v>0.35135309670300924</v>
      </c>
      <c r="BV75" s="7">
        <f t="shared" si="65"/>
        <v>0.34106971223018334</v>
      </c>
      <c r="BW75" s="7">
        <f t="shared" si="65"/>
        <v>-0.46031103952964658</v>
      </c>
      <c r="BX75" s="7">
        <f t="shared" si="65"/>
        <v>0.21444953837094127</v>
      </c>
      <c r="BY75" s="7">
        <f t="shared" si="65"/>
        <v>0.12721149856673097</v>
      </c>
      <c r="BZ75" s="7">
        <f t="shared" si="65"/>
        <v>0.30751442618183755</v>
      </c>
      <c r="CA75" s="7">
        <f t="shared" si="65"/>
        <v>0.39265252314286953</v>
      </c>
      <c r="CB75" s="7">
        <f t="shared" si="65"/>
        <v>-0.4522172956569469</v>
      </c>
      <c r="CC75" s="7">
        <f t="shared" si="65"/>
        <v>-0.27998009702645477</v>
      </c>
      <c r="CD75" s="7">
        <f t="shared" si="65"/>
        <v>0</v>
      </c>
      <c r="CE75" s="7">
        <f t="shared" si="65"/>
        <v>0.45395796436870084</v>
      </c>
      <c r="CF75" s="7">
        <f t="shared" si="65"/>
        <v>0.37932577989856608</v>
      </c>
      <c r="CG75" s="7">
        <f t="shared" si="65"/>
        <v>-0.44273231664286861</v>
      </c>
      <c r="CH75" s="7">
        <f t="shared" si="65"/>
        <v>-0.36562708198740612</v>
      </c>
      <c r="CI75" s="7">
        <f t="shared" si="65"/>
        <v>-0.37815129709067796</v>
      </c>
      <c r="CJ75" s="7">
        <f t="shared" si="65"/>
        <v>0.14965791210798951</v>
      </c>
      <c r="CK75" s="7">
        <f t="shared" si="65"/>
        <v>0.36703553135694628</v>
      </c>
      <c r="CL75" s="7">
        <f t="shared" si="63"/>
        <v>0.39335611525971581</v>
      </c>
      <c r="CM75" s="7">
        <f t="shared" si="63"/>
        <v>0.46643823362420989</v>
      </c>
      <c r="CN75" s="7">
        <f t="shared" si="63"/>
        <v>0.12406100403801901</v>
      </c>
      <c r="CO75" s="7">
        <f t="shared" si="63"/>
        <v>8.3733208277070759E-2</v>
      </c>
      <c r="CP75" s="7">
        <f t="shared" si="63"/>
        <v>0.34068711589690004</v>
      </c>
      <c r="CQ75" s="7">
        <f t="shared" si="63"/>
        <v>-0.19997146097480467</v>
      </c>
      <c r="CR75" s="7">
        <f t="shared" si="63"/>
        <v>-0.37003205737056533</v>
      </c>
      <c r="CS75" s="7">
        <f t="shared" si="63"/>
        <v>-2.7665899352469658E-2</v>
      </c>
      <c r="CT75" s="7">
        <f t="shared" si="63"/>
        <v>1.9511249810527431E-2</v>
      </c>
      <c r="CU75" s="7">
        <f t="shared" si="63"/>
        <v>-0.39373055868919593</v>
      </c>
      <c r="CV75" s="7">
        <f t="shared" si="60"/>
        <v>2.344311485831696E-2</v>
      </c>
      <c r="CW75" s="7">
        <f t="shared" si="60"/>
        <v>-0.27515168928352129</v>
      </c>
      <c r="CX75" s="7">
        <f t="shared" si="60"/>
        <v>-0.13186972328205049</v>
      </c>
      <c r="CY75" s="7">
        <f t="shared" si="60"/>
        <v>-0.12640074991055394</v>
      </c>
      <c r="CZ75" s="7">
        <f t="shared" si="60"/>
        <v>0.2903892983947336</v>
      </c>
      <c r="DA75" s="7">
        <f t="shared" si="60"/>
        <v>0.20113524259852578</v>
      </c>
      <c r="DB75" s="7">
        <f t="shared" si="54"/>
        <v>-0.2893374231114858</v>
      </c>
      <c r="DC75" s="7">
        <f t="shared" si="54"/>
        <v>3.1422842142573452E-2</v>
      </c>
      <c r="DD75" s="7">
        <f t="shared" si="54"/>
        <v>3.9039248557390292E-2</v>
      </c>
      <c r="DE75" s="7">
        <f t="shared" si="54"/>
        <v>0.13566207624846133</v>
      </c>
      <c r="DF75" s="7">
        <f t="shared" si="54"/>
        <v>3.7795998522300927E-3</v>
      </c>
      <c r="DG75" s="7">
        <f t="shared" si="54"/>
        <v>2.0635900920422902E-3</v>
      </c>
      <c r="DH75" s="7">
        <f t="shared" si="54"/>
        <v>0.27008170222714928</v>
      </c>
      <c r="DI75" s="7">
        <f t="shared" si="54"/>
        <v>-3.0400876210657346E-2</v>
      </c>
      <c r="DJ75" s="7">
        <f t="shared" si="54"/>
        <v>0.15414275436374769</v>
      </c>
      <c r="DK75" s="7">
        <f t="shared" si="54"/>
        <v>0.23447140016824933</v>
      </c>
      <c r="DL75" s="7">
        <f t="shared" si="54"/>
        <v>0.22733873314554209</v>
      </c>
      <c r="DM75" s="7">
        <f t="shared" si="54"/>
        <v>0.38093040707687192</v>
      </c>
      <c r="DN75" s="7">
        <f t="shared" si="54"/>
        <v>0.34876010176004502</v>
      </c>
      <c r="DO75" s="7">
        <f t="shared" si="54"/>
        <v>2.1715560666871525E-2</v>
      </c>
      <c r="DP75" s="7">
        <f t="shared" si="54"/>
        <v>0.47609520859851284</v>
      </c>
      <c r="DQ75" s="7">
        <f t="shared" si="54"/>
        <v>0.36982490249572364</v>
      </c>
      <c r="DR75" s="7">
        <f t="shared" si="69"/>
        <v>-0.33026014170987639</v>
      </c>
      <c r="DS75" s="7">
        <f t="shared" si="69"/>
        <v>-9.7238604025140285E-2</v>
      </c>
      <c r="DT75" s="7">
        <f t="shared" si="69"/>
        <v>0.17374719735132937</v>
      </c>
      <c r="DU75" s="7">
        <f t="shared" si="69"/>
        <v>0.17357256528752396</v>
      </c>
      <c r="DV75" s="7">
        <f t="shared" si="69"/>
        <v>-0.37306924678800502</v>
      </c>
      <c r="DW75" s="7">
        <f t="shared" si="69"/>
        <v>-0.18806953702051454</v>
      </c>
      <c r="DX75" s="7">
        <f t="shared" si="69"/>
        <v>-0.27399850782382151</v>
      </c>
      <c r="DY75" s="7">
        <f t="shared" si="69"/>
        <v>-0.28890972267026871</v>
      </c>
      <c r="DZ75" s="7">
        <f t="shared" si="69"/>
        <v>0.30791082600239239</v>
      </c>
      <c r="EA75" s="7">
        <f t="shared" si="69"/>
        <v>-0.31850977091789678</v>
      </c>
      <c r="EB75" s="7">
        <f t="shared" si="69"/>
        <v>-0.33774280262289513</v>
      </c>
      <c r="EC75" s="7">
        <f t="shared" si="69"/>
        <v>-0.33962647204189267</v>
      </c>
      <c r="ED75" s="7">
        <f t="shared" si="69"/>
        <v>-0.35570147895074744</v>
      </c>
      <c r="EE75" s="7">
        <f t="shared" si="69"/>
        <v>0.25932754071717867</v>
      </c>
      <c r="EF75" s="7">
        <f t="shared" si="69"/>
        <v>0.28867012715687163</v>
      </c>
      <c r="EG75" s="7">
        <f t="shared" si="69"/>
        <v>-0.18725527497590588</v>
      </c>
      <c r="EH75" s="7">
        <f t="shared" si="56"/>
        <v>0.18259877968638075</v>
      </c>
      <c r="EI75" s="7">
        <f t="shared" si="56"/>
        <v>-0.42635266216611889</v>
      </c>
      <c r="EJ75" s="7">
        <f t="shared" si="55"/>
        <v>-0.42368473364195736</v>
      </c>
      <c r="EK75" s="7">
        <f t="shared" si="55"/>
        <v>0.40063787157064712</v>
      </c>
      <c r="EL75" s="7">
        <f t="shared" si="55"/>
        <v>0.2534722833201507</v>
      </c>
      <c r="EM75" s="7">
        <f t="shared" si="55"/>
        <v>-0.34524647480675497</v>
      </c>
      <c r="EN75" s="7">
        <f t="shared" si="55"/>
        <v>0.41334343993274214</v>
      </c>
      <c r="EO75" s="7">
        <f t="shared" si="55"/>
        <v>-0.15912173177666877</v>
      </c>
      <c r="EP75" s="7">
        <f t="shared" si="55"/>
        <v>-0.49331454303629341</v>
      </c>
      <c r="EQ75" s="7">
        <f t="shared" si="55"/>
        <v>-0.2446231117583928</v>
      </c>
      <c r="ER75" s="7">
        <f t="shared" ref="EJ75:EY138" si="71">IF(MOD(ER$3/$J75,1)&gt;0.5,-(1-MOD(ER$3/$J75,1)),MOD(ER$3/$J75,1))</f>
        <v>-0.34006563372376641</v>
      </c>
      <c r="ES75" s="7">
        <f t="shared" si="71"/>
        <v>-0.47785531641810808</v>
      </c>
      <c r="ET75" s="7">
        <f t="shared" si="71"/>
        <v>-4.3488343627417603E-2</v>
      </c>
      <c r="EU75" s="7">
        <f t="shared" si="71"/>
        <v>-0.4324680556728473</v>
      </c>
      <c r="EV75" s="7">
        <f t="shared" si="71"/>
        <v>0.33395601537487674</v>
      </c>
      <c r="EW75" s="7">
        <f t="shared" si="71"/>
        <v>0.29462447018922228</v>
      </c>
      <c r="EX75" s="7">
        <f t="shared" si="71"/>
        <v>-0.23114852014201137</v>
      </c>
      <c r="EY75" s="7">
        <f t="shared" si="71"/>
        <v>-0.43291692625729361</v>
      </c>
      <c r="EZ75" s="7">
        <f t="shared" si="61"/>
        <v>-0.17216264565159978</v>
      </c>
      <c r="FA75" s="7">
        <f t="shared" si="61"/>
        <v>-0.39469649443445087</v>
      </c>
      <c r="FB75" s="7">
        <f t="shared" si="61"/>
        <v>0.32136439168006747</v>
      </c>
      <c r="FC75" s="7">
        <f t="shared" si="61"/>
        <v>-0.2958803840997879</v>
      </c>
      <c r="FD75" s="7">
        <f t="shared" si="61"/>
        <v>-0.32008979208764887</v>
      </c>
      <c r="FE75" s="7">
        <f t="shared" si="61"/>
        <v>-0.14539407104675361</v>
      </c>
      <c r="FF75" s="7">
        <f t="shared" si="61"/>
        <v>-0.13736027187048561</v>
      </c>
      <c r="FG75" s="7">
        <f t="shared" si="61"/>
        <v>-0.20205231841736904</v>
      </c>
      <c r="FH75" s="7">
        <f t="shared" si="61"/>
        <v>-0.42987826412111474</v>
      </c>
      <c r="FI75" s="7">
        <f t="shared" si="61"/>
        <v>0.2734047658339982</v>
      </c>
      <c r="FJ75" s="7">
        <f t="shared" si="61"/>
        <v>0.31841633504594036</v>
      </c>
      <c r="FK75" s="7">
        <f t="shared" si="61"/>
        <v>-0.2374476703130739</v>
      </c>
      <c r="FL75" s="7">
        <f t="shared" si="61"/>
        <v>-0.21363044421542554</v>
      </c>
      <c r="FM75" s="7">
        <f t="shared" si="61"/>
        <v>-0.3622869617683051</v>
      </c>
      <c r="FN75" s="7">
        <f t="shared" si="61"/>
        <v>9.1723784651023266E-3</v>
      </c>
      <c r="FO75" s="7">
        <f t="shared" si="61"/>
        <v>-0.31961905668775614</v>
      </c>
      <c r="FP75" s="7">
        <f t="shared" si="70"/>
        <v>-9.6521355913882445E-2</v>
      </c>
      <c r="FQ75" s="7">
        <f t="shared" si="70"/>
        <v>0.43640002935286759</v>
      </c>
      <c r="FR75" s="7">
        <f t="shared" si="70"/>
        <v>0.48841220784761674</v>
      </c>
      <c r="FS75" s="7">
        <f t="shared" si="70"/>
        <v>0.38890382826918923</v>
      </c>
      <c r="FT75" s="7">
        <f t="shared" si="70"/>
        <v>-0.39197051325981391</v>
      </c>
      <c r="FU75" s="7">
        <f t="shared" si="70"/>
        <v>-0.20988902785358543</v>
      </c>
      <c r="FV75" s="7">
        <f t="shared" si="70"/>
        <v>0.19113495669648084</v>
      </c>
      <c r="FW75" s="7">
        <f t="shared" si="70"/>
        <v>-0.24008839281750127</v>
      </c>
      <c r="FX75" s="7">
        <f t="shared" si="70"/>
        <v>0.15370329246538361</v>
      </c>
      <c r="FY75" s="7">
        <f t="shared" si="70"/>
        <v>0.39220255181003832</v>
      </c>
      <c r="FZ75" s="7">
        <f t="shared" si="70"/>
        <v>0.19770427130211043</v>
      </c>
      <c r="GA75" s="7">
        <f t="shared" si="70"/>
        <v>0.44852894975394975</v>
      </c>
      <c r="GB75" s="7">
        <f t="shared" si="70"/>
        <v>0.11868062551198477</v>
      </c>
      <c r="GC75" s="7">
        <f t="shared" si="70"/>
        <v>0.24483395350773662</v>
      </c>
      <c r="GD75" s="7">
        <f t="shared" si="70"/>
        <v>-1.4139443330407175E-2</v>
      </c>
      <c r="GE75" s="7">
        <f t="shared" si="70"/>
        <v>-0.40838466596466105</v>
      </c>
      <c r="GF75" s="7">
        <f t="shared" si="64"/>
        <v>-0.46481713960901061</v>
      </c>
      <c r="GG75" s="7">
        <f t="shared" si="64"/>
        <v>0.14333254131099693</v>
      </c>
      <c r="GH75" s="7">
        <f t="shared" si="64"/>
        <v>0.30355698748894611</v>
      </c>
      <c r="GI75" s="7">
        <f t="shared" si="64"/>
        <v>-0.33886244547502997</v>
      </c>
      <c r="GJ75" s="7">
        <f t="shared" si="64"/>
        <v>0.35332292520575947</v>
      </c>
      <c r="GK75" s="7">
        <f t="shared" si="64"/>
        <v>-0.27970752133265009</v>
      </c>
    </row>
    <row r="76" spans="6:193">
      <c r="F76" s="20">
        <v>73</v>
      </c>
      <c r="G76">
        <f>'Class data q'!J75</f>
        <v>-8.0966851778139192E-19</v>
      </c>
      <c r="H76" s="20">
        <f>'Class data q'!K75</f>
        <v>-1.1891422339195874E-18</v>
      </c>
      <c r="J76" s="88">
        <v>-3.6755547214546394E-19</v>
      </c>
      <c r="K76" s="7">
        <f t="shared" si="66"/>
        <v>-0.22602283849866944</v>
      </c>
      <c r="L76" s="7">
        <f t="shared" si="68"/>
        <v>-4.5828430182628388E-2</v>
      </c>
      <c r="M76" s="7">
        <f t="shared" si="68"/>
        <v>0.39169941122528895</v>
      </c>
      <c r="N76" s="7">
        <f t="shared" si="68"/>
        <v>8.0940947563576948E-2</v>
      </c>
      <c r="O76" s="7">
        <f t="shared" si="68"/>
        <v>0.48307461712736721</v>
      </c>
      <c r="P76" s="7">
        <f t="shared" si="68"/>
        <v>-0.42539929571807988</v>
      </c>
      <c r="Q76" s="7">
        <f t="shared" si="68"/>
        <v>-0.3454879226014782</v>
      </c>
      <c r="R76" s="7">
        <f t="shared" si="68"/>
        <v>0.36710019357792589</v>
      </c>
      <c r="S76" s="7">
        <f t="shared" si="68"/>
        <v>0.34067484846337948</v>
      </c>
      <c r="T76" s="7">
        <f t="shared" si="68"/>
        <v>-9.5098041468573591E-2</v>
      </c>
      <c r="U76" s="7">
        <f t="shared" si="68"/>
        <v>0.33531944089561083</v>
      </c>
      <c r="V76" s="7">
        <f t="shared" si="68"/>
        <v>9.3251638810140758E-2</v>
      </c>
      <c r="W76" s="7">
        <f t="shared" si="68"/>
        <v>6.9909714327963557E-2</v>
      </c>
      <c r="X76" s="7">
        <f t="shared" si="68"/>
        <v>0.17656463366687558</v>
      </c>
      <c r="Y76" s="7">
        <f t="shared" si="68"/>
        <v>0.19361168141920346</v>
      </c>
      <c r="Z76" s="7">
        <f t="shared" si="68"/>
        <v>0.36265999901581347</v>
      </c>
      <c r="AA76" s="7">
        <f t="shared" si="67"/>
        <v>-0.38016186466636415</v>
      </c>
      <c r="AB76" s="7">
        <f t="shared" si="67"/>
        <v>0.45468500317877547</v>
      </c>
      <c r="AC76" s="7">
        <f t="shared" si="67"/>
        <v>0.25556826231564678</v>
      </c>
      <c r="AD76" s="7">
        <f t="shared" si="67"/>
        <v>0.15665802340156643</v>
      </c>
      <c r="AE76" s="7">
        <f t="shared" si="67"/>
        <v>-0.39285639097355141</v>
      </c>
      <c r="AF76" s="7">
        <f t="shared" si="67"/>
        <v>-0.17090852001784018</v>
      </c>
      <c r="AG76" s="7">
        <f t="shared" si="67"/>
        <v>-0.13328369233271697</v>
      </c>
      <c r="AH76" s="7">
        <f t="shared" si="67"/>
        <v>0.25985599034275664</v>
      </c>
      <c r="AI76" s="7">
        <f t="shared" si="67"/>
        <v>-0.14310475352021967</v>
      </c>
      <c r="AJ76" s="7">
        <f t="shared" si="67"/>
        <v>-0.47344949308171635</v>
      </c>
      <c r="AK76" s="7">
        <f t="shared" si="67"/>
        <v>-0.45121987171347655</v>
      </c>
      <c r="AL76" s="7">
        <f t="shared" si="67"/>
        <v>-0.3148734760914067</v>
      </c>
      <c r="AM76" s="7">
        <f t="shared" si="67"/>
        <v>0.31048581160393951</v>
      </c>
      <c r="AN76" s="7">
        <f t="shared" si="67"/>
        <v>0.29348701169419655</v>
      </c>
      <c r="AO76" s="7">
        <f t="shared" si="67"/>
        <v>1.5546601846918584E-3</v>
      </c>
      <c r="AP76" s="7">
        <f t="shared" si="67"/>
        <v>-0.18040485437755249</v>
      </c>
      <c r="AQ76" s="7">
        <f t="shared" si="59"/>
        <v>0.36230496063967821</v>
      </c>
      <c r="AR76" s="7">
        <f t="shared" si="59"/>
        <v>1.5546601846918584E-3</v>
      </c>
      <c r="AS76" s="7">
        <f t="shared" si="59"/>
        <v>9.2534417465814034E-2</v>
      </c>
      <c r="AT76" s="7">
        <f t="shared" si="59"/>
        <v>1.5546601846918584E-3</v>
      </c>
      <c r="AU76" s="7">
        <f t="shared" si="59"/>
        <v>-0.18040485437755249</v>
      </c>
      <c r="AV76" s="7">
        <f t="shared" si="59"/>
        <v>1.5546601846918584E-3</v>
      </c>
      <c r="AW76" s="7">
        <f t="shared" si="59"/>
        <v>-0.18040485437755249</v>
      </c>
      <c r="AX76" s="7">
        <f t="shared" si="59"/>
        <v>-0.18040485437755249</v>
      </c>
      <c r="AY76" s="7">
        <f t="shared" si="59"/>
        <v>1.5546601846918584E-3</v>
      </c>
      <c r="AZ76" s="7">
        <f t="shared" si="59"/>
        <v>-0.18040485437755249</v>
      </c>
      <c r="BA76" s="7">
        <f t="shared" si="59"/>
        <v>0.36230496063967821</v>
      </c>
      <c r="BB76" s="7">
        <f t="shared" si="59"/>
        <v>-8.9425097096430317E-2</v>
      </c>
      <c r="BC76" s="7">
        <f t="shared" si="59"/>
        <v>0.24384365971448863</v>
      </c>
      <c r="BD76" s="7">
        <f t="shared" si="59"/>
        <v>1.5546601846918584E-3</v>
      </c>
      <c r="BE76" s="7">
        <f t="shared" si="59"/>
        <v>-8.9425097096430317E-2</v>
      </c>
      <c r="BF76" s="7">
        <f t="shared" si="59"/>
        <v>1.5546601846918584E-3</v>
      </c>
      <c r="BG76" s="7">
        <f t="shared" si="57"/>
        <v>0.36230496063967821</v>
      </c>
      <c r="BH76" s="7">
        <f t="shared" si="57"/>
        <v>0.36230496063967821</v>
      </c>
      <c r="BI76" s="7">
        <f t="shared" si="57"/>
        <v>0.24384365971448863</v>
      </c>
      <c r="BJ76" s="7">
        <f t="shared" si="57"/>
        <v>0.15209416682375032</v>
      </c>
      <c r="BK76" s="7">
        <f t="shared" si="57"/>
        <v>2.9189176193390232E-2</v>
      </c>
      <c r="BL76" s="7">
        <f t="shared" si="57"/>
        <v>-0.37963384209777273</v>
      </c>
      <c r="BM76" s="7">
        <f t="shared" si="57"/>
        <v>0.47510049792721376</v>
      </c>
      <c r="BN76" s="7">
        <f t="shared" si="57"/>
        <v>-2.8097635329515924E-11</v>
      </c>
      <c r="BO76" s="7">
        <f t="shared" si="57"/>
        <v>-1.1397438548499395E-11</v>
      </c>
      <c r="BP76" s="7">
        <f t="shared" si="57"/>
        <v>-2.692476241961117E-10</v>
      </c>
      <c r="BQ76" s="7">
        <f t="shared" si="57"/>
        <v>-1.6462757823632046E-9</v>
      </c>
      <c r="BR76" s="7">
        <f t="shared" si="57"/>
        <v>-7.6418084082874316E-9</v>
      </c>
      <c r="BS76" s="7">
        <f t="shared" si="57"/>
        <v>8.2375133347370261E-12</v>
      </c>
      <c r="BT76" s="7">
        <f t="shared" si="57"/>
        <v>-1.0144662887512368E-11</v>
      </c>
      <c r="BU76" s="7">
        <f t="shared" si="57"/>
        <v>-0.22602283849866944</v>
      </c>
      <c r="BV76" s="7">
        <f t="shared" si="65"/>
        <v>-4.5828430182628388E-2</v>
      </c>
      <c r="BW76" s="7">
        <f t="shared" si="65"/>
        <v>0.39169941122528895</v>
      </c>
      <c r="BX76" s="7">
        <f t="shared" si="65"/>
        <v>8.0940947563576948E-2</v>
      </c>
      <c r="BY76" s="7">
        <f t="shared" si="65"/>
        <v>0.48307461712736721</v>
      </c>
      <c r="BZ76" s="7">
        <f t="shared" si="65"/>
        <v>-0.32259272814062379</v>
      </c>
      <c r="CA76" s="7">
        <f t="shared" si="65"/>
        <v>-0.13504651539947332</v>
      </c>
      <c r="CB76" s="7">
        <f t="shared" si="65"/>
        <v>0.20668155939246535</v>
      </c>
      <c r="CC76" s="7">
        <f t="shared" si="65"/>
        <v>-0.41390622152682144</v>
      </c>
      <c r="CD76" s="7">
        <f t="shared" si="65"/>
        <v>0.20284713231247187</v>
      </c>
      <c r="CE76" s="7">
        <f t="shared" si="65"/>
        <v>0</v>
      </c>
      <c r="CF76" s="7">
        <f t="shared" si="65"/>
        <v>3.8443838774220307E-2</v>
      </c>
      <c r="CG76" s="7">
        <f t="shared" si="65"/>
        <v>0.22757551821367161</v>
      </c>
      <c r="CH76" s="7">
        <f t="shared" si="65"/>
        <v>0.39742656326073744</v>
      </c>
      <c r="CI76" s="7">
        <f t="shared" si="65"/>
        <v>-0.42731523575149799</v>
      </c>
      <c r="CJ76" s="7">
        <f t="shared" si="65"/>
        <v>-0.26463223286009985</v>
      </c>
      <c r="CK76" s="7">
        <f t="shared" si="65"/>
        <v>-0.1914768322935666</v>
      </c>
      <c r="CL76" s="7">
        <f t="shared" si="63"/>
        <v>6.9350522789911384E-2</v>
      </c>
      <c r="CM76" s="7">
        <f t="shared" si="63"/>
        <v>0.24457491921481811</v>
      </c>
      <c r="CN76" s="7">
        <f t="shared" si="63"/>
        <v>0.35870139635112253</v>
      </c>
      <c r="CO76" s="7">
        <f t="shared" si="63"/>
        <v>-0.19277148376775699</v>
      </c>
      <c r="CP76" s="7">
        <f t="shared" si="63"/>
        <v>-0.23528270216834635</v>
      </c>
      <c r="CQ76" s="7">
        <f t="shared" si="63"/>
        <v>-0.15224545766605502</v>
      </c>
      <c r="CR76" s="7">
        <f t="shared" si="63"/>
        <v>0.25605425136937043</v>
      </c>
      <c r="CS76" s="7">
        <f t="shared" si="63"/>
        <v>-0.24955521780154477</v>
      </c>
      <c r="CT76" s="7">
        <f t="shared" si="63"/>
        <v>-0.43744014218322036</v>
      </c>
      <c r="CU76" s="7">
        <f t="shared" si="63"/>
        <v>-0.18760852736306788</v>
      </c>
      <c r="CV76" s="7">
        <f t="shared" si="60"/>
        <v>-8.8489183507505231E-3</v>
      </c>
      <c r="CW76" s="7">
        <f t="shared" si="60"/>
        <v>-0.20042284506419339</v>
      </c>
      <c r="CX76" s="7">
        <f t="shared" si="60"/>
        <v>-8.7641709458232242E-2</v>
      </c>
      <c r="CY76" s="7">
        <f t="shared" si="60"/>
        <v>-7.5594397150137826E-2</v>
      </c>
      <c r="CZ76" s="7">
        <f t="shared" si="60"/>
        <v>4.5377497848012815E-2</v>
      </c>
      <c r="DA76" s="7">
        <f t="shared" si="60"/>
        <v>-0.35408267532239224</v>
      </c>
      <c r="DB76" s="7">
        <f t="shared" si="54"/>
        <v>-0.43451898045934478</v>
      </c>
      <c r="DC76" s="7">
        <f t="shared" si="54"/>
        <v>6.9219717702875425E-2</v>
      </c>
      <c r="DD76" s="7">
        <f t="shared" si="54"/>
        <v>8.5997496732281006E-2</v>
      </c>
      <c r="DE76" s="7">
        <f t="shared" si="54"/>
        <v>0.29884281562747894</v>
      </c>
      <c r="DF76" s="7">
        <f t="shared" si="54"/>
        <v>8.3258806957737033E-3</v>
      </c>
      <c r="DG76" s="7">
        <f t="shared" si="54"/>
        <v>4.5457735165237894E-3</v>
      </c>
      <c r="DH76" s="7">
        <f t="shared" si="54"/>
        <v>-0.40505129675885321</v>
      </c>
      <c r="DI76" s="7">
        <f t="shared" si="54"/>
        <v>-6.6968482980432897E-2</v>
      </c>
      <c r="DJ76" s="7">
        <f t="shared" si="54"/>
        <v>0.33955292441692742</v>
      </c>
      <c r="DK76" s="7">
        <f t="shared" si="54"/>
        <v>-0.48349534853008191</v>
      </c>
      <c r="DL76" s="7">
        <f t="shared" si="54"/>
        <v>-0.29636039131432002</v>
      </c>
      <c r="DM76" s="7">
        <f t="shared" si="54"/>
        <v>-0.16086854516009019</v>
      </c>
      <c r="DN76" s="7">
        <f t="shared" si="54"/>
        <v>-0.23173480997287899</v>
      </c>
      <c r="DO76" s="7">
        <f t="shared" si="54"/>
        <v>0.25068319285404739</v>
      </c>
      <c r="DP76" s="7">
        <f t="shared" si="54"/>
        <v>4.8764964968942115E-2</v>
      </c>
      <c r="DQ76" s="7">
        <f t="shared" si="54"/>
        <v>-0.18533227407955555</v>
      </c>
      <c r="DR76" s="7">
        <f t="shared" si="69"/>
        <v>0.47533452622976013</v>
      </c>
      <c r="DS76" s="7">
        <f t="shared" si="69"/>
        <v>-1.135464771437622E-2</v>
      </c>
      <c r="DT76" s="7">
        <f t="shared" si="69"/>
        <v>-0.41441435225482293</v>
      </c>
      <c r="DU76" s="7">
        <f t="shared" si="69"/>
        <v>-0.4147990399957866</v>
      </c>
      <c r="DV76" s="7">
        <f t="shared" si="69"/>
        <v>0.38103261187154125</v>
      </c>
      <c r="DW76" s="7">
        <f t="shared" si="69"/>
        <v>-0.21144130798850269</v>
      </c>
      <c r="DX76" s="7">
        <f t="shared" si="69"/>
        <v>-0.40072969490512977</v>
      </c>
      <c r="DY76" s="7">
        <f t="shared" si="69"/>
        <v>-0.43357682176892109</v>
      </c>
      <c r="DZ76" s="7">
        <f t="shared" si="69"/>
        <v>-0.11887238762019336</v>
      </c>
      <c r="EA76" s="7">
        <f t="shared" si="69"/>
        <v>-9.3086938542574771E-2</v>
      </c>
      <c r="EB76" s="7">
        <f t="shared" si="69"/>
        <v>0.45885136809545024</v>
      </c>
      <c r="EC76" s="7">
        <f t="shared" si="69"/>
        <v>0.45470193231758693</v>
      </c>
      <c r="ED76" s="7">
        <f t="shared" si="69"/>
        <v>0.4192911494465128</v>
      </c>
      <c r="EE76" s="7">
        <f t="shared" si="69"/>
        <v>-0.42874107060151723</v>
      </c>
      <c r="EF76" s="7">
        <f t="shared" si="69"/>
        <v>-0.36410383820820869</v>
      </c>
      <c r="EG76" s="7">
        <f t="shared" si="69"/>
        <v>-0.2096476131785856</v>
      </c>
      <c r="EH76" s="7">
        <f t="shared" si="56"/>
        <v>0.4022371981959007</v>
      </c>
      <c r="EI76" s="7">
        <f t="shared" si="56"/>
        <v>0.26365739310604885</v>
      </c>
      <c r="EJ76" s="7">
        <f t="shared" si="71"/>
        <v>0.26953443180471259</v>
      </c>
      <c r="EK76" s="7">
        <f t="shared" si="71"/>
        <v>-0.11745601351482748</v>
      </c>
      <c r="EL76" s="7">
        <f t="shared" si="71"/>
        <v>-0.44163930756751169</v>
      </c>
      <c r="EM76" s="7">
        <f t="shared" si="71"/>
        <v>0.44232192534342163</v>
      </c>
      <c r="EN76" s="7">
        <f t="shared" si="71"/>
        <v>-8.9467588683986521E-2</v>
      </c>
      <c r="EO76" s="7">
        <f t="shared" si="71"/>
        <v>-0.14767371822035713</v>
      </c>
      <c r="EP76" s="7">
        <f t="shared" si="71"/>
        <v>0.11615060585693548</v>
      </c>
      <c r="EQ76" s="7">
        <f t="shared" si="71"/>
        <v>-0.13317305560938486</v>
      </c>
      <c r="ER76" s="7">
        <f t="shared" si="71"/>
        <v>0.45373452626604971</v>
      </c>
      <c r="ES76" s="7">
        <f t="shared" si="71"/>
        <v>0.15020491888057363</v>
      </c>
      <c r="ET76" s="7">
        <f t="shared" si="71"/>
        <v>0.30989609157626763</v>
      </c>
      <c r="EU76" s="7">
        <f t="shared" si="71"/>
        <v>-0.34411961931826607</v>
      </c>
      <c r="EV76" s="7">
        <f t="shared" si="71"/>
        <v>-0.26434594921295296</v>
      </c>
      <c r="EW76" s="7">
        <f t="shared" si="71"/>
        <v>-0.35098733073459032</v>
      </c>
      <c r="EX76" s="7">
        <f t="shared" si="71"/>
        <v>-0.3063377224206294</v>
      </c>
      <c r="EY76" s="7">
        <f t="shared" si="71"/>
        <v>0.45204445508953484</v>
      </c>
      <c r="EZ76" s="7">
        <f t="shared" si="61"/>
        <v>-0.17640085795248295</v>
      </c>
      <c r="FA76" s="7">
        <f t="shared" si="61"/>
        <v>-0.26091464396129904</v>
      </c>
      <c r="FB76" s="7">
        <f t="shared" si="61"/>
        <v>-8.9236239047749244E-2</v>
      </c>
      <c r="FC76" s="7">
        <f t="shared" si="61"/>
        <v>0.34822074437826933</v>
      </c>
      <c r="FD76" s="7">
        <f t="shared" si="61"/>
        <v>0.29489111941722745</v>
      </c>
      <c r="FE76" s="7">
        <f t="shared" si="61"/>
        <v>-0.32028091246057699</v>
      </c>
      <c r="FF76" s="7">
        <f t="shared" si="61"/>
        <v>-0.30258368098356092</v>
      </c>
      <c r="FG76" s="7">
        <f t="shared" si="61"/>
        <v>-0.44509037020278797</v>
      </c>
      <c r="FH76" s="7">
        <f t="shared" si="61"/>
        <v>3.2411730713874931E-3</v>
      </c>
      <c r="FI76" s="7">
        <f t="shared" si="61"/>
        <v>-0.48314506499616527</v>
      </c>
      <c r="FJ76" s="7">
        <f t="shared" si="61"/>
        <v>-0.13843734183721068</v>
      </c>
      <c r="FK76" s="7">
        <f t="shared" si="61"/>
        <v>-1.4169153622532349E-2</v>
      </c>
      <c r="FL76" s="7">
        <f t="shared" si="61"/>
        <v>-0.34247425735335923</v>
      </c>
      <c r="FM76" s="7">
        <f t="shared" si="61"/>
        <v>-0.26424757611933103</v>
      </c>
      <c r="FN76" s="7">
        <f t="shared" si="61"/>
        <v>-0.48513854796313183</v>
      </c>
      <c r="FO76" s="7">
        <f t="shared" si="61"/>
        <v>-0.42649861189333649</v>
      </c>
      <c r="FP76" s="7">
        <f t="shared" si="70"/>
        <v>-0.44394024751900218</v>
      </c>
      <c r="FQ76" s="7">
        <f t="shared" si="70"/>
        <v>-0.3411742100479529</v>
      </c>
      <c r="FR76" s="7">
        <f t="shared" si="70"/>
        <v>1.8954785194083001E-2</v>
      </c>
      <c r="FS76" s="7">
        <f t="shared" si="70"/>
        <v>-0.38885843415142318</v>
      </c>
      <c r="FT76" s="7">
        <f t="shared" si="70"/>
        <v>-0.24067406258565427</v>
      </c>
      <c r="FU76" s="7">
        <f t="shared" si="70"/>
        <v>-0.46235344311112314</v>
      </c>
      <c r="FV76" s="7">
        <f t="shared" si="70"/>
        <v>-0.37611177644401694</v>
      </c>
      <c r="FW76" s="7">
        <f t="shared" si="70"/>
        <v>-0.1231837629945991</v>
      </c>
      <c r="FX76" s="7">
        <f t="shared" si="70"/>
        <v>-0.44433234909081243</v>
      </c>
      <c r="FY76" s="7">
        <f t="shared" si="70"/>
        <v>-0.13603773345962333</v>
      </c>
      <c r="FZ76" s="7">
        <f t="shared" si="70"/>
        <v>0.44974794864614154</v>
      </c>
      <c r="GA76" s="7">
        <f t="shared" si="70"/>
        <v>0.16605274996095432</v>
      </c>
      <c r="GB76" s="7">
        <f t="shared" si="70"/>
        <v>-0.48941855718624083</v>
      </c>
      <c r="GC76" s="7">
        <f t="shared" si="70"/>
        <v>0.20131212492924533</v>
      </c>
      <c r="GD76" s="7">
        <f t="shared" si="70"/>
        <v>-0.20902653201540033</v>
      </c>
      <c r="GE76" s="7">
        <f t="shared" si="70"/>
        <v>0.14314217419098441</v>
      </c>
      <c r="GF76" s="7">
        <f t="shared" si="64"/>
        <v>-4.5208325673911531E-2</v>
      </c>
      <c r="GG76" s="7">
        <f t="shared" si="64"/>
        <v>-0.37457945866890441</v>
      </c>
      <c r="GH76" s="7">
        <f t="shared" si="64"/>
        <v>-0.32408208032370567</v>
      </c>
      <c r="GI76" s="7">
        <f t="shared" si="64"/>
        <v>-6.2519448249744869E-3</v>
      </c>
      <c r="GJ76" s="7">
        <f t="shared" si="64"/>
        <v>-0.16469678137616484</v>
      </c>
      <c r="GK76" s="7">
        <f t="shared" si="64"/>
        <v>-0.38483445581666587</v>
      </c>
    </row>
    <row r="77" spans="6:193">
      <c r="F77" s="20">
        <v>74</v>
      </c>
      <c r="G77">
        <f>'Class data q'!J76</f>
        <v>-3.6755547214546394E-19</v>
      </c>
      <c r="H77" s="20">
        <f>'Class data q'!K76</f>
        <v>-5.4205775081055728E-19</v>
      </c>
      <c r="J77" s="89">
        <v>-1.1167966597481344E-18</v>
      </c>
      <c r="K77" s="7">
        <f t="shared" si="66"/>
        <v>0.25472814459311222</v>
      </c>
      <c r="L77" s="7">
        <f t="shared" si="68"/>
        <v>-2.7735338689309441E-2</v>
      </c>
      <c r="M77" s="7">
        <f t="shared" si="68"/>
        <v>0.11626200489312999</v>
      </c>
      <c r="N77" s="7">
        <f t="shared" si="68"/>
        <v>0.33044983659141636</v>
      </c>
      <c r="O77" s="7">
        <f t="shared" si="68"/>
        <v>-0.18278080857038381</v>
      </c>
      <c r="P77" s="7">
        <f t="shared" si="68"/>
        <v>-0.40464745511988554</v>
      </c>
      <c r="Q77" s="7">
        <f t="shared" si="68"/>
        <v>-0.38887944258829066</v>
      </c>
      <c r="R77" s="7">
        <f t="shared" si="68"/>
        <v>-0.20602550568139577</v>
      </c>
      <c r="S77" s="7">
        <f t="shared" si="68"/>
        <v>7.3709691017441514E-2</v>
      </c>
      <c r="T77" s="7">
        <f t="shared" si="68"/>
        <v>0.2978175693043203</v>
      </c>
      <c r="U77" s="7">
        <f t="shared" si="68"/>
        <v>9.770646353008039E-2</v>
      </c>
      <c r="V77" s="7">
        <f t="shared" si="68"/>
        <v>-0.31107772600641259</v>
      </c>
      <c r="W77" s="7">
        <f t="shared" si="68"/>
        <v>-0.30610744678014412</v>
      </c>
      <c r="X77" s="7">
        <f t="shared" si="68"/>
        <v>0.38722605915978675</v>
      </c>
      <c r="Y77" s="7">
        <f t="shared" si="68"/>
        <v>6.3720671400433387E-2</v>
      </c>
      <c r="Z77" s="7">
        <f t="shared" si="68"/>
        <v>-0.19710621422957586</v>
      </c>
      <c r="AA77" s="7">
        <f t="shared" si="67"/>
        <v>0.20399854933099343</v>
      </c>
      <c r="AB77" s="7">
        <f t="shared" si="67"/>
        <v>0.47875987853230478</v>
      </c>
      <c r="AC77" s="7">
        <f t="shared" si="67"/>
        <v>0.41322740486201398</v>
      </c>
      <c r="AD77" s="7">
        <f t="shared" si="67"/>
        <v>0.38067447837646712</v>
      </c>
      <c r="AE77" s="7">
        <f t="shared" si="67"/>
        <v>-0.14194773793211468</v>
      </c>
      <c r="AF77" s="7">
        <f t="shared" si="67"/>
        <v>-0.37271206622021436</v>
      </c>
      <c r="AG77" s="7">
        <f t="shared" si="67"/>
        <v>-4.3865774523081713E-2</v>
      </c>
      <c r="AH77" s="7">
        <f t="shared" si="67"/>
        <v>0.41463856407858185</v>
      </c>
      <c r="AI77" s="7">
        <f t="shared" si="67"/>
        <v>-0.30484271756586168</v>
      </c>
      <c r="AJ77" s="7">
        <f t="shared" si="67"/>
        <v>-0.46371994046774034</v>
      </c>
      <c r="AK77" s="7">
        <f t="shared" si="67"/>
        <v>-0.4651184289717385</v>
      </c>
      <c r="AL77" s="7">
        <f t="shared" si="67"/>
        <v>-0.12969208381031194</v>
      </c>
      <c r="AM77" s="7">
        <f t="shared" si="67"/>
        <v>-0.43179296650663446</v>
      </c>
      <c r="AN77" s="7">
        <f t="shared" si="67"/>
        <v>8.121253258195793E-2</v>
      </c>
      <c r="AO77" s="7">
        <f t="shared" si="67"/>
        <v>-0.34125665426412288</v>
      </c>
      <c r="AP77" s="7">
        <f t="shared" si="67"/>
        <v>-0.40114241296738429</v>
      </c>
      <c r="AQ77" s="7">
        <f t="shared" si="59"/>
        <v>0.44835614312004668</v>
      </c>
      <c r="AR77" s="7">
        <f t="shared" si="59"/>
        <v>-0.34125665426412288</v>
      </c>
      <c r="AS77" s="7">
        <f t="shared" si="59"/>
        <v>-0.31131377491249212</v>
      </c>
      <c r="AT77" s="7">
        <f t="shared" si="59"/>
        <v>-0.34125665426412288</v>
      </c>
      <c r="AU77" s="7">
        <f t="shared" si="59"/>
        <v>-0.40114241296738429</v>
      </c>
      <c r="AV77" s="7">
        <f t="shared" si="59"/>
        <v>-0.34125665426412288</v>
      </c>
      <c r="AW77" s="7">
        <f t="shared" si="59"/>
        <v>-0.40114241296738429</v>
      </c>
      <c r="AX77" s="7">
        <f t="shared" si="59"/>
        <v>-0.40114241296738429</v>
      </c>
      <c r="AY77" s="7">
        <f t="shared" si="59"/>
        <v>-0.34125665426412288</v>
      </c>
      <c r="AZ77" s="7">
        <f t="shared" si="59"/>
        <v>-0.40114241296738429</v>
      </c>
      <c r="BA77" s="7">
        <f t="shared" si="59"/>
        <v>0.44835614312004668</v>
      </c>
      <c r="BB77" s="7">
        <f t="shared" si="59"/>
        <v>-0.37119953361575353</v>
      </c>
      <c r="BC77" s="7">
        <f t="shared" si="59"/>
        <v>0.40936865241395559</v>
      </c>
      <c r="BD77" s="7">
        <f t="shared" si="59"/>
        <v>-0.34125665426412288</v>
      </c>
      <c r="BE77" s="7">
        <f t="shared" si="59"/>
        <v>-0.37119953361575353</v>
      </c>
      <c r="BF77" s="7">
        <f t="shared" ref="AQ77:BF140" si="72">IF(MOD(BF$3/$J77,1)&gt;0.5,-(1-MOD(BF$3/$J77,1)),MOD(BF$3/$J77,1))</f>
        <v>-0.34125665426412288</v>
      </c>
      <c r="BG77" s="7">
        <f t="shared" si="57"/>
        <v>0.44835614312004668</v>
      </c>
      <c r="BH77" s="7">
        <f t="shared" si="57"/>
        <v>0.44835614312004668</v>
      </c>
      <c r="BI77" s="7">
        <f t="shared" si="57"/>
        <v>0.40936865241395559</v>
      </c>
      <c r="BJ77" s="7">
        <f t="shared" si="57"/>
        <v>-0.29171171789966155</v>
      </c>
      <c r="BK77" s="7">
        <f t="shared" si="57"/>
        <v>-0.34481417361912348</v>
      </c>
      <c r="BL77" s="7">
        <f t="shared" si="57"/>
        <v>0.20417232992283893</v>
      </c>
      <c r="BM77" s="7">
        <f t="shared" si="57"/>
        <v>0.48547894126037361</v>
      </c>
      <c r="BN77" s="7">
        <f t="shared" si="57"/>
        <v>-9.2473806390103164E-12</v>
      </c>
      <c r="BO77" s="7">
        <f t="shared" si="57"/>
        <v>-3.7511105333010164E-12</v>
      </c>
      <c r="BP77" s="7">
        <f t="shared" si="57"/>
        <v>-8.8613671955783957E-11</v>
      </c>
      <c r="BQ77" s="7">
        <f t="shared" si="57"/>
        <v>-5.418154813696674E-10</v>
      </c>
      <c r="BR77" s="7">
        <f t="shared" si="57"/>
        <v>-2.5150401761209196E-9</v>
      </c>
      <c r="BS77" s="7">
        <f t="shared" si="57"/>
        <v>2.7110961307286278E-12</v>
      </c>
      <c r="BT77" s="7">
        <f t="shared" si="57"/>
        <v>-3.3387737019552333E-12</v>
      </c>
      <c r="BU77" s="7">
        <f t="shared" ref="BG77:BV140" si="73">IF(MOD(BU$3/$J77,1)&gt;0.5,-(1-MOD(BU$3/$J77,1)),MOD(BU$3/$J77,1))</f>
        <v>0.25472814459311222</v>
      </c>
      <c r="BV77" s="7">
        <f t="shared" si="73"/>
        <v>-2.7735338689309441E-2</v>
      </c>
      <c r="BW77" s="7">
        <f t="shared" si="65"/>
        <v>0.11626200489312999</v>
      </c>
      <c r="BX77" s="7">
        <f t="shared" si="65"/>
        <v>0.33044983659141636</v>
      </c>
      <c r="BY77" s="7">
        <f t="shared" si="65"/>
        <v>-0.18278080857038381</v>
      </c>
      <c r="BZ77" s="7">
        <f t="shared" si="65"/>
        <v>0.22294546412701124</v>
      </c>
      <c r="CA77" s="7">
        <f t="shared" si="65"/>
        <v>0.28466989370106943</v>
      </c>
      <c r="CB77" s="7">
        <f t="shared" si="65"/>
        <v>0.39713801650494523</v>
      </c>
      <c r="CC77" s="7">
        <f t="shared" si="65"/>
        <v>-0.47799141184289717</v>
      </c>
      <c r="CD77" s="7">
        <f t="shared" si="65"/>
        <v>-0.27500811296839622</v>
      </c>
      <c r="CE77" s="7">
        <f t="shared" si="65"/>
        <v>0.32911584122068999</v>
      </c>
      <c r="CF77" s="7">
        <f t="shared" si="65"/>
        <v>0</v>
      </c>
      <c r="CG77" s="7">
        <f t="shared" si="65"/>
        <v>0.40401454933881698</v>
      </c>
      <c r="CH77" s="7">
        <f t="shared" si="65"/>
        <v>0.45991521891169534</v>
      </c>
      <c r="CI77" s="7">
        <f t="shared" si="65"/>
        <v>0.17582715160198825</v>
      </c>
      <c r="CJ77" s="7">
        <f t="shared" si="65"/>
        <v>-0.44151545382841118</v>
      </c>
      <c r="CK77" s="7">
        <f t="shared" si="65"/>
        <v>0.26609778248611987</v>
      </c>
      <c r="CL77" s="7">
        <f t="shared" si="63"/>
        <v>1.0171879309166298E-2</v>
      </c>
      <c r="CM77" s="7">
        <f t="shared" si="63"/>
        <v>-0.31188474263147281</v>
      </c>
      <c r="CN77" s="7">
        <f t="shared" si="63"/>
        <v>-0.16030016762732657</v>
      </c>
      <c r="CO77" s="7">
        <f t="shared" si="63"/>
        <v>-0.13935900707116566</v>
      </c>
      <c r="CP77" s="7">
        <f t="shared" si="63"/>
        <v>-0.12804516980053249</v>
      </c>
      <c r="CQ77" s="7">
        <f t="shared" si="63"/>
        <v>0.32977081113512696</v>
      </c>
      <c r="CR77" s="7">
        <f t="shared" si="63"/>
        <v>-0.14347306374517643</v>
      </c>
      <c r="CS77" s="7">
        <f t="shared" si="63"/>
        <v>-0.12009000445155804</v>
      </c>
      <c r="CT77" s="7">
        <f t="shared" si="63"/>
        <v>0.46380475314584046</v>
      </c>
      <c r="CU77" s="7">
        <f t="shared" si="63"/>
        <v>1.4321376158818566E-2</v>
      </c>
      <c r="CV77" s="7">
        <f t="shared" si="60"/>
        <v>-0.45840146737238285</v>
      </c>
      <c r="CW77" s="7">
        <f t="shared" si="60"/>
        <v>0.2505010316296139</v>
      </c>
      <c r="CX77" s="7">
        <f t="shared" si="60"/>
        <v>-0.37061259249298539</v>
      </c>
      <c r="CY77" s="7">
        <f t="shared" si="60"/>
        <v>-0.36664763116825849</v>
      </c>
      <c r="CZ77" s="7">
        <f t="shared" si="60"/>
        <v>-0.33948634051981119</v>
      </c>
      <c r="DA77" s="7">
        <f t="shared" si="60"/>
        <v>-0.12918669388833159</v>
      </c>
      <c r="DB77" s="7">
        <f t="shared" si="54"/>
        <v>-0.48477539733885389</v>
      </c>
      <c r="DC77" s="7">
        <f t="shared" si="54"/>
        <v>2.2781305620840533E-2</v>
      </c>
      <c r="DD77" s="7">
        <f t="shared" si="54"/>
        <v>2.8303138479918204E-2</v>
      </c>
      <c r="DE77" s="7">
        <f t="shared" si="54"/>
        <v>9.8353904657997288E-2</v>
      </c>
      <c r="DF77" s="7">
        <f t="shared" si="54"/>
        <v>2.740179229092666E-3</v>
      </c>
      <c r="DG77" s="7">
        <f t="shared" si="54"/>
        <v>1.4960860748894609E-3</v>
      </c>
      <c r="DH77" s="7">
        <f t="shared" si="54"/>
        <v>0.19580704295036869</v>
      </c>
      <c r="DI77" s="7">
        <f t="shared" si="54"/>
        <v>-2.2040388611378692E-2</v>
      </c>
      <c r="DJ77" s="7">
        <f t="shared" si="54"/>
        <v>0.11175224635842242</v>
      </c>
      <c r="DK77" s="7">
        <f t="shared" si="54"/>
        <v>0.16998986286292139</v>
      </c>
      <c r="DL77" s="7">
        <f t="shared" si="54"/>
        <v>-0.11018937582983535</v>
      </c>
      <c r="DM77" s="7">
        <f t="shared" si="54"/>
        <v>0.27617145465437837</v>
      </c>
      <c r="DN77" s="7">
        <f t="shared" si="54"/>
        <v>0.25284824429634922</v>
      </c>
      <c r="DO77" s="7">
        <f t="shared" si="54"/>
        <v>-0.2592645076625717</v>
      </c>
      <c r="DP77" s="7">
        <f t="shared" si="54"/>
        <v>0.34516516368854089</v>
      </c>
      <c r="DQ77" s="7">
        <f t="shared" si="54"/>
        <v>0.26812005393165356</v>
      </c>
      <c r="DR77" s="7">
        <f t="shared" si="69"/>
        <v>0.48555596368203563</v>
      </c>
      <c r="DS77" s="7">
        <f t="shared" si="69"/>
        <v>-0.34550531199290158</v>
      </c>
      <c r="DT77" s="7">
        <f t="shared" si="69"/>
        <v>-0.14904280449420348</v>
      </c>
      <c r="DU77" s="7">
        <f t="shared" si="69"/>
        <v>-0.14916941132367789</v>
      </c>
      <c r="DV77" s="7">
        <f t="shared" si="69"/>
        <v>0.45451970980930895</v>
      </c>
      <c r="DW77" s="7">
        <f t="shared" si="69"/>
        <v>-0.41135700150605914</v>
      </c>
      <c r="DX77" s="7">
        <f t="shared" si="69"/>
        <v>-0.47365480819943218</v>
      </c>
      <c r="DY77" s="7">
        <f t="shared" si="69"/>
        <v>-0.4844653179888917</v>
      </c>
      <c r="DZ77" s="7">
        <f t="shared" si="69"/>
        <v>-5.1775262187461868E-2</v>
      </c>
      <c r="EA77" s="7">
        <f t="shared" si="69"/>
        <v>-5.5941338760958415E-2</v>
      </c>
      <c r="EB77" s="7">
        <f t="shared" si="69"/>
        <v>0.48013109522668856</v>
      </c>
      <c r="EC77" s="7">
        <f t="shared" si="69"/>
        <v>0.47876545018006583</v>
      </c>
      <c r="ED77" s="7">
        <f t="shared" si="69"/>
        <v>0.4671112005871691</v>
      </c>
      <c r="EE77" s="7">
        <f t="shared" si="69"/>
        <v>0.18801036310381242</v>
      </c>
      <c r="EF77" s="7">
        <f t="shared" si="69"/>
        <v>0.20928350021711339</v>
      </c>
      <c r="EG77" s="7">
        <f t="shared" si="69"/>
        <v>-0.41076666812980001</v>
      </c>
      <c r="EH77" s="7">
        <f t="shared" si="56"/>
        <v>0.13238263385449728</v>
      </c>
      <c r="EI77" s="7">
        <f t="shared" si="56"/>
        <v>0.4158896659468414</v>
      </c>
      <c r="EJ77" s="7">
        <f t="shared" si="71"/>
        <v>0.41782389248203866</v>
      </c>
      <c r="EK77" s="7">
        <f t="shared" si="71"/>
        <v>0.29045920652632878</v>
      </c>
      <c r="EL77" s="7">
        <f t="shared" si="71"/>
        <v>0.18376534899448535</v>
      </c>
      <c r="EM77" s="7">
        <f t="shared" si="71"/>
        <v>0.47469099377044544</v>
      </c>
      <c r="EN77" s="7">
        <f t="shared" si="71"/>
        <v>0.29967064050897307</v>
      </c>
      <c r="EO77" s="7">
        <f t="shared" si="71"/>
        <v>-0.39037007755690001</v>
      </c>
      <c r="EP77" s="7">
        <f t="shared" si="71"/>
        <v>0.36734284557558816</v>
      </c>
      <c r="EQ77" s="7">
        <f t="shared" si="71"/>
        <v>0.27263400265794746</v>
      </c>
      <c r="ER77" s="7">
        <f t="shared" si="71"/>
        <v>0.47844706152361216</v>
      </c>
      <c r="ES77" s="7">
        <f t="shared" si="71"/>
        <v>0.37855065945355548</v>
      </c>
      <c r="ET77" s="7">
        <f t="shared" si="71"/>
        <v>0.41845507775288726</v>
      </c>
      <c r="EU77" s="7">
        <f t="shared" si="71"/>
        <v>-0.13856017066833459</v>
      </c>
      <c r="EV77" s="7">
        <f t="shared" si="71"/>
        <v>0.24211540177218716</v>
      </c>
      <c r="EW77" s="7">
        <f t="shared" si="71"/>
        <v>0.21360035060817076</v>
      </c>
      <c r="EX77" s="7">
        <f t="shared" si="71"/>
        <v>-0.44258891477071571</v>
      </c>
      <c r="EY77" s="7">
        <f t="shared" si="71"/>
        <v>0.13612251476801074</v>
      </c>
      <c r="EZ77" s="7">
        <f t="shared" si="61"/>
        <v>-0.39982463431570292</v>
      </c>
      <c r="FA77" s="7">
        <f t="shared" si="61"/>
        <v>-0.11117609520997984</v>
      </c>
      <c r="FB77" s="7">
        <f t="shared" si="61"/>
        <v>-4.2021536219500666E-2</v>
      </c>
      <c r="FC77" s="7">
        <f t="shared" si="61"/>
        <v>-0.21451087800414104</v>
      </c>
      <c r="FD77" s="7">
        <f t="shared" si="61"/>
        <v>-0.23206250238517823</v>
      </c>
      <c r="FE77" s="7">
        <f t="shared" si="61"/>
        <v>-0.10540952193139297</v>
      </c>
      <c r="FF77" s="7">
        <f t="shared" si="61"/>
        <v>-9.9585082706557526E-2</v>
      </c>
      <c r="FG77" s="7">
        <f t="shared" si="61"/>
        <v>-0.14648629160851889</v>
      </c>
      <c r="FH77" s="7">
        <f t="shared" si="61"/>
        <v>-0.13765614901177514</v>
      </c>
      <c r="FI77" s="7">
        <f t="shared" si="61"/>
        <v>0.44845962615731239</v>
      </c>
      <c r="FJ77" s="7">
        <f t="shared" si="61"/>
        <v>8.096284116419028E-2</v>
      </c>
      <c r="FK77" s="7">
        <f t="shared" si="61"/>
        <v>-0.37188801958285467</v>
      </c>
      <c r="FL77" s="7">
        <f t="shared" si="61"/>
        <v>0.46975457754302852</v>
      </c>
      <c r="FM77" s="7">
        <f t="shared" si="61"/>
        <v>-0.18803641757396861</v>
      </c>
      <c r="FN77" s="7">
        <f t="shared" si="61"/>
        <v>0.18195007980263966</v>
      </c>
      <c r="FO77" s="7">
        <f t="shared" ref="EZ77:FO140" si="74">IF(MOD(FO$3/$J77,1)&gt;0.5,-(1-MOD(FO$3/$J77,1)),MOD(FO$3/$J77,1))</f>
        <v>-0.40637236539827981</v>
      </c>
      <c r="FP77" s="7">
        <f t="shared" si="70"/>
        <v>-4.4887957310496773E-2</v>
      </c>
      <c r="FQ77" s="7">
        <f t="shared" si="70"/>
        <v>0.21667854764344341</v>
      </c>
      <c r="FR77" s="7">
        <f t="shared" si="70"/>
        <v>-0.14574285241536167</v>
      </c>
      <c r="FS77" s="7">
        <f t="shared" si="70"/>
        <v>-0.31791807217496704</v>
      </c>
      <c r="FT77" s="7">
        <f t="shared" si="70"/>
        <v>-0.48424034581614883</v>
      </c>
      <c r="FU77" s="7">
        <f t="shared" si="70"/>
        <v>-0.15216784237079972</v>
      </c>
      <c r="FV77" s="7">
        <f t="shared" si="70"/>
        <v>-0.13643682003531066</v>
      </c>
      <c r="FW77" s="7">
        <f t="shared" si="70"/>
        <v>0.27592163710006234</v>
      </c>
      <c r="FX77" s="7">
        <f t="shared" si="70"/>
        <v>0.46138496223707204</v>
      </c>
      <c r="FY77" s="7">
        <f t="shared" si="70"/>
        <v>0.28434366813537004</v>
      </c>
      <c r="FZ77" s="7">
        <f t="shared" si="70"/>
        <v>-0.23170657211645551</v>
      </c>
      <c r="GA77" s="7">
        <f t="shared" si="70"/>
        <v>0.22125317296666935</v>
      </c>
      <c r="GB77" s="7">
        <f t="shared" si="70"/>
        <v>0.38419273384968733</v>
      </c>
      <c r="GC77" s="7">
        <f t="shared" si="70"/>
        <v>-0.40052350724880625</v>
      </c>
      <c r="GD77" s="7">
        <f t="shared" si="70"/>
        <v>0.26183646264411209</v>
      </c>
      <c r="GE77" s="7">
        <f t="shared" si="70"/>
        <v>0.30152299174221753</v>
      </c>
      <c r="GF77" s="7">
        <f t="shared" si="64"/>
        <v>-0.19034742408581451</v>
      </c>
      <c r="GG77" s="7">
        <f t="shared" si="64"/>
        <v>-0.39981703586414596</v>
      </c>
      <c r="GH77" s="7">
        <f t="shared" si="64"/>
        <v>0.33935671046197058</v>
      </c>
      <c r="GI77" s="7">
        <f t="shared" si="64"/>
        <v>-0.47050215145276475</v>
      </c>
      <c r="GJ77" s="7">
        <f t="shared" si="64"/>
        <v>0.47871425078920993</v>
      </c>
      <c r="GK77" s="7">
        <f t="shared" si="64"/>
        <v>-0.22787492636024886</v>
      </c>
    </row>
    <row r="78" spans="6:193">
      <c r="F78" s="20">
        <v>75</v>
      </c>
      <c r="G78">
        <f>'Class data q'!J77</f>
        <v>-1.1167966597481344E-18</v>
      </c>
      <c r="H78" s="20">
        <f>'Class data q'!K77</f>
        <v>-1.6478078163636976E-18</v>
      </c>
      <c r="J78" s="88">
        <v>-4.5120209919123862E-19</v>
      </c>
      <c r="K78" s="7">
        <f t="shared" si="66"/>
        <v>-0.36950749667311944</v>
      </c>
      <c r="L78" s="7">
        <f t="shared" si="68"/>
        <v>0.40650903018674311</v>
      </c>
      <c r="M78" s="7">
        <f t="shared" si="68"/>
        <v>-0.23707473723426764</v>
      </c>
      <c r="N78" s="7">
        <f t="shared" si="68"/>
        <v>-0.23176754301231561</v>
      </c>
      <c r="O78" s="7">
        <f t="shared" si="68"/>
        <v>2.2746935146326308E-2</v>
      </c>
      <c r="P78" s="7">
        <f t="shared" si="68"/>
        <v>0.4555858852955339</v>
      </c>
      <c r="Q78" s="7">
        <f t="shared" si="68"/>
        <v>-7.2574771562358364E-2</v>
      </c>
      <c r="R78" s="7">
        <f t="shared" si="68"/>
        <v>-0.19817508495873426</v>
      </c>
      <c r="S78" s="7">
        <f t="shared" si="68"/>
        <v>-0.45443581574448899</v>
      </c>
      <c r="T78" s="7">
        <f t="shared" si="68"/>
        <v>-0.26285434573653721</v>
      </c>
      <c r="U78" s="7">
        <f t="shared" si="68"/>
        <v>-0.28300264105212802</v>
      </c>
      <c r="V78" s="7">
        <f t="shared" si="68"/>
        <v>-0.29480825598723803</v>
      </c>
      <c r="W78" s="7">
        <f t="shared" si="68"/>
        <v>0.24233558598050742</v>
      </c>
      <c r="X78" s="7">
        <f t="shared" si="68"/>
        <v>-4.155417226064051E-2</v>
      </c>
      <c r="Y78" s="7">
        <f t="shared" si="68"/>
        <v>0.15771875420010084</v>
      </c>
      <c r="Z78" s="7">
        <f t="shared" si="68"/>
        <v>3.6972514508006427E-2</v>
      </c>
      <c r="AA78" s="7">
        <f t="shared" si="67"/>
        <v>-0.49507127982186838</v>
      </c>
      <c r="AB78" s="7">
        <f t="shared" si="67"/>
        <v>0.18500652839312592</v>
      </c>
      <c r="AC78" s="7">
        <f t="shared" si="67"/>
        <v>2.2803276610394718E-2</v>
      </c>
      <c r="AD78" s="7">
        <f t="shared" si="67"/>
        <v>-5.7770372380268609E-2</v>
      </c>
      <c r="AE78" s="7">
        <f t="shared" si="67"/>
        <v>0.12381525237671775</v>
      </c>
      <c r="AF78" s="7">
        <f t="shared" si="67"/>
        <v>-0.39767978273728666</v>
      </c>
      <c r="AG78" s="7">
        <f t="shared" si="67"/>
        <v>-0.10857473968417608</v>
      </c>
      <c r="AH78" s="7">
        <f t="shared" si="67"/>
        <v>2.6296119179745947E-2</v>
      </c>
      <c r="AI78" s="7">
        <f t="shared" si="67"/>
        <v>-0.22902567340565838</v>
      </c>
      <c r="AJ78" s="7">
        <f t="shared" si="67"/>
        <v>0.34071571594222405</v>
      </c>
      <c r="AK78" s="7">
        <f t="shared" si="67"/>
        <v>1.9481788665018485E-2</v>
      </c>
      <c r="AL78" s="7">
        <f t="shared" si="67"/>
        <v>-0.1412819006116024</v>
      </c>
      <c r="AM78" s="7">
        <f t="shared" si="67"/>
        <v>-0.13211051885718916</v>
      </c>
      <c r="AN78" s="7">
        <f t="shared" si="67"/>
        <v>0.30204745956325496</v>
      </c>
      <c r="AO78" s="7">
        <f t="shared" si="67"/>
        <v>-0.36950588335511125</v>
      </c>
      <c r="AP78" s="7">
        <f t="shared" si="67"/>
        <v>0.4822673787680809</v>
      </c>
      <c r="AQ78" s="7">
        <f t="shared" si="72"/>
        <v>0.10975246771136393</v>
      </c>
      <c r="AR78" s="7">
        <f t="shared" si="72"/>
        <v>-0.36950588335511125</v>
      </c>
      <c r="AS78" s="7">
        <f t="shared" si="72"/>
        <v>-0.29539251441670733</v>
      </c>
      <c r="AT78" s="7">
        <f t="shared" si="72"/>
        <v>-0.36950588335511125</v>
      </c>
      <c r="AU78" s="7">
        <f t="shared" si="72"/>
        <v>0.4822673787680809</v>
      </c>
      <c r="AV78" s="7">
        <f t="shared" si="72"/>
        <v>-0.36950588335511125</v>
      </c>
      <c r="AW78" s="7">
        <f t="shared" si="72"/>
        <v>0.4822673787680809</v>
      </c>
      <c r="AX78" s="7">
        <f t="shared" si="72"/>
        <v>0.4822673787680809</v>
      </c>
      <c r="AY78" s="7">
        <f t="shared" si="72"/>
        <v>-0.36950588335511125</v>
      </c>
      <c r="AZ78" s="7">
        <f t="shared" si="72"/>
        <v>0.4822673787680809</v>
      </c>
      <c r="BA78" s="7">
        <f t="shared" si="72"/>
        <v>0.10975246771136393</v>
      </c>
      <c r="BB78" s="7">
        <f t="shared" si="72"/>
        <v>-0.44361925229351518</v>
      </c>
      <c r="BC78" s="7">
        <f t="shared" si="72"/>
        <v>1.3252253127766789E-2</v>
      </c>
      <c r="BD78" s="7">
        <f t="shared" si="72"/>
        <v>-0.36950588335511125</v>
      </c>
      <c r="BE78" s="7">
        <f t="shared" si="72"/>
        <v>-0.44361925229351518</v>
      </c>
      <c r="BF78" s="7">
        <f t="shared" si="72"/>
        <v>-0.36950588335511125</v>
      </c>
      <c r="BG78" s="7">
        <f t="shared" si="73"/>
        <v>0.10975246771136393</v>
      </c>
      <c r="BH78" s="7">
        <f t="shared" si="73"/>
        <v>0.10975246771136393</v>
      </c>
      <c r="BI78" s="7">
        <f t="shared" si="73"/>
        <v>1.3252253127766789E-2</v>
      </c>
      <c r="BJ78" s="7">
        <f t="shared" si="73"/>
        <v>-0.24687431861185338</v>
      </c>
      <c r="BK78" s="7">
        <f t="shared" si="73"/>
        <v>9.6847079120399471E-2</v>
      </c>
      <c r="BL78" s="7">
        <f t="shared" si="73"/>
        <v>-0.49464114533257864</v>
      </c>
      <c r="BM78" s="7">
        <f t="shared" si="73"/>
        <v>0.20163727285286082</v>
      </c>
      <c r="BN78" s="7">
        <f t="shared" si="73"/>
        <v>-2.2888801964882077E-11</v>
      </c>
      <c r="BO78" s="7">
        <f t="shared" si="73"/>
        <v>-9.2844620880327966E-12</v>
      </c>
      <c r="BP78" s="7">
        <f t="shared" si="73"/>
        <v>-2.1933288518738436E-10</v>
      </c>
      <c r="BQ78" s="7">
        <f t="shared" si="73"/>
        <v>-1.3410790256074279E-9</v>
      </c>
      <c r="BR78" s="7">
        <f t="shared" si="73"/>
        <v>-6.2251228616361232E-9</v>
      </c>
      <c r="BS78" s="7">
        <f t="shared" si="73"/>
        <v>6.7103923241512591E-12</v>
      </c>
      <c r="BT78" s="7">
        <f t="shared" si="73"/>
        <v>-8.2639450837973527E-12</v>
      </c>
      <c r="BU78" s="7">
        <f t="shared" si="73"/>
        <v>-0.36950749667311944</v>
      </c>
      <c r="BV78" s="7">
        <f t="shared" si="73"/>
        <v>0.40650903018674311</v>
      </c>
      <c r="BW78" s="7">
        <f t="shared" si="65"/>
        <v>-0.23707473723426764</v>
      </c>
      <c r="BX78" s="7">
        <f t="shared" si="65"/>
        <v>-0.23176754301231561</v>
      </c>
      <c r="BY78" s="7">
        <f t="shared" si="65"/>
        <v>2.2746935146326308E-2</v>
      </c>
      <c r="BZ78" s="7">
        <f t="shared" si="65"/>
        <v>-0.44817466476920498</v>
      </c>
      <c r="CA78" s="7">
        <f t="shared" si="65"/>
        <v>-0.2953969252668226</v>
      </c>
      <c r="CB78" s="7">
        <f t="shared" si="65"/>
        <v>-1.7020507912711147E-2</v>
      </c>
      <c r="CC78" s="7">
        <f t="shared" si="65"/>
        <v>0.292053934719398</v>
      </c>
      <c r="CD78" s="7">
        <f t="shared" si="65"/>
        <v>-0.20553025078409481</v>
      </c>
      <c r="CE78" s="7">
        <f t="shared" si="65"/>
        <v>-0.18538616552473464</v>
      </c>
      <c r="CF78" s="7">
        <f t="shared" si="65"/>
        <v>0.47515838634161245</v>
      </c>
      <c r="CG78" s="7">
        <f t="shared" si="65"/>
        <v>0</v>
      </c>
      <c r="CH78" s="7">
        <f t="shared" si="65"/>
        <v>0.13836301109542126</v>
      </c>
      <c r="CI78" s="7">
        <f t="shared" si="65"/>
        <v>-8.9641564824168185E-2</v>
      </c>
      <c r="CJ78" s="7">
        <f t="shared" si="65"/>
        <v>-0.14250390555959003</v>
      </c>
      <c r="CK78" s="7">
        <f t="shared" si="65"/>
        <v>-0.34136584209257415</v>
      </c>
      <c r="CL78" s="7">
        <f t="shared" si="63"/>
        <v>-0.49966460128145007</v>
      </c>
      <c r="CM78" s="7">
        <f t="shared" si="63"/>
        <v>-0.39617220458822366</v>
      </c>
      <c r="CN78" s="7">
        <f t="shared" si="63"/>
        <v>5.6716195280728243E-2</v>
      </c>
      <c r="CO78" s="7">
        <f t="shared" si="63"/>
        <v>-0.49398529701476157</v>
      </c>
      <c r="CP78" s="7">
        <f t="shared" si="63"/>
        <v>-0.41629853049587418</v>
      </c>
      <c r="CQ78" s="7">
        <f t="shared" si="63"/>
        <v>0.26971948826726333</v>
      </c>
      <c r="CR78" s="7">
        <f t="shared" si="63"/>
        <v>0.19773239720602476</v>
      </c>
      <c r="CS78" s="7">
        <f t="shared" si="63"/>
        <v>0.12823337739076202</v>
      </c>
      <c r="CT78" s="7">
        <f t="shared" si="63"/>
        <v>0.40274181462240222</v>
      </c>
      <c r="CU78" s="7">
        <f t="shared" si="63"/>
        <v>-0.46138459886429217</v>
      </c>
      <c r="CV78" s="7">
        <f t="shared" si="60"/>
        <v>-2.8914327980004373E-2</v>
      </c>
      <c r="CW78" s="7">
        <f t="shared" si="60"/>
        <v>9.5188115566877229E-2</v>
      </c>
      <c r="CX78" s="7">
        <f t="shared" si="60"/>
        <v>-0.44216648005120684</v>
      </c>
      <c r="CY78" s="7">
        <f t="shared" si="60"/>
        <v>-0.43235257277678896</v>
      </c>
      <c r="CZ78" s="7">
        <f t="shared" si="60"/>
        <v>0.11003430989719032</v>
      </c>
      <c r="DA78" s="7">
        <f t="shared" si="60"/>
        <v>0.15540085756016175</v>
      </c>
      <c r="DB78" s="7">
        <f t="shared" si="54"/>
        <v>0.27526249612626108</v>
      </c>
      <c r="DC78" s="7">
        <f t="shared" si="54"/>
        <v>5.6387339659234759E-2</v>
      </c>
      <c r="DD78" s="7">
        <f t="shared" si="54"/>
        <v>7.0054750568357541E-2</v>
      </c>
      <c r="DE78" s="7">
        <f t="shared" si="54"/>
        <v>0.24344149194368539</v>
      </c>
      <c r="DF78" s="7">
        <f t="shared" si="54"/>
        <v>6.7823775989678068E-3</v>
      </c>
      <c r="DG78" s="7">
        <f t="shared" si="54"/>
        <v>3.7030499949515551E-3</v>
      </c>
      <c r="DH78" s="7">
        <f t="shared" si="54"/>
        <v>0.4846534444633574</v>
      </c>
      <c r="DI78" s="7">
        <f t="shared" si="54"/>
        <v>-5.4553452709682038E-2</v>
      </c>
      <c r="DJ78" s="7">
        <f t="shared" si="54"/>
        <v>0.2766045097665632</v>
      </c>
      <c r="DK78" s="7">
        <f t="shared" si="54"/>
        <v>0.42075183465822052</v>
      </c>
      <c r="DL78" s="7">
        <f t="shared" si="54"/>
        <v>0.20242222867064763</v>
      </c>
      <c r="DM78" s="7">
        <f t="shared" si="54"/>
        <v>-0.31643190794405307</v>
      </c>
      <c r="DN78" s="7">
        <f t="shared" si="54"/>
        <v>-0.37416054765813844</v>
      </c>
      <c r="DO78" s="7">
        <f t="shared" si="54"/>
        <v>-0.16656233408013099</v>
      </c>
      <c r="DP78" s="7">
        <f t="shared" si="54"/>
        <v>-0.14566155042333262</v>
      </c>
      <c r="DQ78" s="7">
        <f t="shared" si="54"/>
        <v>-0.33636039996470224</v>
      </c>
      <c r="DR78" s="7">
        <f t="shared" si="69"/>
        <v>0.20182791554577384</v>
      </c>
      <c r="DS78" s="7">
        <f t="shared" si="69"/>
        <v>-0.38002198416319311</v>
      </c>
      <c r="DT78" s="7">
        <f t="shared" si="69"/>
        <v>0.10625383887391138</v>
      </c>
      <c r="DU78" s="7">
        <f t="shared" si="69"/>
        <v>0.10594046691816983</v>
      </c>
      <c r="DV78" s="7">
        <f t="shared" si="69"/>
        <v>0.12500827149206728</v>
      </c>
      <c r="DW78" s="7">
        <f t="shared" si="69"/>
        <v>0.45698465428355095</v>
      </c>
      <c r="DX78" s="7">
        <f t="shared" si="69"/>
        <v>0.3027877155957599</v>
      </c>
      <c r="DY78" s="7">
        <f t="shared" si="69"/>
        <v>0.27602999162975128</v>
      </c>
      <c r="DZ78" s="7">
        <f t="shared" si="69"/>
        <v>0.3470064119332803</v>
      </c>
      <c r="EA78" s="7">
        <f t="shared" si="69"/>
        <v>-0.18814690109413856</v>
      </c>
      <c r="EB78" s="7">
        <f t="shared" si="69"/>
        <v>0.18840050689372156</v>
      </c>
      <c r="EC78" s="7">
        <f t="shared" si="69"/>
        <v>0.18502031910380756</v>
      </c>
      <c r="ED78" s="7">
        <f t="shared" si="69"/>
        <v>0.15617420548743088</v>
      </c>
      <c r="EE78" s="7">
        <f t="shared" si="69"/>
        <v>0.465355426955533</v>
      </c>
      <c r="EF78" s="7">
        <f t="shared" si="69"/>
        <v>-0.48199018931468507</v>
      </c>
      <c r="EG78" s="7">
        <f t="shared" si="69"/>
        <v>0.45844582289053593</v>
      </c>
      <c r="EH78" s="7">
        <f t="shared" si="56"/>
        <v>0.32766798639094996</v>
      </c>
      <c r="EI78" s="7">
        <f t="shared" si="56"/>
        <v>2.9392794461136296E-2</v>
      </c>
      <c r="EJ78" s="7">
        <f t="shared" si="71"/>
        <v>3.4180311490814352E-2</v>
      </c>
      <c r="EK78" s="7">
        <f t="shared" si="71"/>
        <v>-0.28106745907622688</v>
      </c>
      <c r="EL78" s="7">
        <f t="shared" si="71"/>
        <v>0.45484834468269364</v>
      </c>
      <c r="EM78" s="7">
        <f t="shared" si="71"/>
        <v>0.17493539415175219</v>
      </c>
      <c r="EN78" s="7">
        <f t="shared" si="71"/>
        <v>-0.25826770100385266</v>
      </c>
      <c r="EO78" s="7">
        <f t="shared" si="71"/>
        <v>-0.49106938490017416</v>
      </c>
      <c r="EP78" s="7">
        <f t="shared" si="71"/>
        <v>-9.0768275110991059E-2</v>
      </c>
      <c r="EQ78" s="7">
        <f t="shared" si="71"/>
        <v>0.14997072442231296</v>
      </c>
      <c r="ER78" s="7">
        <f t="shared" si="71"/>
        <v>0.18423225675067023</v>
      </c>
      <c r="ES78" s="7">
        <f t="shared" si="71"/>
        <v>-6.3027160598384313E-2</v>
      </c>
      <c r="ET78" s="7">
        <f t="shared" si="71"/>
        <v>-0.48909901865109706</v>
      </c>
      <c r="EU78" s="7">
        <f t="shared" si="71"/>
        <v>-0.3926415957594287</v>
      </c>
      <c r="EV78" s="7">
        <f t="shared" si="71"/>
        <v>-0.40072603284110198</v>
      </c>
      <c r="EW78" s="7">
        <f t="shared" si="71"/>
        <v>-0.47130530086667732</v>
      </c>
      <c r="EX78" s="7">
        <f t="shared" si="71"/>
        <v>0.37968072224504223</v>
      </c>
      <c r="EY78" s="7">
        <f t="shared" si="71"/>
        <v>-0.18791682966043588</v>
      </c>
      <c r="EZ78" s="7">
        <f t="shared" si="74"/>
        <v>0.485529089649132</v>
      </c>
      <c r="FA78" s="7">
        <f t="shared" si="74"/>
        <v>-0.32486167173647029</v>
      </c>
      <c r="FB78" s="7">
        <f t="shared" si="74"/>
        <v>0.37114842856095764</v>
      </c>
      <c r="FC78" s="7">
        <f t="shared" si="74"/>
        <v>0.46905160134654778</v>
      </c>
      <c r="FD78" s="7">
        <f t="shared" si="74"/>
        <v>0.42560855106590567</v>
      </c>
      <c r="FE78" s="7">
        <f t="shared" si="74"/>
        <v>-0.26090526220874755</v>
      </c>
      <c r="FF78" s="7">
        <f t="shared" si="74"/>
        <v>-0.246488852615659</v>
      </c>
      <c r="FG78" s="7">
        <f t="shared" si="74"/>
        <v>-0.36257677315890846</v>
      </c>
      <c r="FH78" s="7">
        <f t="shared" si="74"/>
        <v>-5.16243872544635E-2</v>
      </c>
      <c r="FI78" s="7">
        <f t="shared" si="74"/>
        <v>-0.34347589489658503</v>
      </c>
      <c r="FJ78" s="7">
        <f t="shared" si="74"/>
        <v>0.4488119918734661</v>
      </c>
      <c r="FK78" s="7">
        <f t="shared" si="74"/>
        <v>0.15087536369243537</v>
      </c>
      <c r="FL78" s="7">
        <f t="shared" si="74"/>
        <v>0.3677853450595876</v>
      </c>
      <c r="FM78" s="7">
        <f t="shared" si="74"/>
        <v>-0.31003478028102904</v>
      </c>
      <c r="FN78" s="7">
        <f t="shared" si="74"/>
        <v>-0.37892116530450437</v>
      </c>
      <c r="FO78" s="7">
        <f t="shared" si="74"/>
        <v>0.26425405521698053</v>
      </c>
      <c r="FP78" s="7">
        <f t="shared" si="70"/>
        <v>8.762810528427778E-2</v>
      </c>
      <c r="FQ78" s="7">
        <f t="shared" si="70"/>
        <v>0.18219567945806148</v>
      </c>
      <c r="FR78" s="7">
        <f t="shared" si="70"/>
        <v>-1.2954052187808429E-2</v>
      </c>
      <c r="FS78" s="7">
        <f t="shared" si="70"/>
        <v>-1.3639832271163499E-2</v>
      </c>
      <c r="FT78" s="7">
        <f t="shared" si="70"/>
        <v>-0.34762123490212637</v>
      </c>
      <c r="FU78" s="7">
        <f t="shared" si="70"/>
        <v>-0.37663951117559358</v>
      </c>
      <c r="FV78" s="7">
        <f t="shared" si="70"/>
        <v>0.137455647025432</v>
      </c>
      <c r="FW78" s="7">
        <f t="shared" si="70"/>
        <v>0.15810814038293897</v>
      </c>
      <c r="FX78" s="7">
        <f t="shared" si="70"/>
        <v>4.2634403979446844E-2</v>
      </c>
      <c r="FY78" s="7">
        <f t="shared" si="70"/>
        <v>-0.29620438521160242</v>
      </c>
      <c r="FZ78" s="7">
        <f t="shared" si="70"/>
        <v>0.32712308022193781</v>
      </c>
      <c r="GA78" s="7">
        <f t="shared" si="70"/>
        <v>0.32823025247910209</v>
      </c>
      <c r="GB78" s="7">
        <f t="shared" si="70"/>
        <v>0.35207161352565208</v>
      </c>
      <c r="GC78" s="7">
        <f t="shared" si="70"/>
        <v>-0.22343641931684033</v>
      </c>
      <c r="GD78" s="7">
        <f t="shared" si="70"/>
        <v>0.18926716518274134</v>
      </c>
      <c r="GE78" s="7">
        <f t="shared" si="70"/>
        <v>0.43021183879068303</v>
      </c>
      <c r="GF78" s="7">
        <f t="shared" si="64"/>
        <v>7.6375879439297023E-2</v>
      </c>
      <c r="GG78" s="7">
        <f t="shared" si="64"/>
        <v>-0.286709451222805</v>
      </c>
      <c r="GH78" s="7">
        <f t="shared" si="64"/>
        <v>-0.35410297157477544</v>
      </c>
      <c r="GI78" s="7">
        <f t="shared" si="64"/>
        <v>-0.29194314108427477</v>
      </c>
      <c r="GJ78" s="7">
        <f t="shared" si="64"/>
        <v>-0.2305781850262747</v>
      </c>
      <c r="GK78" s="7">
        <f t="shared" si="64"/>
        <v>0.23724055571535274</v>
      </c>
    </row>
    <row r="79" spans="6:193">
      <c r="F79" s="20">
        <v>76</v>
      </c>
      <c r="G79">
        <f>'Class data q'!J78</f>
        <v>-4.5120209919123862E-19</v>
      </c>
      <c r="H79" s="20">
        <f>'Class data q'!K78</f>
        <v>-6.6451440775268937E-19</v>
      </c>
      <c r="J79" s="89">
        <v>-5.1363178024791337E-19</v>
      </c>
      <c r="K79" s="7">
        <f t="shared" si="66"/>
        <v>-0.44614108401135444</v>
      </c>
      <c r="L79" s="7">
        <f t="shared" si="68"/>
        <v>0.11400845488735012</v>
      </c>
      <c r="M79" s="7">
        <f t="shared" si="68"/>
        <v>0.42710386391334998</v>
      </c>
      <c r="N79" s="7">
        <f t="shared" si="68"/>
        <v>6.7129202869165461E-2</v>
      </c>
      <c r="O79" s="7">
        <f t="shared" si="68"/>
        <v>-0.2231090474383195</v>
      </c>
      <c r="P79" s="7">
        <f t="shared" si="68"/>
        <v>-0.49413236577669295</v>
      </c>
      <c r="Q79" s="7">
        <f t="shared" si="68"/>
        <v>0.16468344004556457</v>
      </c>
      <c r="R79" s="7">
        <f t="shared" si="68"/>
        <v>-0.46558829539435465</v>
      </c>
      <c r="S79" s="7">
        <f t="shared" si="68"/>
        <v>8.6734189223335534E-2</v>
      </c>
      <c r="T79" s="7">
        <f t="shared" si="68"/>
        <v>-0.35245115391256077</v>
      </c>
      <c r="U79" s="7">
        <f t="shared" si="68"/>
        <v>0.38675829455611499</v>
      </c>
      <c r="V79" s="7">
        <f t="shared" si="68"/>
        <v>0.49793319652216561</v>
      </c>
      <c r="W79" s="7">
        <f t="shared" si="68"/>
        <v>0.33442635904832407</v>
      </c>
      <c r="X79" s="7">
        <f t="shared" si="68"/>
        <v>-0.15804904200368519</v>
      </c>
      <c r="Y79" s="7">
        <f t="shared" si="68"/>
        <v>0.13854873415847516</v>
      </c>
      <c r="Z79" s="7">
        <f t="shared" si="68"/>
        <v>0.39711545736123455</v>
      </c>
      <c r="AA79" s="7">
        <f t="shared" si="67"/>
        <v>0.44355685774808329</v>
      </c>
      <c r="AB79" s="7">
        <f t="shared" si="67"/>
        <v>4.0974203169883872E-2</v>
      </c>
      <c r="AC79" s="7">
        <f t="shared" si="67"/>
        <v>-0.1015139576380174</v>
      </c>
      <c r="AD79" s="7">
        <f t="shared" si="67"/>
        <v>-0.17229423440854352</v>
      </c>
      <c r="AE79" s="7">
        <f t="shared" si="67"/>
        <v>-0.13432513910214139</v>
      </c>
      <c r="AF79" s="7">
        <f t="shared" si="67"/>
        <v>1.5293232808245349E-2</v>
      </c>
      <c r="AG79" s="7">
        <f t="shared" si="67"/>
        <v>-9.5377958196038892E-2</v>
      </c>
      <c r="AH79" s="7">
        <f t="shared" si="67"/>
        <v>-9.8445654701865171E-2</v>
      </c>
      <c r="AI79" s="7">
        <f t="shared" si="67"/>
        <v>0.32654196960174886</v>
      </c>
      <c r="AJ79" s="7">
        <f t="shared" si="67"/>
        <v>0.27482333058833319</v>
      </c>
      <c r="AK79" s="7">
        <f t="shared" si="67"/>
        <v>0.28221441777272815</v>
      </c>
      <c r="AL79" s="7">
        <f t="shared" si="67"/>
        <v>0.40584434886579857</v>
      </c>
      <c r="AM79" s="7">
        <f t="shared" si="67"/>
        <v>0.33563295849455699</v>
      </c>
      <c r="AN79" s="7">
        <f t="shared" si="67"/>
        <v>-0.22795564864179596</v>
      </c>
      <c r="AO79" s="7">
        <f t="shared" si="67"/>
        <v>0.43231473682186894</v>
      </c>
      <c r="AP79" s="7">
        <f t="shared" si="67"/>
        <v>0.30210430620169926</v>
      </c>
      <c r="AQ79" s="7">
        <f t="shared" si="72"/>
        <v>-2.5133057825311944E-2</v>
      </c>
      <c r="AR79" s="7">
        <f t="shared" si="72"/>
        <v>0.43231473682186894</v>
      </c>
      <c r="AS79" s="7">
        <f t="shared" si="72"/>
        <v>0.49741995213195378</v>
      </c>
      <c r="AT79" s="7">
        <f t="shared" si="72"/>
        <v>0.43231473682186894</v>
      </c>
      <c r="AU79" s="7">
        <f t="shared" si="72"/>
        <v>0.30210430620169926</v>
      </c>
      <c r="AV79" s="7">
        <f t="shared" si="72"/>
        <v>0.43231473682186894</v>
      </c>
      <c r="AW79" s="7">
        <f t="shared" si="72"/>
        <v>0.30210430620169926</v>
      </c>
      <c r="AX79" s="7">
        <f t="shared" si="72"/>
        <v>0.30210430620169926</v>
      </c>
      <c r="AY79" s="7">
        <f t="shared" si="72"/>
        <v>0.43231473682186894</v>
      </c>
      <c r="AZ79" s="7">
        <f t="shared" si="72"/>
        <v>0.30210430620169926</v>
      </c>
      <c r="BA79" s="7">
        <f t="shared" si="72"/>
        <v>-2.5133057825311944E-2</v>
      </c>
      <c r="BB79" s="7">
        <f t="shared" si="72"/>
        <v>0.3672095215117841</v>
      </c>
      <c r="BC79" s="7">
        <f t="shared" si="72"/>
        <v>-0.10990409627528508</v>
      </c>
      <c r="BD79" s="7">
        <f t="shared" si="72"/>
        <v>0.43231473682186894</v>
      </c>
      <c r="BE79" s="7">
        <f t="shared" si="72"/>
        <v>0.3672095215117841</v>
      </c>
      <c r="BF79" s="7">
        <f t="shared" si="72"/>
        <v>0.43231473682186894</v>
      </c>
      <c r="BG79" s="7">
        <f t="shared" si="73"/>
        <v>-2.5133057825311944E-2</v>
      </c>
      <c r="BH79" s="7">
        <f t="shared" si="73"/>
        <v>-2.5133057825311944E-2</v>
      </c>
      <c r="BI79" s="7">
        <f t="shared" si="73"/>
        <v>-0.10990409627528508</v>
      </c>
      <c r="BJ79" s="7">
        <f t="shared" si="73"/>
        <v>-0.45995902510820974</v>
      </c>
      <c r="BK79" s="7">
        <f t="shared" si="73"/>
        <v>-0.40110664244255911</v>
      </c>
      <c r="BL79" s="7">
        <f t="shared" si="73"/>
        <v>0.44393471128434309</v>
      </c>
      <c r="BM79" s="7">
        <f t="shared" si="73"/>
        <v>5.5583553875799385E-2</v>
      </c>
      <c r="BN79" s="7">
        <f t="shared" si="73"/>
        <v>-2.0106694087473898E-11</v>
      </c>
      <c r="BO79" s="7">
        <f t="shared" si="73"/>
        <v>-8.1560314058037875E-12</v>
      </c>
      <c r="BP79" s="7">
        <f t="shared" si="73"/>
        <v>-1.9267398787548018E-10</v>
      </c>
      <c r="BQ79" s="7">
        <f t="shared" si="73"/>
        <v>-1.1780767472657772E-9</v>
      </c>
      <c r="BR79" s="7">
        <f t="shared" si="73"/>
        <v>-5.4684865524734505E-9</v>
      </c>
      <c r="BS79" s="7">
        <f t="shared" si="73"/>
        <v>5.8947736870807132E-12</v>
      </c>
      <c r="BT79" s="7">
        <f t="shared" si="73"/>
        <v>-7.2595263134189736E-12</v>
      </c>
      <c r="BU79" s="7">
        <f t="shared" si="73"/>
        <v>-0.44614108401135444</v>
      </c>
      <c r="BV79" s="7">
        <f t="shared" si="73"/>
        <v>0.11400845488735012</v>
      </c>
      <c r="BW79" s="7">
        <f t="shared" si="65"/>
        <v>0.42710386391334998</v>
      </c>
      <c r="BX79" s="7">
        <f t="shared" si="65"/>
        <v>6.7129202869165461E-2</v>
      </c>
      <c r="BY79" s="7">
        <f t="shared" si="65"/>
        <v>-0.2231090474383195</v>
      </c>
      <c r="BZ79" s="7">
        <f t="shared" si="65"/>
        <v>0.48475339575535381</v>
      </c>
      <c r="CA79" s="7">
        <f t="shared" si="65"/>
        <v>-0.38103832620566824</v>
      </c>
      <c r="CB79" s="7">
        <f t="shared" si="65"/>
        <v>-0.13649733652063267</v>
      </c>
      <c r="CC79" s="7">
        <f t="shared" si="65"/>
        <v>0.13501046865189648</v>
      </c>
      <c r="CD79" s="7">
        <f t="shared" si="65"/>
        <v>-0.4236401466618922</v>
      </c>
      <c r="CE79" s="7">
        <f t="shared" si="65"/>
        <v>-0.28439888986608874</v>
      </c>
      <c r="CF79" s="7">
        <f t="shared" si="65"/>
        <v>0.17431378410637466</v>
      </c>
      <c r="CG79" s="7">
        <f t="shared" si="65"/>
        <v>-0.12154559639308526</v>
      </c>
      <c r="CH79" s="7">
        <f t="shared" si="65"/>
        <v>0</v>
      </c>
      <c r="CI79" s="7">
        <f t="shared" si="65"/>
        <v>-0.4433828165452609</v>
      </c>
      <c r="CJ79" s="7">
        <f t="shared" si="65"/>
        <v>0.38863443105765327</v>
      </c>
      <c r="CK79" s="7">
        <f t="shared" si="65"/>
        <v>-0.42141992362028979</v>
      </c>
      <c r="CL79" s="7">
        <f t="shared" si="63"/>
        <v>0.19643064149856126</v>
      </c>
      <c r="CM79" s="7">
        <f t="shared" si="63"/>
        <v>0.19343362557579269</v>
      </c>
      <c r="CN79" s="7">
        <f t="shared" si="63"/>
        <v>0.48636038627358147</v>
      </c>
      <c r="CO79" s="7">
        <f t="shared" si="63"/>
        <v>-0.25712750537596563</v>
      </c>
      <c r="CP79" s="7">
        <f t="shared" si="63"/>
        <v>0.41884475873995974</v>
      </c>
      <c r="CQ79" s="7">
        <f t="shared" si="63"/>
        <v>-0.448071529412708</v>
      </c>
      <c r="CR79" s="7">
        <f t="shared" si="63"/>
        <v>-0.1743073462343645</v>
      </c>
      <c r="CS79" s="7">
        <f t="shared" si="63"/>
        <v>0.26182800030670528</v>
      </c>
      <c r="CT79" s="7">
        <f t="shared" si="63"/>
        <v>0.2378705910902994</v>
      </c>
      <c r="CU79" s="7">
        <f t="shared" si="63"/>
        <v>-0.48258515228301491</v>
      </c>
      <c r="CV79" s="7">
        <f t="shared" si="60"/>
        <v>0.27858759866713001</v>
      </c>
      <c r="CW79" s="7">
        <f t="shared" si="60"/>
        <v>-0.28101836988848872</v>
      </c>
      <c r="CX79" s="7">
        <f t="shared" si="60"/>
        <v>0.36848571568547772</v>
      </c>
      <c r="CY79" s="7">
        <f t="shared" si="60"/>
        <v>0.37710678574728007</v>
      </c>
      <c r="CZ79" s="7">
        <f t="shared" si="60"/>
        <v>-0.38952226149530667</v>
      </c>
      <c r="DA79" s="7">
        <f t="shared" si="60"/>
        <v>-0.10657862513815552</v>
      </c>
      <c r="DB79" s="7">
        <f t="shared" si="54"/>
        <v>0.12025995547685997</v>
      </c>
      <c r="DC79" s="7">
        <f t="shared" si="54"/>
        <v>4.9533706831333603E-2</v>
      </c>
      <c r="DD79" s="7">
        <f t="shared" si="54"/>
        <v>6.1539904130357696E-2</v>
      </c>
      <c r="DE79" s="7">
        <f t="shared" si="54"/>
        <v>0.21385225061856769</v>
      </c>
      <c r="DF79" s="7">
        <f t="shared" si="54"/>
        <v>5.9580094687381631E-3</v>
      </c>
      <c r="DG79" s="7">
        <f t="shared" si="54"/>
        <v>3.2529605748417567E-3</v>
      </c>
      <c r="DH79" s="7">
        <f t="shared" si="54"/>
        <v>0.42574595251209557</v>
      </c>
      <c r="DI79" s="7">
        <f t="shared" si="54"/>
        <v>-4.7922720764781768E-2</v>
      </c>
      <c r="DJ79" s="7">
        <f t="shared" si="54"/>
        <v>0.24298444966196928</v>
      </c>
      <c r="DK79" s="7">
        <f t="shared" si="54"/>
        <v>0.36961130198120229</v>
      </c>
      <c r="DL79" s="7">
        <f t="shared" si="54"/>
        <v>-6.5272494622514055E-2</v>
      </c>
      <c r="DM79" s="7">
        <f t="shared" si="54"/>
        <v>-0.39951659936827655</v>
      </c>
      <c r="DN79" s="7">
        <f t="shared" ref="DB79:DQ142" si="75">IF(MOD(DN$3/$J79,1)&gt;0.5,-(1-MOD(DN$3/$J79,1)),MOD(DN$3/$J79,1))</f>
        <v>-0.45022857713935194</v>
      </c>
      <c r="DO79" s="7">
        <f t="shared" si="75"/>
        <v>-0.38940860863390769</v>
      </c>
      <c r="DP79" s="7">
        <f t="shared" si="75"/>
        <v>-0.24950262679867241</v>
      </c>
      <c r="DQ79" s="7">
        <f t="shared" si="75"/>
        <v>-0.41702287094106105</v>
      </c>
      <c r="DR79" s="7">
        <f t="shared" si="69"/>
        <v>5.5751024788904369E-2</v>
      </c>
      <c r="DS79" s="7">
        <f t="shared" si="69"/>
        <v>0.42307682175823524</v>
      </c>
      <c r="DT79" s="7">
        <f t="shared" si="69"/>
        <v>-0.14975204012724341</v>
      </c>
      <c r="DU79" s="7">
        <f t="shared" si="69"/>
        <v>-0.15002732310173172</v>
      </c>
      <c r="DV79" s="7">
        <f t="shared" si="69"/>
        <v>-1.1731529813590158E-2</v>
      </c>
      <c r="DW79" s="7">
        <f t="shared" si="69"/>
        <v>0.27989458554308366</v>
      </c>
      <c r="DX79" s="7">
        <f t="shared" si="69"/>
        <v>0.14443960573008807</v>
      </c>
      <c r="DY79" s="7">
        <f t="shared" si="69"/>
        <v>0.12093416528164957</v>
      </c>
      <c r="DZ79" s="7">
        <f t="shared" si="69"/>
        <v>6.1738117856454888E-2</v>
      </c>
      <c r="EA79" s="7">
        <f t="shared" si="69"/>
        <v>0.22699354424343365</v>
      </c>
      <c r="EB79" s="7">
        <f t="shared" si="69"/>
        <v>4.3955658529479358E-2</v>
      </c>
      <c r="EC79" s="7">
        <f t="shared" si="69"/>
        <v>4.0986317680411055E-2</v>
      </c>
      <c r="ED79" s="7">
        <f t="shared" si="69"/>
        <v>1.5646322147159442E-2</v>
      </c>
      <c r="EE79" s="7">
        <f t="shared" si="69"/>
        <v>0.40879352405146391</v>
      </c>
      <c r="EF79" s="7">
        <f t="shared" si="69"/>
        <v>0.45504799930809908</v>
      </c>
      <c r="EG79" s="7">
        <f t="shared" si="69"/>
        <v>0.28117815554030168</v>
      </c>
      <c r="EH79" s="7">
        <f t="shared" si="56"/>
        <v>0.28784138556614064</v>
      </c>
      <c r="EI79" s="7">
        <f t="shared" si="56"/>
        <v>-9.5725366664387135E-2</v>
      </c>
      <c r="EJ79" s="7">
        <f t="shared" si="71"/>
        <v>-9.1519751247323478E-2</v>
      </c>
      <c r="EK79" s="7">
        <f t="shared" si="71"/>
        <v>-0.36845054352920303</v>
      </c>
      <c r="EL79" s="7">
        <f t="shared" si="71"/>
        <v>0.39956353135982803</v>
      </c>
      <c r="EM79" s="7">
        <f t="shared" si="71"/>
        <v>3.2127170946232741E-2</v>
      </c>
      <c r="EN79" s="7">
        <f t="shared" si="71"/>
        <v>-0.34842199564935361</v>
      </c>
      <c r="EO79" s="7">
        <f t="shared" si="71"/>
        <v>0.32552674357173239</v>
      </c>
      <c r="EP79" s="7">
        <f t="shared" si="71"/>
        <v>-0.2012813873721393</v>
      </c>
      <c r="EQ79" s="7">
        <f t="shared" si="71"/>
        <v>-0.23289434589835611</v>
      </c>
      <c r="ER79" s="7">
        <f t="shared" si="71"/>
        <v>4.0294040835980649E-2</v>
      </c>
      <c r="ES79" s="7">
        <f t="shared" si="71"/>
        <v>-0.17691208316757623</v>
      </c>
      <c r="ET79" s="7">
        <f t="shared" si="71"/>
        <v>8.4166427693782353E-2</v>
      </c>
      <c r="EU79" s="7">
        <f t="shared" si="71"/>
        <v>4.7354279200457761E-2</v>
      </c>
      <c r="EV79" s="7">
        <f t="shared" si="71"/>
        <v>-0.4735651445822805</v>
      </c>
      <c r="EW79" s="7">
        <f t="shared" si="71"/>
        <v>0.46443418661730018</v>
      </c>
      <c r="EX79" s="7">
        <f t="shared" si="71"/>
        <v>0.21198660602772601</v>
      </c>
      <c r="EY79" s="7">
        <f t="shared" si="71"/>
        <v>0.47028684429368361</v>
      </c>
      <c r="EZ79" s="7">
        <f t="shared" si="74"/>
        <v>0.30496957048845141</v>
      </c>
      <c r="FA79" s="7">
        <f t="shared" si="74"/>
        <v>0.10689585193456708</v>
      </c>
      <c r="FB79" s="7">
        <f t="shared" si="74"/>
        <v>8.2945778674989423E-2</v>
      </c>
      <c r="FC79" s="7">
        <f t="shared" si="74"/>
        <v>-0.46641395888516479</v>
      </c>
      <c r="FD79" s="7">
        <f t="shared" si="74"/>
        <v>0.49542330228968856</v>
      </c>
      <c r="FE79" s="7">
        <f t="shared" si="74"/>
        <v>-0.22919337651149096</v>
      </c>
      <c r="FF79" s="7">
        <f t="shared" si="74"/>
        <v>-0.21652921802024139</v>
      </c>
      <c r="FG79" s="7">
        <f t="shared" si="74"/>
        <v>-0.31850716302702864</v>
      </c>
      <c r="FH79" s="7">
        <f t="shared" si="74"/>
        <v>0.21461912320404508</v>
      </c>
      <c r="FI79" s="7">
        <f t="shared" si="74"/>
        <v>0.14018869642878684</v>
      </c>
      <c r="FJ79" s="7">
        <f t="shared" si="74"/>
        <v>0.43290078047996872</v>
      </c>
      <c r="FK79" s="7">
        <f t="shared" si="74"/>
        <v>0.18218171843035691</v>
      </c>
      <c r="FL79" s="7">
        <f t="shared" si="74"/>
        <v>-0.40056505549713961</v>
      </c>
      <c r="FM79" s="7">
        <f t="shared" si="74"/>
        <v>-0.48218151502832995</v>
      </c>
      <c r="FN79" s="7">
        <f t="shared" si="74"/>
        <v>-0.31085560433798065</v>
      </c>
      <c r="FO79" s="7">
        <f t="shared" si="74"/>
        <v>-0.28730834286299967</v>
      </c>
      <c r="FP79" s="7">
        <f t="shared" si="70"/>
        <v>-0.49211077717158958</v>
      </c>
      <c r="FQ79" s="7">
        <f t="shared" si="70"/>
        <v>-6.1031233904451199E-2</v>
      </c>
      <c r="FR79" s="7">
        <f t="shared" si="70"/>
        <v>0.24271632956905265</v>
      </c>
      <c r="FS79" s="7">
        <f t="shared" si="70"/>
        <v>0.39129472828332368</v>
      </c>
      <c r="FT79" s="7">
        <f t="shared" si="70"/>
        <v>-7.007754090240681E-3</v>
      </c>
      <c r="FU79" s="7">
        <f t="shared" si="70"/>
        <v>-0.33086063716455594</v>
      </c>
      <c r="FV79" s="7">
        <f t="shared" si="70"/>
        <v>-0.12234267435604207</v>
      </c>
      <c r="FW79" s="7">
        <f t="shared" si="70"/>
        <v>-0.22574599701376297</v>
      </c>
      <c r="FX79" s="7">
        <f t="shared" si="70"/>
        <v>-0.29954918040303724</v>
      </c>
      <c r="FY79" s="7">
        <f t="shared" si="70"/>
        <v>-0.38174764294989638</v>
      </c>
      <c r="FZ79" s="7">
        <f t="shared" si="70"/>
        <v>0.19345234280465107</v>
      </c>
      <c r="GA79" s="7">
        <f t="shared" si="70"/>
        <v>-0.33478795490384528</v>
      </c>
      <c r="GB79" s="7">
        <f t="shared" si="70"/>
        <v>-0.40287006548527415</v>
      </c>
      <c r="GC79" s="7">
        <f t="shared" si="70"/>
        <v>0.3681717101577533</v>
      </c>
      <c r="GD79" s="7">
        <f t="shared" si="70"/>
        <v>-0.10910150243387307</v>
      </c>
      <c r="GE79" s="7">
        <f t="shared" si="70"/>
        <v>-4.1244604065695967E-2</v>
      </c>
      <c r="GF79" s="7">
        <f t="shared" si="64"/>
        <v>-0.11973979604647411</v>
      </c>
      <c r="GG79" s="7">
        <f t="shared" si="64"/>
        <v>0.35147619932911311</v>
      </c>
      <c r="GH79" s="7">
        <f t="shared" si="64"/>
        <v>-0.18778834835620728</v>
      </c>
      <c r="GI79" s="7">
        <f t="shared" si="64"/>
        <v>0.36227392504892464</v>
      </c>
      <c r="GJ79" s="7">
        <f t="shared" si="64"/>
        <v>4.1279929328823073E-2</v>
      </c>
      <c r="GK79" s="7">
        <f t="shared" si="64"/>
        <v>-0.10096132058631824</v>
      </c>
    </row>
    <row r="80" spans="6:193">
      <c r="F80" s="20">
        <v>77</v>
      </c>
      <c r="G80">
        <f>'Class data q'!J79</f>
        <v>-5.1363178024791337E-19</v>
      </c>
      <c r="H80" s="20">
        <f>'Class data q'!K79</f>
        <v>-7.6022373744698253E-19</v>
      </c>
      <c r="J80" s="88">
        <v>-1.3131598353502638E-18</v>
      </c>
      <c r="K80" s="7">
        <f t="shared" si="66"/>
        <v>0.21663740648109855</v>
      </c>
      <c r="L80" s="7">
        <f t="shared" si="68"/>
        <v>-0.17312280126713953</v>
      </c>
      <c r="M80" s="7">
        <f t="shared" si="68"/>
        <v>-5.0658080677678519E-2</v>
      </c>
      <c r="N80" s="7">
        <f t="shared" si="68"/>
        <v>-1.8033659610318109E-2</v>
      </c>
      <c r="O80" s="7">
        <f t="shared" si="68"/>
        <v>-0.30498356810675109</v>
      </c>
      <c r="P80" s="7">
        <f t="shared" si="68"/>
        <v>0.30028433078541639</v>
      </c>
      <c r="Q80" s="7">
        <f t="shared" si="68"/>
        <v>-0.26653038749930147</v>
      </c>
      <c r="R80" s="7">
        <f t="shared" si="68"/>
        <v>-0.4938139391920231</v>
      </c>
      <c r="S80" s="7">
        <f t="shared" si="68"/>
        <v>0.27780222041960201</v>
      </c>
      <c r="T80" s="7">
        <f t="shared" si="68"/>
        <v>0.25328345998692342</v>
      </c>
      <c r="U80" s="7">
        <f t="shared" si="68"/>
        <v>-6.6438921711812537E-2</v>
      </c>
      <c r="V80" s="7">
        <f t="shared" si="68"/>
        <v>-0.41409562361697849</v>
      </c>
      <c r="W80" s="7">
        <f t="shared" si="68"/>
        <v>-0.26033371177310594</v>
      </c>
      <c r="X80" s="7">
        <f t="shared" si="68"/>
        <v>0.32932226359309386</v>
      </c>
      <c r="Y80" s="7">
        <f t="shared" si="68"/>
        <v>5.4192209555305897E-2</v>
      </c>
      <c r="Z80" s="7">
        <f t="shared" si="68"/>
        <v>-1.8097100920484888E-2</v>
      </c>
      <c r="AA80" s="7">
        <f t="shared" si="68"/>
        <v>0.17349365427823182</v>
      </c>
      <c r="AB80" s="7">
        <f t="shared" si="67"/>
        <v>0.40716858585892107</v>
      </c>
      <c r="AC80" s="7">
        <f t="shared" si="67"/>
        <v>0.35143550163730991</v>
      </c>
      <c r="AD80" s="7">
        <f t="shared" si="67"/>
        <v>0.32375037254227612</v>
      </c>
      <c r="AE80" s="7">
        <f t="shared" si="67"/>
        <v>-0.27025646507750334</v>
      </c>
      <c r="AF80" s="7">
        <f t="shared" si="67"/>
        <v>-0.16744375595510208</v>
      </c>
      <c r="AG80" s="7">
        <f t="shared" si="67"/>
        <v>-3.7306311955220162E-2</v>
      </c>
      <c r="AH80" s="7">
        <f t="shared" si="67"/>
        <v>0.35263564335426656</v>
      </c>
      <c r="AI80" s="7">
        <f t="shared" si="67"/>
        <v>0.27514393057140296</v>
      </c>
      <c r="AJ80" s="7">
        <f t="shared" si="67"/>
        <v>-0.121834345023899</v>
      </c>
      <c r="AK80" s="7">
        <f t="shared" si="67"/>
        <v>-0.35812571733208998</v>
      </c>
      <c r="AL80" s="7">
        <f t="shared" si="67"/>
        <v>3.0163821917270184E-2</v>
      </c>
      <c r="AM80" s="7">
        <f t="shared" si="67"/>
        <v>0.44672019102102922</v>
      </c>
      <c r="AN80" s="7">
        <f t="shared" si="67"/>
        <v>-9.8150719917839524E-2</v>
      </c>
      <c r="AO80" s="7">
        <f t="shared" si="67"/>
        <v>-0.43976174998308037</v>
      </c>
      <c r="AP80" s="7">
        <f t="shared" si="67"/>
        <v>-0.4906924999846185</v>
      </c>
      <c r="AQ80" s="7">
        <f t="shared" si="72"/>
        <v>0.38131126884524691</v>
      </c>
      <c r="AR80" s="7">
        <f t="shared" si="72"/>
        <v>-0.43976174998308037</v>
      </c>
      <c r="AS80" s="7">
        <f t="shared" si="72"/>
        <v>-0.41429637498231131</v>
      </c>
      <c r="AT80" s="7">
        <f t="shared" si="72"/>
        <v>-0.43976174998308037</v>
      </c>
      <c r="AU80" s="7">
        <f t="shared" si="72"/>
        <v>-0.4906924999846185</v>
      </c>
      <c r="AV80" s="7">
        <f t="shared" si="72"/>
        <v>-0.43976174998308037</v>
      </c>
      <c r="AW80" s="7">
        <f t="shared" si="72"/>
        <v>-0.4906924999846185</v>
      </c>
      <c r="AX80" s="7">
        <f t="shared" si="72"/>
        <v>-0.4906924999846185</v>
      </c>
      <c r="AY80" s="7">
        <f t="shared" si="72"/>
        <v>-0.43976174998308037</v>
      </c>
      <c r="AZ80" s="7">
        <f t="shared" si="72"/>
        <v>-0.4906924999846185</v>
      </c>
      <c r="BA80" s="7">
        <f t="shared" si="72"/>
        <v>0.38131126884524691</v>
      </c>
      <c r="BB80" s="7">
        <f t="shared" si="72"/>
        <v>-0.46522712498384944</v>
      </c>
      <c r="BC80" s="7">
        <f t="shared" si="72"/>
        <v>0.34815376720652974</v>
      </c>
      <c r="BD80" s="7">
        <f t="shared" si="72"/>
        <v>-0.43976174998308037</v>
      </c>
      <c r="BE80" s="7">
        <f t="shared" si="72"/>
        <v>-0.46522712498384944</v>
      </c>
      <c r="BF80" s="7">
        <f t="shared" si="72"/>
        <v>-0.43976174998308037</v>
      </c>
      <c r="BG80" s="7">
        <f t="shared" si="73"/>
        <v>0.38131126884524691</v>
      </c>
      <c r="BH80" s="7">
        <f t="shared" si="73"/>
        <v>0.38131126884524691</v>
      </c>
      <c r="BI80" s="7">
        <f t="shared" si="73"/>
        <v>0.34815376720652974</v>
      </c>
      <c r="BJ80" s="7">
        <f t="shared" si="73"/>
        <v>-0.39762550887233594</v>
      </c>
      <c r="BK80" s="7">
        <f t="shared" si="73"/>
        <v>0.4076778411910229</v>
      </c>
      <c r="BL80" s="7">
        <f t="shared" si="73"/>
        <v>0.17364144861314637</v>
      </c>
      <c r="BM80" s="7">
        <f t="shared" si="73"/>
        <v>0.41288291446488545</v>
      </c>
      <c r="BN80" s="7">
        <f t="shared" si="73"/>
        <v>-7.8645978618396839E-12</v>
      </c>
      <c r="BO80" s="7">
        <f t="shared" si="73"/>
        <v>-3.1901148389579248E-12</v>
      </c>
      <c r="BP80" s="7">
        <f t="shared" si="73"/>
        <v>-7.5362827089975326E-11</v>
      </c>
      <c r="BQ80" s="7">
        <f t="shared" si="73"/>
        <v>-4.607951797908072E-10</v>
      </c>
      <c r="BR80" s="7">
        <f t="shared" si="73"/>
        <v>-2.1389540139082897E-9</v>
      </c>
      <c r="BS80" s="7">
        <f t="shared" si="73"/>
        <v>2.305692743219048E-12</v>
      </c>
      <c r="BT80" s="7">
        <f t="shared" si="73"/>
        <v>-2.8395064077813004E-12</v>
      </c>
      <c r="BU80" s="7">
        <f t="shared" si="73"/>
        <v>0.21663740648109855</v>
      </c>
      <c r="BV80" s="7">
        <f t="shared" si="73"/>
        <v>-0.17312280126713953</v>
      </c>
      <c r="BW80" s="7">
        <f t="shared" si="65"/>
        <v>-5.0658080677678519E-2</v>
      </c>
      <c r="BX80" s="7">
        <f t="shared" si="65"/>
        <v>-1.8033659610318109E-2</v>
      </c>
      <c r="BY80" s="7">
        <f t="shared" ref="BY80:CN143" si="76">IF(MOD(BY$3/$J80,1)&gt;0.5,-(1-MOD(BY$3/$J80,1)),MOD(BY$3/$J80,1))</f>
        <v>-0.30498356810675109</v>
      </c>
      <c r="BZ80" s="7">
        <f t="shared" si="76"/>
        <v>0.18960734477279462</v>
      </c>
      <c r="CA80" s="7">
        <f t="shared" si="76"/>
        <v>0.24210182024902654</v>
      </c>
      <c r="CB80" s="7">
        <f t="shared" si="76"/>
        <v>0.33775203775816065</v>
      </c>
      <c r="CC80" s="7">
        <f t="shared" si="76"/>
        <v>0.44395010563066178</v>
      </c>
      <c r="CD80" s="7">
        <f t="shared" si="76"/>
        <v>-0.38341967521004316</v>
      </c>
      <c r="CE80" s="7">
        <f t="shared" si="76"/>
        <v>0.27990154911144122</v>
      </c>
      <c r="CF80" s="7">
        <f t="shared" si="76"/>
        <v>-0.14953486263898164</v>
      </c>
      <c r="CG80" s="7">
        <f t="shared" si="76"/>
        <v>0.34360028919928692</v>
      </c>
      <c r="CH80" s="7">
        <f t="shared" si="76"/>
        <v>0.39114185982615784</v>
      </c>
      <c r="CI80" s="7">
        <f t="shared" si="76"/>
        <v>0</v>
      </c>
      <c r="CJ80" s="7">
        <f t="shared" si="76"/>
        <v>0.32543677363484469</v>
      </c>
      <c r="CK80" s="7">
        <f t="shared" si="76"/>
        <v>0.22630688713352032</v>
      </c>
      <c r="CL80" s="7">
        <f t="shared" si="76"/>
        <v>-0.14088403390509185</v>
      </c>
      <c r="CM80" s="7">
        <f t="shared" si="76"/>
        <v>-1.2921413677789317E-2</v>
      </c>
      <c r="CN80" s="7">
        <f t="shared" si="76"/>
        <v>-0.4260966821377643</v>
      </c>
      <c r="CO80" s="7">
        <f t="shared" si="63"/>
        <v>-1.5729152925163525E-2</v>
      </c>
      <c r="CP80" s="7">
        <f t="shared" si="63"/>
        <v>0.29296259652124901</v>
      </c>
      <c r="CQ80" s="7">
        <f t="shared" si="63"/>
        <v>-9.3083998679048818E-3</v>
      </c>
      <c r="CR80" s="7">
        <f t="shared" si="63"/>
        <v>0.18635363363268276</v>
      </c>
      <c r="CS80" s="7">
        <f t="shared" si="63"/>
        <v>0.44926304995147559</v>
      </c>
      <c r="CT80" s="7">
        <f t="shared" si="63"/>
        <v>-9.1596106076579531E-2</v>
      </c>
      <c r="CU80" s="7">
        <f t="shared" si="63"/>
        <v>2.1482578362476801E-2</v>
      </c>
      <c r="CV80" s="7">
        <f t="shared" si="60"/>
        <v>0.22689047808131591</v>
      </c>
      <c r="CW80" s="7">
        <f t="shared" si="60"/>
        <v>6.3507531634974912E-2</v>
      </c>
      <c r="CX80" s="7">
        <f t="shared" si="60"/>
        <v>-0.46472795202125161</v>
      </c>
      <c r="CY80" s="7">
        <f t="shared" si="60"/>
        <v>-0.46135589064358662</v>
      </c>
      <c r="CZ80" s="7">
        <f t="shared" si="60"/>
        <v>0.41220897749966623</v>
      </c>
      <c r="DA80" s="7">
        <f t="shared" si="60"/>
        <v>-0.25940364200193733</v>
      </c>
      <c r="DB80" s="7">
        <f t="shared" si="60"/>
        <v>0.43818056247398779</v>
      </c>
      <c r="DC80" s="7">
        <f t="shared" si="60"/>
        <v>1.9374706214091483E-2</v>
      </c>
      <c r="DD80" s="7">
        <f t="shared" si="60"/>
        <v>2.4070832555071562E-2</v>
      </c>
      <c r="DE80" s="7">
        <f t="shared" si="60"/>
        <v>8.3646567034956182E-2</v>
      </c>
      <c r="DF80" s="7">
        <f t="shared" si="60"/>
        <v>2.3304269044641035E-3</v>
      </c>
      <c r="DG80" s="7">
        <f t="shared" si="60"/>
        <v>1.2723690491847723E-3</v>
      </c>
      <c r="DH80" s="7">
        <f t="shared" si="60"/>
        <v>0.16652706367904013</v>
      </c>
      <c r="DI80" s="7">
        <f t="shared" si="60"/>
        <v>-1.8744582127866338E-2</v>
      </c>
      <c r="DJ80" s="7">
        <f t="shared" si="60"/>
        <v>9.5041389549618091E-2</v>
      </c>
      <c r="DK80" s="7">
        <f t="shared" si="60"/>
        <v>0.14457045206969513</v>
      </c>
      <c r="DL80" s="7">
        <f t="shared" ref="DL80:EA143" si="77">IF(MOD(DL$3/$J80,1)&gt;0.5,-(1-MOD(DL$3/$J80,1)),MOD(DL$3/$J80,1))</f>
        <v>-0.24324708528982741</v>
      </c>
      <c r="DM80" s="7">
        <f t="shared" si="77"/>
        <v>0.23487419411782817</v>
      </c>
      <c r="DN80" s="7">
        <f t="shared" si="77"/>
        <v>0.21503861681698697</v>
      </c>
      <c r="DO80" s="7">
        <f t="shared" si="77"/>
        <v>-0.37003028776106739</v>
      </c>
      <c r="DP80" s="7">
        <f t="shared" si="77"/>
        <v>0.29355093834861334</v>
      </c>
      <c r="DQ80" s="7">
        <f t="shared" si="77"/>
        <v>0.22802675849622742</v>
      </c>
      <c r="DR80" s="7">
        <f t="shared" si="77"/>
        <v>0.4129484193493041</v>
      </c>
      <c r="DS80" s="7">
        <f t="shared" si="77"/>
        <v>-0.4433750852619861</v>
      </c>
      <c r="DT80" s="7">
        <f t="shared" si="77"/>
        <v>-0.27629057183581573</v>
      </c>
      <c r="DU80" s="7">
        <f t="shared" si="77"/>
        <v>-0.27639824653043554</v>
      </c>
      <c r="DV80" s="7">
        <f t="shared" si="77"/>
        <v>0.38655316743626417</v>
      </c>
      <c r="DW80" s="7">
        <f t="shared" si="77"/>
        <v>-0.49937965142924878</v>
      </c>
      <c r="DX80" s="7">
        <f t="shared" si="77"/>
        <v>0.44763823584398144</v>
      </c>
      <c r="DY80" s="7">
        <f t="shared" si="77"/>
        <v>0.43844427415094622</v>
      </c>
      <c r="DZ80" s="7">
        <f t="shared" si="77"/>
        <v>-0.19356791810714413</v>
      </c>
      <c r="EA80" s="7">
        <f t="shared" si="77"/>
        <v>-0.34664588363146098</v>
      </c>
      <c r="EB80" s="7">
        <f t="shared" si="69"/>
        <v>0.4083347578532619</v>
      </c>
      <c r="EC80" s="7">
        <f t="shared" si="69"/>
        <v>0.40717332435109954</v>
      </c>
      <c r="ED80" s="7">
        <f t="shared" si="69"/>
        <v>0.39726179137023698</v>
      </c>
      <c r="EE80" s="7">
        <f t="shared" si="69"/>
        <v>0.15989625928237877</v>
      </c>
      <c r="EF80" s="7">
        <f t="shared" si="69"/>
        <v>0.17798832075954207</v>
      </c>
      <c r="EG80" s="7">
        <f t="shared" si="69"/>
        <v>-0.49887759347331984</v>
      </c>
      <c r="EH80" s="7">
        <f t="shared" si="56"/>
        <v>0.11258681488527843</v>
      </c>
      <c r="EI80" s="7">
        <f t="shared" si="56"/>
        <v>0.35369966187650853</v>
      </c>
      <c r="EJ80" s="7">
        <f t="shared" si="71"/>
        <v>0.35534465411245242</v>
      </c>
      <c r="EK80" s="7">
        <f t="shared" si="71"/>
        <v>0.24702542897618662</v>
      </c>
      <c r="EL80" s="7">
        <f t="shared" si="71"/>
        <v>0.15628602277479048</v>
      </c>
      <c r="EM80" s="7">
        <f t="shared" si="71"/>
        <v>0.40370814122102022</v>
      </c>
      <c r="EN80" s="7">
        <f t="shared" si="71"/>
        <v>0.25485943244352816</v>
      </c>
      <c r="EO80" s="7">
        <f t="shared" si="71"/>
        <v>-0.48153100427004192</v>
      </c>
      <c r="EP80" s="7">
        <f t="shared" si="71"/>
        <v>0.31241228362102996</v>
      </c>
      <c r="EQ80" s="7">
        <f t="shared" si="71"/>
        <v>8.2330851880794143E-2</v>
      </c>
      <c r="ER80" s="7">
        <f t="shared" si="71"/>
        <v>0.40690254589865449</v>
      </c>
      <c r="ES80" s="7">
        <f t="shared" si="71"/>
        <v>0.32194413859027216</v>
      </c>
      <c r="ET80" s="7">
        <f t="shared" si="71"/>
        <v>0.20634659254154331</v>
      </c>
      <c r="EU80" s="7">
        <f t="shared" si="71"/>
        <v>-0.41691031985817451</v>
      </c>
      <c r="EV80" s="7">
        <f t="shared" si="71"/>
        <v>0.20591070842540132</v>
      </c>
      <c r="EW80" s="7">
        <f t="shared" si="71"/>
        <v>0.18165965152033964</v>
      </c>
      <c r="EX80" s="7">
        <f t="shared" si="71"/>
        <v>0.47405869516607757</v>
      </c>
      <c r="EY80" s="7">
        <f t="shared" si="71"/>
        <v>-3.3767409418878125E-2</v>
      </c>
      <c r="EZ80" s="7">
        <f t="shared" si="74"/>
        <v>-0.48957177518260475</v>
      </c>
      <c r="FA80" s="7">
        <f t="shared" si="74"/>
        <v>-0.39362111836198044</v>
      </c>
      <c r="FB80" s="7">
        <f t="shared" si="74"/>
        <v>-0.18527271421202018</v>
      </c>
      <c r="FC80" s="7">
        <f t="shared" si="74"/>
        <v>-0.18243402332722447</v>
      </c>
      <c r="FD80" s="7">
        <f t="shared" si="74"/>
        <v>-0.19736106796735231</v>
      </c>
      <c r="FE80" s="7">
        <f t="shared" si="74"/>
        <v>-8.964712354854143E-2</v>
      </c>
      <c r="FF80" s="7">
        <f t="shared" si="74"/>
        <v>-8.469364104314081E-2</v>
      </c>
      <c r="FG80" s="7">
        <f t="shared" si="74"/>
        <v>-0.12458148411434522</v>
      </c>
      <c r="FH80" s="7">
        <f t="shared" si="74"/>
        <v>-0.42567453054724069</v>
      </c>
      <c r="FI80" s="7">
        <f t="shared" si="74"/>
        <v>-0.32883374438165802</v>
      </c>
      <c r="FJ80" s="7">
        <f t="shared" si="74"/>
        <v>-0.43579529977834319</v>
      </c>
      <c r="FK80" s="7">
        <f t="shared" si="74"/>
        <v>0.12302404503912712</v>
      </c>
      <c r="FL80" s="7">
        <f t="shared" si="74"/>
        <v>-0.3856057131313122</v>
      </c>
      <c r="FM80" s="7">
        <f t="shared" si="74"/>
        <v>-0.24410374742629415</v>
      </c>
      <c r="FN80" s="7">
        <f t="shared" si="74"/>
        <v>0.19218349086470354</v>
      </c>
      <c r="FO80" s="7">
        <f t="shared" si="74"/>
        <v>0.28997521225025835</v>
      </c>
      <c r="FP80" s="7">
        <f t="shared" si="70"/>
        <v>0.15810325833192529</v>
      </c>
      <c r="FQ80" s="7">
        <f t="shared" si="70"/>
        <v>7.2183979398289466E-2</v>
      </c>
      <c r="FR80" s="7">
        <f t="shared" si="70"/>
        <v>-3.0461138053075487E-2</v>
      </c>
      <c r="FS80" s="7">
        <f t="shared" si="70"/>
        <v>0.37450525210696384</v>
      </c>
      <c r="FT80" s="7">
        <f t="shared" si="70"/>
        <v>-0.30903870805416744</v>
      </c>
      <c r="FU80" s="7">
        <f t="shared" si="70"/>
        <v>-0.12941344496381202</v>
      </c>
      <c r="FV80" s="7">
        <f t="shared" si="70"/>
        <v>-0.26556962153141261</v>
      </c>
      <c r="FW80" s="7">
        <f t="shared" si="70"/>
        <v>8.5126870358199991E-2</v>
      </c>
      <c r="FX80" s="7">
        <f t="shared" si="70"/>
        <v>-0.20574762527066648</v>
      </c>
      <c r="FY80" s="7">
        <f t="shared" si="70"/>
        <v>0.24182437677848331</v>
      </c>
      <c r="FZ80" s="7">
        <f t="shared" si="70"/>
        <v>0.20480218776160175</v>
      </c>
      <c r="GA80" s="7">
        <f t="shared" si="70"/>
        <v>-0.29856867614387284</v>
      </c>
      <c r="GB80" s="7">
        <f t="shared" si="70"/>
        <v>-0.34650980926537045</v>
      </c>
      <c r="GC80" s="7">
        <f t="shared" si="70"/>
        <v>0.13542094522730963</v>
      </c>
      <c r="GD80" s="7">
        <f t="shared" si="70"/>
        <v>0.34361849703350344</v>
      </c>
      <c r="GE80" s="7">
        <f t="shared" si="70"/>
        <v>0.25597418784749948</v>
      </c>
      <c r="GF80" s="7">
        <f t="shared" si="64"/>
        <v>-2.2342639865911451E-2</v>
      </c>
      <c r="GG80" s="7">
        <f t="shared" si="64"/>
        <v>-0.28467457174531319</v>
      </c>
      <c r="GH80" s="7">
        <f t="shared" si="64"/>
        <v>-0.12370375714215243</v>
      </c>
      <c r="GI80" s="7">
        <f t="shared" si="64"/>
        <v>-0.15712273727920767</v>
      </c>
      <c r="GJ80" s="7">
        <f t="shared" si="64"/>
        <v>-0.1914702742438692</v>
      </c>
      <c r="GK80" s="7">
        <f t="shared" si="64"/>
        <v>-0.3900785816599539</v>
      </c>
    </row>
    <row r="81" spans="6:193">
      <c r="F81" s="20">
        <v>78</v>
      </c>
      <c r="G81">
        <f>'Class data q'!J80</f>
        <v>-1.3131598353502638E-18</v>
      </c>
      <c r="H81" s="20">
        <f>'Class data q'!K80</f>
        <v>-1.921724407056598E-18</v>
      </c>
      <c r="J81" s="89">
        <v>-1.7405103354335175E-18</v>
      </c>
      <c r="K81" s="7">
        <f t="shared" si="66"/>
        <v>0.16344605098513867</v>
      </c>
      <c r="L81" s="7">
        <f t="shared" si="68"/>
        <v>-0.37614738388067126</v>
      </c>
      <c r="M81" s="7">
        <f t="shared" si="68"/>
        <v>-0.2837516370404678</v>
      </c>
      <c r="N81" s="7">
        <f t="shared" si="68"/>
        <v>0.49533073158547336</v>
      </c>
      <c r="O81" s="7">
        <f t="shared" si="68"/>
        <v>-0.47563214955380084</v>
      </c>
      <c r="P81" s="7">
        <f t="shared" si="68"/>
        <v>-4.9012083213710866E-3</v>
      </c>
      <c r="Q81" s="7">
        <f t="shared" si="68"/>
        <v>0.20708947788170917</v>
      </c>
      <c r="R81" s="7">
        <f t="shared" si="68"/>
        <v>0.11090129308371388</v>
      </c>
      <c r="S81" s="7">
        <f t="shared" si="68"/>
        <v>-7.6376819416466901E-2</v>
      </c>
      <c r="T81" s="7">
        <f t="shared" si="68"/>
        <v>0.19109433586358493</v>
      </c>
      <c r="U81" s="7">
        <f t="shared" si="68"/>
        <v>-0.29565778099847573</v>
      </c>
      <c r="V81" s="7">
        <f t="shared" si="68"/>
        <v>0.44204626583299927</v>
      </c>
      <c r="W81" s="7">
        <f t="shared" si="68"/>
        <v>-0.19641352718709715</v>
      </c>
      <c r="X81" s="7">
        <f t="shared" si="68"/>
        <v>0.24846320106991501</v>
      </c>
      <c r="Y81" s="7">
        <f t="shared" si="68"/>
        <v>4.088630301594133E-2</v>
      </c>
      <c r="Z81" s="7">
        <f t="shared" si="68"/>
        <v>0.23187803358701076</v>
      </c>
      <c r="AA81" s="7">
        <f t="shared" si="68"/>
        <v>0.13089545856076346</v>
      </c>
      <c r="AB81" s="7">
        <f t="shared" si="67"/>
        <v>0.30719578176657353</v>
      </c>
      <c r="AC81" s="7">
        <f t="shared" si="67"/>
        <v>0.26514693769476605</v>
      </c>
      <c r="AD81" s="7">
        <f t="shared" si="67"/>
        <v>0.24425938602445077</v>
      </c>
      <c r="AE81" s="7">
        <f t="shared" si="67"/>
        <v>-0.44943165193669232</v>
      </c>
      <c r="AF81" s="7">
        <f t="shared" si="67"/>
        <v>0.11920071996076176</v>
      </c>
      <c r="AG81" s="7">
        <f t="shared" si="67"/>
        <v>-2.8146428933695788E-2</v>
      </c>
      <c r="AH81" s="7">
        <f t="shared" si="67"/>
        <v>0.26605240654913126</v>
      </c>
      <c r="AI81" s="7">
        <f t="shared" si="67"/>
        <v>0.46830948749499157</v>
      </c>
      <c r="AJ81" s="7">
        <f t="shared" si="67"/>
        <v>-1.8418579112676525E-2</v>
      </c>
      <c r="AK81" s="7">
        <f t="shared" si="67"/>
        <v>0.37703511629955244</v>
      </c>
      <c r="AL81" s="7">
        <f t="shared" si="67"/>
        <v>-0.21428463859997748</v>
      </c>
      <c r="AM81" s="7">
        <f t="shared" si="67"/>
        <v>6.3353467209026348E-2</v>
      </c>
      <c r="AN81" s="7">
        <f t="shared" si="67"/>
        <v>0.4020420899249757</v>
      </c>
      <c r="AO81" s="7">
        <f t="shared" si="67"/>
        <v>0.42268198767455062</v>
      </c>
      <c r="AP81" s="7">
        <f t="shared" si="67"/>
        <v>0.38425635243140971</v>
      </c>
      <c r="AQ81" s="7">
        <f t="shared" si="72"/>
        <v>0.28768725632951048</v>
      </c>
      <c r="AR81" s="7">
        <f t="shared" si="72"/>
        <v>0.42268198767455062</v>
      </c>
      <c r="AS81" s="7">
        <f t="shared" si="72"/>
        <v>0.44189480529612113</v>
      </c>
      <c r="AT81" s="7">
        <f t="shared" si="72"/>
        <v>0.42268198767455062</v>
      </c>
      <c r="AU81" s="7">
        <f t="shared" si="72"/>
        <v>0.38425635243140971</v>
      </c>
      <c r="AV81" s="7">
        <f t="shared" si="72"/>
        <v>0.42268198767455062</v>
      </c>
      <c r="AW81" s="7">
        <f t="shared" si="72"/>
        <v>0.38425635243140971</v>
      </c>
      <c r="AX81" s="7">
        <f t="shared" si="72"/>
        <v>0.38425635243140971</v>
      </c>
      <c r="AY81" s="7">
        <f t="shared" si="72"/>
        <v>0.42268198767455062</v>
      </c>
      <c r="AZ81" s="7">
        <f t="shared" si="72"/>
        <v>0.38425635243140971</v>
      </c>
      <c r="BA81" s="7">
        <f t="shared" si="72"/>
        <v>0.28768725632951048</v>
      </c>
      <c r="BB81" s="7">
        <f t="shared" si="72"/>
        <v>0.40346917005298022</v>
      </c>
      <c r="BC81" s="7">
        <f t="shared" si="72"/>
        <v>0.26267097317042254</v>
      </c>
      <c r="BD81" s="7">
        <f t="shared" si="72"/>
        <v>0.42268198767455062</v>
      </c>
      <c r="BE81" s="7">
        <f t="shared" si="72"/>
        <v>0.40346917005298022</v>
      </c>
      <c r="BF81" s="7">
        <f t="shared" si="72"/>
        <v>0.42268198767455062</v>
      </c>
      <c r="BG81" s="7">
        <f t="shared" si="73"/>
        <v>0.28768725632951048</v>
      </c>
      <c r="BH81" s="7">
        <f t="shared" si="73"/>
        <v>0.28768725632951048</v>
      </c>
      <c r="BI81" s="7">
        <f t="shared" si="73"/>
        <v>0.26267097317042254</v>
      </c>
      <c r="BJ81" s="7">
        <f t="shared" si="73"/>
        <v>0.45447244494034017</v>
      </c>
      <c r="BK81" s="7">
        <f t="shared" si="73"/>
        <v>6.2048276607447939E-2</v>
      </c>
      <c r="BL81" s="7">
        <f t="shared" si="73"/>
        <v>0.13100696469810205</v>
      </c>
      <c r="BM81" s="7">
        <f t="shared" si="73"/>
        <v>0.31150706142897006</v>
      </c>
      <c r="BN81" s="7">
        <f t="shared" si="73"/>
        <v>-5.9335869551091491E-12</v>
      </c>
      <c r="BO81" s="7">
        <f t="shared" si="73"/>
        <v>-2.4068524950848769E-12</v>
      </c>
      <c r="BP81" s="7">
        <f t="shared" si="73"/>
        <v>-5.6858850960850305E-11</v>
      </c>
      <c r="BQ81" s="7">
        <f t="shared" si="73"/>
        <v>-3.4765534895342398E-10</v>
      </c>
      <c r="BR81" s="7">
        <f t="shared" si="73"/>
        <v>-1.613773004116581E-9</v>
      </c>
      <c r="BS81" s="7">
        <f t="shared" si="73"/>
        <v>1.7395720332219045E-12</v>
      </c>
      <c r="BT81" s="7">
        <f t="shared" si="73"/>
        <v>-2.1422863483167021E-12</v>
      </c>
      <c r="BU81" s="7">
        <f t="shared" si="73"/>
        <v>0.16344605098513867</v>
      </c>
      <c r="BV81" s="7">
        <f t="shared" si="73"/>
        <v>-0.37614738388067126</v>
      </c>
      <c r="BW81" s="7">
        <f t="shared" ref="BW81:CL144" si="78">IF(MOD(BW$3/$J81,1)&gt;0.5,-(1-MOD(BW$3/$J81,1)),MOD(BW$3/$J81,1))</f>
        <v>-0.2837516370404678</v>
      </c>
      <c r="BX81" s="7">
        <f t="shared" si="78"/>
        <v>0.49533073158547336</v>
      </c>
      <c r="BY81" s="7">
        <f t="shared" si="78"/>
        <v>-0.47563214955380084</v>
      </c>
      <c r="BZ81" s="7">
        <f t="shared" si="78"/>
        <v>0.14305272687796353</v>
      </c>
      <c r="CA81" s="7">
        <f t="shared" si="78"/>
        <v>0.18265814338702294</v>
      </c>
      <c r="CB81" s="7">
        <f t="shared" si="78"/>
        <v>0.25482319826687611</v>
      </c>
      <c r="CC81" s="7">
        <f t="shared" si="78"/>
        <v>0.33494627164537172</v>
      </c>
      <c r="CD81" s="7">
        <f t="shared" si="78"/>
        <v>0.46519029579891796</v>
      </c>
      <c r="CE81" s="7">
        <f t="shared" si="78"/>
        <v>0.2111768397249506</v>
      </c>
      <c r="CF81" s="7">
        <f t="shared" si="78"/>
        <v>-0.35835103244591282</v>
      </c>
      <c r="CG81" s="7">
        <f t="shared" si="78"/>
        <v>0.25923551846008169</v>
      </c>
      <c r="CH81" s="7">
        <f t="shared" si="78"/>
        <v>0.29510412537710129</v>
      </c>
      <c r="CI81" s="7">
        <f t="shared" si="78"/>
        <v>-0.24553172215252106</v>
      </c>
      <c r="CJ81" s="7">
        <f t="shared" si="78"/>
        <v>0</v>
      </c>
      <c r="CK81" s="7">
        <f t="shared" si="78"/>
        <v>0.17074136740065085</v>
      </c>
      <c r="CL81" s="7">
        <f t="shared" si="78"/>
        <v>-0.35182425658910155</v>
      </c>
      <c r="CM81" s="7">
        <f t="shared" si="76"/>
        <v>8.1243146650789022E-3</v>
      </c>
      <c r="CN81" s="7">
        <f t="shared" si="76"/>
        <v>1.3420849133096269E-2</v>
      </c>
      <c r="CO81" s="7">
        <f t="shared" si="63"/>
        <v>-0.23952575768205353</v>
      </c>
      <c r="CP81" s="7">
        <f t="shared" si="63"/>
        <v>0.48443581921354895</v>
      </c>
      <c r="CQ81" s="7">
        <f t="shared" si="63"/>
        <v>0.32787438668424507</v>
      </c>
      <c r="CR81" s="7">
        <f t="shared" si="63"/>
        <v>0.45762207274965405</v>
      </c>
      <c r="CS81" s="7">
        <f t="shared" si="63"/>
        <v>-0.15210872470764647</v>
      </c>
      <c r="CT81" s="7">
        <f t="shared" si="63"/>
        <v>-0.45293113237467963</v>
      </c>
      <c r="CU81" s="7">
        <f t="shared" si="63"/>
        <v>-0.15783135269199633</v>
      </c>
      <c r="CV81" s="7">
        <f t="shared" si="60"/>
        <v>-0.19476999631763192</v>
      </c>
      <c r="CW81" s="7">
        <f t="shared" si="60"/>
        <v>-0.19761730412953737</v>
      </c>
      <c r="CX81" s="7">
        <f t="shared" si="60"/>
        <v>0.40384578021841944</v>
      </c>
      <c r="CY81" s="7">
        <f t="shared" si="60"/>
        <v>0.40638989355882232</v>
      </c>
      <c r="CZ81" s="7">
        <f t="shared" si="60"/>
        <v>6.5466875214922116E-2</v>
      </c>
      <c r="DA81" s="7">
        <f t="shared" si="60"/>
        <v>-0.44124354120108678</v>
      </c>
      <c r="DB81" s="7">
        <f t="shared" si="60"/>
        <v>0.3305933343559892</v>
      </c>
      <c r="DC81" s="7">
        <f t="shared" si="60"/>
        <v>1.461760123114645E-2</v>
      </c>
      <c r="DD81" s="7">
        <f t="shared" si="60"/>
        <v>1.816067958417987E-2</v>
      </c>
      <c r="DE81" s="7">
        <f t="shared" si="60"/>
        <v>6.3108681378717085E-2</v>
      </c>
      <c r="DF81" s="7">
        <f t="shared" si="60"/>
        <v>1.7582331732604634E-3</v>
      </c>
      <c r="DG81" s="7">
        <f t="shared" si="60"/>
        <v>9.5996208532486932E-4</v>
      </c>
      <c r="DH81" s="7">
        <f t="shared" si="60"/>
        <v>0.12563938694892288</v>
      </c>
      <c r="DI81" s="7">
        <f t="shared" si="60"/>
        <v>-1.4142192596982017E-2</v>
      </c>
      <c r="DJ81" s="7">
        <f t="shared" si="60"/>
        <v>7.1705713497731735E-2</v>
      </c>
      <c r="DK81" s="7">
        <f t="shared" si="60"/>
        <v>0.10907382000065437</v>
      </c>
      <c r="DL81" s="7">
        <f t="shared" si="77"/>
        <v>-0.42905393168255601</v>
      </c>
      <c r="DM81" s="7">
        <f t="shared" si="77"/>
        <v>0.17720512874689226</v>
      </c>
      <c r="DN81" s="7">
        <f t="shared" si="77"/>
        <v>0.16223981490061606</v>
      </c>
      <c r="DO81" s="7">
        <f t="shared" si="77"/>
        <v>0.47529216388897932</v>
      </c>
      <c r="DP81" s="7">
        <f t="shared" si="77"/>
        <v>0.22147487091638973</v>
      </c>
      <c r="DQ81" s="7">
        <f t="shared" si="77"/>
        <v>0.17203895578579168</v>
      </c>
      <c r="DR81" s="7">
        <f t="shared" si="77"/>
        <v>0.31155648278630799</v>
      </c>
      <c r="DS81" s="7">
        <f t="shared" si="77"/>
        <v>0.41995584082938908</v>
      </c>
      <c r="DT81" s="7">
        <f t="shared" si="77"/>
        <v>-0.45398419407098423</v>
      </c>
      <c r="DU81" s="7">
        <f t="shared" si="77"/>
        <v>-0.45406543121240173</v>
      </c>
      <c r="DV81" s="7">
        <f t="shared" si="77"/>
        <v>0.29164210253212641</v>
      </c>
      <c r="DW81" s="7">
        <f t="shared" si="77"/>
        <v>0.37770217224157926</v>
      </c>
      <c r="DX81" s="7">
        <f t="shared" si="77"/>
        <v>0.33772884889589228</v>
      </c>
      <c r="DY81" s="7">
        <f t="shared" si="77"/>
        <v>0.33079229645075231</v>
      </c>
      <c r="DZ81" s="7">
        <f t="shared" si="77"/>
        <v>-0.39157257597333994</v>
      </c>
      <c r="EA81" s="7">
        <f t="shared" si="77"/>
        <v>0.24740323284861199</v>
      </c>
      <c r="EB81" s="7">
        <f t="shared" si="69"/>
        <v>0.30807562154281781</v>
      </c>
      <c r="EC81" s="7">
        <f t="shared" si="69"/>
        <v>0.30719935680860699</v>
      </c>
      <c r="ED81" s="7">
        <f t="shared" si="69"/>
        <v>0.29972141958970716</v>
      </c>
      <c r="EE81" s="7">
        <f t="shared" si="69"/>
        <v>0.12063665537503028</v>
      </c>
      <c r="EF81" s="7">
        <f t="shared" si="69"/>
        <v>0.13428654184041638</v>
      </c>
      <c r="EG81" s="7">
        <f t="shared" si="69"/>
        <v>0.37808095904296857</v>
      </c>
      <c r="EH81" s="7">
        <f t="shared" si="56"/>
        <v>8.4943180334828908E-2</v>
      </c>
      <c r="EI81" s="7">
        <f t="shared" si="56"/>
        <v>0.26685517477120496</v>
      </c>
      <c r="EJ81" s="7">
        <f t="shared" si="71"/>
        <v>0.26809626923053004</v>
      </c>
      <c r="EK81" s="7">
        <f t="shared" si="71"/>
        <v>0.18637284998419823</v>
      </c>
      <c r="EL81" s="7">
        <f t="shared" si="71"/>
        <v>0.11791284645452804</v>
      </c>
      <c r="EM81" s="7">
        <f t="shared" si="71"/>
        <v>0.30458498606002993</v>
      </c>
      <c r="EN81" s="7">
        <f t="shared" si="71"/>
        <v>0.19228335708885458</v>
      </c>
      <c r="EO81" s="7">
        <f t="shared" si="71"/>
        <v>0.39116841032569333</v>
      </c>
      <c r="EP81" s="7">
        <f t="shared" si="71"/>
        <v>0.23570515760195659</v>
      </c>
      <c r="EQ81" s="7">
        <f t="shared" si="71"/>
        <v>-0.18341570612030256</v>
      </c>
      <c r="ER81" s="7">
        <f t="shared" si="71"/>
        <v>0.30699506305591256</v>
      </c>
      <c r="ES81" s="7">
        <f t="shared" si="71"/>
        <v>0.24289663980529272</v>
      </c>
      <c r="ET81" s="7">
        <f t="shared" si="71"/>
        <v>-8.9849763838007468E-2</v>
      </c>
      <c r="EU81" s="7">
        <f t="shared" si="71"/>
        <v>0.19439094465471918</v>
      </c>
      <c r="EV81" s="7">
        <f t="shared" si="71"/>
        <v>0.15535309757606688</v>
      </c>
      <c r="EW81" s="7">
        <f t="shared" si="71"/>
        <v>0.1370564444369238</v>
      </c>
      <c r="EX81" s="7">
        <f t="shared" si="71"/>
        <v>0.3576622473405735</v>
      </c>
      <c r="EY81" s="7">
        <f t="shared" si="71"/>
        <v>-0.27100816138415285</v>
      </c>
      <c r="EZ81" s="7">
        <f t="shared" si="74"/>
        <v>0.38510190374272596</v>
      </c>
      <c r="FA81" s="7">
        <f t="shared" si="74"/>
        <v>0.21196190839999574</v>
      </c>
      <c r="FB81" s="7">
        <f t="shared" si="74"/>
        <v>-0.38531410777619213</v>
      </c>
      <c r="FC81" s="7">
        <f t="shared" si="74"/>
        <v>-0.13764068340047786</v>
      </c>
      <c r="FD81" s="7">
        <f t="shared" si="74"/>
        <v>-0.1489026650634675</v>
      </c>
      <c r="FE81" s="7">
        <f t="shared" si="74"/>
        <v>-6.7635910917648201E-2</v>
      </c>
      <c r="FF81" s="7">
        <f t="shared" si="74"/>
        <v>-6.3898665502451046E-2</v>
      </c>
      <c r="FG81" s="7">
        <f t="shared" si="74"/>
        <v>-9.3992777771433111E-2</v>
      </c>
      <c r="FH81" s="7">
        <f t="shared" si="74"/>
        <v>1.843118642288033E-2</v>
      </c>
      <c r="FI81" s="7">
        <f t="shared" si="74"/>
        <v>0.1714763699236137</v>
      </c>
      <c r="FJ81" s="7">
        <f t="shared" si="74"/>
        <v>-0.36453995209762269</v>
      </c>
      <c r="FK81" s="7">
        <f t="shared" si="74"/>
        <v>3.4521824449225136E-3</v>
      </c>
      <c r="FL81" s="7">
        <f t="shared" si="74"/>
        <v>-0.16581549858492295</v>
      </c>
      <c r="FM81" s="7">
        <f t="shared" si="74"/>
        <v>-0.30458847635994601</v>
      </c>
      <c r="FN81" s="7">
        <f t="shared" si="74"/>
        <v>-0.20777404310860703</v>
      </c>
      <c r="FO81" s="7">
        <f t="shared" si="74"/>
        <v>-0.15186640287701891</v>
      </c>
      <c r="FP81" s="7">
        <f t="shared" si="70"/>
        <v>-0.16199405189658922</v>
      </c>
      <c r="FQ81" s="7">
        <f t="shared" si="70"/>
        <v>0.45615840998026869</v>
      </c>
      <c r="FR81" s="7">
        <f t="shared" si="70"/>
        <v>-7.6601296537925023E-2</v>
      </c>
      <c r="FS81" s="7">
        <f t="shared" si="70"/>
        <v>-0.26213044587281153</v>
      </c>
      <c r="FT81" s="7">
        <f t="shared" si="70"/>
        <v>-0.4608185126164428</v>
      </c>
      <c r="FU81" s="7">
        <f t="shared" si="70"/>
        <v>-9.7638338952156678E-2</v>
      </c>
      <c r="FV81" s="7">
        <f t="shared" si="70"/>
        <v>-0.44589557715793282</v>
      </c>
      <c r="FW81" s="7">
        <f t="shared" si="70"/>
        <v>-0.18130619887482435</v>
      </c>
      <c r="FX81" s="7">
        <f t="shared" si="70"/>
        <v>-0.13735694511925267</v>
      </c>
      <c r="FY81" s="7">
        <f t="shared" si="70"/>
        <v>0.18244882108960217</v>
      </c>
      <c r="FZ81" s="7">
        <f t="shared" si="70"/>
        <v>0.41792158744232832</v>
      </c>
      <c r="GA81" s="7">
        <f t="shared" si="70"/>
        <v>0.3607544814867083</v>
      </c>
      <c r="GB81" s="7">
        <f t="shared" si="70"/>
        <v>0.118596517440821</v>
      </c>
      <c r="GC81" s="7">
        <f t="shared" si="70"/>
        <v>-0.37012528774974385</v>
      </c>
      <c r="GD81" s="7">
        <f t="shared" si="70"/>
        <v>-3.2613400137506687E-3</v>
      </c>
      <c r="GE81" s="7">
        <f t="shared" si="70"/>
        <v>-0.49364902708015279</v>
      </c>
      <c r="GF81" s="7">
        <f t="shared" si="64"/>
        <v>0.37255403808492815</v>
      </c>
      <c r="GG81" s="7">
        <f t="shared" si="64"/>
        <v>5.4212974792335444E-2</v>
      </c>
      <c r="GH81" s="7">
        <f t="shared" si="64"/>
        <v>0.10037030303897154</v>
      </c>
      <c r="GI81" s="7">
        <f t="shared" si="64"/>
        <v>7.3368266977048791E-2</v>
      </c>
      <c r="GJ81" s="7">
        <f t="shared" si="64"/>
        <v>0.18664143156331647</v>
      </c>
      <c r="GK81" s="7">
        <f t="shared" si="64"/>
        <v>-1.3023970797820361E-2</v>
      </c>
    </row>
    <row r="82" spans="6:193">
      <c r="F82" s="20">
        <v>79</v>
      </c>
      <c r="G82">
        <f>'Class data q'!J81</f>
        <v>-1.7405103354335175E-18</v>
      </c>
      <c r="H82" s="20">
        <f>'Class data q'!K81</f>
        <v>-2.6325470622635496E-18</v>
      </c>
      <c r="J82" s="88">
        <v>-2.9717711464688427E-19</v>
      </c>
      <c r="K82" s="7">
        <f t="shared" si="66"/>
        <v>-4.2727292902565606E-2</v>
      </c>
      <c r="L82" s="7">
        <f t="shared" si="68"/>
        <v>-0.34621283865300301</v>
      </c>
      <c r="M82" s="7">
        <f t="shared" si="68"/>
        <v>0.19493163176343309</v>
      </c>
      <c r="N82" s="7">
        <f t="shared" si="68"/>
        <v>-0.24212981101044306</v>
      </c>
      <c r="O82" s="7">
        <f t="shared" si="68"/>
        <v>7.1123644077131232E-2</v>
      </c>
      <c r="P82" s="7">
        <f t="shared" si="68"/>
        <v>0.35678641158108348</v>
      </c>
      <c r="Q82" s="7">
        <f t="shared" si="68"/>
        <v>9.226125181749012E-2</v>
      </c>
      <c r="R82" s="7">
        <f t="shared" si="68"/>
        <v>-0.14760306335529094</v>
      </c>
      <c r="S82" s="7">
        <f t="shared" si="68"/>
        <v>0.42572452519084436</v>
      </c>
      <c r="T82" s="7">
        <f t="shared" si="68"/>
        <v>0.11920349926198659</v>
      </c>
      <c r="U82" s="7">
        <f t="shared" si="68"/>
        <v>0.12519959119666346</v>
      </c>
      <c r="V82" s="7">
        <f t="shared" si="68"/>
        <v>-0.41101835739828907</v>
      </c>
      <c r="W82" s="7">
        <f t="shared" si="68"/>
        <v>-0.15035700004794772</v>
      </c>
      <c r="X82" s="7">
        <f t="shared" si="68"/>
        <v>0.45520212736077625</v>
      </c>
      <c r="Y82" s="7">
        <f t="shared" si="68"/>
        <v>0.23946336871017393</v>
      </c>
      <c r="Z82" s="7">
        <f t="shared" si="68"/>
        <v>-0.49874554776501778</v>
      </c>
      <c r="AA82" s="7">
        <f t="shared" si="68"/>
        <v>-0.23336997616041999</v>
      </c>
      <c r="AB82" s="7">
        <f t="shared" si="67"/>
        <v>-0.20081222000683985</v>
      </c>
      <c r="AC82" s="7">
        <f t="shared" si="67"/>
        <v>-0.44708437251419531</v>
      </c>
      <c r="AD82" s="7">
        <f t="shared" si="67"/>
        <v>0.43058117516001393</v>
      </c>
      <c r="AE82" s="7">
        <f t="shared" si="67"/>
        <v>0.22457501919484413</v>
      </c>
      <c r="AF82" s="7">
        <f t="shared" si="67"/>
        <v>-0.1586753312828435</v>
      </c>
      <c r="AG82" s="7">
        <f t="shared" si="67"/>
        <v>-0.16484832798398041</v>
      </c>
      <c r="AH82" s="7">
        <f t="shared" si="67"/>
        <v>-0.44178121213689514</v>
      </c>
      <c r="AI82" s="7">
        <f t="shared" si="67"/>
        <v>5.3005059969109425E-2</v>
      </c>
      <c r="AJ82" s="7">
        <f t="shared" si="67"/>
        <v>-0.38666124440123895</v>
      </c>
      <c r="AK82" s="7">
        <f t="shared" si="67"/>
        <v>-0.21438296993088102</v>
      </c>
      <c r="AL82" s="7">
        <f t="shared" si="67"/>
        <v>0.4864342471783516</v>
      </c>
      <c r="AM82" s="7">
        <f t="shared" si="67"/>
        <v>0.17050001198754217</v>
      </c>
      <c r="AN82" s="7">
        <f t="shared" si="67"/>
        <v>0.31124196131418103</v>
      </c>
      <c r="AO82" s="7">
        <f t="shared" si="67"/>
        <v>0.4755687160611286</v>
      </c>
      <c r="AP82" s="7">
        <f t="shared" si="67"/>
        <v>0.25051701460102604</v>
      </c>
      <c r="AQ82" s="7">
        <f t="shared" si="72"/>
        <v>-0.31506997566417616</v>
      </c>
      <c r="AR82" s="7">
        <f t="shared" si="72"/>
        <v>0.4755687160611286</v>
      </c>
      <c r="AS82" s="7">
        <f t="shared" si="72"/>
        <v>-0.41190543320882034</v>
      </c>
      <c r="AT82" s="7">
        <f t="shared" si="72"/>
        <v>0.4755687160611286</v>
      </c>
      <c r="AU82" s="7">
        <f t="shared" si="72"/>
        <v>0.25051701460102604</v>
      </c>
      <c r="AV82" s="7">
        <f t="shared" si="72"/>
        <v>0.4755687160611286</v>
      </c>
      <c r="AW82" s="7">
        <f t="shared" si="72"/>
        <v>0.25051701460102604</v>
      </c>
      <c r="AX82" s="7">
        <f t="shared" si="72"/>
        <v>0.25051701460102604</v>
      </c>
      <c r="AY82" s="7">
        <f t="shared" si="72"/>
        <v>0.4755687160611286</v>
      </c>
      <c r="AZ82" s="7">
        <f t="shared" si="72"/>
        <v>0.25051701460102604</v>
      </c>
      <c r="BA82" s="7">
        <f t="shared" si="72"/>
        <v>-0.31506997566417616</v>
      </c>
      <c r="BB82" s="7">
        <f t="shared" si="72"/>
        <v>0.36304286533107755</v>
      </c>
      <c r="BC82" s="7">
        <f t="shared" si="72"/>
        <v>-0.46158562995424823</v>
      </c>
      <c r="BD82" s="7">
        <f t="shared" si="72"/>
        <v>0.4755687160611286</v>
      </c>
      <c r="BE82" s="7">
        <f t="shared" si="72"/>
        <v>0.36304286533107755</v>
      </c>
      <c r="BF82" s="7">
        <f t="shared" si="72"/>
        <v>0.4755687160611286</v>
      </c>
      <c r="BG82" s="7">
        <f t="shared" si="73"/>
        <v>-0.31506997566417616</v>
      </c>
      <c r="BH82" s="7">
        <f t="shared" si="73"/>
        <v>-0.31506997566417616</v>
      </c>
      <c r="BI82" s="7">
        <f t="shared" si="73"/>
        <v>-0.46158562995424823</v>
      </c>
      <c r="BJ82" s="7">
        <f t="shared" si="73"/>
        <v>-0.33824056900104349</v>
      </c>
      <c r="BK82" s="7">
        <f t="shared" si="73"/>
        <v>0.22021653437572031</v>
      </c>
      <c r="BL82" s="7">
        <f t="shared" si="73"/>
        <v>-0.23271690573562398</v>
      </c>
      <c r="BM82" s="7">
        <f t="shared" si="73"/>
        <v>-0.1755618678043771</v>
      </c>
      <c r="BN82" s="7">
        <f t="shared" si="73"/>
        <v>-3.4751868049909262E-11</v>
      </c>
      <c r="BO82" s="7">
        <f t="shared" si="73"/>
        <v>-1.4096501743665613E-11</v>
      </c>
      <c r="BP82" s="7">
        <f t="shared" si="73"/>
        <v>-3.3301172930322309E-10</v>
      </c>
      <c r="BQ82" s="7">
        <f t="shared" si="73"/>
        <v>-2.0361516916977962E-9</v>
      </c>
      <c r="BR82" s="7">
        <f t="shared" si="73"/>
        <v>-9.4515639759151782E-9</v>
      </c>
      <c r="BS82" s="7">
        <f t="shared" si="73"/>
        <v>1.0188345447298282E-11</v>
      </c>
      <c r="BT82" s="7">
        <f t="shared" si="73"/>
        <v>-1.2547074490498744E-11</v>
      </c>
      <c r="BU82" s="7">
        <f t="shared" si="73"/>
        <v>-4.2727292902565606E-2</v>
      </c>
      <c r="BV82" s="7">
        <f t="shared" si="73"/>
        <v>-0.34621283865300301</v>
      </c>
      <c r="BW82" s="7">
        <f t="shared" si="78"/>
        <v>0.19493163176343309</v>
      </c>
      <c r="BX82" s="7">
        <f t="shared" si="78"/>
        <v>-0.24212981101044306</v>
      </c>
      <c r="BY82" s="7">
        <f t="shared" si="78"/>
        <v>7.1123644077131232E-2</v>
      </c>
      <c r="BZ82" s="7">
        <f t="shared" si="78"/>
        <v>-0.16216714756485995</v>
      </c>
      <c r="CA82" s="7">
        <f t="shared" si="78"/>
        <v>6.979431035250494E-2</v>
      </c>
      <c r="CB82" s="7">
        <f t="shared" si="78"/>
        <v>0.49245143193051844</v>
      </c>
      <c r="CC82" s="7">
        <f t="shared" si="78"/>
        <v>-3.8282832423333746E-2</v>
      </c>
      <c r="CD82" s="7">
        <f t="shared" si="78"/>
        <v>-0.27546813709572815</v>
      </c>
      <c r="CE82" s="7">
        <f t="shared" si="78"/>
        <v>0.23682293834168755</v>
      </c>
      <c r="CF82" s="7">
        <f t="shared" si="78"/>
        <v>-0.24198296334107239</v>
      </c>
      <c r="CG82" s="7">
        <f t="shared" si="78"/>
        <v>-0.48170644052664691</v>
      </c>
      <c r="CH82" s="7">
        <f t="shared" si="78"/>
        <v>-0.27163077191112883</v>
      </c>
      <c r="CI82" s="7">
        <f t="shared" si="78"/>
        <v>0.41877846788641193</v>
      </c>
      <c r="CJ82" s="7">
        <f t="shared" si="78"/>
        <v>-0.14318852411751237</v>
      </c>
      <c r="CK82" s="7">
        <f t="shared" si="78"/>
        <v>0</v>
      </c>
      <c r="CL82" s="7">
        <f t="shared" si="78"/>
        <v>-0.20375686760238754</v>
      </c>
      <c r="CM82" s="7">
        <f t="shared" si="76"/>
        <v>-0.38198299298842286</v>
      </c>
      <c r="CN82" s="7">
        <f t="shared" si="76"/>
        <v>7.396404557363212E-2</v>
      </c>
      <c r="CO82" s="7">
        <f t="shared" si="63"/>
        <v>2.4388697168252094E-2</v>
      </c>
      <c r="CP82" s="7">
        <f t="shared" si="63"/>
        <v>-0.44912778293657674</v>
      </c>
      <c r="CQ82" s="7">
        <f t="shared" si="63"/>
        <v>-8.4340867064952363E-2</v>
      </c>
      <c r="CR82" s="7">
        <f t="shared" si="63"/>
        <v>0.10513244200467398</v>
      </c>
      <c r="CS82" s="7">
        <f t="shared" si="63"/>
        <v>-0.17724917268461837</v>
      </c>
      <c r="CT82" s="7">
        <f t="shared" si="63"/>
        <v>0.48349726377327329</v>
      </c>
      <c r="CU82" s="7">
        <f t="shared" si="63"/>
        <v>0.21416070877180005</v>
      </c>
      <c r="CV82" s="7">
        <f t="shared" si="60"/>
        <v>-0.43406720429348411</v>
      </c>
      <c r="CW82" s="7">
        <f t="shared" si="60"/>
        <v>-0.30059581877634667</v>
      </c>
      <c r="CX82" s="7">
        <f t="shared" si="60"/>
        <v>0.36524860006995574</v>
      </c>
      <c r="CY82" s="7">
        <f t="shared" si="60"/>
        <v>0.38014899227797327</v>
      </c>
      <c r="CZ82" s="7">
        <f t="shared" si="60"/>
        <v>0.24023862193141099</v>
      </c>
      <c r="DA82" s="7">
        <f t="shared" si="60"/>
        <v>0.27253124011693552</v>
      </c>
      <c r="DB82" s="7">
        <f t="shared" si="60"/>
        <v>-6.3777165493586141E-2</v>
      </c>
      <c r="DC82" s="7">
        <f t="shared" si="60"/>
        <v>8.5612534640452501E-2</v>
      </c>
      <c r="DD82" s="7">
        <f t="shared" si="60"/>
        <v>0.10636367659844947</v>
      </c>
      <c r="DE82" s="7">
        <f t="shared" si="60"/>
        <v>0.36961564932668167</v>
      </c>
      <c r="DF82" s="7">
        <f t="shared" si="60"/>
        <v>1.0297640226429164E-2</v>
      </c>
      <c r="DG82" s="7">
        <f t="shared" si="60"/>
        <v>5.6223169577427779E-3</v>
      </c>
      <c r="DH82" s="7">
        <f t="shared" si="60"/>
        <v>-0.26415379669470807</v>
      </c>
      <c r="DI82" s="7">
        <f t="shared" si="60"/>
        <v>-8.282815589614434E-2</v>
      </c>
      <c r="DJ82" s="7">
        <f t="shared" si="60"/>
        <v>0.41996684569985704</v>
      </c>
      <c r="DK82" s="7">
        <f t="shared" si="60"/>
        <v>-0.36117519930182662</v>
      </c>
      <c r="DL82" s="7">
        <f t="shared" si="77"/>
        <v>0.34392348503159287</v>
      </c>
      <c r="DM82" s="7">
        <f t="shared" si="77"/>
        <v>3.7857031630032401E-2</v>
      </c>
      <c r="DN82" s="7">
        <f t="shared" si="77"/>
        <v>-4.9791990245021234E-2</v>
      </c>
      <c r="DO82" s="7">
        <f t="shared" si="77"/>
        <v>-0.21630340013800575</v>
      </c>
      <c r="DP82" s="7">
        <f t="shared" si="77"/>
        <v>0.29713656560270407</v>
      </c>
      <c r="DQ82" s="7">
        <f t="shared" si="77"/>
        <v>7.5997305450645758E-3</v>
      </c>
      <c r="DR82" s="7">
        <f t="shared" si="77"/>
        <v>-0.17527241623156664</v>
      </c>
      <c r="DS82" s="7">
        <f t="shared" si="77"/>
        <v>0.45960218793344554</v>
      </c>
      <c r="DT82" s="7">
        <f t="shared" si="77"/>
        <v>0.19791163817828528</v>
      </c>
      <c r="DU82" s="7">
        <f t="shared" si="77"/>
        <v>0.19743584755616261</v>
      </c>
      <c r="DV82" s="7">
        <f t="shared" si="77"/>
        <v>-0.29190718703934504</v>
      </c>
      <c r="DW82" s="7">
        <f t="shared" si="77"/>
        <v>0.21213041685022516</v>
      </c>
      <c r="DX82" s="7">
        <f t="shared" si="77"/>
        <v>-2.1985802049955483E-2</v>
      </c>
      <c r="DY82" s="7">
        <f t="shared" si="77"/>
        <v>-6.2611882013712039E-2</v>
      </c>
      <c r="DZ82" s="7">
        <f t="shared" si="77"/>
        <v>-0.43655528071903715</v>
      </c>
      <c r="EA82" s="7">
        <f t="shared" si="77"/>
        <v>0.30580556920066471</v>
      </c>
      <c r="EB82" s="7">
        <f t="shared" si="69"/>
        <v>-0.19565916430839447</v>
      </c>
      <c r="EC82" s="7">
        <f t="shared" si="69"/>
        <v>-0.20079128165963156</v>
      </c>
      <c r="ED82" s="7">
        <f t="shared" si="69"/>
        <v>-0.24458815017921287</v>
      </c>
      <c r="EE82" s="7">
        <f t="shared" si="69"/>
        <v>-0.29345385238744193</v>
      </c>
      <c r="EF82" s="7">
        <f t="shared" si="69"/>
        <v>-0.21350904069247556</v>
      </c>
      <c r="EG82" s="7">
        <f t="shared" si="69"/>
        <v>0.21434889973551519</v>
      </c>
      <c r="EH82" s="7">
        <f t="shared" si="56"/>
        <v>0.49749619338298162</v>
      </c>
      <c r="EI82" s="7">
        <f t="shared" si="56"/>
        <v>-0.43707955000137977</v>
      </c>
      <c r="EJ82" s="7">
        <f t="shared" si="71"/>
        <v>-0.42981069372935066</v>
      </c>
      <c r="EK82" s="7">
        <f t="shared" si="71"/>
        <v>9.1550646580377482E-2</v>
      </c>
      <c r="EL82" s="7">
        <f t="shared" si="71"/>
        <v>-0.30940668773115054</v>
      </c>
      <c r="EM82" s="7">
        <f t="shared" si="71"/>
        <v>-0.21610315826210913</v>
      </c>
      <c r="EN82" s="7">
        <f t="shared" si="71"/>
        <v>0.12616737241921383</v>
      </c>
      <c r="EO82" s="7">
        <f t="shared" si="71"/>
        <v>0.29099963459823064</v>
      </c>
      <c r="EP82" s="7">
        <f t="shared" si="71"/>
        <v>0.38048067196782975</v>
      </c>
      <c r="EQ82" s="7">
        <f t="shared" si="71"/>
        <v>-0.21741973657999036</v>
      </c>
      <c r="ER82" s="7">
        <f t="shared" si="71"/>
        <v>-0.20198779165486336</v>
      </c>
      <c r="ES82" s="7">
        <f t="shared" si="71"/>
        <v>0.42259982746493341</v>
      </c>
      <c r="ET82" s="7">
        <f t="shared" si="71"/>
        <v>0.33057834793071361</v>
      </c>
      <c r="EU82" s="7">
        <f t="shared" si="71"/>
        <v>-4.6774086561152117E-3</v>
      </c>
      <c r="EV82" s="7">
        <f t="shared" si="71"/>
        <v>-9.0126195302599577E-2</v>
      </c>
      <c r="EW82" s="7">
        <f t="shared" si="71"/>
        <v>-0.19728624337817413</v>
      </c>
      <c r="EX82" s="7">
        <f t="shared" si="71"/>
        <v>9.4760354714191752E-2</v>
      </c>
      <c r="EY82" s="7">
        <f t="shared" si="71"/>
        <v>0.26956776622996781</v>
      </c>
      <c r="EZ82" s="7">
        <f t="shared" si="74"/>
        <v>0.25546924922459047</v>
      </c>
      <c r="FA82" s="7">
        <f t="shared" si="74"/>
        <v>9.8232413449535372E-2</v>
      </c>
      <c r="FB82" s="7">
        <f t="shared" si="74"/>
        <v>-0.39990061236053576</v>
      </c>
      <c r="FC82" s="7">
        <f t="shared" si="74"/>
        <v>0.1938644659117732</v>
      </c>
      <c r="FD82" s="7">
        <f t="shared" si="74"/>
        <v>0.12790516246679717</v>
      </c>
      <c r="FE82" s="7">
        <f t="shared" si="74"/>
        <v>-0.39613077924424767</v>
      </c>
      <c r="FF82" s="7">
        <f t="shared" si="74"/>
        <v>-0.37424243740833152</v>
      </c>
      <c r="FG82" s="7">
        <f t="shared" si="74"/>
        <v>0.44950202049819832</v>
      </c>
      <c r="FH82" s="7">
        <f t="shared" si="74"/>
        <v>-5.3797890542568894E-2</v>
      </c>
      <c r="FI82" s="7">
        <f t="shared" si="74"/>
        <v>8.9441088564683469E-3</v>
      </c>
      <c r="FJ82" s="7">
        <f t="shared" si="74"/>
        <v>-0.27591063015793793</v>
      </c>
      <c r="FK82" s="7">
        <f t="shared" si="74"/>
        <v>0.16804664352294196</v>
      </c>
      <c r="FL82" s="7">
        <f t="shared" si="74"/>
        <v>2.1890878540901326E-2</v>
      </c>
      <c r="FM82" s="7">
        <f t="shared" si="74"/>
        <v>6.5935185648243078E-2</v>
      </c>
      <c r="FN82" s="7">
        <f t="shared" si="74"/>
        <v>0.21731150992872017</v>
      </c>
      <c r="FO82" s="7">
        <f t="shared" si="74"/>
        <v>-2.5682408820870251E-2</v>
      </c>
      <c r="FP82" s="7">
        <f t="shared" si="70"/>
        <v>-0.23282600158508515</v>
      </c>
      <c r="FQ82" s="7">
        <f t="shared" si="70"/>
        <v>0.10583872039046582</v>
      </c>
      <c r="FR82" s="7">
        <f t="shared" si="70"/>
        <v>-0.15994263557318078</v>
      </c>
      <c r="FS82" s="7">
        <f t="shared" si="70"/>
        <v>0.46707106525651199</v>
      </c>
      <c r="FT82" s="7">
        <f t="shared" si="70"/>
        <v>-0.27168124946113181</v>
      </c>
      <c r="FU82" s="7">
        <f t="shared" si="70"/>
        <v>0.42815065593890445</v>
      </c>
      <c r="FV82" s="7">
        <f t="shared" si="70"/>
        <v>0.24528514253866174</v>
      </c>
      <c r="FW82" s="7">
        <f t="shared" si="70"/>
        <v>-0.20506475033621641</v>
      </c>
      <c r="FX82" s="7">
        <f t="shared" si="70"/>
        <v>-0.23403930481913804</v>
      </c>
      <c r="FY82" s="7">
        <f t="shared" si="70"/>
        <v>6.8568349118812932E-2</v>
      </c>
      <c r="FZ82" s="7">
        <f t="shared" si="70"/>
        <v>0.16131090111622903</v>
      </c>
      <c r="GA82" s="7">
        <f t="shared" si="70"/>
        <v>-0.104546939292959</v>
      </c>
      <c r="GB82" s="7">
        <f t="shared" si="70"/>
        <v>-0.48338611210920135</v>
      </c>
      <c r="GC82" s="7">
        <f t="shared" si="70"/>
        <v>-8.2557229254121012E-2</v>
      </c>
      <c r="GD82" s="7">
        <f t="shared" si="70"/>
        <v>6.8415418756103463E-2</v>
      </c>
      <c r="GE82" s="7">
        <f t="shared" si="70"/>
        <v>0.34877438492208057</v>
      </c>
      <c r="GF82" s="7">
        <f t="shared" si="64"/>
        <v>-0.31021786492033243</v>
      </c>
      <c r="GG82" s="7">
        <f t="shared" si="64"/>
        <v>-0.32482898824218864</v>
      </c>
      <c r="GH82" s="7">
        <f t="shared" si="64"/>
        <v>-0.37798596786751659</v>
      </c>
      <c r="GI82" s="7">
        <f t="shared" si="64"/>
        <v>-0.13841065082808512</v>
      </c>
      <c r="GJ82" s="7">
        <f t="shared" si="64"/>
        <v>4.6730301803449947E-2</v>
      </c>
      <c r="GK82" s="7">
        <f t="shared" si="64"/>
        <v>0.20777843778220628</v>
      </c>
    </row>
    <row r="83" spans="6:193">
      <c r="F83" s="20">
        <v>80</v>
      </c>
      <c r="G83">
        <f>'Class data q'!J82</f>
        <v>-2.9717711464688427E-19</v>
      </c>
      <c r="H83" s="20">
        <f>'Class data q'!K82</f>
        <v>-4.3918066656437299E-19</v>
      </c>
      <c r="J83" s="89">
        <v>-1.1281565805839724E-18</v>
      </c>
      <c r="K83" s="7">
        <f t="shared" si="66"/>
        <v>0.25216317124895127</v>
      </c>
      <c r="L83" s="7">
        <f t="shared" si="68"/>
        <v>-3.7525513009132316E-2</v>
      </c>
      <c r="M83" s="7">
        <f t="shared" si="68"/>
        <v>0.10502185594051205</v>
      </c>
      <c r="N83" s="7">
        <f t="shared" si="68"/>
        <v>0.30698347907403489</v>
      </c>
      <c r="O83" s="7">
        <f t="shared" si="68"/>
        <v>-0.19100975965744171</v>
      </c>
      <c r="P83" s="7">
        <f t="shared" si="68"/>
        <v>-0.4446720458794573</v>
      </c>
      <c r="Q83" s="7">
        <f t="shared" si="68"/>
        <v>-0.10441353248904761</v>
      </c>
      <c r="R83" s="7">
        <f t="shared" si="68"/>
        <v>-0.13103801613453925</v>
      </c>
      <c r="S83" s="7">
        <f t="shared" si="68"/>
        <v>-0.17182347247971563</v>
      </c>
      <c r="T83" s="7">
        <f t="shared" si="68"/>
        <v>0.29481870897850676</v>
      </c>
      <c r="U83" s="7">
        <f t="shared" si="68"/>
        <v>8.6653158748367654E-2</v>
      </c>
      <c r="V83" s="7">
        <f t="shared" si="68"/>
        <v>-0.31801479718013359</v>
      </c>
      <c r="W83" s="7">
        <f t="shared" si="68"/>
        <v>-0.30302511191410719</v>
      </c>
      <c r="X83" s="7">
        <f t="shared" si="68"/>
        <v>0.38332690415476811</v>
      </c>
      <c r="Y83" s="7">
        <f t="shared" si="68"/>
        <v>6.3079039028497319E-2</v>
      </c>
      <c r="Z83" s="7">
        <f t="shared" si="68"/>
        <v>-0.18505200822680767</v>
      </c>
      <c r="AA83" s="7">
        <f t="shared" si="68"/>
        <v>0.20194439531468986</v>
      </c>
      <c r="AB83" s="7">
        <f t="shared" si="67"/>
        <v>0.47393902794019355</v>
      </c>
      <c r="AC83" s="7">
        <f t="shared" si="67"/>
        <v>0.40906643050152108</v>
      </c>
      <c r="AD83" s="7">
        <f t="shared" si="67"/>
        <v>0.3768412942130222</v>
      </c>
      <c r="AE83" s="7">
        <f t="shared" si="67"/>
        <v>-0.15058785574719424</v>
      </c>
      <c r="AF83" s="7">
        <f t="shared" si="67"/>
        <v>-0.35888960516202584</v>
      </c>
      <c r="AG83" s="7">
        <f t="shared" si="67"/>
        <v>-4.3424070122681124E-2</v>
      </c>
      <c r="AH83" s="7">
        <f t="shared" si="67"/>
        <v>0.41046338011521744</v>
      </c>
      <c r="AI83" s="7">
        <f t="shared" si="67"/>
        <v>-0.38718224397814538</v>
      </c>
      <c r="AJ83" s="7">
        <f t="shared" si="67"/>
        <v>-0.37015489110081035</v>
      </c>
      <c r="AK83" s="7">
        <f t="shared" si="67"/>
        <v>-0.18855968130345602</v>
      </c>
      <c r="AL83" s="7">
        <f t="shared" si="67"/>
        <v>0.16050396152849089</v>
      </c>
      <c r="AM83" s="7">
        <f t="shared" si="67"/>
        <v>-0.3996634318833685</v>
      </c>
      <c r="AN83" s="7">
        <f t="shared" si="67"/>
        <v>-0.21717019754424882</v>
      </c>
      <c r="AO83" s="7">
        <f t="shared" si="67"/>
        <v>-0.34788984010683721</v>
      </c>
      <c r="AP83" s="7">
        <f t="shared" si="67"/>
        <v>-0.40717258191530648</v>
      </c>
      <c r="AQ83" s="7">
        <f t="shared" si="72"/>
        <v>0.4438414415442522</v>
      </c>
      <c r="AR83" s="7">
        <f t="shared" si="72"/>
        <v>-0.34788984010683721</v>
      </c>
      <c r="AS83" s="7">
        <f t="shared" si="72"/>
        <v>-0.31824846920260252</v>
      </c>
      <c r="AT83" s="7">
        <f t="shared" si="72"/>
        <v>-0.34788984010683721</v>
      </c>
      <c r="AU83" s="7">
        <f t="shared" si="72"/>
        <v>-0.40717258191530648</v>
      </c>
      <c r="AV83" s="7">
        <f t="shared" si="72"/>
        <v>-0.34788984010683721</v>
      </c>
      <c r="AW83" s="7">
        <f t="shared" si="72"/>
        <v>-0.40717258191530648</v>
      </c>
      <c r="AX83" s="7">
        <f t="shared" si="72"/>
        <v>-0.40717258191530648</v>
      </c>
      <c r="AY83" s="7">
        <f t="shared" si="72"/>
        <v>-0.34788984010683721</v>
      </c>
      <c r="AZ83" s="7">
        <f t="shared" si="72"/>
        <v>-0.40717258191530648</v>
      </c>
      <c r="BA83" s="7">
        <f t="shared" si="72"/>
        <v>0.4438414415442522</v>
      </c>
      <c r="BB83" s="7">
        <f t="shared" si="72"/>
        <v>-0.37753121101107179</v>
      </c>
      <c r="BC83" s="7">
        <f t="shared" si="72"/>
        <v>0.40524653358388235</v>
      </c>
      <c r="BD83" s="7">
        <f t="shared" si="72"/>
        <v>-0.34788984010683721</v>
      </c>
      <c r="BE83" s="7">
        <f t="shared" si="72"/>
        <v>-0.37753121101107179</v>
      </c>
      <c r="BF83" s="7">
        <f t="shared" si="72"/>
        <v>-0.34788984010683721</v>
      </c>
      <c r="BG83" s="7">
        <f t="shared" si="73"/>
        <v>0.4438414415442522</v>
      </c>
      <c r="BH83" s="7">
        <f t="shared" si="73"/>
        <v>0.4438414415442522</v>
      </c>
      <c r="BI83" s="7">
        <f t="shared" si="73"/>
        <v>0.40524653358388235</v>
      </c>
      <c r="BJ83" s="7">
        <f t="shared" si="73"/>
        <v>-0.29884379420191265</v>
      </c>
      <c r="BK83" s="7">
        <f t="shared" si="73"/>
        <v>-0.36148099122218591</v>
      </c>
      <c r="BL83" s="7">
        <f t="shared" si="73"/>
        <v>0.20211642603085306</v>
      </c>
      <c r="BM83" s="7">
        <f t="shared" si="73"/>
        <v>0.48059043337494378</v>
      </c>
      <c r="BN83" s="7">
        <f t="shared" si="73"/>
        <v>-9.1542329272442657E-12</v>
      </c>
      <c r="BO83" s="7">
        <f t="shared" si="73"/>
        <v>-3.7132519281612986E-12</v>
      </c>
      <c r="BP83" s="7">
        <f t="shared" si="73"/>
        <v>-8.7721385710892719E-11</v>
      </c>
      <c r="BQ83" s="7">
        <f t="shared" si="73"/>
        <v>-5.3635962338205445E-10</v>
      </c>
      <c r="BR83" s="7">
        <f t="shared" si="73"/>
        <v>-2.4897151007508E-9</v>
      </c>
      <c r="BS83" s="7">
        <f t="shared" si="73"/>
        <v>2.6837968728477033E-12</v>
      </c>
      <c r="BT83" s="7">
        <f t="shared" si="73"/>
        <v>-3.305133944309091E-12</v>
      </c>
      <c r="BU83" s="7">
        <f t="shared" si="73"/>
        <v>0.25216317124895127</v>
      </c>
      <c r="BV83" s="7">
        <f t="shared" si="73"/>
        <v>-3.7525513009132316E-2</v>
      </c>
      <c r="BW83" s="7">
        <f t="shared" si="78"/>
        <v>0.10502185594051205</v>
      </c>
      <c r="BX83" s="7">
        <f t="shared" si="78"/>
        <v>0.30698347907403489</v>
      </c>
      <c r="BY83" s="7">
        <f t="shared" si="78"/>
        <v>-0.19100975965744171</v>
      </c>
      <c r="BZ83" s="7">
        <f t="shared" si="78"/>
        <v>0.2207005250230076</v>
      </c>
      <c r="CA83" s="7">
        <f t="shared" si="78"/>
        <v>0.28180342329044911</v>
      </c>
      <c r="CB83" s="7">
        <f t="shared" si="78"/>
        <v>0.39313905350101308</v>
      </c>
      <c r="CC83" s="7">
        <f t="shared" si="78"/>
        <v>-0.48324775332877734</v>
      </c>
      <c r="CD83" s="7">
        <f t="shared" si="78"/>
        <v>-0.28230838545277126</v>
      </c>
      <c r="CE83" s="7">
        <f t="shared" si="78"/>
        <v>0.32580182438434624</v>
      </c>
      <c r="CF83" s="7">
        <f t="shared" si="78"/>
        <v>-1.006945403798265E-2</v>
      </c>
      <c r="CG83" s="7">
        <f t="shared" si="78"/>
        <v>0.39994634340357349</v>
      </c>
      <c r="CH83" s="7">
        <f t="shared" si="78"/>
        <v>0.45528412375349531</v>
      </c>
      <c r="CI83" s="7">
        <f t="shared" si="78"/>
        <v>0.16398721414231998</v>
      </c>
      <c r="CJ83" s="7">
        <f t="shared" si="78"/>
        <v>-0.45720854233499231</v>
      </c>
      <c r="CK83" s="7">
        <f t="shared" si="78"/>
        <v>0.26341832309576674</v>
      </c>
      <c r="CL83" s="7">
        <f t="shared" si="78"/>
        <v>0</v>
      </c>
      <c r="CM83" s="7">
        <f t="shared" si="76"/>
        <v>-0.35909150374031018</v>
      </c>
      <c r="CN83" s="7">
        <f t="shared" si="76"/>
        <v>-0.38021402129274051</v>
      </c>
      <c r="CO83" s="7">
        <f t="shared" si="63"/>
        <v>-0.1983724621825802</v>
      </c>
      <c r="CP83" s="7">
        <f t="shared" si="63"/>
        <v>-0.16703364100037099</v>
      </c>
      <c r="CQ83" s="7">
        <f t="shared" si="63"/>
        <v>0.10492221027371684</v>
      </c>
      <c r="CR83" s="7">
        <f t="shared" si="63"/>
        <v>-0.32327854100779518</v>
      </c>
      <c r="CS83" s="7">
        <f t="shared" si="63"/>
        <v>-0.14908912578526001</v>
      </c>
      <c r="CT83" s="7">
        <f t="shared" si="63"/>
        <v>0.15705087136196028</v>
      </c>
      <c r="CU83" s="7">
        <f t="shared" si="63"/>
        <v>-0.18721191303982465</v>
      </c>
      <c r="CV83" s="7">
        <f t="shared" si="60"/>
        <v>0.18371403976689038</v>
      </c>
      <c r="CW83" s="7">
        <f t="shared" si="60"/>
        <v>0.23790916896716974</v>
      </c>
      <c r="CX83" s="7">
        <f t="shared" si="60"/>
        <v>-0.37695018006496239</v>
      </c>
      <c r="CY83" s="7">
        <f t="shared" si="60"/>
        <v>-0.37302514373605722</v>
      </c>
      <c r="CZ83" s="7">
        <f t="shared" si="60"/>
        <v>-0.35620680649338921</v>
      </c>
      <c r="DA83" s="7">
        <f t="shared" si="60"/>
        <v>-0.13795530844988679</v>
      </c>
      <c r="DB83" s="7">
        <f t="shared" si="60"/>
        <v>-0.48996342779458812</v>
      </c>
      <c r="DC83" s="7">
        <f t="shared" si="60"/>
        <v>2.2551910310966244E-2</v>
      </c>
      <c r="DD83" s="7">
        <f t="shared" si="60"/>
        <v>2.801814132786401E-2</v>
      </c>
      <c r="DE83" s="7">
        <f t="shared" si="60"/>
        <v>9.7363534535587465E-2</v>
      </c>
      <c r="DF83" s="7">
        <f t="shared" si="60"/>
        <v>2.7125871202894826E-3</v>
      </c>
      <c r="DG83" s="7">
        <f t="shared" si="60"/>
        <v>1.4810213049214955E-3</v>
      </c>
      <c r="DH83" s="7">
        <f t="shared" si="60"/>
        <v>0.19383537293106665</v>
      </c>
      <c r="DI83" s="7">
        <f t="shared" si="60"/>
        <v>-2.1818453931277126E-2</v>
      </c>
      <c r="DJ83" s="7">
        <f t="shared" si="60"/>
        <v>0.11062696225007497</v>
      </c>
      <c r="DK83" s="7">
        <f t="shared" si="60"/>
        <v>0.16827815775190022</v>
      </c>
      <c r="DL83" s="7">
        <f t="shared" si="77"/>
        <v>-0.11914928301242556</v>
      </c>
      <c r="DM83" s="7">
        <f t="shared" si="77"/>
        <v>0.27339055888513331</v>
      </c>
      <c r="DN83" s="7">
        <f t="shared" si="77"/>
        <v>0.2503022005218225</v>
      </c>
      <c r="DO83" s="7">
        <f t="shared" si="77"/>
        <v>-0.26672330965696589</v>
      </c>
      <c r="DP83" s="7">
        <f t="shared" si="77"/>
        <v>0.34168953893726633</v>
      </c>
      <c r="DQ83" s="7">
        <f t="shared" si="77"/>
        <v>0.26542023137192733</v>
      </c>
      <c r="DR83" s="7">
        <f t="shared" si="77"/>
        <v>0.48066668022287096</v>
      </c>
      <c r="DS83" s="7">
        <f t="shared" si="77"/>
        <v>-0.35209571617189284</v>
      </c>
      <c r="DT83" s="7">
        <f t="shared" si="77"/>
        <v>-0.15761147886263971</v>
      </c>
      <c r="DU83" s="7">
        <f t="shared" si="77"/>
        <v>-0.15773681083046387</v>
      </c>
      <c r="DV83" s="7">
        <f t="shared" si="77"/>
        <v>0.44994294448202693</v>
      </c>
      <c r="DW83" s="7">
        <f t="shared" si="77"/>
        <v>-0.41728431512417419</v>
      </c>
      <c r="DX83" s="7">
        <f t="shared" si="77"/>
        <v>-0.4789548169163812</v>
      </c>
      <c r="DY83" s="7">
        <f t="shared" si="77"/>
        <v>-0.48965647077438856</v>
      </c>
      <c r="DZ83" s="7">
        <f t="shared" si="77"/>
        <v>-6.1323367602543422E-2</v>
      </c>
      <c r="EA83" s="7">
        <f t="shared" si="77"/>
        <v>-7.5516948097447134E-2</v>
      </c>
      <c r="EB83" s="7">
        <f t="shared" si="69"/>
        <v>0.47529643723109716</v>
      </c>
      <c r="EC83" s="7">
        <f t="shared" si="69"/>
        <v>0.4739445434845036</v>
      </c>
      <c r="ED83" s="7">
        <f t="shared" si="69"/>
        <v>0.46240764582222971</v>
      </c>
      <c r="EE83" s="7">
        <f t="shared" si="69"/>
        <v>0.18611720139387414</v>
      </c>
      <c r="EF83" s="7">
        <f t="shared" si="69"/>
        <v>0.20717612963076903</v>
      </c>
      <c r="EG83" s="7">
        <f t="shared" si="69"/>
        <v>-0.41669992608271444</v>
      </c>
      <c r="EH83" s="7">
        <f t="shared" si="56"/>
        <v>0.13104961300747231</v>
      </c>
      <c r="EI83" s="7">
        <f t="shared" si="56"/>
        <v>0.41170188407071773</v>
      </c>
      <c r="EJ83" s="7">
        <f t="shared" si="71"/>
        <v>0.4136166340007198</v>
      </c>
      <c r="EK83" s="7">
        <f t="shared" si="71"/>
        <v>0.28753444089630303</v>
      </c>
      <c r="EL83" s="7">
        <f t="shared" si="71"/>
        <v>0.18191493225901154</v>
      </c>
      <c r="EM83" s="7">
        <f t="shared" si="71"/>
        <v>0.46991111462642965</v>
      </c>
      <c r="EN83" s="7">
        <f t="shared" si="71"/>
        <v>0.29665312076783518</v>
      </c>
      <c r="EO83" s="7">
        <f t="shared" si="71"/>
        <v>-0.39650871804111976</v>
      </c>
      <c r="EP83" s="7">
        <f t="shared" si="71"/>
        <v>0.36364390367588301</v>
      </c>
      <c r="EQ83" s="7">
        <f t="shared" si="71"/>
        <v>0.25981927306100938</v>
      </c>
      <c r="ER83" s="7">
        <f t="shared" si="71"/>
        <v>0.47362936082799229</v>
      </c>
      <c r="ES83" s="7">
        <f t="shared" si="71"/>
        <v>0.37473886098713988</v>
      </c>
      <c r="ET83" s="7">
        <f t="shared" si="71"/>
        <v>0.40417200954251142</v>
      </c>
      <c r="EU83" s="7">
        <f t="shared" si="71"/>
        <v>-0.15730385347426012</v>
      </c>
      <c r="EV83" s="7">
        <f t="shared" si="71"/>
        <v>0.23967743186215443</v>
      </c>
      <c r="EW83" s="7">
        <f t="shared" si="71"/>
        <v>0.2114495116952248</v>
      </c>
      <c r="EX83" s="7">
        <f t="shared" si="71"/>
        <v>-0.44820174007369407</v>
      </c>
      <c r="EY83" s="7">
        <f t="shared" si="71"/>
        <v>0.12468238132403697</v>
      </c>
      <c r="EZ83" s="7">
        <f t="shared" si="74"/>
        <v>-0.40586807257519031</v>
      </c>
      <c r="FA83" s="7">
        <f t="shared" si="74"/>
        <v>-0.13019552070510598</v>
      </c>
      <c r="FB83" s="7">
        <f t="shared" si="74"/>
        <v>-5.1667856329915662E-2</v>
      </c>
      <c r="FC83" s="7">
        <f t="shared" si="74"/>
        <v>-0.21235087057743107</v>
      </c>
      <c r="FD83" s="7">
        <f t="shared" si="74"/>
        <v>-0.22972575968347142</v>
      </c>
      <c r="FE83" s="7">
        <f t="shared" si="74"/>
        <v>-0.10434810559513907</v>
      </c>
      <c r="FF83" s="7">
        <f t="shared" si="74"/>
        <v>-9.8582315293375133E-2</v>
      </c>
      <c r="FG83" s="7">
        <f t="shared" si="74"/>
        <v>-0.14501125462797237</v>
      </c>
      <c r="FH83" s="7">
        <f t="shared" si="74"/>
        <v>-3.2451436126706312E-2</v>
      </c>
      <c r="FI83" s="7">
        <f t="shared" si="74"/>
        <v>-0.33452812860055303</v>
      </c>
      <c r="FJ83" s="7">
        <f t="shared" si="74"/>
        <v>0.18084212993612958</v>
      </c>
      <c r="FK83" s="7">
        <f t="shared" si="74"/>
        <v>-0.13654586738878649</v>
      </c>
      <c r="FL83" s="7">
        <f t="shared" si="74"/>
        <v>0.14280187619988283</v>
      </c>
      <c r="FM83" s="7">
        <f t="shared" si="74"/>
        <v>0.47149556919884361</v>
      </c>
      <c r="FN83" s="7">
        <f t="shared" si="74"/>
        <v>0.45199320086239325</v>
      </c>
      <c r="FO83" s="7">
        <f t="shared" si="74"/>
        <v>-9.0127342365132534E-2</v>
      </c>
      <c r="FP83" s="7">
        <f t="shared" si="70"/>
        <v>3.6119672216361032E-2</v>
      </c>
      <c r="FQ83" s="7">
        <f t="shared" si="70"/>
        <v>0.47630251795447975</v>
      </c>
      <c r="FR83" s="7">
        <f t="shared" si="70"/>
        <v>-3.3029449298425106E-3</v>
      </c>
      <c r="FS83" s="7">
        <f t="shared" si="70"/>
        <v>-0.20395281634154649</v>
      </c>
      <c r="FT83" s="7">
        <f t="shared" si="70"/>
        <v>0.46021896586148792</v>
      </c>
      <c r="FU83" s="7">
        <f t="shared" si="70"/>
        <v>-0.15063559527598791</v>
      </c>
      <c r="FV83" s="7">
        <f t="shared" si="70"/>
        <v>-0.1451324297848593</v>
      </c>
      <c r="FW83" s="7">
        <f t="shared" si="70"/>
        <v>0.26307380281921566</v>
      </c>
      <c r="FX83" s="7">
        <f t="shared" si="70"/>
        <v>0.41646125141407886</v>
      </c>
      <c r="FY83" s="7">
        <f t="shared" si="70"/>
        <v>0.28148048263808956</v>
      </c>
      <c r="FZ83" s="7">
        <f t="shared" si="70"/>
        <v>-0.26965122959016119</v>
      </c>
      <c r="GA83" s="7">
        <f t="shared" si="70"/>
        <v>-0.3153530930212014</v>
      </c>
      <c r="GB83" s="7">
        <f t="shared" si="70"/>
        <v>-0.28113579349266615</v>
      </c>
      <c r="GC83" s="7">
        <f t="shared" si="70"/>
        <v>-0.12531249849473625</v>
      </c>
      <c r="GD83" s="7">
        <f t="shared" si="70"/>
        <v>-0.35885813745744599</v>
      </c>
      <c r="GE83" s="7">
        <f t="shared" si="70"/>
        <v>0.14362365570718794</v>
      </c>
      <c r="GF83" s="7">
        <f t="shared" si="64"/>
        <v>-0.20926694084249675</v>
      </c>
      <c r="GG83" s="7">
        <f t="shared" si="64"/>
        <v>0.24101125471588603</v>
      </c>
      <c r="GH83" s="7">
        <f t="shared" si="64"/>
        <v>0.19044856025431045</v>
      </c>
      <c r="GI83" s="7">
        <f t="shared" si="64"/>
        <v>-0.31472264109419967</v>
      </c>
      <c r="GJ83" s="7">
        <f t="shared" si="64"/>
        <v>0.27875287936333848</v>
      </c>
      <c r="GK83" s="7">
        <f t="shared" si="64"/>
        <v>-0.30613598256671715</v>
      </c>
    </row>
    <row r="84" spans="6:193">
      <c r="F84" s="20">
        <v>81</v>
      </c>
      <c r="G84">
        <f>'Class data q'!J83</f>
        <v>-1.1281565805839724E-18</v>
      </c>
      <c r="H84" s="20">
        <f>'Class data q'!K83</f>
        <v>-1.6586124845516393E-18</v>
      </c>
      <c r="J84" s="88">
        <v>-5.2356714599434365E-18</v>
      </c>
      <c r="K84" s="7">
        <f t="shared" si="66"/>
        <v>5.4334872461325318E-2</v>
      </c>
      <c r="L84" s="7">
        <f t="shared" si="68"/>
        <v>0.20738924022453101</v>
      </c>
      <c r="M84" s="7">
        <f t="shared" si="68"/>
        <v>0.2381046419749705</v>
      </c>
      <c r="N84" s="7">
        <f t="shared" si="68"/>
        <v>0.49709738533593872</v>
      </c>
      <c r="O84" s="7">
        <f t="shared" si="68"/>
        <v>0.1743172141822143</v>
      </c>
      <c r="P84" s="7">
        <f t="shared" si="68"/>
        <v>0.21466973885755891</v>
      </c>
      <c r="Q84" s="7">
        <f t="shared" si="68"/>
        <v>7.4480766075680549E-2</v>
      </c>
      <c r="R84" s="7">
        <f t="shared" si="68"/>
        <v>0.1451346853432085</v>
      </c>
      <c r="S84" s="7">
        <f t="shared" si="68"/>
        <v>1.7822473281249529E-2</v>
      </c>
      <c r="T84" s="7">
        <f t="shared" si="68"/>
        <v>6.352607667574442E-2</v>
      </c>
      <c r="U84" s="7">
        <f t="shared" si="68"/>
        <v>0.23414664599057466</v>
      </c>
      <c r="V84" s="7">
        <f t="shared" si="68"/>
        <v>0.14695079710567621</v>
      </c>
      <c r="W84" s="7">
        <f t="shared" si="68"/>
        <v>-6.5294351775806003E-2</v>
      </c>
      <c r="X84" s="7">
        <f t="shared" si="68"/>
        <v>8.2597384642189769E-2</v>
      </c>
      <c r="Y84" s="7">
        <f t="shared" si="68"/>
        <v>1.3591959220772285E-2</v>
      </c>
      <c r="Z84" s="7">
        <f t="shared" si="68"/>
        <v>-0.25534914320803626</v>
      </c>
      <c r="AA84" s="7">
        <f t="shared" si="68"/>
        <v>4.3513979100739793E-2</v>
      </c>
      <c r="AB84" s="7">
        <f t="shared" si="67"/>
        <v>0.10212203673529907</v>
      </c>
      <c r="AC84" s="7">
        <f t="shared" si="67"/>
        <v>8.8143610422658752E-2</v>
      </c>
      <c r="AD84" s="7">
        <f t="shared" si="67"/>
        <v>8.1199897502123794E-2</v>
      </c>
      <c r="AE84" s="7">
        <f t="shared" si="67"/>
        <v>0.18302712603305668</v>
      </c>
      <c r="AF84" s="7">
        <f t="shared" si="67"/>
        <v>-0.29280680846373386</v>
      </c>
      <c r="AG84" s="7">
        <f t="shared" si="67"/>
        <v>-9.3568037718645414E-3</v>
      </c>
      <c r="AH84" s="7">
        <f t="shared" si="67"/>
        <v>8.8444618213444154E-2</v>
      </c>
      <c r="AI84" s="7">
        <f t="shared" si="67"/>
        <v>0.2769813558456633</v>
      </c>
      <c r="AJ84" s="7">
        <f t="shared" si="67"/>
        <v>-0.26587045470554926</v>
      </c>
      <c r="AK84" s="7">
        <f t="shared" si="67"/>
        <v>0.14154368628127401</v>
      </c>
      <c r="AL84" s="7">
        <f t="shared" si="67"/>
        <v>-0.33074701660181205</v>
      </c>
      <c r="AM84" s="7">
        <f t="shared" si="67"/>
        <v>-0.41423812845246744</v>
      </c>
      <c r="AN84" s="7">
        <f t="shared" si="67"/>
        <v>0.40373117244926959</v>
      </c>
      <c r="AO84" s="7">
        <f t="shared" si="67"/>
        <v>0.14051347067470235</v>
      </c>
      <c r="AP84" s="7">
        <f t="shared" si="67"/>
        <v>0.12773951879518397</v>
      </c>
      <c r="AQ84" s="7">
        <f t="shared" si="72"/>
        <v>9.5636757738697786E-2</v>
      </c>
      <c r="AR84" s="7">
        <f t="shared" si="72"/>
        <v>0.14051347067470235</v>
      </c>
      <c r="AS84" s="7">
        <f t="shared" si="72"/>
        <v>0.14690044661446153</v>
      </c>
      <c r="AT84" s="7">
        <f t="shared" si="72"/>
        <v>0.14051347067470235</v>
      </c>
      <c r="AU84" s="7">
        <f t="shared" si="72"/>
        <v>0.12773951879518397</v>
      </c>
      <c r="AV84" s="7">
        <f t="shared" si="72"/>
        <v>0.14051347067470235</v>
      </c>
      <c r="AW84" s="7">
        <f t="shared" si="72"/>
        <v>0.12773951879518397</v>
      </c>
      <c r="AX84" s="7">
        <f t="shared" si="72"/>
        <v>0.12773951879518397</v>
      </c>
      <c r="AY84" s="7">
        <f t="shared" si="72"/>
        <v>0.14051347067470235</v>
      </c>
      <c r="AZ84" s="7">
        <f t="shared" si="72"/>
        <v>0.12773951879518397</v>
      </c>
      <c r="BA84" s="7">
        <f t="shared" si="72"/>
        <v>9.5636757738697786E-2</v>
      </c>
      <c r="BB84" s="7">
        <f t="shared" si="72"/>
        <v>0.13412649473494315</v>
      </c>
      <c r="BC84" s="7">
        <f t="shared" si="72"/>
        <v>8.7320517935332742E-2</v>
      </c>
      <c r="BD84" s="7">
        <f t="shared" si="72"/>
        <v>0.14051347067470235</v>
      </c>
      <c r="BE84" s="7">
        <f t="shared" si="72"/>
        <v>0.13412649473494315</v>
      </c>
      <c r="BF84" s="7">
        <f t="shared" si="72"/>
        <v>0.14051347067470235</v>
      </c>
      <c r="BG84" s="7">
        <f t="shared" si="73"/>
        <v>9.5636757738697786E-2</v>
      </c>
      <c r="BH84" s="7">
        <f t="shared" si="73"/>
        <v>9.5636757738697786E-2</v>
      </c>
      <c r="BI84" s="7">
        <f t="shared" si="73"/>
        <v>8.7320517935332742E-2</v>
      </c>
      <c r="BJ84" s="7">
        <f t="shared" si="73"/>
        <v>0.15108166997112307</v>
      </c>
      <c r="BK84" s="7">
        <f t="shared" si="73"/>
        <v>0.35305996877515855</v>
      </c>
      <c r="BL84" s="7">
        <f t="shared" si="73"/>
        <v>4.3551047428267008E-2</v>
      </c>
      <c r="BM84" s="7">
        <f t="shared" si="73"/>
        <v>0.1035552486678573</v>
      </c>
      <c r="BN84" s="7">
        <f t="shared" si="73"/>
        <v>-1.9725332478515156E-12</v>
      </c>
      <c r="BO84" s="7">
        <f t="shared" si="73"/>
        <v>-8.0013773384735032E-13</v>
      </c>
      <c r="BP84" s="7">
        <f t="shared" si="73"/>
        <v>-1.8901769038848215E-11</v>
      </c>
      <c r="BQ84" s="7">
        <f t="shared" si="73"/>
        <v>-1.1557210743973201E-10</v>
      </c>
      <c r="BR84" s="7">
        <f t="shared" si="73"/>
        <v>-5.3647153386293667E-10</v>
      </c>
      <c r="BS84" s="7">
        <f t="shared" si="73"/>
        <v>5.7829127098943922E-13</v>
      </c>
      <c r="BT84" s="7">
        <f t="shared" si="73"/>
        <v>-7.1220807029703792E-13</v>
      </c>
      <c r="BU84" s="7">
        <f t="shared" si="73"/>
        <v>5.4334872461325318E-2</v>
      </c>
      <c r="BV84" s="7">
        <f t="shared" si="73"/>
        <v>0.20738924022453101</v>
      </c>
      <c r="BW84" s="7">
        <f t="shared" si="78"/>
        <v>0.2381046419749705</v>
      </c>
      <c r="BX84" s="7">
        <f t="shared" si="78"/>
        <v>0.49709738533593872</v>
      </c>
      <c r="BY84" s="7">
        <f t="shared" si="78"/>
        <v>0.1743172141822143</v>
      </c>
      <c r="BZ84" s="7">
        <f t="shared" si="78"/>
        <v>4.7555457126741404E-2</v>
      </c>
      <c r="CA84" s="7">
        <f t="shared" si="78"/>
        <v>6.0721607314078004E-2</v>
      </c>
      <c r="CB84" s="7">
        <f t="shared" si="78"/>
        <v>8.4711658033736495E-2</v>
      </c>
      <c r="CC84" s="7">
        <f t="shared" si="78"/>
        <v>0.1113472172717251</v>
      </c>
      <c r="CD84" s="7">
        <f t="shared" si="78"/>
        <v>0.15464463803275752</v>
      </c>
      <c r="CE84" s="7">
        <f t="shared" si="78"/>
        <v>7.020216508188519E-2</v>
      </c>
      <c r="CF84" s="7">
        <f t="shared" si="78"/>
        <v>0.21330533596166473</v>
      </c>
      <c r="CG84" s="7">
        <f t="shared" si="78"/>
        <v>8.617845918011692E-2</v>
      </c>
      <c r="CH84" s="7">
        <f t="shared" si="78"/>
        <v>9.810237028384175E-2</v>
      </c>
      <c r="CI84" s="7">
        <f t="shared" si="78"/>
        <v>0.25081020560530942</v>
      </c>
      <c r="CJ84" s="7">
        <f t="shared" si="78"/>
        <v>0.33243306971219333</v>
      </c>
      <c r="CK84" s="7">
        <f t="shared" si="78"/>
        <v>5.6760076891855783E-2</v>
      </c>
      <c r="CL84" s="7">
        <f t="shared" si="78"/>
        <v>0.21547505209506795</v>
      </c>
      <c r="CM84" s="7">
        <f t="shared" si="76"/>
        <v>0</v>
      </c>
      <c r="CN84" s="7">
        <f t="shared" si="76"/>
        <v>-0.34147548995383392</v>
      </c>
      <c r="CO84" s="7">
        <f t="shared" si="63"/>
        <v>0.25010599594738925</v>
      </c>
      <c r="CP84" s="7">
        <f t="shared" si="63"/>
        <v>-0.17409137411591202</v>
      </c>
      <c r="CQ84" s="7">
        <f t="shared" si="63"/>
        <v>-0.23694073518384684</v>
      </c>
      <c r="CR84" s="7">
        <f t="shared" si="63"/>
        <v>-0.19110752275364895</v>
      </c>
      <c r="CS84" s="7">
        <f t="shared" si="63"/>
        <v>-0.38569983086018322</v>
      </c>
      <c r="CT84" s="7">
        <f t="shared" si="63"/>
        <v>0.49809210754033195</v>
      </c>
      <c r="CU84" s="7">
        <f t="shared" si="63"/>
        <v>0.26916154518628499</v>
      </c>
      <c r="CV84" s="7">
        <f t="shared" si="60"/>
        <v>-0.41878738438325591</v>
      </c>
      <c r="CW84" s="7">
        <f t="shared" si="60"/>
        <v>0.26673854267216313</v>
      </c>
      <c r="CX84" s="7">
        <f t="shared" si="60"/>
        <v>0.13425169240832494</v>
      </c>
      <c r="CY84" s="7">
        <f t="shared" si="60"/>
        <v>0.1350974398157708</v>
      </c>
      <c r="CZ84" s="7">
        <f t="shared" si="60"/>
        <v>0.35419642400435503</v>
      </c>
      <c r="DA84" s="7">
        <f t="shared" si="60"/>
        <v>0.18574912482003741</v>
      </c>
      <c r="DB84" s="7">
        <f t="shared" si="60"/>
        <v>0.109900156966351</v>
      </c>
      <c r="DC84" s="7">
        <f t="shared" si="60"/>
        <v>4.8593740490987507E-3</v>
      </c>
      <c r="DD84" s="7">
        <f t="shared" si="60"/>
        <v>6.0372104622284737E-3</v>
      </c>
      <c r="DE84" s="7">
        <f t="shared" si="60"/>
        <v>2.0979412676215656E-2</v>
      </c>
      <c r="DF84" s="7">
        <f t="shared" si="60"/>
        <v>5.8449485105678653E-4</v>
      </c>
      <c r="DG84" s="7">
        <f t="shared" si="60"/>
        <v>3.1912314283186476E-4</v>
      </c>
      <c r="DH84" s="7">
        <f t="shared" si="60"/>
        <v>4.1766687080188505E-2</v>
      </c>
      <c r="DI84" s="7">
        <f t="shared" ref="DI84:DX147" si="79">IF(MOD(DI$3/$J84,1)&gt;0.5,-(1-MOD(DI$3/$J84,1)),MOD(DI$3/$J84,1))</f>
        <v>-4.7013324974757298E-3</v>
      </c>
      <c r="DJ84" s="7">
        <f t="shared" si="79"/>
        <v>2.383735045395402E-2</v>
      </c>
      <c r="DK84" s="7">
        <f t="shared" si="79"/>
        <v>3.625974480805276E-2</v>
      </c>
      <c r="DL84" s="7">
        <f t="shared" si="79"/>
        <v>0.18980135413087557</v>
      </c>
      <c r="DM84" s="7">
        <f t="shared" si="79"/>
        <v>5.8908844918073834E-2</v>
      </c>
      <c r="DN84" s="7">
        <f t="shared" si="79"/>
        <v>5.3933879696949842E-2</v>
      </c>
      <c r="DO84" s="7">
        <f t="shared" si="79"/>
        <v>0.15800283305176427</v>
      </c>
      <c r="DP84" s="7">
        <f t="shared" si="79"/>
        <v>7.3625571202847212E-2</v>
      </c>
      <c r="DQ84" s="7">
        <f t="shared" si="79"/>
        <v>5.7191438181951035E-2</v>
      </c>
      <c r="DR84" s="7">
        <f t="shared" si="79"/>
        <v>0.10357167796138649</v>
      </c>
      <c r="DS84" s="7">
        <f t="shared" si="79"/>
        <v>0.13960720931047907</v>
      </c>
      <c r="DT84" s="7">
        <f t="shared" si="79"/>
        <v>0.18151371047635995</v>
      </c>
      <c r="DU84" s="7">
        <f t="shared" si="79"/>
        <v>0.18148670456406385</v>
      </c>
      <c r="DV84" s="7">
        <f t="shared" si="79"/>
        <v>9.6951479402073007E-2</v>
      </c>
      <c r="DW84" s="7">
        <f t="shared" si="79"/>
        <v>0.12556069255523178</v>
      </c>
      <c r="DX84" s="7">
        <f t="shared" si="79"/>
        <v>0.11227223796882697</v>
      </c>
      <c r="DY84" s="7">
        <f t="shared" si="77"/>
        <v>0.10996629854626946</v>
      </c>
      <c r="DZ84" s="7">
        <f t="shared" si="77"/>
        <v>0.20226139626626491</v>
      </c>
      <c r="EA84" s="7">
        <f t="shared" si="77"/>
        <v>0.41467808586477795</v>
      </c>
      <c r="EB84" s="7">
        <f t="shared" si="69"/>
        <v>0.10241452457297084</v>
      </c>
      <c r="EC84" s="7">
        <f t="shared" si="69"/>
        <v>0.1021232251974966</v>
      </c>
      <c r="ED84" s="7">
        <f t="shared" si="69"/>
        <v>9.9637311572702669E-2</v>
      </c>
      <c r="EE84" s="7">
        <f t="shared" si="69"/>
        <v>4.0103613666133284E-2</v>
      </c>
      <c r="EF84" s="7">
        <f t="shared" si="69"/>
        <v>4.4641287325044507E-2</v>
      </c>
      <c r="EG84" s="7">
        <f t="shared" si="69"/>
        <v>0.12568661381438409</v>
      </c>
      <c r="EH84" s="7">
        <f t="shared" si="56"/>
        <v>2.823792218982359E-2</v>
      </c>
      <c r="EI84" s="7">
        <f t="shared" si="56"/>
        <v>8.8711484917775515E-2</v>
      </c>
      <c r="EJ84" s="7">
        <f t="shared" si="71"/>
        <v>8.9124065758691737E-2</v>
      </c>
      <c r="EK84" s="7">
        <f t="shared" si="71"/>
        <v>6.1956498631257122E-2</v>
      </c>
      <c r="EL84" s="7">
        <f t="shared" si="71"/>
        <v>3.919812950538127E-2</v>
      </c>
      <c r="EM84" s="7">
        <f t="shared" si="71"/>
        <v>0.10125412190418137</v>
      </c>
      <c r="EN84" s="7">
        <f t="shared" si="71"/>
        <v>6.3921346651613767E-2</v>
      </c>
      <c r="EO84" s="7">
        <f t="shared" si="71"/>
        <v>0.13003731541900906</v>
      </c>
      <c r="EP84" s="7">
        <f t="shared" si="71"/>
        <v>7.8356189088614747E-2</v>
      </c>
      <c r="EQ84" s="7">
        <f t="shared" si="71"/>
        <v>0.27145962349319164</v>
      </c>
      <c r="ER84" s="7">
        <f t="shared" si="71"/>
        <v>0.10205531119816537</v>
      </c>
      <c r="ES84" s="7">
        <f t="shared" si="71"/>
        <v>8.0746875593250389E-2</v>
      </c>
      <c r="ET84" s="7">
        <f t="shared" si="71"/>
        <v>0.30256403690660888</v>
      </c>
      <c r="EU84" s="7">
        <f t="shared" si="71"/>
        <v>0.39705504816801473</v>
      </c>
      <c r="EV84" s="7">
        <f t="shared" si="71"/>
        <v>5.1644507116509822E-2</v>
      </c>
      <c r="EW84" s="7">
        <f t="shared" si="71"/>
        <v>4.5562094548005243E-2</v>
      </c>
      <c r="EX84" s="7">
        <f t="shared" si="71"/>
        <v>0.11889875880358862</v>
      </c>
      <c r="EY84" s="7">
        <f t="shared" si="71"/>
        <v>0.24234099470620191</v>
      </c>
      <c r="EZ84" s="7">
        <f t="shared" si="74"/>
        <v>0.12802060801320397</v>
      </c>
      <c r="FA84" s="7">
        <f t="shared" si="74"/>
        <v>0.40289621758365868</v>
      </c>
      <c r="FB84" s="7">
        <f t="shared" si="74"/>
        <v>0.2043419180607389</v>
      </c>
      <c r="FC84" s="7">
        <f t="shared" si="74"/>
        <v>-4.5756314900105011E-2</v>
      </c>
      <c r="FD84" s="7">
        <f t="shared" si="74"/>
        <v>-4.9500170035375102E-2</v>
      </c>
      <c r="FE84" s="7">
        <f t="shared" si="74"/>
        <v>-2.2484413489134214E-2</v>
      </c>
      <c r="FF84" s="7">
        <f t="shared" si="74"/>
        <v>-2.1242029523492412E-2</v>
      </c>
      <c r="FG84" s="7">
        <f t="shared" si="74"/>
        <v>-3.1246307645333538E-2</v>
      </c>
      <c r="FH84" s="7">
        <f t="shared" si="74"/>
        <v>-4.5187890523983754E-2</v>
      </c>
      <c r="FI84" s="7">
        <f t="shared" si="74"/>
        <v>0.40294144006610377</v>
      </c>
      <c r="FJ84" s="7">
        <f t="shared" si="74"/>
        <v>-0.11578355358170889</v>
      </c>
      <c r="FK84" s="7">
        <f t="shared" si="74"/>
        <v>1.4651573924472139E-2</v>
      </c>
      <c r="FL84" s="7">
        <f t="shared" si="74"/>
        <v>-7.4028091244382921E-2</v>
      </c>
      <c r="FM84" s="7">
        <f t="shared" si="74"/>
        <v>0.2122722514729567</v>
      </c>
      <c r="FN84" s="7">
        <f t="shared" si="74"/>
        <v>0.2795668519356056</v>
      </c>
      <c r="FO84" s="7">
        <f t="shared" si="74"/>
        <v>0.30085319126157728</v>
      </c>
      <c r="FP84" s="7">
        <f t="shared" si="70"/>
        <v>0.28398247149193367</v>
      </c>
      <c r="FQ84" s="7">
        <f t="shared" si="70"/>
        <v>-0.49972004460251274</v>
      </c>
      <c r="FR84" s="7">
        <f t="shared" si="70"/>
        <v>-1.7362431561776415E-2</v>
      </c>
      <c r="FS84" s="7">
        <f t="shared" si="70"/>
        <v>-0.41417231677187827</v>
      </c>
      <c r="FT84" s="7">
        <f t="shared" si="70"/>
        <v>0.17654096611948211</v>
      </c>
      <c r="FU84" s="7">
        <f t="shared" si="70"/>
        <v>-3.2458212739465031E-2</v>
      </c>
      <c r="FV84" s="7">
        <f t="shared" si="70"/>
        <v>0.18420263422649158</v>
      </c>
      <c r="FW84" s="7">
        <f t="shared" si="64"/>
        <v>0.27216089346238609</v>
      </c>
      <c r="FX84" s="7">
        <f t="shared" si="64"/>
        <v>-4.8362781775702413E-2</v>
      </c>
      <c r="FY84" s="7">
        <f t="shared" si="64"/>
        <v>6.0652021660187211E-2</v>
      </c>
      <c r="FZ84" s="7">
        <f t="shared" si="64"/>
        <v>-0.19620290436316734</v>
      </c>
      <c r="GA84" s="7">
        <f t="shared" si="64"/>
        <v>-8.2632595063444114E-2</v>
      </c>
      <c r="GB84" s="7">
        <f t="shared" si="64"/>
        <v>0.27733079384252335</v>
      </c>
      <c r="GC84" s="7">
        <f t="shared" si="64"/>
        <v>-0.27968775566311166</v>
      </c>
      <c r="GD84" s="7">
        <f t="shared" si="64"/>
        <v>-0.48476153533585631</v>
      </c>
      <c r="GE84" s="7">
        <f t="shared" si="64"/>
        <v>-0.28834164115000505</v>
      </c>
      <c r="GF84" s="7">
        <f t="shared" si="64"/>
        <v>-4.9001332744637693E-2</v>
      </c>
      <c r="GG84" s="7">
        <f t="shared" si="64"/>
        <v>0.15869910403782228</v>
      </c>
      <c r="GH84" s="7">
        <f t="shared" si="64"/>
        <v>7.1413273546610867E-2</v>
      </c>
      <c r="GI84" s="7">
        <f t="shared" si="64"/>
        <v>-0.2999406589112894</v>
      </c>
      <c r="GJ84" s="7">
        <f t="shared" si="64"/>
        <v>-0.39732445626285795</v>
      </c>
      <c r="GK84" s="7">
        <f t="shared" si="64"/>
        <v>-0.34216425003119477</v>
      </c>
    </row>
    <row r="85" spans="6:193">
      <c r="F85" s="20">
        <v>82</v>
      </c>
      <c r="G85">
        <f>'Class data q'!J84</f>
        <v>-5.2356714599434365E-18</v>
      </c>
      <c r="H85" s="20">
        <f>'Class data q'!K84</f>
        <v>0</v>
      </c>
      <c r="J85" s="89">
        <v>-2.4390503822695692E-17</v>
      </c>
      <c r="K85" s="7">
        <f t="shared" si="66"/>
        <v>1.1663536886872976E-2</v>
      </c>
      <c r="L85" s="7">
        <f t="shared" si="68"/>
        <v>4.4518224553137704E-2</v>
      </c>
      <c r="M85" s="7">
        <f t="shared" si="68"/>
        <v>5.1111600134655273E-2</v>
      </c>
      <c r="N85" s="7">
        <f t="shared" si="68"/>
        <v>0.1067070451736257</v>
      </c>
      <c r="O85" s="7">
        <f t="shared" si="68"/>
        <v>3.7418975430159714E-2</v>
      </c>
      <c r="P85" s="7">
        <f t="shared" si="68"/>
        <v>0.27647147625059887</v>
      </c>
      <c r="Q85" s="7">
        <f t="shared" si="68"/>
        <v>-1.0122624668589708E-2</v>
      </c>
      <c r="R85" s="7">
        <f t="shared" si="68"/>
        <v>-0.15204524393084284</v>
      </c>
      <c r="S85" s="7">
        <f t="shared" si="68"/>
        <v>-0.43073810006859148</v>
      </c>
      <c r="T85" s="7">
        <f t="shared" si="68"/>
        <v>1.3636523010397314E-2</v>
      </c>
      <c r="U85" s="7">
        <f t="shared" si="68"/>
        <v>5.0261975757696351E-2</v>
      </c>
      <c r="V85" s="7">
        <f t="shared" si="68"/>
        <v>3.1544493710138261E-2</v>
      </c>
      <c r="W85" s="7">
        <f t="shared" si="68"/>
        <v>-1.4016101371796541E-2</v>
      </c>
      <c r="X85" s="7">
        <f t="shared" si="68"/>
        <v>1.7730374599096235E-2</v>
      </c>
      <c r="Y85" s="7">
        <f t="shared" si="68"/>
        <v>2.9176532594088656E-3</v>
      </c>
      <c r="Z85" s="7">
        <f t="shared" si="68"/>
        <v>-5.4813308947365802E-2</v>
      </c>
      <c r="AA85" s="7">
        <f t="shared" si="68"/>
        <v>9.3407212963893087E-3</v>
      </c>
      <c r="AB85" s="7">
        <f t="shared" si="67"/>
        <v>2.1921541147861653E-2</v>
      </c>
      <c r="AC85" s="7">
        <f t="shared" si="67"/>
        <v>1.8920928768878634E-2</v>
      </c>
      <c r="AD85" s="7">
        <f t="shared" si="67"/>
        <v>1.7430389671024636E-2</v>
      </c>
      <c r="AE85" s="7">
        <f t="shared" si="67"/>
        <v>3.9288647218310518E-2</v>
      </c>
      <c r="AF85" s="7">
        <f t="shared" si="67"/>
        <v>-6.2853980446446522E-2</v>
      </c>
      <c r="AG85" s="7">
        <f t="shared" si="67"/>
        <v>-2.008533764647269E-3</v>
      </c>
      <c r="AH85" s="7">
        <f t="shared" si="67"/>
        <v>1.8985543174177194E-2</v>
      </c>
      <c r="AI85" s="7">
        <f t="shared" si="67"/>
        <v>-3.4638183093278485E-3</v>
      </c>
      <c r="AJ85" s="7">
        <f t="shared" si="67"/>
        <v>-0.256108158421263</v>
      </c>
      <c r="AK85" s="7">
        <f t="shared" si="67"/>
        <v>-0.25757765169741886</v>
      </c>
      <c r="AL85" s="7">
        <f t="shared" si="67"/>
        <v>0.13317522368665902</v>
      </c>
      <c r="AM85" s="7">
        <f t="shared" si="67"/>
        <v>-0.33504105092838188</v>
      </c>
      <c r="AN85" s="7">
        <f t="shared" si="67"/>
        <v>-0.37935919683799924</v>
      </c>
      <c r="AO85" s="7">
        <f t="shared" si="67"/>
        <v>3.0162655658821435E-2</v>
      </c>
      <c r="AP85" s="7">
        <f t="shared" si="67"/>
        <v>2.7420596053474036E-2</v>
      </c>
      <c r="AQ85" s="7">
        <f t="shared" si="72"/>
        <v>2.0529409587189237E-2</v>
      </c>
      <c r="AR85" s="7">
        <f t="shared" si="72"/>
        <v>3.0162655658821435E-2</v>
      </c>
      <c r="AS85" s="7">
        <f t="shared" si="72"/>
        <v>3.153368546149514E-2</v>
      </c>
      <c r="AT85" s="7">
        <f t="shared" si="72"/>
        <v>3.0162655658821435E-2</v>
      </c>
      <c r="AU85" s="7">
        <f t="shared" si="72"/>
        <v>2.7420596053474036E-2</v>
      </c>
      <c r="AV85" s="7">
        <f t="shared" si="72"/>
        <v>3.0162655658821435E-2</v>
      </c>
      <c r="AW85" s="7">
        <f t="shared" si="72"/>
        <v>2.7420596053474036E-2</v>
      </c>
      <c r="AX85" s="7">
        <f t="shared" si="72"/>
        <v>2.7420596053474036E-2</v>
      </c>
      <c r="AY85" s="7">
        <f t="shared" si="72"/>
        <v>3.0162655658821435E-2</v>
      </c>
      <c r="AZ85" s="7">
        <f t="shared" si="72"/>
        <v>2.7420596053474036E-2</v>
      </c>
      <c r="BA85" s="7">
        <f t="shared" si="72"/>
        <v>2.0529409587189237E-2</v>
      </c>
      <c r="BB85" s="7">
        <f t="shared" si="72"/>
        <v>2.8791625856147737E-2</v>
      </c>
      <c r="BC85" s="7">
        <f t="shared" si="72"/>
        <v>1.8744243536129298E-2</v>
      </c>
      <c r="BD85" s="7">
        <f t="shared" si="72"/>
        <v>3.0162655658821435E-2</v>
      </c>
      <c r="BE85" s="7">
        <f t="shared" si="72"/>
        <v>2.8791625856147737E-2</v>
      </c>
      <c r="BF85" s="7">
        <f t="shared" si="72"/>
        <v>3.0162655658821435E-2</v>
      </c>
      <c r="BG85" s="7">
        <f t="shared" si="73"/>
        <v>2.0529409587189237E-2</v>
      </c>
      <c r="BH85" s="7">
        <f t="shared" si="73"/>
        <v>2.0529409587189237E-2</v>
      </c>
      <c r="BI85" s="7">
        <f t="shared" si="73"/>
        <v>1.8744243536129298E-2</v>
      </c>
      <c r="BJ85" s="7">
        <f t="shared" si="73"/>
        <v>3.2431227880268435E-2</v>
      </c>
      <c r="BK85" s="7">
        <f t="shared" si="73"/>
        <v>7.5787938437112512E-2</v>
      </c>
      <c r="BL85" s="7">
        <f t="shared" si="73"/>
        <v>9.3486783925572654E-3</v>
      </c>
      <c r="BM85" s="7">
        <f t="shared" si="73"/>
        <v>2.2229194768545086E-2</v>
      </c>
      <c r="BN85" s="7">
        <f t="shared" si="73"/>
        <v>-4.234390615920347E-13</v>
      </c>
      <c r="BO85" s="7">
        <f t="shared" si="73"/>
        <v>-1.7175150190951172E-13</v>
      </c>
      <c r="BP85" s="7">
        <f t="shared" si="73"/>
        <v>-4.0574210657950971E-12</v>
      </c>
      <c r="BQ85" s="7">
        <f t="shared" si="73"/>
        <v>-2.4808710641366361E-11</v>
      </c>
      <c r="BR85" s="7">
        <f t="shared" si="73"/>
        <v>-1.1515910447457145E-10</v>
      </c>
      <c r="BS85" s="7">
        <f t="shared" si="73"/>
        <v>1.241361443397683E-13</v>
      </c>
      <c r="BT85" s="7">
        <f t="shared" si="73"/>
        <v>-1.5287771049088406E-13</v>
      </c>
      <c r="BU85" s="7">
        <f t="shared" si="73"/>
        <v>1.1663536886872976E-2</v>
      </c>
      <c r="BV85" s="7">
        <f t="shared" si="73"/>
        <v>4.4518224553137704E-2</v>
      </c>
      <c r="BW85" s="7">
        <f t="shared" si="78"/>
        <v>5.1111600134655273E-2</v>
      </c>
      <c r="BX85" s="7">
        <f t="shared" si="78"/>
        <v>0.1067070451736257</v>
      </c>
      <c r="BY85" s="7">
        <f t="shared" si="78"/>
        <v>3.7418975430159714E-2</v>
      </c>
      <c r="BZ85" s="7">
        <f t="shared" si="78"/>
        <v>1.0208265948625466E-2</v>
      </c>
      <c r="CA85" s="7">
        <f t="shared" si="78"/>
        <v>1.303451493775145E-2</v>
      </c>
      <c r="CB85" s="7">
        <f t="shared" si="78"/>
        <v>1.8184225037574612E-2</v>
      </c>
      <c r="CC85" s="7">
        <f t="shared" si="78"/>
        <v>2.3901820636899825E-2</v>
      </c>
      <c r="CD85" s="7">
        <f t="shared" si="78"/>
        <v>3.3196055467619515E-2</v>
      </c>
      <c r="CE85" s="7">
        <f t="shared" si="78"/>
        <v>1.5069613765151035E-2</v>
      </c>
      <c r="CF85" s="7">
        <f t="shared" si="78"/>
        <v>4.5788175097430342E-2</v>
      </c>
      <c r="CG85" s="7">
        <f t="shared" si="78"/>
        <v>1.8499088927035161E-2</v>
      </c>
      <c r="CH85" s="7">
        <f t="shared" si="78"/>
        <v>2.1058678573501712E-2</v>
      </c>
      <c r="CI85" s="7">
        <f t="shared" si="78"/>
        <v>5.3838979501864608E-2</v>
      </c>
      <c r="CJ85" s="7">
        <f t="shared" si="78"/>
        <v>7.1360163286743966E-2</v>
      </c>
      <c r="CK85" s="7">
        <f t="shared" si="78"/>
        <v>1.2184131857512388E-2</v>
      </c>
      <c r="CL85" s="7">
        <f t="shared" si="78"/>
        <v>4.6253926888308372E-2</v>
      </c>
      <c r="CM85" s="7">
        <f t="shared" si="76"/>
        <v>0.21466024228132483</v>
      </c>
      <c r="CN85" s="7">
        <f t="shared" si="76"/>
        <v>0</v>
      </c>
      <c r="CO85" s="7">
        <f t="shared" si="63"/>
        <v>0.26834805596740346</v>
      </c>
      <c r="CP85" s="7">
        <f t="shared" si="63"/>
        <v>0.17728974573451439</v>
      </c>
      <c r="CQ85" s="7">
        <f t="shared" si="63"/>
        <v>2.2439455785744356E-2</v>
      </c>
      <c r="CR85" s="7">
        <f t="shared" si="63"/>
        <v>-0.1823822180107828</v>
      </c>
      <c r="CS85" s="7">
        <f t="shared" si="63"/>
        <v>0.13186582314101189</v>
      </c>
      <c r="CT85" s="7">
        <f t="shared" si="63"/>
        <v>0.39488202617097246</v>
      </c>
      <c r="CU85" s="7">
        <f t="shared" si="63"/>
        <v>-8.3580748372196978E-2</v>
      </c>
      <c r="CV85" s="7">
        <f t="shared" ref="CV85:DK148" si="80">IF(MOD(CV$3/$J85,1)&gt;0.5,-(1-MOD(CV$3/$J85,1)),MOD(CV$3/$J85,1))</f>
        <v>-0.37261506314547344</v>
      </c>
      <c r="CW85" s="7">
        <f t="shared" si="80"/>
        <v>5.7258160195774038E-2</v>
      </c>
      <c r="CX85" s="7">
        <f t="shared" si="80"/>
        <v>2.8818500819048926E-2</v>
      </c>
      <c r="CY85" s="7">
        <f t="shared" si="80"/>
        <v>2.9000049162440061E-2</v>
      </c>
      <c r="CZ85" s="7">
        <f t="shared" si="80"/>
        <v>7.6031890191953708E-2</v>
      </c>
      <c r="DA85" s="7">
        <f t="shared" si="80"/>
        <v>3.9872952137413278E-2</v>
      </c>
      <c r="DB85" s="7">
        <f t="shared" si="80"/>
        <v>2.3591194321152534E-2</v>
      </c>
      <c r="DC85" s="7">
        <f t="shared" si="80"/>
        <v>1.0431144107151203E-3</v>
      </c>
      <c r="DD85" s="7">
        <f t="shared" si="80"/>
        <v>1.2959490605253131E-3</v>
      </c>
      <c r="DE85" s="7">
        <f t="shared" si="80"/>
        <v>4.5034458079963495E-3</v>
      </c>
      <c r="DF85" s="7">
        <f t="shared" si="80"/>
        <v>1.2546780634003666E-4</v>
      </c>
      <c r="DG85" s="7">
        <f t="shared" si="80"/>
        <v>6.8503051157865912E-5</v>
      </c>
      <c r="DH85" s="7">
        <f t="shared" si="80"/>
        <v>8.9656471679215449E-3</v>
      </c>
      <c r="DI85" s="7">
        <f t="shared" si="80"/>
        <v>-1.0091891729532287E-3</v>
      </c>
      <c r="DJ85" s="7">
        <f t="shared" si="80"/>
        <v>5.116931423790618E-3</v>
      </c>
      <c r="DK85" s="7">
        <f t="shared" si="80"/>
        <v>7.7835256055556155E-3</v>
      </c>
      <c r="DL85" s="7">
        <f t="shared" si="79"/>
        <v>4.0742804663057283E-2</v>
      </c>
      <c r="DM85" s="7">
        <f t="shared" si="79"/>
        <v>1.264538692262672E-2</v>
      </c>
      <c r="DN85" s="7">
        <f t="shared" si="79"/>
        <v>1.1577459682919079E-2</v>
      </c>
      <c r="DO85" s="7">
        <f t="shared" si="79"/>
        <v>3.3916926424027438E-2</v>
      </c>
      <c r="DP85" s="7">
        <f t="shared" si="79"/>
        <v>1.5804482952504115E-2</v>
      </c>
      <c r="DQ85" s="7">
        <f t="shared" si="79"/>
        <v>1.227672797655502E-2</v>
      </c>
      <c r="DR85" s="7">
        <f t="shared" si="79"/>
        <v>2.2232721484674575E-2</v>
      </c>
      <c r="DS85" s="7">
        <f t="shared" si="79"/>
        <v>2.9968117374807066E-2</v>
      </c>
      <c r="DT85" s="7">
        <f t="shared" si="79"/>
        <v>3.8963777068237671E-2</v>
      </c>
      <c r="DU85" s="7">
        <f t="shared" si="79"/>
        <v>3.8957979972561167E-2</v>
      </c>
      <c r="DV85" s="7">
        <f t="shared" si="79"/>
        <v>2.0811628057981865E-2</v>
      </c>
      <c r="DW85" s="7">
        <f t="shared" si="79"/>
        <v>2.6952888684916989E-2</v>
      </c>
      <c r="DX85" s="7">
        <f t="shared" si="79"/>
        <v>2.4100385803854953E-2</v>
      </c>
      <c r="DY85" s="7">
        <f t="shared" si="77"/>
        <v>2.3605392288722701E-2</v>
      </c>
      <c r="DZ85" s="7">
        <f t="shared" si="77"/>
        <v>4.3417480326675473E-2</v>
      </c>
      <c r="EA85" s="7">
        <f t="shared" si="77"/>
        <v>8.9014898380489246E-2</v>
      </c>
      <c r="EB85" s="7">
        <f t="shared" si="69"/>
        <v>2.1984326657960615E-2</v>
      </c>
      <c r="EC85" s="7">
        <f t="shared" si="69"/>
        <v>2.1921796263444916E-2</v>
      </c>
      <c r="ED85" s="7">
        <f t="shared" si="69"/>
        <v>2.1388169442456206E-2</v>
      </c>
      <c r="EE85" s="7">
        <f t="shared" si="69"/>
        <v>8.6086514259288201E-3</v>
      </c>
      <c r="EF85" s="7">
        <f t="shared" si="69"/>
        <v>9.5827095529442893E-3</v>
      </c>
      <c r="EG85" s="7">
        <f t="shared" si="69"/>
        <v>2.6979918972914997E-2</v>
      </c>
      <c r="EH85" s="7">
        <f t="shared" si="56"/>
        <v>6.0615592187887304E-3</v>
      </c>
      <c r="EI85" s="7">
        <f t="shared" si="56"/>
        <v>1.9042828845585787E-2</v>
      </c>
      <c r="EJ85" s="7">
        <f t="shared" si="71"/>
        <v>1.9131393548857494E-2</v>
      </c>
      <c r="EK85" s="7">
        <f t="shared" si="71"/>
        <v>1.3299597007088224E-2</v>
      </c>
      <c r="EL85" s="7">
        <f t="shared" si="71"/>
        <v>8.4142799765998897E-3</v>
      </c>
      <c r="EM85" s="7">
        <f t="shared" si="71"/>
        <v>2.1735234339934371E-2</v>
      </c>
      <c r="EN85" s="7">
        <f t="shared" si="71"/>
        <v>1.3721371759183962E-2</v>
      </c>
      <c r="EO85" s="7">
        <f t="shared" si="71"/>
        <v>2.7913841633457542E-2</v>
      </c>
      <c r="EP85" s="7">
        <f t="shared" si="71"/>
        <v>1.6819958534003344E-2</v>
      </c>
      <c r="EQ85" s="7">
        <f t="shared" si="71"/>
        <v>5.8271588548645732E-2</v>
      </c>
      <c r="ER85" s="7">
        <f t="shared" si="71"/>
        <v>2.190721782789418E-2</v>
      </c>
      <c r="ES85" s="7">
        <f t="shared" si="71"/>
        <v>1.7333143878307124E-2</v>
      </c>
      <c r="ET85" s="7">
        <f t="shared" si="71"/>
        <v>6.4948469467988365E-2</v>
      </c>
      <c r="EU85" s="7">
        <f t="shared" si="71"/>
        <v>8.5231932838769148E-2</v>
      </c>
      <c r="EV85" s="7">
        <f t="shared" si="71"/>
        <v>1.1086022410129601E-2</v>
      </c>
      <c r="EW85" s="7">
        <f t="shared" si="71"/>
        <v>9.7803702545194351E-3</v>
      </c>
      <c r="EX85" s="7">
        <f t="shared" si="71"/>
        <v>2.5522836371727135E-2</v>
      </c>
      <c r="EY85" s="7">
        <f t="shared" si="71"/>
        <v>5.2020976638330559E-2</v>
      </c>
      <c r="EZ85" s="7">
        <f t="shared" si="74"/>
        <v>2.7480934733116882E-2</v>
      </c>
      <c r="FA85" s="7">
        <f t="shared" si="74"/>
        <v>8.6485799680737538E-2</v>
      </c>
      <c r="FB85" s="7">
        <f t="shared" si="74"/>
        <v>4.3864085639148835E-2</v>
      </c>
      <c r="FC85" s="7">
        <f t="shared" si="74"/>
        <v>-9.822061642357105E-3</v>
      </c>
      <c r="FD85" s="7">
        <f t="shared" si="74"/>
        <v>-1.0625718492760394E-2</v>
      </c>
      <c r="FE85" s="7">
        <f t="shared" si="74"/>
        <v>-4.8265096471310498E-3</v>
      </c>
      <c r="FF85" s="7">
        <f t="shared" si="74"/>
        <v>-4.5598192040599006E-3</v>
      </c>
      <c r="FG85" s="7">
        <f t="shared" si="74"/>
        <v>-6.7073399695440905E-3</v>
      </c>
      <c r="FH85" s="7">
        <f t="shared" si="74"/>
        <v>6.8844559817111239E-2</v>
      </c>
      <c r="FI85" s="7">
        <f t="shared" si="74"/>
        <v>1.3194295743151563E-2</v>
      </c>
      <c r="FJ85" s="7">
        <f t="shared" si="74"/>
        <v>-0.45417461022669192</v>
      </c>
      <c r="FK85" s="7">
        <f t="shared" si="74"/>
        <v>-7.0156100998194137E-2</v>
      </c>
      <c r="FL85" s="7">
        <f t="shared" si="74"/>
        <v>0.48673080796713042</v>
      </c>
      <c r="FM85" s="7">
        <f t="shared" si="74"/>
        <v>-0.45181189109993891</v>
      </c>
      <c r="FN85" s="7">
        <f t="shared" si="74"/>
        <v>-0.22794956551762446</v>
      </c>
      <c r="FO85" s="7">
        <f t="shared" si="74"/>
        <v>-0.43804047704195392</v>
      </c>
      <c r="FP85" s="7">
        <f t="shared" si="70"/>
        <v>-0.36836073842854167</v>
      </c>
      <c r="FQ85" s="7">
        <f t="shared" si="70"/>
        <v>-0.18057123725383395</v>
      </c>
      <c r="FR85" s="7">
        <f t="shared" si="70"/>
        <v>0.35229224939038173</v>
      </c>
      <c r="FS85" s="7">
        <f t="shared" si="70"/>
        <v>0.4817731855728814</v>
      </c>
      <c r="FT85" s="7">
        <f t="shared" si="70"/>
        <v>0.25255656884111199</v>
      </c>
      <c r="FU85" s="7">
        <f t="shared" si="70"/>
        <v>-6.967487810672357E-3</v>
      </c>
      <c r="FV85" s="7">
        <f t="shared" si="70"/>
        <v>3.9540982091916942E-2</v>
      </c>
      <c r="FW85" s="7">
        <f t="shared" si="70"/>
        <v>5.8422123330137632E-2</v>
      </c>
      <c r="FX85" s="7">
        <f t="shared" si="70"/>
        <v>0.2042786758279537</v>
      </c>
      <c r="FY85" s="7">
        <f t="shared" si="70"/>
        <v>1.3019577664427948E-2</v>
      </c>
      <c r="FZ85" s="7">
        <f t="shared" si="70"/>
        <v>0.17254327929442773</v>
      </c>
      <c r="GA85" s="7">
        <f t="shared" si="70"/>
        <v>8.1780238222709301E-2</v>
      </c>
      <c r="GB85" s="7">
        <f t="shared" si="70"/>
        <v>-0.42735962475532396</v>
      </c>
      <c r="GC85" s="7">
        <f t="shared" si="70"/>
        <v>0.39025621092307716</v>
      </c>
      <c r="GD85" s="7">
        <f t="shared" si="70"/>
        <v>-8.3085460869671834E-2</v>
      </c>
      <c r="GE85" s="7">
        <f t="shared" si="70"/>
        <v>-0.18752434160811404</v>
      </c>
      <c r="GF85" s="7">
        <f t="shared" si="64"/>
        <v>-0.27226313195428276</v>
      </c>
      <c r="GG85" s="7">
        <f t="shared" si="64"/>
        <v>0.27494359009664926</v>
      </c>
      <c r="GH85" s="7">
        <f t="shared" si="64"/>
        <v>0.41329599926602256</v>
      </c>
      <c r="GI85" s="7">
        <f t="shared" si="64"/>
        <v>0.29163393864410792</v>
      </c>
      <c r="GJ85" s="7">
        <f t="shared" si="64"/>
        <v>3.7416231765856622E-3</v>
      </c>
      <c r="GK85" s="7">
        <f t="shared" si="64"/>
        <v>0.3558714237509456</v>
      </c>
    </row>
    <row r="86" spans="6:193">
      <c r="F86" s="20">
        <v>83</v>
      </c>
      <c r="G86">
        <f>'Class data q'!J85</f>
        <v>-2.4390503822695692E-17</v>
      </c>
      <c r="H86" s="20">
        <f>'Class data q'!K85</f>
        <v>0</v>
      </c>
      <c r="J86" s="88">
        <v>-6.5451442848859117E-18</v>
      </c>
      <c r="K86" s="7">
        <f t="shared" si="66"/>
        <v>4.3464212344768237E-2</v>
      </c>
      <c r="L86" s="7">
        <f t="shared" si="68"/>
        <v>0.16589732462435047</v>
      </c>
      <c r="M86" s="7">
        <f t="shared" si="68"/>
        <v>0.19046756254818503</v>
      </c>
      <c r="N86" s="7">
        <f t="shared" si="68"/>
        <v>0.3976441893306934</v>
      </c>
      <c r="O86" s="7">
        <f t="shared" si="68"/>
        <v>0.13944194712073874</v>
      </c>
      <c r="P86" s="7">
        <f t="shared" si="68"/>
        <v>-0.43119553145776024</v>
      </c>
      <c r="Q86" s="7">
        <f t="shared" si="68"/>
        <v>-0.1486280694784341</v>
      </c>
      <c r="R86" s="7">
        <f t="shared" si="68"/>
        <v>-0.48953212376851241</v>
      </c>
      <c r="S86" s="7">
        <f t="shared" si="68"/>
        <v>0.21534207616794809</v>
      </c>
      <c r="T86" s="7">
        <f t="shared" si="68"/>
        <v>5.0816552261715497E-2</v>
      </c>
      <c r="U86" s="7">
        <f t="shared" si="68"/>
        <v>0.18730143423808418</v>
      </c>
      <c r="V86" s="7">
        <f t="shared" si="68"/>
        <v>0.11755066976885424</v>
      </c>
      <c r="W86" s="7">
        <f t="shared" si="68"/>
        <v>-5.2231052396739308E-2</v>
      </c>
      <c r="X86" s="7">
        <f t="shared" si="68"/>
        <v>6.6072304996500381E-2</v>
      </c>
      <c r="Y86" s="7">
        <f t="shared" si="68"/>
        <v>1.0872645411537008E-2</v>
      </c>
      <c r="Z86" s="7">
        <f t="shared" si="68"/>
        <v>-0.20426199381158927</v>
      </c>
      <c r="AA86" s="7">
        <f t="shared" si="68"/>
        <v>3.4808231655398827E-2</v>
      </c>
      <c r="AB86" s="7">
        <f t="shared" si="67"/>
        <v>8.1690702281534272E-2</v>
      </c>
      <c r="AC86" s="7">
        <f t="shared" si="67"/>
        <v>7.0508909411205051E-2</v>
      </c>
      <c r="AD86" s="7">
        <f t="shared" si="67"/>
        <v>6.4954410078312333E-2</v>
      </c>
      <c r="AE86" s="7">
        <f t="shared" si="67"/>
        <v>0.1464092857936819</v>
      </c>
      <c r="AF86" s="7">
        <f t="shared" si="67"/>
        <v>-0.2342255852007421</v>
      </c>
      <c r="AG86" s="7">
        <f t="shared" si="67"/>
        <v>-7.4848083300117496E-3</v>
      </c>
      <c r="AH86" s="7">
        <f t="shared" si="67"/>
        <v>7.0749695225976933E-2</v>
      </c>
      <c r="AI86" s="7">
        <f t="shared" si="67"/>
        <v>-0.16703798548371651</v>
      </c>
      <c r="AJ86" s="7">
        <f t="shared" si="67"/>
        <v>-0.20250358116791745</v>
      </c>
      <c r="AK86" s="7">
        <f t="shared" si="67"/>
        <v>0.31363233780915412</v>
      </c>
      <c r="AL86" s="7">
        <f t="shared" si="67"/>
        <v>0.13725627650535088</v>
      </c>
      <c r="AM86" s="7">
        <f t="shared" si="67"/>
        <v>-0.32559671367829424</v>
      </c>
      <c r="AN86" s="7">
        <f t="shared" si="67"/>
        <v>0.32974071764851942</v>
      </c>
      <c r="AO86" s="7">
        <f t="shared" si="67"/>
        <v>0.11240124527857703</v>
      </c>
      <c r="AP86" s="7">
        <f t="shared" si="67"/>
        <v>0.10218295025325186</v>
      </c>
      <c r="AQ86" s="7">
        <f t="shared" si="72"/>
        <v>7.6502918991456989E-2</v>
      </c>
      <c r="AR86" s="7">
        <f t="shared" si="72"/>
        <v>0.11240124527857703</v>
      </c>
      <c r="AS86" s="7">
        <f t="shared" si="72"/>
        <v>0.11751039279123963</v>
      </c>
      <c r="AT86" s="7">
        <f t="shared" si="72"/>
        <v>0.11240124527857703</v>
      </c>
      <c r="AU86" s="7">
        <f t="shared" si="72"/>
        <v>0.10218295025325186</v>
      </c>
      <c r="AV86" s="7">
        <f t="shared" si="72"/>
        <v>0.11240124527857703</v>
      </c>
      <c r="AW86" s="7">
        <f t="shared" si="72"/>
        <v>0.10218295025325186</v>
      </c>
      <c r="AX86" s="7">
        <f t="shared" si="72"/>
        <v>0.10218295025325186</v>
      </c>
      <c r="AY86" s="7">
        <f t="shared" si="72"/>
        <v>0.11240124527857703</v>
      </c>
      <c r="AZ86" s="7">
        <f t="shared" si="72"/>
        <v>0.10218295025325186</v>
      </c>
      <c r="BA86" s="7">
        <f t="shared" si="72"/>
        <v>7.6502918991456989E-2</v>
      </c>
      <c r="BB86" s="7">
        <f t="shared" si="72"/>
        <v>0.10729209776591446</v>
      </c>
      <c r="BC86" s="7">
        <f t="shared" si="72"/>
        <v>6.9850491253069413E-2</v>
      </c>
      <c r="BD86" s="7">
        <f t="shared" si="72"/>
        <v>0.11240124527857703</v>
      </c>
      <c r="BE86" s="7">
        <f t="shared" si="72"/>
        <v>0.10729209776591446</v>
      </c>
      <c r="BF86" s="7">
        <f t="shared" si="72"/>
        <v>0.11240124527857703</v>
      </c>
      <c r="BG86" s="7">
        <f t="shared" si="73"/>
        <v>7.6502918991456989E-2</v>
      </c>
      <c r="BH86" s="7">
        <f t="shared" si="73"/>
        <v>7.6502918991456989E-2</v>
      </c>
      <c r="BI86" s="7">
        <f t="shared" si="73"/>
        <v>6.9850491253069413E-2</v>
      </c>
      <c r="BJ86" s="7">
        <f t="shared" si="73"/>
        <v>0.12085508785727105</v>
      </c>
      <c r="BK86" s="7">
        <f t="shared" si="73"/>
        <v>0.28242402637833364</v>
      </c>
      <c r="BL86" s="7">
        <f t="shared" si="73"/>
        <v>3.4837883803014613E-2</v>
      </c>
      <c r="BM86" s="7">
        <f t="shared" si="73"/>
        <v>8.283717461044432E-2</v>
      </c>
      <c r="BN86" s="7">
        <f t="shared" si="73"/>
        <v>-1.5778489625972725E-12</v>
      </c>
      <c r="BO86" s="7">
        <f t="shared" si="73"/>
        <v>-6.4004357369640275E-13</v>
      </c>
      <c r="BP86" s="7">
        <f t="shared" si="73"/>
        <v>-1.5120127372370007E-11</v>
      </c>
      <c r="BQ86" s="7">
        <f t="shared" si="73"/>
        <v>-9.244982557277126E-11</v>
      </c>
      <c r="BR86" s="7">
        <f t="shared" si="73"/>
        <v>-4.2914083397960212E-10</v>
      </c>
      <c r="BS86" s="7">
        <f t="shared" si="73"/>
        <v>4.6259379033790079E-13</v>
      </c>
      <c r="BT86" s="7">
        <f t="shared" si="73"/>
        <v>-5.6965543393516782E-13</v>
      </c>
      <c r="BU86" s="7">
        <f t="shared" si="73"/>
        <v>4.3464212344768237E-2</v>
      </c>
      <c r="BV86" s="7">
        <f t="shared" si="73"/>
        <v>0.16589732462435047</v>
      </c>
      <c r="BW86" s="7">
        <f t="shared" si="78"/>
        <v>0.19046756254818503</v>
      </c>
      <c r="BX86" s="7">
        <f t="shared" si="78"/>
        <v>0.3976441893306934</v>
      </c>
      <c r="BY86" s="7">
        <f t="shared" si="78"/>
        <v>0.13944194712073874</v>
      </c>
      <c r="BZ86" s="7">
        <f t="shared" si="78"/>
        <v>3.8041139936059287E-2</v>
      </c>
      <c r="CA86" s="7">
        <f t="shared" si="78"/>
        <v>4.8573167004178956E-2</v>
      </c>
      <c r="CB86" s="7">
        <f t="shared" si="78"/>
        <v>6.7763580295075704E-2</v>
      </c>
      <c r="CC86" s="7">
        <f t="shared" si="78"/>
        <v>8.9070220951416937E-2</v>
      </c>
      <c r="CD86" s="7">
        <f t="shared" si="78"/>
        <v>0.12370522062456034</v>
      </c>
      <c r="CE86" s="7">
        <f t="shared" si="78"/>
        <v>5.6156970136506439E-2</v>
      </c>
      <c r="CF86" s="7">
        <f t="shared" si="78"/>
        <v>0.17062979991549587</v>
      </c>
      <c r="CG86" s="7">
        <f t="shared" si="78"/>
        <v>6.8936921716631572E-2</v>
      </c>
      <c r="CH86" s="7">
        <f t="shared" si="78"/>
        <v>7.8475241780994062E-2</v>
      </c>
      <c r="CI86" s="7">
        <f t="shared" si="78"/>
        <v>0.2006311516130547</v>
      </c>
      <c r="CJ86" s="7">
        <f t="shared" si="78"/>
        <v>0.26592390628465057</v>
      </c>
      <c r="CK86" s="7">
        <f t="shared" si="78"/>
        <v>4.5404211383563771E-2</v>
      </c>
      <c r="CL86" s="7">
        <f t="shared" si="78"/>
        <v>0.17236542564678348</v>
      </c>
      <c r="CM86" s="7">
        <f t="shared" si="76"/>
        <v>-0.20006783165442477</v>
      </c>
      <c r="CN86" s="7">
        <f t="shared" si="76"/>
        <v>-0.27349638738776205</v>
      </c>
      <c r="CO86" s="7">
        <f t="shared" si="63"/>
        <v>0</v>
      </c>
      <c r="CP86" s="7">
        <f t="shared" si="63"/>
        <v>-0.33932912204122712</v>
      </c>
      <c r="CQ86" s="7">
        <f t="shared" si="63"/>
        <v>-0.18987567433713348</v>
      </c>
      <c r="CR86" s="7">
        <f t="shared" si="63"/>
        <v>4.6855618318823122E-2</v>
      </c>
      <c r="CS86" s="7">
        <f t="shared" si="63"/>
        <v>0.49139846631506723</v>
      </c>
      <c r="CT86" s="7">
        <f t="shared" si="63"/>
        <v>0.19803290969400678</v>
      </c>
      <c r="CU86" s="7">
        <f t="shared" si="63"/>
        <v>0.41503965185841141</v>
      </c>
      <c r="CV86" s="7">
        <f t="shared" si="80"/>
        <v>6.4455846299131814E-2</v>
      </c>
      <c r="CW86" s="7">
        <f t="shared" si="80"/>
        <v>0.21337274082108221</v>
      </c>
      <c r="CX86" s="7">
        <f t="shared" si="80"/>
        <v>0.10739224741225456</v>
      </c>
      <c r="CY86" s="7">
        <f t="shared" si="80"/>
        <v>0.10806878796976539</v>
      </c>
      <c r="CZ86" s="7">
        <f t="shared" si="80"/>
        <v>0.28333311347405249</v>
      </c>
      <c r="DA86" s="7">
        <f t="shared" si="80"/>
        <v>0.14858670018558542</v>
      </c>
      <c r="DB86" s="7">
        <f t="shared" si="80"/>
        <v>8.7912670863612222E-2</v>
      </c>
      <c r="DC86" s="7">
        <f t="shared" si="80"/>
        <v>3.8871696198977813E-3</v>
      </c>
      <c r="DD86" s="7">
        <f t="shared" si="80"/>
        <v>4.8293588558090145E-3</v>
      </c>
      <c r="DE86" s="7">
        <f t="shared" si="80"/>
        <v>1.6782107072701835E-2</v>
      </c>
      <c r="DF86" s="7">
        <f t="shared" si="80"/>
        <v>4.6755623359267926E-4</v>
      </c>
      <c r="DG86" s="7">
        <f t="shared" si="80"/>
        <v>2.552768676147483E-4</v>
      </c>
      <c r="DH86" s="7">
        <f t="shared" si="80"/>
        <v>3.3410516560666313E-2</v>
      </c>
      <c r="DI86" s="7">
        <f t="shared" si="80"/>
        <v>-3.7607470988193503E-3</v>
      </c>
      <c r="DJ86" s="7">
        <f t="shared" si="80"/>
        <v>1.906826343624482E-2</v>
      </c>
      <c r="DK86" s="7">
        <f t="shared" si="80"/>
        <v>2.9005336287962858E-2</v>
      </c>
      <c r="DL86" s="7">
        <f t="shared" si="79"/>
        <v>0.15182820876483769</v>
      </c>
      <c r="DM86" s="7">
        <f t="shared" si="79"/>
        <v>4.7123080050048019E-2</v>
      </c>
      <c r="DN86" s="7">
        <f t="shared" si="79"/>
        <v>4.3143445333270483E-2</v>
      </c>
      <c r="DO86" s="7">
        <f t="shared" si="79"/>
        <v>0.12639154884784171</v>
      </c>
      <c r="DP86" s="7">
        <f t="shared" si="79"/>
        <v>5.8895462817975107E-2</v>
      </c>
      <c r="DQ86" s="7">
        <f t="shared" si="79"/>
        <v>4.5749271155690011E-2</v>
      </c>
      <c r="DR86" s="7">
        <f t="shared" si="79"/>
        <v>8.2850316930841508E-2</v>
      </c>
      <c r="DS86" s="7">
        <f t="shared" si="79"/>
        <v>0.1116762976604061</v>
      </c>
      <c r="DT86" s="7">
        <f t="shared" si="79"/>
        <v>0.14519865600580556</v>
      </c>
      <c r="DU86" s="7">
        <f t="shared" si="79"/>
        <v>0.14517705310782439</v>
      </c>
      <c r="DV86" s="7">
        <f t="shared" si="79"/>
        <v>7.7554607142411636E-2</v>
      </c>
      <c r="DW86" s="7">
        <f t="shared" si="79"/>
        <v>0.10044003705467867</v>
      </c>
      <c r="DX86" s="7">
        <f t="shared" si="79"/>
        <v>8.9810174763414172E-2</v>
      </c>
      <c r="DY86" s="7">
        <f t="shared" si="77"/>
        <v>8.7965579641054198E-2</v>
      </c>
      <c r="DZ86" s="7">
        <f t="shared" si="77"/>
        <v>0.1617953972878769</v>
      </c>
      <c r="EA86" s="7">
        <f t="shared" si="77"/>
        <v>0.33171434039120445</v>
      </c>
      <c r="EB86" s="7">
        <f t="shared" si="69"/>
        <v>8.1924672711737756E-2</v>
      </c>
      <c r="EC86" s="7">
        <f t="shared" si="69"/>
        <v>8.1691652970676945E-2</v>
      </c>
      <c r="ED86" s="7">
        <f t="shared" si="69"/>
        <v>7.9703090694475717E-2</v>
      </c>
      <c r="EE86" s="7">
        <f t="shared" si="69"/>
        <v>3.2080170638443241E-2</v>
      </c>
      <c r="EF86" s="7">
        <f t="shared" si="69"/>
        <v>3.5710001767660697E-2</v>
      </c>
      <c r="EG86" s="7">
        <f t="shared" si="69"/>
        <v>0.10054076552055319</v>
      </c>
      <c r="EH86" s="7">
        <f t="shared" si="56"/>
        <v>2.2588422326879218E-2</v>
      </c>
      <c r="EI86" s="7">
        <f t="shared" si="56"/>
        <v>7.0963170487431962E-2</v>
      </c>
      <c r="EJ86" s="7">
        <f t="shared" si="71"/>
        <v>7.1293207174123921E-2</v>
      </c>
      <c r="EK86" s="7">
        <f t="shared" si="71"/>
        <v>4.9560996293201175E-2</v>
      </c>
      <c r="EL86" s="7">
        <f t="shared" si="71"/>
        <v>3.1355844730330304E-2</v>
      </c>
      <c r="EM86" s="7">
        <f t="shared" si="71"/>
        <v>8.0996429288739E-2</v>
      </c>
      <c r="EN86" s="7">
        <f t="shared" si="71"/>
        <v>5.1132741430594569E-2</v>
      </c>
      <c r="EO86" s="7">
        <f t="shared" si="71"/>
        <v>0.10402103168896541</v>
      </c>
      <c r="EP86" s="7">
        <f t="shared" si="71"/>
        <v>6.2679636240951506E-2</v>
      </c>
      <c r="EQ86" s="7">
        <f t="shared" si="71"/>
        <v>0.21714928523918223</v>
      </c>
      <c r="ER86" s="7">
        <f t="shared" si="71"/>
        <v>8.1637326377930891E-2</v>
      </c>
      <c r="ES86" s="7">
        <f t="shared" si="71"/>
        <v>6.4592023280439184E-2</v>
      </c>
      <c r="ET86" s="7">
        <f t="shared" si="71"/>
        <v>0.24203070610609428</v>
      </c>
      <c r="EU86" s="7">
        <f t="shared" si="71"/>
        <v>0.31761710563359685</v>
      </c>
      <c r="EV86" s="7">
        <f t="shared" si="71"/>
        <v>4.1312102560848191E-2</v>
      </c>
      <c r="EW86" s="7">
        <f t="shared" si="71"/>
        <v>3.6446585086151943E-2</v>
      </c>
      <c r="EX86" s="7">
        <f t="shared" si="71"/>
        <v>9.5110941943352192E-2</v>
      </c>
      <c r="EY86" s="7">
        <f t="shared" si="71"/>
        <v>0.19385635737435566</v>
      </c>
      <c r="EZ86" s="7">
        <f t="shared" si="74"/>
        <v>0.10240780256092119</v>
      </c>
      <c r="FA86" s="7">
        <f t="shared" si="74"/>
        <v>0.32228964494992673</v>
      </c>
      <c r="FB86" s="7">
        <f t="shared" si="74"/>
        <v>0.16345967359822072</v>
      </c>
      <c r="FC86" s="7">
        <f t="shared" si="74"/>
        <v>-3.6601948193543898E-2</v>
      </c>
      <c r="FD86" s="7">
        <f t="shared" si="74"/>
        <v>-3.9596778349872297E-2</v>
      </c>
      <c r="FE86" s="7">
        <f t="shared" si="74"/>
        <v>-1.7986005636341673E-2</v>
      </c>
      <c r="FF86" s="7">
        <f t="shared" si="74"/>
        <v>-1.6992182736788042E-2</v>
      </c>
      <c r="FG86" s="7">
        <f t="shared" si="74"/>
        <v>-2.4994926627524561E-2</v>
      </c>
      <c r="FH86" s="7">
        <f t="shared" si="74"/>
        <v>0.16256395131611612</v>
      </c>
      <c r="FI86" s="7">
        <f t="shared" si="74"/>
        <v>0.32266497814049089</v>
      </c>
      <c r="FJ86" s="7">
        <f t="shared" si="74"/>
        <v>0.30751667423347717</v>
      </c>
      <c r="FK86" s="7">
        <f t="shared" si="74"/>
        <v>1.2059423571202377E-2</v>
      </c>
      <c r="FL86" s="7">
        <f t="shared" si="74"/>
        <v>-0.45969227312857708</v>
      </c>
      <c r="FM86" s="7">
        <f t="shared" si="74"/>
        <v>-0.23067141918061385</v>
      </c>
      <c r="FN86" s="7">
        <f t="shared" si="74"/>
        <v>0.42404150799294449</v>
      </c>
      <c r="FO86" s="7">
        <f t="shared" si="74"/>
        <v>-0.35886303277946663</v>
      </c>
      <c r="FP86" s="7">
        <f t="shared" si="70"/>
        <v>-0.37269762249847238</v>
      </c>
      <c r="FQ86" s="7">
        <f t="shared" si="70"/>
        <v>-0.39940298057251145</v>
      </c>
      <c r="FR86" s="7">
        <f t="shared" si="70"/>
        <v>-0.41368527256368903</v>
      </c>
      <c r="FS86" s="7">
        <f t="shared" si="70"/>
        <v>6.8825903884810691E-2</v>
      </c>
      <c r="FT86" s="7">
        <f t="shared" si="70"/>
        <v>-5.8847033824644734E-2</v>
      </c>
      <c r="FU86" s="7">
        <f t="shared" si="70"/>
        <v>-2.5964368497302326E-2</v>
      </c>
      <c r="FV86" s="7">
        <f t="shared" si="70"/>
        <v>0.1473496126117643</v>
      </c>
      <c r="FW86" s="7">
        <f t="shared" si="70"/>
        <v>0.21771025364623559</v>
      </c>
      <c r="FX86" s="7">
        <f t="shared" si="70"/>
        <v>-0.23875477654748634</v>
      </c>
      <c r="FY86" s="7">
        <f t="shared" si="70"/>
        <v>4.851750320117635E-2</v>
      </c>
      <c r="FZ86" s="7">
        <f t="shared" si="70"/>
        <v>-0.35701684637735276</v>
      </c>
      <c r="GA86" s="7">
        <f t="shared" si="70"/>
        <v>-7.1187845026983609E-2</v>
      </c>
      <c r="GB86" s="7">
        <f t="shared" si="70"/>
        <v>0.21947171536258026</v>
      </c>
      <c r="GC86" s="7">
        <f t="shared" si="70"/>
        <v>0.17233453119606423</v>
      </c>
      <c r="GD86" s="7">
        <f t="shared" si="70"/>
        <v>0.40842508126046795</v>
      </c>
      <c r="GE86" s="7">
        <f t="shared" si="70"/>
        <v>-0.43377401033298923</v>
      </c>
      <c r="GF86" s="7">
        <f t="shared" si="64"/>
        <v>0.15646103176257498</v>
      </c>
      <c r="GG86" s="7">
        <f t="shared" si="64"/>
        <v>-7.7867529056689477E-2</v>
      </c>
      <c r="GH86" s="7">
        <f t="shared" si="64"/>
        <v>0.24973212442449721</v>
      </c>
      <c r="GI86" s="7">
        <f t="shared" si="64"/>
        <v>0.3602713133053661</v>
      </c>
      <c r="GJ86" s="7">
        <f t="shared" si="64"/>
        <v>0.27897929840695923</v>
      </c>
      <c r="GK86" s="7">
        <f t="shared" si="64"/>
        <v>0.32615614623335931</v>
      </c>
    </row>
    <row r="87" spans="6:193">
      <c r="F87" s="20">
        <v>84</v>
      </c>
      <c r="G87">
        <f>'Class data q'!J86</f>
        <v>-6.5451442848859117E-18</v>
      </c>
      <c r="H87" s="20">
        <f>'Class data q'!K86</f>
        <v>0</v>
      </c>
      <c r="J87" s="89">
        <v>-4.3241862210624202E-18</v>
      </c>
      <c r="K87" s="7">
        <f t="shared" si="66"/>
        <v>6.5787994892489404E-2</v>
      </c>
      <c r="L87" s="7">
        <f t="shared" si="68"/>
        <v>0.25110433978399571</v>
      </c>
      <c r="M87" s="7">
        <f t="shared" si="68"/>
        <v>0.28829417021779269</v>
      </c>
      <c r="N87" s="7">
        <f t="shared" si="68"/>
        <v>-0.39812060347011824</v>
      </c>
      <c r="O87" s="7">
        <f t="shared" si="68"/>
        <v>0.21106113765989268</v>
      </c>
      <c r="P87" s="7">
        <f t="shared" si="68"/>
        <v>0.32379028926926168</v>
      </c>
      <c r="Q87" s="7">
        <f t="shared" si="68"/>
        <v>-0.40450871732647897</v>
      </c>
      <c r="R87" s="7">
        <f t="shared" si="68"/>
        <v>-0.32889416629946311</v>
      </c>
      <c r="S87" s="7">
        <f t="shared" si="68"/>
        <v>-0.3510238612785308</v>
      </c>
      <c r="T87" s="7">
        <f t="shared" si="68"/>
        <v>7.6916591841795307E-2</v>
      </c>
      <c r="U87" s="7">
        <f t="shared" si="68"/>
        <v>0.28350187738980698</v>
      </c>
      <c r="V87" s="7">
        <f t="shared" si="68"/>
        <v>0.17792621665426217</v>
      </c>
      <c r="W87" s="7">
        <f t="shared" si="68"/>
        <v>-7.9057597571295712E-2</v>
      </c>
      <c r="X87" s="7">
        <f t="shared" si="68"/>
        <v>0.10000789682245297</v>
      </c>
      <c r="Y87" s="7">
        <f t="shared" si="68"/>
        <v>1.6456976952169338E-2</v>
      </c>
      <c r="Z87" s="7">
        <f t="shared" si="68"/>
        <v>-0.30917360008766059</v>
      </c>
      <c r="AA87" s="7">
        <f t="shared" si="68"/>
        <v>5.2686190381121843E-2</v>
      </c>
      <c r="AB87" s="7">
        <f t="shared" si="67"/>
        <v>0.12364810529249924</v>
      </c>
      <c r="AC87" s="7">
        <f t="shared" si="67"/>
        <v>0.10672319874163567</v>
      </c>
      <c r="AD87" s="7">
        <f t="shared" si="67"/>
        <v>9.8315836591734276E-2</v>
      </c>
      <c r="AE87" s="7">
        <f t="shared" si="67"/>
        <v>0.22160699173850693</v>
      </c>
      <c r="AF87" s="7">
        <f t="shared" si="67"/>
        <v>-0.35452688019852174</v>
      </c>
      <c r="AG87" s="7">
        <f t="shared" si="67"/>
        <v>-1.1329102855474726E-2</v>
      </c>
      <c r="AH87" s="7">
        <f t="shared" si="67"/>
        <v>0.10708765527030215</v>
      </c>
      <c r="AI87" s="7">
        <f t="shared" si="67"/>
        <v>-7.6966855281881408E-2</v>
      </c>
      <c r="AJ87" s="7">
        <f t="shared" si="67"/>
        <v>5.9933332389476845E-2</v>
      </c>
      <c r="AK87" s="7">
        <f t="shared" si="67"/>
        <v>-9.3346806309940078E-2</v>
      </c>
      <c r="AL87" s="7">
        <f t="shared" si="67"/>
        <v>-9.1732136040846513E-2</v>
      </c>
      <c r="AM87" s="7">
        <f t="shared" si="67"/>
        <v>-0.41850835741232117</v>
      </c>
      <c r="AN87" s="7">
        <f t="shared" si="67"/>
        <v>0.4100634063016031</v>
      </c>
      <c r="AO87" s="7">
        <f t="shared" si="67"/>
        <v>0.17013198103396815</v>
      </c>
      <c r="AP87" s="7">
        <f t="shared" si="67"/>
        <v>0.15466543730360743</v>
      </c>
      <c r="AQ87" s="7">
        <f t="shared" si="72"/>
        <v>0.115795809295882</v>
      </c>
      <c r="AR87" s="7">
        <f t="shared" si="72"/>
        <v>0.17013198103396815</v>
      </c>
      <c r="AS87" s="7">
        <f t="shared" si="72"/>
        <v>0.17786525289914851</v>
      </c>
      <c r="AT87" s="7">
        <f t="shared" si="72"/>
        <v>0.17013198103396815</v>
      </c>
      <c r="AU87" s="7">
        <f t="shared" si="72"/>
        <v>0.15466543730360743</v>
      </c>
      <c r="AV87" s="7">
        <f t="shared" si="72"/>
        <v>0.17013198103396815</v>
      </c>
      <c r="AW87" s="7">
        <f t="shared" si="72"/>
        <v>0.15466543730360743</v>
      </c>
      <c r="AX87" s="7">
        <f t="shared" si="72"/>
        <v>0.15466543730360743</v>
      </c>
      <c r="AY87" s="7">
        <f t="shared" si="72"/>
        <v>0.17013198103396815</v>
      </c>
      <c r="AZ87" s="7">
        <f t="shared" si="72"/>
        <v>0.15466543730360743</v>
      </c>
      <c r="BA87" s="7">
        <f t="shared" si="72"/>
        <v>0.115795809295882</v>
      </c>
      <c r="BB87" s="7">
        <f t="shared" si="72"/>
        <v>0.16239870916878779</v>
      </c>
      <c r="BC87" s="7">
        <f t="shared" si="72"/>
        <v>0.10572660848754441</v>
      </c>
      <c r="BD87" s="7">
        <f t="shared" si="72"/>
        <v>0.17013198103396815</v>
      </c>
      <c r="BE87" s="7">
        <f t="shared" si="72"/>
        <v>0.16239870916878779</v>
      </c>
      <c r="BF87" s="7">
        <f t="shared" si="72"/>
        <v>0.17013198103396815</v>
      </c>
      <c r="BG87" s="7">
        <f t="shared" si="73"/>
        <v>0.115795809295882</v>
      </c>
      <c r="BH87" s="7">
        <f t="shared" si="73"/>
        <v>0.115795809295882</v>
      </c>
      <c r="BI87" s="7">
        <f t="shared" si="73"/>
        <v>0.10572660848754441</v>
      </c>
      <c r="BJ87" s="7">
        <f t="shared" si="73"/>
        <v>0.18292782668227831</v>
      </c>
      <c r="BK87" s="7">
        <f t="shared" si="73"/>
        <v>0.42748066518524136</v>
      </c>
      <c r="BL87" s="7">
        <f t="shared" si="73"/>
        <v>5.2731072255902525E-2</v>
      </c>
      <c r="BM87" s="7">
        <f t="shared" si="73"/>
        <v>0.12538342066231276</v>
      </c>
      <c r="BN87" s="7">
        <f t="shared" si="73"/>
        <v>-2.3883117705736367E-12</v>
      </c>
      <c r="BO87" s="7">
        <f t="shared" si="73"/>
        <v>-9.687806112879116E-13</v>
      </c>
      <c r="BP87" s="7">
        <f t="shared" si="73"/>
        <v>-2.2886026407320514E-11</v>
      </c>
      <c r="BQ87" s="7">
        <f t="shared" si="73"/>
        <v>-1.3993328717987197E-10</v>
      </c>
      <c r="BR87" s="7">
        <f t="shared" si="73"/>
        <v>-6.4955307799152706E-10</v>
      </c>
      <c r="BS87" s="7">
        <f t="shared" si="73"/>
        <v>7.0018795404928911E-13</v>
      </c>
      <c r="BT87" s="7">
        <f t="shared" si="73"/>
        <v>-8.6231022322635908E-13</v>
      </c>
      <c r="BU87" s="7">
        <f t="shared" si="73"/>
        <v>6.5787994892489404E-2</v>
      </c>
      <c r="BV87" s="7">
        <f t="shared" si="73"/>
        <v>0.25110433978399571</v>
      </c>
      <c r="BW87" s="7">
        <f t="shared" si="78"/>
        <v>0.28829417021779269</v>
      </c>
      <c r="BX87" s="7">
        <f t="shared" si="78"/>
        <v>-0.39812060347011824</v>
      </c>
      <c r="BY87" s="7">
        <f t="shared" si="78"/>
        <v>0.21106113765989268</v>
      </c>
      <c r="BZ87" s="7">
        <f t="shared" si="78"/>
        <v>5.7579562237694282E-2</v>
      </c>
      <c r="CA87" s="7">
        <f t="shared" si="78"/>
        <v>7.3520974852489276E-2</v>
      </c>
      <c r="CB87" s="7">
        <f t="shared" si="78"/>
        <v>0.10256783302518183</v>
      </c>
      <c r="CC87" s="7">
        <f t="shared" si="78"/>
        <v>0.13481784035435432</v>
      </c>
      <c r="CD87" s="7">
        <f t="shared" si="78"/>
        <v>0.18724182456287983</v>
      </c>
      <c r="CE87" s="7">
        <f t="shared" si="78"/>
        <v>8.4999917523246329E-2</v>
      </c>
      <c r="CF87" s="7">
        <f t="shared" si="78"/>
        <v>0.25826747569482467</v>
      </c>
      <c r="CG87" s="7">
        <f t="shared" si="78"/>
        <v>0.10434381780171846</v>
      </c>
      <c r="CH87" s="7">
        <f t="shared" si="78"/>
        <v>0.11878114262195624</v>
      </c>
      <c r="CI87" s="7">
        <f t="shared" si="78"/>
        <v>0.30367791029768143</v>
      </c>
      <c r="CJ87" s="7">
        <f t="shared" si="78"/>
        <v>0.40250586964913071</v>
      </c>
      <c r="CK87" s="7">
        <f t="shared" si="78"/>
        <v>6.8724402570680701E-2</v>
      </c>
      <c r="CL87" s="7">
        <f t="shared" si="78"/>
        <v>0.26089454128707545</v>
      </c>
      <c r="CM87" s="7">
        <f t="shared" si="76"/>
        <v>0.21078769328696279</v>
      </c>
      <c r="CN87" s="7">
        <f t="shared" si="76"/>
        <v>-0.35951585436042421</v>
      </c>
      <c r="CO87" s="7">
        <f t="shared" si="63"/>
        <v>-0.48638704480265904</v>
      </c>
      <c r="CP87" s="7">
        <f t="shared" si="63"/>
        <v>0</v>
      </c>
      <c r="CQ87" s="7">
        <f t="shared" si="63"/>
        <v>-0.23294645976415307</v>
      </c>
      <c r="CR87" s="7">
        <f t="shared" si="63"/>
        <v>-0.3882398634968256</v>
      </c>
      <c r="CS87" s="7">
        <f t="shared" si="63"/>
        <v>-0.2562129152214101</v>
      </c>
      <c r="CT87" s="7">
        <f t="shared" si="63"/>
        <v>-0.13219004634502252</v>
      </c>
      <c r="CU87" s="7">
        <f t="shared" si="63"/>
        <v>0.16904825956550784</v>
      </c>
      <c r="CV87" s="7">
        <f t="shared" si="80"/>
        <v>0.17923893518061895</v>
      </c>
      <c r="CW87" s="7">
        <f t="shared" si="80"/>
        <v>0.32296374479275453</v>
      </c>
      <c r="CX87" s="7">
        <f t="shared" si="80"/>
        <v>0.16255029697094661</v>
      </c>
      <c r="CY87" s="7">
        <f t="shared" si="80"/>
        <v>0.16357431752351143</v>
      </c>
      <c r="CZ87" s="7">
        <f t="shared" si="80"/>
        <v>0.42885667119072407</v>
      </c>
      <c r="DA87" s="7">
        <f t="shared" si="80"/>
        <v>0.22490275437092525</v>
      </c>
      <c r="DB87" s="7">
        <f t="shared" si="80"/>
        <v>0.13306575754516325</v>
      </c>
      <c r="DC87" s="7">
        <f t="shared" si="80"/>
        <v>5.8836702957268047E-3</v>
      </c>
      <c r="DD87" s="7">
        <f t="shared" si="80"/>
        <v>7.3097801294495319E-3</v>
      </c>
      <c r="DE87" s="7">
        <f t="shared" si="80"/>
        <v>2.5401614680750421E-2</v>
      </c>
      <c r="DF87" s="7">
        <f t="shared" si="80"/>
        <v>7.0769917244915348E-4</v>
      </c>
      <c r="DG87" s="7">
        <f t="shared" si="80"/>
        <v>3.8639037398387953E-4</v>
      </c>
      <c r="DH87" s="7">
        <f t="shared" si="80"/>
        <v>5.0570590706059834E-2</v>
      </c>
      <c r="DI87" s="7">
        <f t="shared" si="80"/>
        <v>-5.6923155299937189E-3</v>
      </c>
      <c r="DJ87" s="7">
        <f t="shared" si="80"/>
        <v>2.8861970570215924E-2</v>
      </c>
      <c r="DK87" s="7">
        <f t="shared" si="80"/>
        <v>4.390285277531613E-2</v>
      </c>
      <c r="DL87" s="7">
        <f t="shared" si="79"/>
        <v>0.22980914375086478</v>
      </c>
      <c r="DM87" s="7">
        <f t="shared" si="79"/>
        <v>7.1326104452554037E-2</v>
      </c>
      <c r="DN87" s="7">
        <f t="shared" si="79"/>
        <v>6.5302477788286462E-2</v>
      </c>
      <c r="DO87" s="7">
        <f t="shared" si="79"/>
        <v>0.19130788576355076</v>
      </c>
      <c r="DP87" s="7">
        <f t="shared" si="79"/>
        <v>8.9144935523630411E-2</v>
      </c>
      <c r="DQ87" s="7">
        <f t="shared" si="79"/>
        <v>6.9246689512088427E-2</v>
      </c>
      <c r="DR87" s="7">
        <f t="shared" si="79"/>
        <v>0.12540331304872732</v>
      </c>
      <c r="DS87" s="7">
        <f t="shared" si="79"/>
        <v>0.16903469092726517</v>
      </c>
      <c r="DT87" s="7">
        <f t="shared" si="79"/>
        <v>0.21977456680762947</v>
      </c>
      <c r="DU87" s="7">
        <f t="shared" si="79"/>
        <v>0.21974186838137538</v>
      </c>
      <c r="DV87" s="7">
        <f t="shared" si="79"/>
        <v>0.11738765810599447</v>
      </c>
      <c r="DW87" s="7">
        <f t="shared" si="79"/>
        <v>0.15202734130646259</v>
      </c>
      <c r="DX87" s="7">
        <f t="shared" si="79"/>
        <v>0.13593784403044099</v>
      </c>
      <c r="DY87" s="7">
        <f t="shared" si="77"/>
        <v>0.1331458409561431</v>
      </c>
      <c r="DZ87" s="7">
        <f t="shared" si="77"/>
        <v>0.2448956094262312</v>
      </c>
      <c r="EA87" s="7">
        <f t="shared" si="77"/>
        <v>-0.49791287695913244</v>
      </c>
      <c r="EB87" s="7">
        <f t="shared" si="69"/>
        <v>0.12400224596678834</v>
      </c>
      <c r="EC87" s="7">
        <f t="shared" si="69"/>
        <v>0.12364954426790195</v>
      </c>
      <c r="ED87" s="7">
        <f t="shared" si="69"/>
        <v>0.12063963064442708</v>
      </c>
      <c r="EE87" s="7">
        <f t="shared" si="69"/>
        <v>4.8556961883289035E-2</v>
      </c>
      <c r="EF87" s="7">
        <f t="shared" si="69"/>
        <v>5.4051121305651172E-2</v>
      </c>
      <c r="EG87" s="7">
        <f t="shared" si="69"/>
        <v>0.15217980521736743</v>
      </c>
      <c r="EH87" s="7">
        <f t="shared" si="56"/>
        <v>3.4190128671433249E-2</v>
      </c>
      <c r="EI87" s="7">
        <f t="shared" si="56"/>
        <v>0.10741077419165462</v>
      </c>
      <c r="EJ87" s="7">
        <f t="shared" si="71"/>
        <v>0.10791032199632196</v>
      </c>
      <c r="EK87" s="7">
        <f t="shared" si="71"/>
        <v>7.501616606187668E-2</v>
      </c>
      <c r="EL87" s="7">
        <f t="shared" si="71"/>
        <v>4.7460612804984224E-2</v>
      </c>
      <c r="EM87" s="7">
        <f t="shared" si="71"/>
        <v>0.12259724469616069</v>
      </c>
      <c r="EN87" s="7">
        <f t="shared" si="71"/>
        <v>7.7395179864103755E-2</v>
      </c>
      <c r="EO87" s="7">
        <f t="shared" si="71"/>
        <v>0.15744758117741117</v>
      </c>
      <c r="EP87" s="7">
        <f t="shared" si="71"/>
        <v>9.4872709441360947E-2</v>
      </c>
      <c r="EQ87" s="7">
        <f t="shared" si="71"/>
        <v>0.32867997134986893</v>
      </c>
      <c r="ER87" s="7">
        <f t="shared" si="71"/>
        <v>0.12356731483330979</v>
      </c>
      <c r="ES87" s="7">
        <f t="shared" si="71"/>
        <v>9.7767323239681E-2</v>
      </c>
      <c r="ET87" s="7">
        <f t="shared" si="71"/>
        <v>0.36634081231774446</v>
      </c>
      <c r="EU87" s="7">
        <f t="shared" si="71"/>
        <v>0.48074936587929445</v>
      </c>
      <c r="EV87" s="7">
        <f t="shared" si="71"/>
        <v>6.2530533642541061E-2</v>
      </c>
      <c r="EW87" s="7">
        <f t="shared" si="71"/>
        <v>5.5166023359101778E-2</v>
      </c>
      <c r="EX87" s="7">
        <f t="shared" si="71"/>
        <v>0.14396115390648004</v>
      </c>
      <c r="EY87" s="7">
        <f t="shared" si="71"/>
        <v>0.29342349396919026</v>
      </c>
      <c r="EZ87" s="7">
        <f t="shared" si="74"/>
        <v>0.15500577666950172</v>
      </c>
      <c r="FA87" s="7">
        <f t="shared" si="74"/>
        <v>0.48782178192216036</v>
      </c>
      <c r="FB87" s="7">
        <f t="shared" si="74"/>
        <v>0.2474146796105956</v>
      </c>
      <c r="FC87" s="7">
        <f t="shared" si="74"/>
        <v>-5.5401182971209995E-2</v>
      </c>
      <c r="FD87" s="7">
        <f t="shared" si="74"/>
        <v>-5.9934196694444219E-2</v>
      </c>
      <c r="FE87" s="7">
        <f t="shared" si="74"/>
        <v>-2.7223851143419076E-2</v>
      </c>
      <c r="FF87" s="7">
        <f t="shared" si="74"/>
        <v>-2.5719587927482968E-2</v>
      </c>
      <c r="FG87" s="7">
        <f t="shared" si="74"/>
        <v>-3.7832644757628153E-2</v>
      </c>
      <c r="FH87" s="7">
        <f t="shared" si="74"/>
        <v>-4.9746769279742864E-2</v>
      </c>
      <c r="FI87" s="7">
        <f t="shared" si="74"/>
        <v>0.43393807031255083</v>
      </c>
      <c r="FJ87" s="7">
        <f t="shared" si="74"/>
        <v>0.43823531166430962</v>
      </c>
      <c r="FK87" s="7">
        <f t="shared" si="74"/>
        <v>-3.6198521039779052E-2</v>
      </c>
      <c r="FL87" s="7">
        <f t="shared" si="74"/>
        <v>0.38588155117251688</v>
      </c>
      <c r="FM87" s="7">
        <f t="shared" si="74"/>
        <v>-0.26746951728148893</v>
      </c>
      <c r="FN87" s="7">
        <f t="shared" si="74"/>
        <v>7.376994405283277E-2</v>
      </c>
      <c r="FO87" s="7">
        <f t="shared" si="74"/>
        <v>-0.11124451154311288</v>
      </c>
      <c r="FP87" s="7">
        <f t="shared" si="70"/>
        <v>-7.7732904982276363E-2</v>
      </c>
      <c r="FQ87" s="7">
        <f t="shared" si="70"/>
        <v>0.34100665347165116</v>
      </c>
      <c r="FR87" s="7">
        <f t="shared" si="70"/>
        <v>0.34661470167857589</v>
      </c>
      <c r="FS87" s="7">
        <f t="shared" si="70"/>
        <v>7.6949869378534874E-2</v>
      </c>
      <c r="FT87" s="7">
        <f t="shared" si="70"/>
        <v>0.42454132242542242</v>
      </c>
      <c r="FU87" s="7">
        <f t="shared" si="70"/>
        <v>-3.9300004531034438E-2</v>
      </c>
      <c r="FV87" s="7">
        <f t="shared" si="70"/>
        <v>0.2230302825924759</v>
      </c>
      <c r="FW87" s="7">
        <f t="shared" si="70"/>
        <v>0.32952906039824126</v>
      </c>
      <c r="FX87" s="7">
        <f t="shared" si="70"/>
        <v>0.15223063229981926</v>
      </c>
      <c r="FY87" s="7">
        <f t="shared" si="70"/>
        <v>7.3436721399128976E-2</v>
      </c>
      <c r="FZ87" s="7">
        <f t="shared" si="70"/>
        <v>-2.6772368703119165E-2</v>
      </c>
      <c r="GA87" s="7">
        <f t="shared" si="70"/>
        <v>-0.29097353264496917</v>
      </c>
      <c r="GB87" s="7">
        <f t="shared" si="70"/>
        <v>-0.28664202280227613</v>
      </c>
      <c r="GC87" s="7">
        <f t="shared" si="70"/>
        <v>-0.11295628187609452</v>
      </c>
      <c r="GD87" s="7">
        <f t="shared" si="70"/>
        <v>0.21716752290636521</v>
      </c>
      <c r="GE87" s="7">
        <f t="shared" si="70"/>
        <v>0.34711338063369368</v>
      </c>
      <c r="GF87" s="7">
        <f t="shared" si="64"/>
        <v>0.43108215972375774</v>
      </c>
      <c r="GG87" s="7">
        <f t="shared" si="64"/>
        <v>0.15807714547902663</v>
      </c>
      <c r="GH87" s="7">
        <f t="shared" si="64"/>
        <v>6.2324881026512458E-2</v>
      </c>
      <c r="GI87" s="7">
        <f t="shared" si="64"/>
        <v>4.4724616129396821E-3</v>
      </c>
      <c r="GJ87" s="7">
        <f t="shared" si="64"/>
        <v>0.4259460226022469</v>
      </c>
      <c r="GK87" s="7">
        <f t="shared" si="64"/>
        <v>7.2871235533917833E-3</v>
      </c>
    </row>
    <row r="88" spans="6:193">
      <c r="F88" s="20">
        <v>85</v>
      </c>
      <c r="G88">
        <f>'Class data q'!J87</f>
        <v>-4.3241862210624202E-18</v>
      </c>
      <c r="H88" s="20">
        <f>'Class data q'!K87</f>
        <v>0</v>
      </c>
      <c r="J88" s="88">
        <v>-2.49378134548171E-17</v>
      </c>
      <c r="K88" s="7">
        <f t="shared" si="66"/>
        <v>1.1407557504624617E-2</v>
      </c>
      <c r="L88" s="7">
        <f t="shared" si="68"/>
        <v>4.3541184078156943E-2</v>
      </c>
      <c r="M88" s="7">
        <f t="shared" si="68"/>
        <v>4.9989854993786435E-2</v>
      </c>
      <c r="N88" s="7">
        <f t="shared" si="68"/>
        <v>0.10436514804842051</v>
      </c>
      <c r="O88" s="7">
        <f t="shared" si="68"/>
        <v>3.6597742016326276E-2</v>
      </c>
      <c r="P88" s="7">
        <f t="shared" si="68"/>
        <v>7.2880964987442454E-2</v>
      </c>
      <c r="Q88" s="7">
        <f t="shared" si="68"/>
        <v>0.41947811996183049</v>
      </c>
      <c r="R88" s="7">
        <f t="shared" si="68"/>
        <v>0.4562460936652819</v>
      </c>
      <c r="S88" s="7">
        <f t="shared" si="68"/>
        <v>-0.3554437679951139</v>
      </c>
      <c r="T88" s="7">
        <f t="shared" si="68"/>
        <v>1.333724254598298E-2</v>
      </c>
      <c r="U88" s="7">
        <f t="shared" si="68"/>
        <v>4.915887730395737E-2</v>
      </c>
      <c r="V88" s="7">
        <f t="shared" si="68"/>
        <v>3.0852187414751448E-2</v>
      </c>
      <c r="W88" s="7">
        <f t="shared" si="68"/>
        <v>-1.3708490309604859E-2</v>
      </c>
      <c r="X88" s="7">
        <f t="shared" si="68"/>
        <v>1.7341246465758159E-2</v>
      </c>
      <c r="Y88" s="7">
        <f t="shared" si="68"/>
        <v>2.8536195888162886E-3</v>
      </c>
      <c r="Z88" s="7">
        <f t="shared" si="68"/>
        <v>-5.3610322486275508E-2</v>
      </c>
      <c r="AA88" s="7">
        <f t="shared" si="67"/>
        <v>9.1357206957657627E-3</v>
      </c>
      <c r="AB88" s="7">
        <f t="shared" si="67"/>
        <v>2.1440429576355655E-2</v>
      </c>
      <c r="AC88" s="7">
        <f t="shared" si="67"/>
        <v>1.850567156990035E-2</v>
      </c>
      <c r="AD88" s="7">
        <f t="shared" si="67"/>
        <v>1.7047845300169277E-2</v>
      </c>
      <c r="AE88" s="7">
        <f t="shared" si="67"/>
        <v>3.8426380159710491E-2</v>
      </c>
      <c r="AF88" s="7">
        <f t="shared" si="67"/>
        <v>-6.1474525548452452E-2</v>
      </c>
      <c r="AG88" s="7">
        <f t="shared" si="67"/>
        <v>-1.9644525191995221E-3</v>
      </c>
      <c r="AH88" s="7">
        <f t="shared" si="67"/>
        <v>1.8568867884296202E-2</v>
      </c>
      <c r="AI88" s="7">
        <f t="shared" si="67"/>
        <v>-0.21329660604762068</v>
      </c>
      <c r="AJ88" s="7">
        <f t="shared" si="67"/>
        <v>0.45181592328862408</v>
      </c>
      <c r="AK88" s="7">
        <f t="shared" si="67"/>
        <v>-0.22997762320407622</v>
      </c>
      <c r="AL88" s="7">
        <f t="shared" si="67"/>
        <v>0.26193429536158863</v>
      </c>
      <c r="AM88" s="7">
        <f t="shared" si="67"/>
        <v>6.7357683455291806E-2</v>
      </c>
      <c r="AN88" s="7">
        <f t="shared" si="67"/>
        <v>8.9853119559073491E-2</v>
      </c>
      <c r="AO88" s="7">
        <f t="shared" si="67"/>
        <v>2.9500676532129178E-2</v>
      </c>
      <c r="AP88" s="7">
        <f t="shared" si="67"/>
        <v>2.6818796847390164E-2</v>
      </c>
      <c r="AQ88" s="7">
        <f t="shared" si="72"/>
        <v>2.0078851095796563E-2</v>
      </c>
      <c r="AR88" s="7">
        <f t="shared" si="72"/>
        <v>2.9500676532129178E-2</v>
      </c>
      <c r="AS88" s="7">
        <f t="shared" si="72"/>
        <v>3.0841616374498684E-2</v>
      </c>
      <c r="AT88" s="7">
        <f t="shared" si="72"/>
        <v>2.9500676532129178E-2</v>
      </c>
      <c r="AU88" s="7">
        <f t="shared" si="72"/>
        <v>2.6818796847390164E-2</v>
      </c>
      <c r="AV88" s="7">
        <f t="shared" si="72"/>
        <v>2.9500676532129178E-2</v>
      </c>
      <c r="AW88" s="7">
        <f t="shared" si="72"/>
        <v>2.6818796847390164E-2</v>
      </c>
      <c r="AX88" s="7">
        <f t="shared" si="72"/>
        <v>2.6818796847390164E-2</v>
      </c>
      <c r="AY88" s="7">
        <f t="shared" si="72"/>
        <v>2.9500676532129178E-2</v>
      </c>
      <c r="AZ88" s="7">
        <f t="shared" si="72"/>
        <v>2.6818796847390164E-2</v>
      </c>
      <c r="BA88" s="7">
        <f t="shared" si="72"/>
        <v>2.0078851095796563E-2</v>
      </c>
      <c r="BB88" s="7">
        <f t="shared" si="72"/>
        <v>2.8159736689759674E-2</v>
      </c>
      <c r="BC88" s="7">
        <f t="shared" si="72"/>
        <v>1.8332864043988161E-2</v>
      </c>
      <c r="BD88" s="7">
        <f t="shared" si="72"/>
        <v>2.9500676532129178E-2</v>
      </c>
      <c r="BE88" s="7">
        <f t="shared" si="72"/>
        <v>2.8159736689759674E-2</v>
      </c>
      <c r="BF88" s="7">
        <f t="shared" si="72"/>
        <v>2.9500676532129178E-2</v>
      </c>
      <c r="BG88" s="7">
        <f t="shared" si="73"/>
        <v>2.0078851095796563E-2</v>
      </c>
      <c r="BH88" s="7">
        <f t="shared" si="73"/>
        <v>2.0078851095796563E-2</v>
      </c>
      <c r="BI88" s="7">
        <f t="shared" si="73"/>
        <v>1.8332864043988161E-2</v>
      </c>
      <c r="BJ88" s="7">
        <f t="shared" si="73"/>
        <v>3.1719460449954023E-2</v>
      </c>
      <c r="BK88" s="7">
        <f t="shared" si="73"/>
        <v>7.4124622253421854E-2</v>
      </c>
      <c r="BL88" s="7">
        <f t="shared" si="73"/>
        <v>9.1435031577227315E-3</v>
      </c>
      <c r="BM88" s="7">
        <f t="shared" si="73"/>
        <v>2.1741331129931755E-2</v>
      </c>
      <c r="BN88" s="7">
        <f t="shared" si="73"/>
        <v>-4.1411318818518339E-13</v>
      </c>
      <c r="BO88" s="7">
        <f t="shared" si="73"/>
        <v>-1.6797674362578618E-13</v>
      </c>
      <c r="BP88" s="7">
        <f t="shared" si="73"/>
        <v>-3.9683811792201595E-12</v>
      </c>
      <c r="BQ88" s="7">
        <f t="shared" si="73"/>
        <v>-2.4264257270090184E-11</v>
      </c>
      <c r="BR88" s="7">
        <f t="shared" si="73"/>
        <v>-1.1263168175901228E-10</v>
      </c>
      <c r="BS88" s="7">
        <f t="shared" si="73"/>
        <v>1.2141173116638943E-13</v>
      </c>
      <c r="BT88" s="7">
        <f t="shared" si="73"/>
        <v>-1.4954704141700859E-13</v>
      </c>
      <c r="BU88" s="7">
        <f t="shared" si="73"/>
        <v>1.1407557504624617E-2</v>
      </c>
      <c r="BV88" s="7">
        <f t="shared" si="73"/>
        <v>4.3541184078156943E-2</v>
      </c>
      <c r="BW88" s="7">
        <f t="shared" si="78"/>
        <v>4.9989854993786435E-2</v>
      </c>
      <c r="BX88" s="7">
        <f t="shared" si="78"/>
        <v>0.10436514804842051</v>
      </c>
      <c r="BY88" s="7">
        <f t="shared" si="78"/>
        <v>3.6597742016326276E-2</v>
      </c>
      <c r="BZ88" s="7">
        <f t="shared" si="78"/>
        <v>9.9842253649928027E-3</v>
      </c>
      <c r="CA88" s="7">
        <f t="shared" si="78"/>
        <v>1.2748446730994385E-2</v>
      </c>
      <c r="CB88" s="7">
        <f t="shared" si="78"/>
        <v>1.7785136258850694E-2</v>
      </c>
      <c r="CC88" s="7">
        <f t="shared" si="78"/>
        <v>2.3377247915898635E-2</v>
      </c>
      <c r="CD88" s="7">
        <f t="shared" si="78"/>
        <v>3.2467502383413359E-2</v>
      </c>
      <c r="CE88" s="7">
        <f t="shared" si="78"/>
        <v>1.4738881290110271E-2</v>
      </c>
      <c r="CF88" s="7">
        <f t="shared" si="78"/>
        <v>4.4783263046360183E-2</v>
      </c>
      <c r="CG88" s="7">
        <f t="shared" si="78"/>
        <v>1.8093089837596905E-2</v>
      </c>
      <c r="CH88" s="7">
        <f t="shared" si="78"/>
        <v>2.0596504227546782E-2</v>
      </c>
      <c r="CI88" s="7">
        <f t="shared" si="78"/>
        <v>5.2657376627244276E-2</v>
      </c>
      <c r="CJ88" s="7">
        <f t="shared" si="78"/>
        <v>6.9794023384889534E-2</v>
      </c>
      <c r="CK88" s="7">
        <f t="shared" si="78"/>
        <v>1.1916726989129042E-2</v>
      </c>
      <c r="CL88" s="7">
        <f t="shared" si="78"/>
        <v>4.5238792993138405E-2</v>
      </c>
      <c r="CM88" s="7">
        <f t="shared" si="76"/>
        <v>0.20994909876238932</v>
      </c>
      <c r="CN88" s="7">
        <f t="shared" si="76"/>
        <v>-2.1946977553306213E-2</v>
      </c>
      <c r="CO88" s="7">
        <f t="shared" si="63"/>
        <v>0.2624586272066135</v>
      </c>
      <c r="CP88" s="7">
        <f t="shared" si="63"/>
        <v>0.17339877166444764</v>
      </c>
      <c r="CQ88" s="7">
        <f t="shared" si="63"/>
        <v>0</v>
      </c>
      <c r="CR88" s="7">
        <f t="shared" si="63"/>
        <v>-0.20032645711928421</v>
      </c>
      <c r="CS88" s="7">
        <f t="shared" si="63"/>
        <v>0.12897176688048786</v>
      </c>
      <c r="CT88" s="7">
        <f t="shared" si="63"/>
        <v>0.36426858165308773</v>
      </c>
      <c r="CU88" s="7">
        <f t="shared" si="63"/>
        <v>-0.10369338111709003</v>
      </c>
      <c r="CV88" s="7">
        <f t="shared" si="80"/>
        <v>-0.40833124382520825</v>
      </c>
      <c r="CW88" s="7">
        <f t="shared" si="80"/>
        <v>5.600151663921378E-2</v>
      </c>
      <c r="CX88" s="7">
        <f t="shared" si="80"/>
        <v>2.8186021828453325E-2</v>
      </c>
      <c r="CY88" s="7">
        <f t="shared" si="80"/>
        <v>2.8363585734427214E-2</v>
      </c>
      <c r="CZ88" s="7">
        <f t="shared" si="80"/>
        <v>7.4363220004575459E-2</v>
      </c>
      <c r="DA88" s="7">
        <f t="shared" si="80"/>
        <v>3.8997861351869417E-2</v>
      </c>
      <c r="DB88" s="7">
        <f t="shared" si="75"/>
        <v>2.3073438908930516E-2</v>
      </c>
      <c r="DC88" s="7">
        <f t="shared" si="75"/>
        <v>1.0202212021576253E-3</v>
      </c>
      <c r="DD88" s="7">
        <f t="shared" si="75"/>
        <v>1.2675068955837359E-3</v>
      </c>
      <c r="DE88" s="7">
        <f t="shared" si="75"/>
        <v>4.4046087839357227E-3</v>
      </c>
      <c r="DF88" s="7">
        <f t="shared" si="75"/>
        <v>1.2271416721062933E-4</v>
      </c>
      <c r="DG88" s="7">
        <f t="shared" si="75"/>
        <v>6.6999616231771245E-5</v>
      </c>
      <c r="DH88" s="7">
        <f t="shared" si="75"/>
        <v>8.7688783107763065E-3</v>
      </c>
      <c r="DI88" s="7">
        <f t="shared" si="75"/>
        <v>-9.870405208273203E-4</v>
      </c>
      <c r="DJ88" s="7">
        <f t="shared" si="75"/>
        <v>5.0046302446908782E-3</v>
      </c>
      <c r="DK88" s="7">
        <f t="shared" si="75"/>
        <v>7.6127007438049031E-3</v>
      </c>
      <c r="DL88" s="7">
        <f t="shared" si="75"/>
        <v>3.984862324365842E-2</v>
      </c>
      <c r="DM88" s="7">
        <f t="shared" si="75"/>
        <v>1.2367858899682959E-2</v>
      </c>
      <c r="DN88" s="7">
        <f t="shared" si="75"/>
        <v>1.1323369435133747E-2</v>
      </c>
      <c r="DO88" s="7">
        <f t="shared" si="75"/>
        <v>3.3172552401122171E-2</v>
      </c>
      <c r="DP88" s="7">
        <f t="shared" si="75"/>
        <v>1.5457622319903896E-2</v>
      </c>
      <c r="DQ88" s="7">
        <f t="shared" si="75"/>
        <v>1.2007290903225521E-2</v>
      </c>
      <c r="DR88" s="7">
        <f t="shared" si="69"/>
        <v>2.1744780445301513E-2</v>
      </c>
      <c r="DS88" s="7">
        <f t="shared" si="69"/>
        <v>2.9310407775467329E-2</v>
      </c>
      <c r="DT88" s="7">
        <f t="shared" si="69"/>
        <v>3.8108639927529032E-2</v>
      </c>
      <c r="DU88" s="7">
        <f t="shared" si="69"/>
        <v>3.8102970060581214E-2</v>
      </c>
      <c r="DV88" s="7">
        <f t="shared" si="69"/>
        <v>2.0354875724145582E-2</v>
      </c>
      <c r="DW88" s="7">
        <f t="shared" si="69"/>
        <v>2.6361354241952354E-2</v>
      </c>
      <c r="DX88" s="7">
        <f t="shared" si="69"/>
        <v>2.3571455177591731E-2</v>
      </c>
      <c r="DY88" s="7">
        <f t="shared" si="69"/>
        <v>2.3087325274025117E-2</v>
      </c>
      <c r="DZ88" s="7">
        <f t="shared" si="69"/>
        <v>4.2464597860524811E-2</v>
      </c>
      <c r="EA88" s="7">
        <f t="shared" si="69"/>
        <v>8.7061290403822822E-2</v>
      </c>
      <c r="EB88" s="7">
        <f t="shared" si="69"/>
        <v>2.1501837134273803E-2</v>
      </c>
      <c r="EC88" s="7">
        <f t="shared" si="69"/>
        <v>2.1440679092922941E-2</v>
      </c>
      <c r="ED88" s="7">
        <f t="shared" si="69"/>
        <v>2.0918763767796309E-2</v>
      </c>
      <c r="EE88" s="7">
        <f t="shared" si="69"/>
        <v>8.4197175463197223E-3</v>
      </c>
      <c r="EF88" s="7">
        <f t="shared" si="69"/>
        <v>9.372398041485968E-3</v>
      </c>
      <c r="EG88" s="7">
        <f t="shared" si="69"/>
        <v>2.6387791296826411E-2</v>
      </c>
      <c r="EH88" s="7">
        <f t="shared" si="56"/>
        <v>5.928526314675938E-3</v>
      </c>
      <c r="EI88" s="7">
        <f t="shared" si="56"/>
        <v>1.8624896308360263E-2</v>
      </c>
      <c r="EJ88" s="7">
        <f t="shared" si="71"/>
        <v>1.8711517284077252E-2</v>
      </c>
      <c r="EK88" s="7">
        <f t="shared" si="71"/>
        <v>1.300771105010564E-2</v>
      </c>
      <c r="EL88" s="7">
        <f t="shared" si="71"/>
        <v>8.2296119628262193E-3</v>
      </c>
      <c r="EM88" s="7">
        <f t="shared" si="71"/>
        <v>2.125821163975998E-2</v>
      </c>
      <c r="EN88" s="7">
        <f t="shared" si="71"/>
        <v>1.3420229121184582E-2</v>
      </c>
      <c r="EO88" s="7">
        <f t="shared" si="71"/>
        <v>2.7301217177701505E-2</v>
      </c>
      <c r="EP88" s="7">
        <f t="shared" si="71"/>
        <v>1.645081128161003E-2</v>
      </c>
      <c r="EQ88" s="7">
        <f t="shared" si="71"/>
        <v>5.6992703302773111E-2</v>
      </c>
      <c r="ER88" s="7">
        <f t="shared" si="71"/>
        <v>2.142642060997E-2</v>
      </c>
      <c r="ES88" s="7">
        <f t="shared" si="71"/>
        <v>1.6952733758681688E-2</v>
      </c>
      <c r="ET88" s="7">
        <f t="shared" si="71"/>
        <v>6.352304686645284E-2</v>
      </c>
      <c r="EU88" s="7">
        <f t="shared" si="71"/>
        <v>8.3361349521931777E-2</v>
      </c>
      <c r="EV88" s="7">
        <f t="shared" si="71"/>
        <v>1.0842717725139039E-2</v>
      </c>
      <c r="EW88" s="7">
        <f t="shared" si="71"/>
        <v>9.5657206880804726E-3</v>
      </c>
      <c r="EX88" s="7">
        <f t="shared" si="71"/>
        <v>2.4962687254780132E-2</v>
      </c>
      <c r="EY88" s="7">
        <f t="shared" si="71"/>
        <v>5.087927343174805E-2</v>
      </c>
      <c r="EZ88" s="7">
        <f t="shared" si="74"/>
        <v>2.6877811275385292E-2</v>
      </c>
      <c r="FA88" s="7">
        <f t="shared" si="74"/>
        <v>8.4587697776464646E-2</v>
      </c>
      <c r="FB88" s="7">
        <f t="shared" si="74"/>
        <v>4.2901401536230135E-2</v>
      </c>
      <c r="FC88" s="7">
        <f t="shared" si="74"/>
        <v>-9.6064970759651702E-3</v>
      </c>
      <c r="FD88" s="7">
        <f t="shared" si="74"/>
        <v>-1.0392516087512016E-2</v>
      </c>
      <c r="FE88" s="7">
        <f t="shared" si="74"/>
        <v>-4.720582348244684E-3</v>
      </c>
      <c r="FF88" s="7">
        <f t="shared" si="74"/>
        <v>-4.4597449543413159E-3</v>
      </c>
      <c r="FG88" s="7">
        <f t="shared" si="74"/>
        <v>-6.5601341297901739E-3</v>
      </c>
      <c r="FH88" s="7">
        <f t="shared" si="74"/>
        <v>-2.0454280405086678E-2</v>
      </c>
      <c r="FI88" s="7">
        <f t="shared" si="74"/>
        <v>3.4851698383951191E-2</v>
      </c>
      <c r="FJ88" s="7">
        <f t="shared" si="74"/>
        <v>-0.44420685025076523</v>
      </c>
      <c r="FK88" s="7">
        <f t="shared" si="74"/>
        <v>-4.6669409071053103E-2</v>
      </c>
      <c r="FL88" s="7">
        <f t="shared" si="74"/>
        <v>0.45410156029686699</v>
      </c>
      <c r="FM88" s="7">
        <f t="shared" si="74"/>
        <v>-0.48578994077426407</v>
      </c>
      <c r="FN88" s="7">
        <f t="shared" si="74"/>
        <v>-0.20099978396661711</v>
      </c>
      <c r="FO88" s="7">
        <f t="shared" si="74"/>
        <v>-0.40647983497156837</v>
      </c>
      <c r="FP88" s="7">
        <f t="shared" si="70"/>
        <v>-0.3602763335707313</v>
      </c>
      <c r="FQ88" s="7">
        <f t="shared" si="70"/>
        <v>-0.15466126680974512</v>
      </c>
      <c r="FR88" s="7">
        <f t="shared" si="70"/>
        <v>0.36650747685411345</v>
      </c>
      <c r="FS88" s="7">
        <f t="shared" si="70"/>
        <v>0.49314669783663478</v>
      </c>
      <c r="FT88" s="7">
        <f t="shared" si="70"/>
        <v>0.24701371549381609</v>
      </c>
      <c r="FU88" s="7">
        <f t="shared" si="70"/>
        <v>-6.8145725120886125E-3</v>
      </c>
      <c r="FV88" s="7">
        <f t="shared" si="70"/>
        <v>3.867317704550996E-2</v>
      </c>
      <c r="FW88" s="7">
        <f t="shared" si="70"/>
        <v>5.7139934300794615E-2</v>
      </c>
      <c r="FX88" s="7">
        <f t="shared" si="70"/>
        <v>0.19979537631493849</v>
      </c>
      <c r="FY88" s="7">
        <f t="shared" si="70"/>
        <v>1.2733837285673221E-2</v>
      </c>
      <c r="FZ88" s="7">
        <f t="shared" si="70"/>
        <v>0.16875647581677908</v>
      </c>
      <c r="GA88" s="7">
        <f t="shared" si="70"/>
        <v>-0.2711662316827681</v>
      </c>
      <c r="GB88" s="7">
        <f t="shared" si="70"/>
        <v>0.40644380690992143</v>
      </c>
      <c r="GC88" s="7">
        <f t="shared" si="70"/>
        <v>0.11832753598223533</v>
      </c>
      <c r="GD88" s="7">
        <f t="shared" si="70"/>
        <v>-0.34462571676463405</v>
      </c>
      <c r="GE88" s="7">
        <f t="shared" si="70"/>
        <v>-0.40287852462520313</v>
      </c>
      <c r="GF88" s="7">
        <f t="shared" si="64"/>
        <v>0.42645453514502307</v>
      </c>
      <c r="GG88" s="7">
        <f t="shared" si="64"/>
        <v>-6.0295254003220222E-2</v>
      </c>
      <c r="GH88" s="7">
        <f t="shared" si="64"/>
        <v>-0.10055508247878109</v>
      </c>
      <c r="GI88" s="7">
        <f t="shared" si="64"/>
        <v>0.30718043269220963</v>
      </c>
      <c r="GJ88" s="7">
        <f t="shared" si="64"/>
        <v>-0.21581026967634642</v>
      </c>
      <c r="GK88" s="7">
        <f t="shared" si="64"/>
        <v>0.34806112160202046</v>
      </c>
    </row>
    <row r="89" spans="6:193">
      <c r="F89" s="20">
        <v>86</v>
      </c>
      <c r="G89">
        <f>'Class data q'!J88</f>
        <v>-2.49378134548171E-17</v>
      </c>
      <c r="H89" s="20">
        <f>'Class data q'!K88</f>
        <v>0</v>
      </c>
      <c r="J89" s="89">
        <v>-1.9942109637111974E-17</v>
      </c>
      <c r="K89" s="7">
        <f t="shared" si="66"/>
        <v>1.4265268128704661E-2</v>
      </c>
      <c r="L89" s="7">
        <f t="shared" si="68"/>
        <v>5.4448699054498811E-2</v>
      </c>
      <c r="M89" s="7">
        <f t="shared" si="68"/>
        <v>6.2512828439596407E-2</v>
      </c>
      <c r="N89" s="7">
        <f t="shared" si="68"/>
        <v>0.13050969233327286</v>
      </c>
      <c r="O89" s="7">
        <f t="shared" si="68"/>
        <v>4.5765853256177338E-2</v>
      </c>
      <c r="P89" s="7">
        <f t="shared" si="68"/>
        <v>0.34573107458778196</v>
      </c>
      <c r="Q89" s="7">
        <f t="shared" si="68"/>
        <v>-0.21268085425010241</v>
      </c>
      <c r="R89" s="7">
        <f t="shared" si="68"/>
        <v>-0.1707845044097418</v>
      </c>
      <c r="S89" s="7">
        <f t="shared" si="68"/>
        <v>-0.19601698451543292</v>
      </c>
      <c r="T89" s="7">
        <f t="shared" si="68"/>
        <v>1.6678359143829327E-2</v>
      </c>
      <c r="U89" s="7">
        <f t="shared" si="68"/>
        <v>6.1473682281483463E-2</v>
      </c>
      <c r="V89" s="7">
        <f t="shared" si="68"/>
        <v>3.8580978062135972E-2</v>
      </c>
      <c r="W89" s="7">
        <f t="shared" si="68"/>
        <v>-1.7142608295157458E-2</v>
      </c>
      <c r="X89" s="7">
        <f t="shared" si="68"/>
        <v>2.1685407276685262E-2</v>
      </c>
      <c r="Y89" s="7">
        <f t="shared" si="68"/>
        <v>3.5684806809245053E-3</v>
      </c>
      <c r="Z89" s="7">
        <f t="shared" si="68"/>
        <v>-6.7040260320669787E-2</v>
      </c>
      <c r="AA89" s="7">
        <f t="shared" si="67"/>
        <v>1.1424312805017363E-2</v>
      </c>
      <c r="AB89" s="7">
        <f t="shared" si="67"/>
        <v>2.6811477967770954E-2</v>
      </c>
      <c r="AC89" s="7">
        <f t="shared" si="67"/>
        <v>2.3141532860067083E-2</v>
      </c>
      <c r="AD89" s="7">
        <f t="shared" si="67"/>
        <v>2.1318506097821769E-2</v>
      </c>
      <c r="AE89" s="7">
        <f t="shared" si="67"/>
        <v>4.8052584084856242E-2</v>
      </c>
      <c r="AF89" s="7">
        <f t="shared" ref="AA89:AP152" si="81">IF(MOD(AF$3/$J89,1)&gt;0.5,-(1-MOD(AF$3/$J89,1)),MOD(AF$3/$J89,1))</f>
        <v>-7.6874527231448497E-2</v>
      </c>
      <c r="AG89" s="7">
        <f t="shared" si="81"/>
        <v>-2.4565681041825993E-3</v>
      </c>
      <c r="AH89" s="7">
        <f t="shared" si="81"/>
        <v>2.3220560501982304E-2</v>
      </c>
      <c r="AI89" s="7">
        <f t="shared" si="81"/>
        <v>-3.4590014315689643E-2</v>
      </c>
      <c r="AJ89" s="7">
        <f t="shared" si="81"/>
        <v>-0.45132905493322539</v>
      </c>
      <c r="AK89" s="7">
        <f t="shared" si="81"/>
        <v>0.46190031650509789</v>
      </c>
      <c r="AL89" s="7">
        <f t="shared" si="81"/>
        <v>-0.17551025130555775</v>
      </c>
      <c r="AM89" s="7">
        <f t="shared" si="81"/>
        <v>-0.42495387798474482</v>
      </c>
      <c r="AN89" s="7">
        <f t="shared" si="81"/>
        <v>-0.14835399595058263</v>
      </c>
      <c r="AO89" s="7">
        <f t="shared" si="81"/>
        <v>3.6890899786251499E-2</v>
      </c>
      <c r="AP89" s="7">
        <f t="shared" si="81"/>
        <v>3.3537181623865001E-2</v>
      </c>
      <c r="AQ89" s="7">
        <f t="shared" si="72"/>
        <v>2.5108810056995529E-2</v>
      </c>
      <c r="AR89" s="7">
        <f t="shared" si="72"/>
        <v>3.6890899786251499E-2</v>
      </c>
      <c r="AS89" s="7">
        <f t="shared" si="72"/>
        <v>3.8567758867444749E-2</v>
      </c>
      <c r="AT89" s="7">
        <f t="shared" si="72"/>
        <v>3.6890899786251499E-2</v>
      </c>
      <c r="AU89" s="7">
        <f t="shared" si="72"/>
        <v>3.3537181623865001E-2</v>
      </c>
      <c r="AV89" s="7">
        <f t="shared" si="72"/>
        <v>3.6890899786251499E-2</v>
      </c>
      <c r="AW89" s="7">
        <f t="shared" si="72"/>
        <v>3.3537181623865001E-2</v>
      </c>
      <c r="AX89" s="7">
        <f t="shared" si="72"/>
        <v>3.3537181623865001E-2</v>
      </c>
      <c r="AY89" s="7">
        <f t="shared" si="72"/>
        <v>3.6890899786251499E-2</v>
      </c>
      <c r="AZ89" s="7">
        <f t="shared" si="72"/>
        <v>3.3537181623865001E-2</v>
      </c>
      <c r="BA89" s="7">
        <f t="shared" si="72"/>
        <v>2.5108810056995529E-2</v>
      </c>
      <c r="BB89" s="7">
        <f t="shared" si="72"/>
        <v>3.521404070505825E-2</v>
      </c>
      <c r="BC89" s="7">
        <f t="shared" si="72"/>
        <v>2.2925435269430697E-2</v>
      </c>
      <c r="BD89" s="7">
        <f t="shared" si="72"/>
        <v>3.6890899786251499E-2</v>
      </c>
      <c r="BE89" s="7">
        <f t="shared" si="72"/>
        <v>3.521404070505825E-2</v>
      </c>
      <c r="BF89" s="7">
        <f t="shared" si="72"/>
        <v>3.6890899786251499E-2</v>
      </c>
      <c r="BG89" s="7">
        <f t="shared" si="73"/>
        <v>2.5108810056995529E-2</v>
      </c>
      <c r="BH89" s="7">
        <f t="shared" si="73"/>
        <v>2.5108810056995529E-2</v>
      </c>
      <c r="BI89" s="7">
        <f t="shared" si="73"/>
        <v>2.2925435269430697E-2</v>
      </c>
      <c r="BJ89" s="7">
        <f t="shared" si="73"/>
        <v>3.9665511923389331E-2</v>
      </c>
      <c r="BK89" s="7">
        <f t="shared" si="73"/>
        <v>9.2693603425215154E-2</v>
      </c>
      <c r="BL89" s="7">
        <f t="shared" si="73"/>
        <v>1.1434044853834351E-2</v>
      </c>
      <c r="BM89" s="7">
        <f t="shared" si="73"/>
        <v>2.7187758459047612E-2</v>
      </c>
      <c r="BN89" s="7">
        <f t="shared" si="73"/>
        <v>-5.1791904098763553E-13</v>
      </c>
      <c r="BO89" s="7">
        <f t="shared" si="73"/>
        <v>-2.1005419625907962E-13</v>
      </c>
      <c r="BP89" s="7">
        <f t="shared" si="73"/>
        <v>-4.9625858977719872E-12</v>
      </c>
      <c r="BQ89" s="7">
        <f t="shared" si="73"/>
        <v>-3.0342728329912916E-11</v>
      </c>
      <c r="BR89" s="7">
        <f t="shared" si="73"/>
        <v>-1.4084711175144093E-10</v>
      </c>
      <c r="BS89" s="7">
        <f t="shared" si="73"/>
        <v>1.5182662005925577E-13</v>
      </c>
      <c r="BT89" s="7">
        <f t="shared" si="73"/>
        <v>-1.8696155734687636E-13</v>
      </c>
      <c r="BU89" s="7">
        <f t="shared" si="73"/>
        <v>1.4265268128704661E-2</v>
      </c>
      <c r="BV89" s="7">
        <f t="shared" si="73"/>
        <v>5.4448699054498811E-2</v>
      </c>
      <c r="BW89" s="7">
        <f t="shared" si="78"/>
        <v>6.2512828439596407E-2</v>
      </c>
      <c r="BX89" s="7">
        <f t="shared" si="78"/>
        <v>0.13050969233327286</v>
      </c>
      <c r="BY89" s="7">
        <f t="shared" si="78"/>
        <v>4.5765853256177338E-2</v>
      </c>
      <c r="BZ89" s="7">
        <f t="shared" si="78"/>
        <v>1.2485376631351314E-2</v>
      </c>
      <c r="CA89" s="7">
        <f t="shared" si="78"/>
        <v>1.5942063914069021E-2</v>
      </c>
      <c r="CB89" s="7">
        <f t="shared" si="78"/>
        <v>2.2240496033896714E-2</v>
      </c>
      <c r="CC89" s="7">
        <f t="shared" si="78"/>
        <v>2.9233489245730528E-2</v>
      </c>
      <c r="CD89" s="7">
        <f t="shared" si="78"/>
        <v>4.0600946064132087E-2</v>
      </c>
      <c r="CE89" s="7">
        <f t="shared" si="78"/>
        <v>1.8431122826716818E-2</v>
      </c>
      <c r="CF89" s="7">
        <f t="shared" si="78"/>
        <v>5.6001931594528605E-2</v>
      </c>
      <c r="CG89" s="7">
        <f t="shared" si="78"/>
        <v>2.2625595155266728E-2</v>
      </c>
      <c r="CH89" s="7">
        <f t="shared" si="78"/>
        <v>2.575614062877541E-2</v>
      </c>
      <c r="CI89" s="7">
        <f t="shared" si="78"/>
        <v>6.5848591711003962E-2</v>
      </c>
      <c r="CJ89" s="7">
        <f t="shared" si="78"/>
        <v>8.7278144945831262E-2</v>
      </c>
      <c r="CK89" s="7">
        <f t="shared" si="78"/>
        <v>1.4901989812243435E-2</v>
      </c>
      <c r="CL89" s="7">
        <f t="shared" si="78"/>
        <v>5.6571576483788327E-2</v>
      </c>
      <c r="CM89" s="7">
        <f t="shared" si="76"/>
        <v>0.26254350995041809</v>
      </c>
      <c r="CN89" s="7">
        <f t="shared" si="76"/>
        <v>0.22306537605757226</v>
      </c>
      <c r="CO89" s="7">
        <f t="shared" si="63"/>
        <v>0.32820721598609076</v>
      </c>
      <c r="CP89" s="7">
        <f t="shared" si="63"/>
        <v>0.2168369495379352</v>
      </c>
      <c r="CQ89" s="7">
        <f t="shared" si="63"/>
        <v>0.25051029748669085</v>
      </c>
      <c r="CR89" s="7">
        <f t="shared" si="63"/>
        <v>0</v>
      </c>
      <c r="CS89" s="7">
        <f t="shared" si="63"/>
        <v>0.16128052256910302</v>
      </c>
      <c r="CT89" s="7">
        <f t="shared" si="63"/>
        <v>-0.29396809010525149</v>
      </c>
      <c r="CU89" s="7">
        <f t="shared" si="63"/>
        <v>0.12084065661855781</v>
      </c>
      <c r="CV89" s="7">
        <f t="shared" si="80"/>
        <v>-9.6018302155900237E-3</v>
      </c>
      <c r="CW89" s="7">
        <f t="shared" si="80"/>
        <v>7.0030473232209095E-2</v>
      </c>
      <c r="CX89" s="7">
        <f t="shared" si="80"/>
        <v>3.5246910541665531E-2</v>
      </c>
      <c r="CY89" s="7">
        <f t="shared" si="80"/>
        <v>3.5468956034547833E-2</v>
      </c>
      <c r="CZ89" s="7">
        <f t="shared" si="80"/>
        <v>9.2991972369989892E-2</v>
      </c>
      <c r="DA89" s="7">
        <f t="shared" si="80"/>
        <v>4.8767227200470949E-2</v>
      </c>
      <c r="DB89" s="7">
        <f t="shared" si="75"/>
        <v>2.8853572954047686E-2</v>
      </c>
      <c r="DC89" s="7">
        <f t="shared" si="75"/>
        <v>1.2757971190123613E-3</v>
      </c>
      <c r="DD89" s="7">
        <f t="shared" si="75"/>
        <v>1.5850304250628496E-3</v>
      </c>
      <c r="DE89" s="7">
        <f t="shared" si="75"/>
        <v>5.5080086407119522E-3</v>
      </c>
      <c r="DF89" s="7">
        <f t="shared" si="75"/>
        <v>1.5345532974439559E-4</v>
      </c>
      <c r="DG89" s="7">
        <f t="shared" si="75"/>
        <v>8.3783710025486384E-5</v>
      </c>
      <c r="DH89" s="7">
        <f t="shared" si="75"/>
        <v>1.0965572625033471E-2</v>
      </c>
      <c r="DI89" s="7">
        <f t="shared" si="75"/>
        <v>-1.2343043353312266E-3</v>
      </c>
      <c r="DJ89" s="7">
        <f t="shared" si="75"/>
        <v>6.2583416560992805E-3</v>
      </c>
      <c r="DK89" s="7">
        <f t="shared" si="75"/>
        <v>9.5197606718126215E-3</v>
      </c>
      <c r="DL89" s="7">
        <f t="shared" si="75"/>
        <v>4.9831113706862357E-2</v>
      </c>
      <c r="DM89" s="7">
        <f t="shared" si="75"/>
        <v>1.5466134911915955E-2</v>
      </c>
      <c r="DN89" s="7">
        <f t="shared" si="75"/>
        <v>1.4159990080880805E-2</v>
      </c>
      <c r="DO89" s="7">
        <f t="shared" si="75"/>
        <v>4.1482618371520126E-2</v>
      </c>
      <c r="DP89" s="7">
        <f t="shared" si="75"/>
        <v>1.9329915885699933E-2</v>
      </c>
      <c r="DQ89" s="7">
        <f t="shared" si="75"/>
        <v>1.5015240919401783E-2</v>
      </c>
      <c r="DR89" s="7">
        <f t="shared" si="69"/>
        <v>2.7192071863436772E-2</v>
      </c>
      <c r="DS89" s="7">
        <f t="shared" si="69"/>
        <v>3.6652966746755868E-2</v>
      </c>
      <c r="DT89" s="7">
        <f t="shared" si="69"/>
        <v>4.7655246652587517E-2</v>
      </c>
      <c r="DU89" s="7">
        <f t="shared" si="69"/>
        <v>4.7648156425583892E-2</v>
      </c>
      <c r="DV89" s="7">
        <f t="shared" si="69"/>
        <v>2.5453981697105912E-2</v>
      </c>
      <c r="DW89" s="7">
        <f t="shared" si="69"/>
        <v>3.2965144935255881E-2</v>
      </c>
      <c r="DX89" s="7">
        <f t="shared" si="69"/>
        <v>2.9476347426324434E-2</v>
      </c>
      <c r="DY89" s="7">
        <f t="shared" si="69"/>
        <v>2.8870937996593144E-2</v>
      </c>
      <c r="DZ89" s="7">
        <f t="shared" si="69"/>
        <v>5.3102416903217577E-2</v>
      </c>
      <c r="EA89" s="7">
        <f t="shared" si="69"/>
        <v>0.10887104016245966</v>
      </c>
      <c r="EB89" s="7">
        <f t="shared" si="69"/>
        <v>2.6888268751291109E-2</v>
      </c>
      <c r="EC89" s="7">
        <f t="shared" si="69"/>
        <v>2.681178999080774E-2</v>
      </c>
      <c r="ED89" s="7">
        <f t="shared" si="69"/>
        <v>2.6159129502320771E-2</v>
      </c>
      <c r="EE89" s="7">
        <f t="shared" si="69"/>
        <v>1.0528943493602188E-2</v>
      </c>
      <c r="EF89" s="7">
        <f t="shared" si="69"/>
        <v>1.1720280263022296E-2</v>
      </c>
      <c r="EG89" s="7">
        <f t="shared" si="69"/>
        <v>3.2998204744611105E-2</v>
      </c>
      <c r="EH89" s="7">
        <f t="shared" si="56"/>
        <v>7.4136832054230821E-3</v>
      </c>
      <c r="EI89" s="7">
        <f t="shared" si="56"/>
        <v>2.3290624623226362E-2</v>
      </c>
      <c r="EJ89" s="7">
        <f t="shared" si="71"/>
        <v>2.3398945045338803E-2</v>
      </c>
      <c r="EK89" s="7">
        <f t="shared" si="71"/>
        <v>1.6266276614888522E-2</v>
      </c>
      <c r="EL89" s="7">
        <f t="shared" si="71"/>
        <v>1.0291214503833844E-2</v>
      </c>
      <c r="EM89" s="7">
        <f t="shared" si="71"/>
        <v>2.6583612561671289E-2</v>
      </c>
      <c r="EN89" s="7">
        <f t="shared" si="71"/>
        <v>1.6782134710672084E-2</v>
      </c>
      <c r="EO89" s="7">
        <f t="shared" si="71"/>
        <v>3.4140453214636261E-2</v>
      </c>
      <c r="EP89" s="7">
        <f t="shared" si="71"/>
        <v>2.057190890966357E-2</v>
      </c>
      <c r="EQ89" s="7">
        <f t="shared" si="71"/>
        <v>7.1269962361721506E-2</v>
      </c>
      <c r="ER89" s="7">
        <f t="shared" si="71"/>
        <v>2.6793959611048548E-2</v>
      </c>
      <c r="ES89" s="7">
        <f t="shared" si="71"/>
        <v>2.1199568135781707E-2</v>
      </c>
      <c r="ET89" s="7">
        <f t="shared" si="71"/>
        <v>7.9436224234228942E-2</v>
      </c>
      <c r="EU89" s="7">
        <f t="shared" si="71"/>
        <v>0.10424422598956291</v>
      </c>
      <c r="EV89" s="7">
        <f t="shared" si="71"/>
        <v>1.3558930168027835E-2</v>
      </c>
      <c r="EW89" s="7">
        <f t="shared" si="71"/>
        <v>1.1962032223326105E-2</v>
      </c>
      <c r="EX89" s="7">
        <f t="shared" si="71"/>
        <v>3.1216097465042329E-2</v>
      </c>
      <c r="EY89" s="7">
        <f t="shared" si="71"/>
        <v>6.362505535504194E-2</v>
      </c>
      <c r="EZ89" s="7">
        <f t="shared" si="74"/>
        <v>3.3610979773773197E-2</v>
      </c>
      <c r="FA89" s="7">
        <f t="shared" si="74"/>
        <v>0.10577778711016111</v>
      </c>
      <c r="FB89" s="7">
        <f t="shared" si="74"/>
        <v>5.3648644397667124E-2</v>
      </c>
      <c r="FC89" s="7">
        <f t="shared" si="74"/>
        <v>-1.2013023516270205E-2</v>
      </c>
      <c r="FD89" s="7">
        <f t="shared" si="74"/>
        <v>-1.2995948384229905E-2</v>
      </c>
      <c r="FE89" s="7">
        <f t="shared" si="74"/>
        <v>-5.9031368366138093E-3</v>
      </c>
      <c r="FF89" s="7">
        <f t="shared" si="74"/>
        <v>-5.5769569895680604E-3</v>
      </c>
      <c r="FG89" s="7">
        <f t="shared" si="74"/>
        <v>-8.2035152821964274E-3</v>
      </c>
      <c r="FH89" s="7">
        <f t="shared" si="74"/>
        <v>-2.3537098327477857E-2</v>
      </c>
      <c r="FI89" s="7">
        <f t="shared" si="74"/>
        <v>-0.20692788977265963</v>
      </c>
      <c r="FJ89" s="7">
        <f t="shared" si="74"/>
        <v>0.4445147595472897</v>
      </c>
      <c r="FK89" s="7">
        <f t="shared" si="74"/>
        <v>-0.30887087410766156</v>
      </c>
      <c r="FL89" s="7">
        <f t="shared" si="74"/>
        <v>-0.18163102525730346</v>
      </c>
      <c r="FM89" s="7">
        <f t="shared" si="74"/>
        <v>-0.10646472838028531</v>
      </c>
      <c r="FN89" s="7">
        <f t="shared" si="74"/>
        <v>0.49813740287045416</v>
      </c>
      <c r="FO89" s="7">
        <f t="shared" si="74"/>
        <v>0.24118248316067215</v>
      </c>
      <c r="FP89" s="7">
        <f t="shared" si="70"/>
        <v>-0.45052926507094937</v>
      </c>
      <c r="FQ89" s="7">
        <f t="shared" si="70"/>
        <v>-0.44391580425461363</v>
      </c>
      <c r="FR89" s="7">
        <f t="shared" si="70"/>
        <v>0.20781107642524299</v>
      </c>
      <c r="FS89" s="7">
        <f t="shared" si="70"/>
        <v>0.36617472632957848</v>
      </c>
      <c r="FT89" s="7">
        <f t="shared" si="70"/>
        <v>0.30889319484546479</v>
      </c>
      <c r="FU89" s="7">
        <f t="shared" si="70"/>
        <v>-8.5216930993365914E-3</v>
      </c>
      <c r="FV89" s="7">
        <f t="shared" si="70"/>
        <v>4.8361206131936126E-2</v>
      </c>
      <c r="FW89" s="7">
        <f t="shared" si="70"/>
        <v>7.1454076240856645E-2</v>
      </c>
      <c r="FX89" s="7">
        <f t="shared" si="70"/>
        <v>0.24984617547205906</v>
      </c>
      <c r="FY89" s="7">
        <f t="shared" si="70"/>
        <v>1.5923794652254335E-2</v>
      </c>
      <c r="FZ89" s="7">
        <f t="shared" si="70"/>
        <v>0.21103171077644595</v>
      </c>
      <c r="GA89" s="7">
        <f t="shared" si="70"/>
        <v>-0.3309314052629091</v>
      </c>
      <c r="GB89" s="7">
        <f t="shared" si="70"/>
        <v>0.26183424829738478</v>
      </c>
      <c r="GC89" s="7">
        <f t="shared" si="70"/>
        <v>0.15409337206230234</v>
      </c>
      <c r="GD89" s="7">
        <f t="shared" si="70"/>
        <v>-0.4248344377526152</v>
      </c>
      <c r="GE89" s="7">
        <f t="shared" si="70"/>
        <v>1.2992311868451623E-3</v>
      </c>
      <c r="GF89" s="7">
        <f t="shared" si="64"/>
        <v>-0.21008034506426654</v>
      </c>
      <c r="GG89" s="7">
        <f t="shared" si="64"/>
        <v>-0.31774537372023914</v>
      </c>
      <c r="GH89" s="7">
        <f t="shared" si="64"/>
        <v>-0.36400832391045057</v>
      </c>
      <c r="GI89" s="7">
        <f t="shared" si="64"/>
        <v>0.13362199678133468</v>
      </c>
      <c r="GJ89" s="7">
        <f t="shared" si="64"/>
        <v>0.23523001033325919</v>
      </c>
      <c r="GK89" s="7">
        <f t="shared" si="64"/>
        <v>0.43525401671809388</v>
      </c>
    </row>
    <row r="90" spans="6:193">
      <c r="F90" s="20">
        <v>87</v>
      </c>
      <c r="G90">
        <f>'Class data q'!J89</f>
        <v>-1.9942109637111974E-17</v>
      </c>
      <c r="H90" s="20">
        <f>'Class data q'!K89</f>
        <v>0</v>
      </c>
      <c r="J90" s="88">
        <v>-3.2162738634037646E-18</v>
      </c>
      <c r="K90" s="7">
        <f t="shared" si="66"/>
        <v>8.8450036628524048E-2</v>
      </c>
      <c r="L90" s="7">
        <f t="shared" si="68"/>
        <v>0.33760244688672475</v>
      </c>
      <c r="M90" s="7">
        <f t="shared" si="68"/>
        <v>0.38760308711680835</v>
      </c>
      <c r="N90" s="7">
        <f t="shared" si="68"/>
        <v>-0.1907907399211578</v>
      </c>
      <c r="O90" s="7">
        <f t="shared" si="68"/>
        <v>0.28376553180231845</v>
      </c>
      <c r="P90" s="7">
        <f t="shared" si="68"/>
        <v>0.3478070002317537</v>
      </c>
      <c r="Q90" s="7">
        <f t="shared" si="68"/>
        <v>9.3354109949331132E-2</v>
      </c>
      <c r="R90" s="7">
        <f t="shared" ref="L90:AA153" si="82">IF(MOD(R$3/$J90,1)&gt;0.5,-(1-MOD(R$3/$J90,1)),MOD(R$3/$J90,1))</f>
        <v>0.34935990945348294</v>
      </c>
      <c r="S90" s="7">
        <f t="shared" si="82"/>
        <v>-1.6886091856427754E-2</v>
      </c>
      <c r="T90" s="7">
        <f t="shared" si="82"/>
        <v>0.10341211001894689</v>
      </c>
      <c r="U90" s="7">
        <f t="shared" si="82"/>
        <v>0.38115998945343299</v>
      </c>
      <c r="V90" s="7">
        <f t="shared" si="82"/>
        <v>0.23921659880290494</v>
      </c>
      <c r="W90" s="7">
        <f t="shared" si="82"/>
        <v>-0.10629062965624037</v>
      </c>
      <c r="X90" s="7">
        <f t="shared" si="82"/>
        <v>0.13445769477460509</v>
      </c>
      <c r="Y90" s="7">
        <f t="shared" si="82"/>
        <v>2.2125924594493654E-2</v>
      </c>
      <c r="Z90" s="7">
        <f t="shared" si="82"/>
        <v>-0.41567487042302598</v>
      </c>
      <c r="AA90" s="7">
        <f t="shared" si="81"/>
        <v>7.0835043333409634E-2</v>
      </c>
      <c r="AB90" s="7">
        <f t="shared" si="81"/>
        <v>0.16624126423129104</v>
      </c>
      <c r="AC90" s="7">
        <f t="shared" si="81"/>
        <v>0.1434862219655306</v>
      </c>
      <c r="AD90" s="7">
        <f t="shared" si="81"/>
        <v>0.13218276924101321</v>
      </c>
      <c r="AE90" s="7">
        <f t="shared" si="81"/>
        <v>0.29794412443243051</v>
      </c>
      <c r="AF90" s="7">
        <f t="shared" si="81"/>
        <v>-0.47665103018568433</v>
      </c>
      <c r="AG90" s="7">
        <f t="shared" si="81"/>
        <v>-1.5231647721937969E-2</v>
      </c>
      <c r="AH90" s="7">
        <f t="shared" si="81"/>
        <v>0.14397622311791006</v>
      </c>
      <c r="AI90" s="7">
        <f t="shared" si="81"/>
        <v>-3.1047474740319103E-2</v>
      </c>
      <c r="AJ90" s="7">
        <f t="shared" si="81"/>
        <v>0.38689714977999756</v>
      </c>
      <c r="AK90" s="7">
        <f t="shared" si="81"/>
        <v>0.46320250583339551</v>
      </c>
      <c r="AL90" s="7">
        <f t="shared" si="81"/>
        <v>-0.4908668263466538</v>
      </c>
      <c r="AM90" s="7">
        <f t="shared" si="81"/>
        <v>-4.3162315997847145E-2</v>
      </c>
      <c r="AN90" s="7">
        <f t="shared" si="81"/>
        <v>-0.12964578377363978</v>
      </c>
      <c r="AO90" s="7">
        <f t="shared" si="81"/>
        <v>0.22873747678021719</v>
      </c>
      <c r="AP90" s="7">
        <f t="shared" si="81"/>
        <v>0.20794316070928839</v>
      </c>
      <c r="AQ90" s="7">
        <f t="shared" si="72"/>
        <v>0.15568408172931911</v>
      </c>
      <c r="AR90" s="7">
        <f t="shared" si="72"/>
        <v>0.22873747678021719</v>
      </c>
      <c r="AS90" s="7">
        <f t="shared" si="72"/>
        <v>0.23913463481568162</v>
      </c>
      <c r="AT90" s="7">
        <f t="shared" si="72"/>
        <v>0.22873747678021719</v>
      </c>
      <c r="AU90" s="7">
        <f t="shared" si="72"/>
        <v>0.20794316070928839</v>
      </c>
      <c r="AV90" s="7">
        <f t="shared" si="72"/>
        <v>0.22873747678021719</v>
      </c>
      <c r="AW90" s="7">
        <f t="shared" si="72"/>
        <v>0.20794316070928839</v>
      </c>
      <c r="AX90" s="7">
        <f t="shared" si="72"/>
        <v>0.20794316070928839</v>
      </c>
      <c r="AY90" s="7">
        <f t="shared" si="72"/>
        <v>0.22873747678021719</v>
      </c>
      <c r="AZ90" s="7">
        <f t="shared" si="72"/>
        <v>0.20794316070928839</v>
      </c>
      <c r="BA90" s="7">
        <f t="shared" si="72"/>
        <v>0.15568408172931911</v>
      </c>
      <c r="BB90" s="7">
        <f t="shared" si="72"/>
        <v>0.21834031874475282</v>
      </c>
      <c r="BC90" s="7">
        <f t="shared" si="72"/>
        <v>0.14214633549198699</v>
      </c>
      <c r="BD90" s="7">
        <f t="shared" si="72"/>
        <v>0.22873747678021719</v>
      </c>
      <c r="BE90" s="7">
        <f t="shared" si="72"/>
        <v>0.21834031874475282</v>
      </c>
      <c r="BF90" s="7">
        <f t="shared" si="72"/>
        <v>0.22873747678021719</v>
      </c>
      <c r="BG90" s="7">
        <f t="shared" si="73"/>
        <v>0.15568408172931911</v>
      </c>
      <c r="BH90" s="7">
        <f t="shared" si="73"/>
        <v>0.15568408172931911</v>
      </c>
      <c r="BI90" s="7">
        <f t="shared" si="73"/>
        <v>0.14214633549198699</v>
      </c>
      <c r="BJ90" s="7">
        <f t="shared" si="73"/>
        <v>0.24594111732490237</v>
      </c>
      <c r="BK90" s="7">
        <f t="shared" si="73"/>
        <v>-0.42526473780800644</v>
      </c>
      <c r="BL90" s="7">
        <f t="shared" si="73"/>
        <v>7.089538570248162E-2</v>
      </c>
      <c r="BM90" s="7">
        <f t="shared" si="73"/>
        <v>0.16857434503536295</v>
      </c>
      <c r="BN90" s="7">
        <f t="shared" si="73"/>
        <v>-3.2109870318208777E-12</v>
      </c>
      <c r="BO90" s="7">
        <f t="shared" si="73"/>
        <v>-1.3025136524902337E-12</v>
      </c>
      <c r="BP90" s="7">
        <f t="shared" si="73"/>
        <v>-3.0769609082881288E-11</v>
      </c>
      <c r="BQ90" s="7">
        <f t="shared" si="73"/>
        <v>-1.8813628432923224E-10</v>
      </c>
      <c r="BR90" s="7">
        <f t="shared" si="73"/>
        <v>-8.733050949061294E-10</v>
      </c>
      <c r="BS90" s="7">
        <f t="shared" si="73"/>
        <v>9.4138224281982617E-13</v>
      </c>
      <c r="BT90" s="7">
        <f t="shared" si="73"/>
        <v>-1.1592948823135885E-12</v>
      </c>
      <c r="BU90" s="7">
        <f t="shared" si="73"/>
        <v>8.8450036628524048E-2</v>
      </c>
      <c r="BV90" s="7">
        <f t="shared" si="73"/>
        <v>0.33760244688672475</v>
      </c>
      <c r="BW90" s="7">
        <f t="shared" si="78"/>
        <v>0.38760308711680835</v>
      </c>
      <c r="BX90" s="7">
        <f t="shared" si="78"/>
        <v>-0.1907907399211578</v>
      </c>
      <c r="BY90" s="7">
        <f t="shared" si="78"/>
        <v>0.28376553180231845</v>
      </c>
      <c r="BZ90" s="7">
        <f t="shared" si="78"/>
        <v>7.7414038796915302E-2</v>
      </c>
      <c r="CA90" s="7">
        <f t="shared" si="78"/>
        <v>9.8846802206003573E-2</v>
      </c>
      <c r="CB90" s="7">
        <f t="shared" si="78"/>
        <v>0.13789945419086452</v>
      </c>
      <c r="CC90" s="7">
        <f t="shared" si="78"/>
        <v>0.1812586466118685</v>
      </c>
      <c r="CD90" s="7">
        <f t="shared" si="78"/>
        <v>0.25174116140860103</v>
      </c>
      <c r="CE90" s="7">
        <f t="shared" si="78"/>
        <v>0.11427990518086108</v>
      </c>
      <c r="CF90" s="7">
        <f t="shared" si="78"/>
        <v>0.34723307379248941</v>
      </c>
      <c r="CG90" s="7">
        <f t="shared" si="78"/>
        <v>0.1402872138238048</v>
      </c>
      <c r="CH90" s="7">
        <f t="shared" si="78"/>
        <v>0.15969777514665362</v>
      </c>
      <c r="CI90" s="7">
        <f t="shared" si="78"/>
        <v>0.40828607609942585</v>
      </c>
      <c r="CJ90" s="7">
        <f t="shared" si="78"/>
        <v>-0.45884262057474634</v>
      </c>
      <c r="CK90" s="7">
        <f t="shared" si="78"/>
        <v>9.2397950942020649E-2</v>
      </c>
      <c r="CL90" s="7">
        <f t="shared" si="78"/>
        <v>0.35076508671125745</v>
      </c>
      <c r="CM90" s="7">
        <f t="shared" si="76"/>
        <v>-0.37213132889045863</v>
      </c>
      <c r="CN90" s="7">
        <f t="shared" si="76"/>
        <v>-0.41653389649992079</v>
      </c>
      <c r="CO90" s="7">
        <f t="shared" si="63"/>
        <v>3.5008386368946098E-2</v>
      </c>
      <c r="CP90" s="7">
        <f t="shared" si="63"/>
        <v>0.34447077727583753</v>
      </c>
      <c r="CQ90" s="7">
        <f t="shared" si="63"/>
        <v>-0.24636504416774052</v>
      </c>
      <c r="CR90" s="7">
        <f t="shared" si="63"/>
        <v>0.20037673533414591</v>
      </c>
      <c r="CS90" s="7">
        <f t="shared" si="63"/>
        <v>0</v>
      </c>
      <c r="CT90" s="7">
        <f t="shared" si="63"/>
        <v>-0.42195943615092091</v>
      </c>
      <c r="CU90" s="7">
        <f t="shared" si="63"/>
        <v>-5.0365668685646625E-2</v>
      </c>
      <c r="CV90" s="7">
        <f t="shared" si="80"/>
        <v>0.34121850598291914</v>
      </c>
      <c r="CW90" s="7">
        <f t="shared" si="80"/>
        <v>0.43421531699342991</v>
      </c>
      <c r="CX90" s="7">
        <f t="shared" si="80"/>
        <v>0.21854412411494681</v>
      </c>
      <c r="CY90" s="7">
        <f t="shared" si="80"/>
        <v>0.21992088982320004</v>
      </c>
      <c r="CZ90" s="7">
        <f t="shared" si="80"/>
        <v>-0.42341473794427897</v>
      </c>
      <c r="DA90" s="7">
        <f t="shared" si="80"/>
        <v>0.3023751809805546</v>
      </c>
      <c r="DB90" s="7">
        <f t="shared" si="75"/>
        <v>0.17890302247554379</v>
      </c>
      <c r="DC90" s="7">
        <f t="shared" si="75"/>
        <v>7.9104227757305738E-3</v>
      </c>
      <c r="DD90" s="7">
        <f t="shared" si="75"/>
        <v>9.8277857723564847E-3</v>
      </c>
      <c r="DE90" s="7">
        <f t="shared" si="75"/>
        <v>3.4151728633889843E-2</v>
      </c>
      <c r="DF90" s="7">
        <f t="shared" si="75"/>
        <v>9.5148085646018033E-4</v>
      </c>
      <c r="DG90" s="7">
        <f t="shared" si="75"/>
        <v>5.1949056644200805E-4</v>
      </c>
      <c r="DH90" s="7">
        <f t="shared" si="75"/>
        <v>6.7990681393874514E-2</v>
      </c>
      <c r="DI90" s="7">
        <f t="shared" si="75"/>
        <v>-7.6531518851099545E-3</v>
      </c>
      <c r="DJ90" s="7">
        <f t="shared" si="75"/>
        <v>3.8804076006250549E-2</v>
      </c>
      <c r="DK90" s="7">
        <f t="shared" si="75"/>
        <v>5.9026102595455938E-2</v>
      </c>
      <c r="DL90" s="7">
        <f t="shared" si="75"/>
        <v>0.30897167812381982</v>
      </c>
      <c r="DM90" s="7">
        <f t="shared" si="75"/>
        <v>9.589586309338291E-2</v>
      </c>
      <c r="DN90" s="7">
        <f t="shared" si="75"/>
        <v>8.7797273070055609E-2</v>
      </c>
      <c r="DO90" s="7">
        <f t="shared" si="75"/>
        <v>0.25720786187151823</v>
      </c>
      <c r="DP90" s="7">
        <f t="shared" si="75"/>
        <v>0.1198527607536598</v>
      </c>
      <c r="DQ90" s="7">
        <f t="shared" si="75"/>
        <v>9.3100150472096105E-2</v>
      </c>
      <c r="DR90" s="7">
        <f t="shared" si="69"/>
        <v>0.16860108976758759</v>
      </c>
      <c r="DS90" s="7">
        <f t="shared" si="69"/>
        <v>0.22726220229756114</v>
      </c>
      <c r="DT90" s="7">
        <f t="shared" si="69"/>
        <v>0.2954804826613141</v>
      </c>
      <c r="DU90" s="7">
        <f t="shared" si="69"/>
        <v>0.29543652058275255</v>
      </c>
      <c r="DV90" s="7">
        <f t="shared" si="69"/>
        <v>0.15782427593635664</v>
      </c>
      <c r="DW90" s="7">
        <f t="shared" si="69"/>
        <v>0.2043963177334788</v>
      </c>
      <c r="DX90" s="7">
        <f t="shared" si="69"/>
        <v>0.18276445882480855</v>
      </c>
      <c r="DY90" s="7">
        <f t="shared" si="69"/>
        <v>0.17901069228135075</v>
      </c>
      <c r="DZ90" s="7">
        <f t="shared" si="69"/>
        <v>0.32925499035672495</v>
      </c>
      <c r="EA90" s="7">
        <f t="shared" si="69"/>
        <v>-0.32495853542505571</v>
      </c>
      <c r="EB90" s="7">
        <f t="shared" si="69"/>
        <v>0.1667173960189175</v>
      </c>
      <c r="EC90" s="7">
        <f t="shared" si="69"/>
        <v>0.16624319889166922</v>
      </c>
      <c r="ED90" s="7">
        <f t="shared" si="69"/>
        <v>0.16219645798278282</v>
      </c>
      <c r="EE90" s="7">
        <f t="shared" si="69"/>
        <v>6.5283416285378829E-2</v>
      </c>
      <c r="EF90" s="7">
        <f t="shared" si="69"/>
        <v>7.2670153074439414E-2</v>
      </c>
      <c r="EG90" s="7">
        <f t="shared" si="69"/>
        <v>0.20460130100627955</v>
      </c>
      <c r="EH90" s="7">
        <f t="shared" si="56"/>
        <v>4.5967628870042757E-2</v>
      </c>
      <c r="EI90" s="7">
        <f t="shared" si="56"/>
        <v>0.14441064706525336</v>
      </c>
      <c r="EJ90" s="7">
        <f t="shared" si="71"/>
        <v>0.14508227449048089</v>
      </c>
      <c r="EK90" s="7">
        <f t="shared" si="71"/>
        <v>0.10085704309346465</v>
      </c>
      <c r="EL90" s="7">
        <f t="shared" si="71"/>
        <v>6.3809406987904702E-2</v>
      </c>
      <c r="EM90" s="7">
        <f t="shared" si="71"/>
        <v>0.16482841286852323</v>
      </c>
      <c r="EN90" s="7">
        <f t="shared" si="71"/>
        <v>0.10405555762929482</v>
      </c>
      <c r="EO90" s="7">
        <f t="shared" si="71"/>
        <v>0.21168367184579454</v>
      </c>
      <c r="EP90" s="7">
        <f t="shared" si="71"/>
        <v>0.12755358540489123</v>
      </c>
      <c r="EQ90" s="7">
        <f t="shared" si="71"/>
        <v>0.4419006165557583</v>
      </c>
      <c r="ER90" s="7">
        <f t="shared" si="71"/>
        <v>0.16613264381982815</v>
      </c>
      <c r="ES90" s="7">
        <f t="shared" si="71"/>
        <v>0.13144530906823196</v>
      </c>
      <c r="ET90" s="7">
        <f t="shared" si="71"/>
        <v>0.49253451668469961</v>
      </c>
      <c r="EU90" s="7">
        <f t="shared" si="71"/>
        <v>-0.35364652638139893</v>
      </c>
      <c r="EV90" s="7">
        <f t="shared" si="71"/>
        <v>8.407047516986009E-2</v>
      </c>
      <c r="EW90" s="7">
        <f t="shared" si="71"/>
        <v>7.4169106304828578E-2</v>
      </c>
      <c r="EX90" s="7">
        <f t="shared" si="71"/>
        <v>0.19355156449017166</v>
      </c>
      <c r="EY90" s="7">
        <f t="shared" si="71"/>
        <v>0.39449931300774926</v>
      </c>
      <c r="EZ90" s="7">
        <f t="shared" si="74"/>
        <v>0.20840073704108986</v>
      </c>
      <c r="FA90" s="7">
        <f t="shared" si="74"/>
        <v>-0.34413786968702897</v>
      </c>
      <c r="FB90" s="7">
        <f t="shared" si="74"/>
        <v>0.33264180660550979</v>
      </c>
      <c r="FC90" s="7">
        <f t="shared" si="74"/>
        <v>-7.4485271531303576E-2</v>
      </c>
      <c r="FD90" s="7">
        <f t="shared" si="74"/>
        <v>-8.0579776015182292E-2</v>
      </c>
      <c r="FE90" s="7">
        <f t="shared" si="74"/>
        <v>-3.6601672307234434E-2</v>
      </c>
      <c r="FF90" s="7">
        <f t="shared" si="74"/>
        <v>-3.4579234372077217E-2</v>
      </c>
      <c r="FG90" s="7">
        <f t="shared" si="74"/>
        <v>-5.0864885303688934E-2</v>
      </c>
      <c r="FH90" s="7">
        <f t="shared" si="74"/>
        <v>-0.1440552002162363</v>
      </c>
      <c r="FI90" s="7">
        <f t="shared" si="74"/>
        <v>-0.48340760897233359</v>
      </c>
      <c r="FJ90" s="7">
        <f t="shared" si="74"/>
        <v>-0.44421776172447913</v>
      </c>
      <c r="FK90" s="7">
        <f t="shared" si="74"/>
        <v>-0.1154925173736121</v>
      </c>
      <c r="FL90" s="7">
        <f t="shared" si="74"/>
        <v>0.27457268724801942</v>
      </c>
      <c r="FM90" s="7">
        <f t="shared" si="74"/>
        <v>-0.25936795431449866</v>
      </c>
      <c r="FN90" s="7">
        <f t="shared" si="74"/>
        <v>-0.31211390691055563</v>
      </c>
      <c r="FO90" s="7">
        <f t="shared" si="74"/>
        <v>9.466878689125835E-2</v>
      </c>
      <c r="FP90" s="7">
        <f t="shared" si="70"/>
        <v>0.20654882626689464</v>
      </c>
      <c r="FQ90" s="7">
        <f t="shared" si="70"/>
        <v>4.7178039518399828E-2</v>
      </c>
      <c r="FR90" s="7">
        <f t="shared" si="70"/>
        <v>8.8130228277677247E-2</v>
      </c>
      <c r="FS90" s="7">
        <f t="shared" si="70"/>
        <v>7.0044518867120154E-2</v>
      </c>
      <c r="FT90" s="7">
        <f t="shared" si="70"/>
        <v>-8.4745820977142783E-2</v>
      </c>
      <c r="FU90" s="7">
        <f t="shared" si="70"/>
        <v>-5.2837707638783815E-2</v>
      </c>
      <c r="FV90" s="7">
        <f t="shared" si="70"/>
        <v>0.29985769739315576</v>
      </c>
      <c r="FW90" s="7">
        <f t="shared" si="70"/>
        <v>0.44304219196859984</v>
      </c>
      <c r="FX90" s="7">
        <f t="shared" si="70"/>
        <v>-0.45085958619083222</v>
      </c>
      <c r="FY90" s="7">
        <f t="shared" ref="FP90:GE153" si="83">IF(MOD(FY$3/$J90,1)&gt;0.5,-(1-MOD(FY$3/$J90,1)),MOD(FY$3/$J90,1))</f>
        <v>9.8733525900076072E-2</v>
      </c>
      <c r="FZ90" s="7">
        <f t="shared" si="83"/>
        <v>0.30847610991603958</v>
      </c>
      <c r="GA90" s="7">
        <f t="shared" si="83"/>
        <v>-4.4364679500660031E-2</v>
      </c>
      <c r="GB90" s="7">
        <f t="shared" si="83"/>
        <v>0.42686159966412163</v>
      </c>
      <c r="GC90" s="7">
        <f t="shared" si="83"/>
        <v>-3.891201078351969E-2</v>
      </c>
      <c r="GD90" s="7">
        <f t="shared" si="83"/>
        <v>0.37151746580209988</v>
      </c>
      <c r="GE90" s="7">
        <f t="shared" si="83"/>
        <v>0.41257654683448663</v>
      </c>
      <c r="GF90" s="7">
        <f t="shared" si="64"/>
        <v>0.10382721659303229</v>
      </c>
      <c r="GG90" s="7">
        <f t="shared" si="64"/>
        <v>-0.16298305162625581</v>
      </c>
      <c r="GH90" s="7">
        <f t="shared" si="64"/>
        <v>-0.44606341835208241</v>
      </c>
      <c r="GI90" s="7">
        <f t="shared" si="64"/>
        <v>-0.3718700151622647</v>
      </c>
      <c r="GJ90" s="7">
        <f t="shared" si="64"/>
        <v>-0.13696449246749864</v>
      </c>
      <c r="GK90" s="7">
        <f t="shared" si="64"/>
        <v>-0.30126112078039124</v>
      </c>
    </row>
    <row r="91" spans="6:193">
      <c r="F91" s="20">
        <v>88</v>
      </c>
      <c r="G91">
        <f>'Class data q'!J90</f>
        <v>-3.2162738634037646E-18</v>
      </c>
      <c r="H91" s="20">
        <f>'Class data q'!K90</f>
        <v>0</v>
      </c>
      <c r="J91" s="89">
        <v>-3.4021875391532613E-17</v>
      </c>
      <c r="K91" s="7">
        <f t="shared" si="66"/>
        <v>8.3616654799761273E-3</v>
      </c>
      <c r="L91" s="7">
        <f t="shared" si="82"/>
        <v>3.1915404828423137E-2</v>
      </c>
      <c r="M91" s="7">
        <f t="shared" si="82"/>
        <v>3.6642238680900795E-2</v>
      </c>
      <c r="N91" s="7">
        <f t="shared" si="82"/>
        <v>7.6498974946678747E-2</v>
      </c>
      <c r="O91" s="7">
        <f t="shared" si="82"/>
        <v>2.6825906942737551E-2</v>
      </c>
      <c r="P91" s="7">
        <f t="shared" si="82"/>
        <v>-0.34963724372087412</v>
      </c>
      <c r="Q91" s="7">
        <f t="shared" si="82"/>
        <v>-0.36768781323030808</v>
      </c>
      <c r="R91" s="7">
        <f t="shared" si="82"/>
        <v>-0.2046851122866844</v>
      </c>
      <c r="S91" s="7">
        <f t="shared" si="82"/>
        <v>-0.45951846514658712</v>
      </c>
      <c r="T91" s="7">
        <f t="shared" si="82"/>
        <v>9.7761120686530867E-3</v>
      </c>
      <c r="U91" s="7">
        <f t="shared" si="82"/>
        <v>3.6033137437198347E-2</v>
      </c>
      <c r="V91" s="7">
        <f t="shared" si="82"/>
        <v>2.2614452776862876E-2</v>
      </c>
      <c r="W91" s="7">
        <f t="shared" si="82"/>
        <v>-1.0048234265568334E-2</v>
      </c>
      <c r="X91" s="7">
        <f t="shared" si="82"/>
        <v>1.271102090817464E-2</v>
      </c>
      <c r="Y91" s="7">
        <f t="shared" si="82"/>
        <v>2.091684604624223E-3</v>
      </c>
      <c r="Z91" s="7">
        <f t="shared" si="82"/>
        <v>-3.9296017812941009E-2</v>
      </c>
      <c r="AA91" s="7">
        <f t="shared" si="81"/>
        <v>6.6964238703613533E-3</v>
      </c>
      <c r="AB91" s="7">
        <f t="shared" si="81"/>
        <v>1.5715695475722404E-2</v>
      </c>
      <c r="AC91" s="7">
        <f t="shared" si="81"/>
        <v>1.3564536938523483E-2</v>
      </c>
      <c r="AD91" s="7">
        <f t="shared" si="81"/>
        <v>1.2495959761466001E-2</v>
      </c>
      <c r="AE91" s="7">
        <f t="shared" si="81"/>
        <v>2.8166286812197308E-2</v>
      </c>
      <c r="AF91" s="7">
        <f t="shared" si="81"/>
        <v>-4.506042752517514E-2</v>
      </c>
      <c r="AG91" s="7">
        <f t="shared" si="81"/>
        <v>-1.4399309238795066E-3</v>
      </c>
      <c r="AH91" s="7">
        <f t="shared" si="81"/>
        <v>1.3610859426078887E-2</v>
      </c>
      <c r="AI91" s="7">
        <f t="shared" si="81"/>
        <v>0.1888825414570654</v>
      </c>
      <c r="AJ91" s="7">
        <f t="shared" si="81"/>
        <v>-0.1246138047717551</v>
      </c>
      <c r="AK91" s="7">
        <f t="shared" si="81"/>
        <v>9.8434399395382233E-2</v>
      </c>
      <c r="AL91" s="7">
        <f t="shared" si="81"/>
        <v>-0.2059648531124143</v>
      </c>
      <c r="AM91" s="7">
        <f t="shared" si="81"/>
        <v>-0.14451022159850524</v>
      </c>
      <c r="AN91" s="7">
        <f t="shared" si="81"/>
        <v>-0.32700170746734258</v>
      </c>
      <c r="AO91" s="7">
        <f t="shared" si="81"/>
        <v>2.1623804087303054E-2</v>
      </c>
      <c r="AP91" s="7">
        <f t="shared" si="81"/>
        <v>1.9658003715730052E-2</v>
      </c>
      <c r="AQ91" s="7">
        <f t="shared" si="72"/>
        <v>1.4717667302333511E-2</v>
      </c>
      <c r="AR91" s="7">
        <f t="shared" si="72"/>
        <v>2.1623804087303054E-2</v>
      </c>
      <c r="AS91" s="7">
        <f t="shared" si="72"/>
        <v>2.2606704273089556E-2</v>
      </c>
      <c r="AT91" s="7">
        <f t="shared" si="72"/>
        <v>2.1623804087303054E-2</v>
      </c>
      <c r="AU91" s="7">
        <f t="shared" si="72"/>
        <v>1.9658003715730052E-2</v>
      </c>
      <c r="AV91" s="7">
        <f t="shared" si="72"/>
        <v>2.1623804087303054E-2</v>
      </c>
      <c r="AW91" s="7">
        <f t="shared" si="72"/>
        <v>1.9658003715730052E-2</v>
      </c>
      <c r="AX91" s="7">
        <f t="shared" si="72"/>
        <v>1.9658003715730052E-2</v>
      </c>
      <c r="AY91" s="7">
        <f t="shared" si="72"/>
        <v>2.1623804087303054E-2</v>
      </c>
      <c r="AZ91" s="7">
        <f t="shared" si="72"/>
        <v>1.9658003715730052E-2</v>
      </c>
      <c r="BA91" s="7">
        <f t="shared" si="72"/>
        <v>1.4717667302333511E-2</v>
      </c>
      <c r="BB91" s="7">
        <f t="shared" si="72"/>
        <v>2.0640903901516551E-2</v>
      </c>
      <c r="BC91" s="7">
        <f t="shared" si="72"/>
        <v>1.3437870145608854E-2</v>
      </c>
      <c r="BD91" s="7">
        <f t="shared" si="72"/>
        <v>2.1623804087303054E-2</v>
      </c>
      <c r="BE91" s="7">
        <f t="shared" si="72"/>
        <v>2.0640903901516551E-2</v>
      </c>
      <c r="BF91" s="7">
        <f t="shared" si="72"/>
        <v>2.1623804087303054E-2</v>
      </c>
      <c r="BG91" s="7">
        <f t="shared" si="73"/>
        <v>1.4717667302333511E-2</v>
      </c>
      <c r="BH91" s="7">
        <f t="shared" si="73"/>
        <v>1.4717667302333511E-2</v>
      </c>
      <c r="BI91" s="7">
        <f t="shared" si="73"/>
        <v>1.3437870145608854E-2</v>
      </c>
      <c r="BJ91" s="7">
        <f t="shared" si="73"/>
        <v>2.3250158272735029E-2</v>
      </c>
      <c r="BK91" s="7">
        <f t="shared" si="73"/>
        <v>5.4332866160125788E-2</v>
      </c>
      <c r="BL91" s="7">
        <f t="shared" si="73"/>
        <v>6.7021283643749424E-3</v>
      </c>
      <c r="BM91" s="7">
        <f t="shared" si="73"/>
        <v>1.593625435805883E-2</v>
      </c>
      <c r="BN91" s="7">
        <f t="shared" si="73"/>
        <v>-3.035349749325178E-13</v>
      </c>
      <c r="BO91" s="7">
        <f t="shared" si="73"/>
        <v>-1.2312373343092986E-13</v>
      </c>
      <c r="BP91" s="7">
        <f t="shared" si="73"/>
        <v>-2.9087843245179101E-12</v>
      </c>
      <c r="BQ91" s="7">
        <f t="shared" si="73"/>
        <v>-1.7785550809890083E-11</v>
      </c>
      <c r="BR91" s="7">
        <f t="shared" si="73"/>
        <v>-8.2558293534873428E-11</v>
      </c>
      <c r="BS91" s="7">
        <f t="shared" si="73"/>
        <v>8.8994009536798476E-14</v>
      </c>
      <c r="BT91" s="7">
        <f t="shared" si="73"/>
        <v>-1.0957901253050295E-13</v>
      </c>
      <c r="BU91" s="7">
        <f t="shared" si="73"/>
        <v>8.3616654799761273E-3</v>
      </c>
      <c r="BV91" s="7">
        <f t="shared" si="73"/>
        <v>3.1915404828423137E-2</v>
      </c>
      <c r="BW91" s="7">
        <f t="shared" si="78"/>
        <v>3.6642238680900795E-2</v>
      </c>
      <c r="BX91" s="7">
        <f t="shared" si="78"/>
        <v>7.6498974946678747E-2</v>
      </c>
      <c r="BY91" s="7">
        <f t="shared" si="78"/>
        <v>2.6825906942737551E-2</v>
      </c>
      <c r="BZ91" s="7">
        <f t="shared" si="78"/>
        <v>7.318372276003667E-3</v>
      </c>
      <c r="CA91" s="7">
        <f t="shared" si="78"/>
        <v>9.3445285645639212E-3</v>
      </c>
      <c r="CB91" s="7">
        <f t="shared" si="78"/>
        <v>1.3036389240379925E-2</v>
      </c>
      <c r="CC91" s="7">
        <f t="shared" si="78"/>
        <v>1.7135370725588624E-2</v>
      </c>
      <c r="CD91" s="7">
        <f t="shared" si="78"/>
        <v>2.3798468146259296E-2</v>
      </c>
      <c r="CE91" s="7">
        <f t="shared" si="78"/>
        <v>1.0803504154769239E-2</v>
      </c>
      <c r="CF91" s="7">
        <f t="shared" si="78"/>
        <v>3.2825840636230286E-2</v>
      </c>
      <c r="CG91" s="7">
        <f t="shared" si="78"/>
        <v>1.3262117211314404E-2</v>
      </c>
      <c r="CH91" s="7">
        <f t="shared" si="78"/>
        <v>1.5097103682172276E-2</v>
      </c>
      <c r="CI91" s="7">
        <f t="shared" si="78"/>
        <v>3.8597514694239457E-2</v>
      </c>
      <c r="CJ91" s="7">
        <f t="shared" si="78"/>
        <v>5.1158565346656255E-2</v>
      </c>
      <c r="CK91" s="7">
        <f t="shared" si="78"/>
        <v>8.7348834015436409E-3</v>
      </c>
      <c r="CL91" s="7">
        <f t="shared" si="78"/>
        <v>3.3159741125403944E-2</v>
      </c>
      <c r="CM91" s="7">
        <f t="shared" si="76"/>
        <v>0.15389132432265901</v>
      </c>
      <c r="CN91" s="7">
        <f t="shared" si="76"/>
        <v>-0.28309349375942938</v>
      </c>
      <c r="CO91" s="7">
        <f t="shared" si="63"/>
        <v>0.19238046726004032</v>
      </c>
      <c r="CP91" s="7">
        <f t="shared" si="63"/>
        <v>0.1271001722068098</v>
      </c>
      <c r="CQ91" s="7">
        <f t="shared" ref="CL91:DA154" si="84">IF(MOD(CQ$3/$J91,1)&gt;0.5,-(1-MOD(CQ$3/$J91,1)),MOD(CQ$3/$J91,1))</f>
        <v>-0.26700650191013164</v>
      </c>
      <c r="CR91" s="7">
        <f t="shared" si="84"/>
        <v>-0.41384449247394572</v>
      </c>
      <c r="CS91" s="7">
        <f t="shared" si="84"/>
        <v>9.4535466560559819E-2</v>
      </c>
      <c r="CT91" s="7">
        <f t="shared" si="84"/>
        <v>0</v>
      </c>
      <c r="CU91" s="7">
        <f t="shared" si="84"/>
        <v>-0.3430130760639134</v>
      </c>
      <c r="CV91" s="7">
        <f t="shared" si="84"/>
        <v>0.16668284938891031</v>
      </c>
      <c r="CW91" s="7">
        <f t="shared" si="84"/>
        <v>4.1048747579715272E-2</v>
      </c>
      <c r="CX91" s="7">
        <f t="shared" si="84"/>
        <v>2.0660170737275389E-2</v>
      </c>
      <c r="CY91" s="7">
        <f t="shared" si="84"/>
        <v>2.0790323925849691E-2</v>
      </c>
      <c r="CZ91" s="7">
        <f t="shared" si="84"/>
        <v>5.4507756760380242E-2</v>
      </c>
      <c r="DA91" s="7">
        <f t="shared" si="84"/>
        <v>2.8585178810330448E-2</v>
      </c>
      <c r="DB91" s="7">
        <f t="shared" si="75"/>
        <v>1.6912680698819852E-2</v>
      </c>
      <c r="DC91" s="7">
        <f t="shared" si="75"/>
        <v>7.478155077949686E-4</v>
      </c>
      <c r="DD91" s="7">
        <f t="shared" si="75"/>
        <v>9.2907431324695203E-4</v>
      </c>
      <c r="DE91" s="7">
        <f t="shared" si="75"/>
        <v>3.2285496002544068E-3</v>
      </c>
      <c r="DF91" s="7">
        <f t="shared" si="75"/>
        <v>8.9948686688904212E-5</v>
      </c>
      <c r="DG91" s="7">
        <f t="shared" si="75"/>
        <v>4.9110283072404732E-5</v>
      </c>
      <c r="DH91" s="7">
        <f t="shared" si="75"/>
        <v>6.4275307873403013E-3</v>
      </c>
      <c r="DI91" s="7">
        <f t="shared" si="75"/>
        <v>-7.2349428411766503E-4</v>
      </c>
      <c r="DJ91" s="7">
        <f t="shared" si="75"/>
        <v>3.6683614297023208E-3</v>
      </c>
      <c r="DK91" s="7">
        <f t="shared" si="75"/>
        <v>5.5800601481128982E-3</v>
      </c>
      <c r="DL91" s="7">
        <f t="shared" si="75"/>
        <v>2.9208781745434426E-2</v>
      </c>
      <c r="DM91" s="7">
        <f t="shared" si="75"/>
        <v>9.0655601587605224E-3</v>
      </c>
      <c r="DN91" s="7">
        <f t="shared" si="75"/>
        <v>8.2999561724225821E-3</v>
      </c>
      <c r="DO91" s="7">
        <f t="shared" si="75"/>
        <v>2.4315265225068002E-2</v>
      </c>
      <c r="DP91" s="7">
        <f t="shared" si="75"/>
        <v>1.1330336656418383E-2</v>
      </c>
      <c r="DQ91" s="7">
        <f t="shared" si="75"/>
        <v>8.8012661617379289E-3</v>
      </c>
      <c r="DR91" s="7">
        <f t="shared" si="69"/>
        <v>1.5938782683797722E-2</v>
      </c>
      <c r="DS91" s="7">
        <f t="shared" si="69"/>
        <v>2.1484338325780276E-2</v>
      </c>
      <c r="DT91" s="7">
        <f t="shared" si="69"/>
        <v>2.7933385287926736E-2</v>
      </c>
      <c r="DU91" s="7">
        <f t="shared" si="69"/>
        <v>2.7929229312318948E-2</v>
      </c>
      <c r="DV91" s="7">
        <f t="shared" si="69"/>
        <v>1.4919991560226012E-2</v>
      </c>
      <c r="DW91" s="7">
        <f t="shared" si="69"/>
        <v>1.9322701260194846E-2</v>
      </c>
      <c r="DX91" s="7">
        <f t="shared" si="69"/>
        <v>1.7277723385691501E-2</v>
      </c>
      <c r="DY91" s="7">
        <f t="shared" si="69"/>
        <v>1.6922859314146298E-2</v>
      </c>
      <c r="DZ91" s="7">
        <f t="shared" si="69"/>
        <v>3.1126274130765623E-2</v>
      </c>
      <c r="EA91" s="7">
        <f t="shared" si="69"/>
        <v>6.3815359801315974E-2</v>
      </c>
      <c r="EB91" s="7">
        <f t="shared" si="69"/>
        <v>1.5760706816409988E-2</v>
      </c>
      <c r="EC91" s="7">
        <f t="shared" si="69"/>
        <v>1.5715878369743891E-2</v>
      </c>
      <c r="ED91" s="7">
        <f t="shared" si="69"/>
        <v>1.5333317829872612E-2</v>
      </c>
      <c r="EE91" s="7">
        <f t="shared" si="69"/>
        <v>6.1715982172055369E-3</v>
      </c>
      <c r="EF91" s="7">
        <f t="shared" si="69"/>
        <v>6.8699068259194303E-3</v>
      </c>
      <c r="EG91" s="7">
        <f t="shared" si="69"/>
        <v>1.9342079449526175E-2</v>
      </c>
      <c r="EH91" s="7">
        <f t="shared" si="56"/>
        <v>4.3455712419121512E-3</v>
      </c>
      <c r="EI91" s="7">
        <f t="shared" si="56"/>
        <v>1.3651927896626065E-2</v>
      </c>
      <c r="EJ91" s="7">
        <f t="shared" si="71"/>
        <v>1.3715420508624818E-2</v>
      </c>
      <c r="EK91" s="7">
        <f t="shared" si="71"/>
        <v>9.5345676247591687E-3</v>
      </c>
      <c r="EL91" s="7">
        <f t="shared" si="71"/>
        <v>6.032252060554218E-3</v>
      </c>
      <c r="EM91" s="7">
        <f t="shared" si="71"/>
        <v>1.5582130912962426E-2</v>
      </c>
      <c r="EN91" s="7">
        <f t="shared" si="71"/>
        <v>9.8369406887046061E-3</v>
      </c>
      <c r="EO91" s="7">
        <f t="shared" si="71"/>
        <v>2.0011614681194629E-2</v>
      </c>
      <c r="EP91" s="7">
        <f t="shared" si="71"/>
        <v>1.2058337707723608E-2</v>
      </c>
      <c r="EQ91" s="7">
        <f t="shared" ref="EJ91:EY154" si="85">IF(MOD(EQ$3/$J91,1)&gt;0.5,-(1-MOD(EQ$3/$J91,1)),MOD(EQ$3/$J91,1))</f>
        <v>4.1775280959497653E-2</v>
      </c>
      <c r="ER91" s="7">
        <f t="shared" si="85"/>
        <v>1.5705426994446759E-2</v>
      </c>
      <c r="ES91" s="7">
        <f t="shared" si="85"/>
        <v>1.2426243619962293E-2</v>
      </c>
      <c r="ET91" s="7">
        <f t="shared" si="85"/>
        <v>4.6561980331967914E-2</v>
      </c>
      <c r="EU91" s="7">
        <f t="shared" si="85"/>
        <v>6.1103327191572944E-2</v>
      </c>
      <c r="EV91" s="7">
        <f t="shared" si="85"/>
        <v>7.9476415941506836E-3</v>
      </c>
      <c r="EW91" s="7">
        <f t="shared" si="85"/>
        <v>7.0116110689067285E-3</v>
      </c>
      <c r="EX91" s="7">
        <f t="shared" si="85"/>
        <v>1.8297487452604663E-2</v>
      </c>
      <c r="EY91" s="7">
        <f t="shared" si="85"/>
        <v>3.7294176613007907E-2</v>
      </c>
      <c r="EZ91" s="7">
        <f t="shared" si="74"/>
        <v>1.9701260907743972E-2</v>
      </c>
      <c r="FA91" s="7">
        <f t="shared" si="74"/>
        <v>6.2002232488539408E-2</v>
      </c>
      <c r="FB91" s="7">
        <f t="shared" si="74"/>
        <v>3.1446448384999381E-2</v>
      </c>
      <c r="FC91" s="7">
        <f t="shared" si="74"/>
        <v>-7.0414998961018105E-3</v>
      </c>
      <c r="FD91" s="7">
        <f t="shared" si="74"/>
        <v>-7.617646720940674E-3</v>
      </c>
      <c r="FE91" s="7">
        <f t="shared" si="74"/>
        <v>-3.4601561684611815E-3</v>
      </c>
      <c r="FF91" s="7">
        <f t="shared" si="74"/>
        <v>-3.2689640546712528E-3</v>
      </c>
      <c r="FG91" s="7">
        <f t="shared" si="74"/>
        <v>-4.8085356637336263E-3</v>
      </c>
      <c r="FH91" s="7">
        <f t="shared" si="74"/>
        <v>-8.3018862185562092E-2</v>
      </c>
      <c r="FI91" s="7">
        <f t="shared" si="74"/>
        <v>0.292552570222957</v>
      </c>
      <c r="FJ91" s="7">
        <f t="shared" si="74"/>
        <v>-0.32560073304079062</v>
      </c>
      <c r="FK91" s="7">
        <f t="shared" si="74"/>
        <v>0.2327981285013534</v>
      </c>
      <c r="FL91" s="7">
        <f t="shared" si="74"/>
        <v>6.5846989259936262E-2</v>
      </c>
      <c r="FM91" s="7">
        <f t="shared" si="74"/>
        <v>0.10990612815473888</v>
      </c>
      <c r="FN91" s="7">
        <f t="shared" si="74"/>
        <v>0.11967496714513315</v>
      </c>
      <c r="FO91" s="7">
        <f t="shared" si="74"/>
        <v>-3.0940574228670581E-2</v>
      </c>
      <c r="FP91" s="7">
        <f t="shared" si="83"/>
        <v>-0.26408021002300264</v>
      </c>
      <c r="FQ91" s="7">
        <f t="shared" si="83"/>
        <v>0.15364079893224614</v>
      </c>
      <c r="FR91" s="7">
        <f t="shared" si="83"/>
        <v>-0.46434590055448033</v>
      </c>
      <c r="FS91" s="7">
        <f t="shared" si="83"/>
        <v>-0.3715201749711261</v>
      </c>
      <c r="FT91" s="7">
        <f t="shared" si="83"/>
        <v>0.18105944739598778</v>
      </c>
      <c r="FU91" s="7">
        <f t="shared" si="83"/>
        <v>-4.9950373436228324E-3</v>
      </c>
      <c r="FV91" s="7">
        <f t="shared" si="83"/>
        <v>2.8347187324837146E-2</v>
      </c>
      <c r="FW91" s="7">
        <f t="shared" si="83"/>
        <v>4.1883200323764698E-2</v>
      </c>
      <c r="FX91" s="7">
        <f t="shared" si="83"/>
        <v>0.1464487117872684</v>
      </c>
      <c r="FY91" s="7">
        <f t="shared" si="83"/>
        <v>9.3338199361328086E-3</v>
      </c>
      <c r="FZ91" s="7">
        <f t="shared" si="83"/>
        <v>0.12369739953425916</v>
      </c>
      <c r="GA91" s="7">
        <f t="shared" si="83"/>
        <v>-0.47086711528710623</v>
      </c>
      <c r="GB91" s="7">
        <f t="shared" si="83"/>
        <v>0.42887515443294522</v>
      </c>
      <c r="GC91" s="7">
        <f t="shared" si="83"/>
        <v>-0.11734470840160682</v>
      </c>
      <c r="GD91" s="7">
        <f t="shared" si="83"/>
        <v>-0.4566864325846165</v>
      </c>
      <c r="GE91" s="7">
        <f t="shared" si="83"/>
        <v>3.4627641828370415E-2</v>
      </c>
      <c r="GF91" s="7">
        <f t="shared" si="64"/>
        <v>-0.1584961233394715</v>
      </c>
      <c r="GG91" s="7">
        <f t="shared" si="64"/>
        <v>-4.9293557802011279E-2</v>
      </c>
      <c r="GH91" s="7">
        <f t="shared" si="64"/>
        <v>-0.21485576558986352</v>
      </c>
      <c r="GI91" s="7">
        <f t="shared" si="64"/>
        <v>0.49216776181395372</v>
      </c>
      <c r="GJ91" s="7">
        <f t="shared" si="64"/>
        <v>0.1717474564049013</v>
      </c>
      <c r="GK91" s="7">
        <f t="shared" si="64"/>
        <v>0.25512653907214805</v>
      </c>
    </row>
    <row r="92" spans="6:193">
      <c r="F92" s="20">
        <v>89</v>
      </c>
      <c r="G92">
        <f>'Class data q'!J91</f>
        <v>-3.4021875391532613E-17</v>
      </c>
      <c r="H92" s="20">
        <f>'Class data q'!K91</f>
        <v>0</v>
      </c>
      <c r="J92" s="88">
        <v>-2.2351927260019854E-17</v>
      </c>
      <c r="K92" s="7">
        <f t="shared" si="66"/>
        <v>1.2727293611690773E-2</v>
      </c>
      <c r="L92" s="7">
        <f t="shared" si="82"/>
        <v>4.8578447554502552E-2</v>
      </c>
      <c r="M92" s="7">
        <f t="shared" si="82"/>
        <v>5.5773162822439132E-2</v>
      </c>
      <c r="N92" s="7">
        <f t="shared" si="82"/>
        <v>0.11643911341243188</v>
      </c>
      <c r="O92" s="7">
        <f t="shared" si="82"/>
        <v>4.083172124951949E-2</v>
      </c>
      <c r="P92" s="7">
        <f t="shared" si="82"/>
        <v>0.12251920698210128</v>
      </c>
      <c r="Q92" s="7">
        <f t="shared" si="82"/>
        <v>0.3602481387929295</v>
      </c>
      <c r="R92" s="7">
        <f t="shared" si="82"/>
        <v>0.47575274566359127</v>
      </c>
      <c r="S92" s="7">
        <f t="shared" si="82"/>
        <v>0.25636618395489474</v>
      </c>
      <c r="T92" s="7">
        <f t="shared" si="82"/>
        <v>1.4880223201526203E-2</v>
      </c>
      <c r="U92" s="7">
        <f t="shared" si="82"/>
        <v>5.4846049631124383E-2</v>
      </c>
      <c r="V92" s="7">
        <f t="shared" si="82"/>
        <v>3.4421465561866905E-2</v>
      </c>
      <c r="W92" s="7">
        <f t="shared" si="82"/>
        <v>-1.5294420481564819E-2</v>
      </c>
      <c r="X92" s="7">
        <f t="shared" si="82"/>
        <v>1.9347448853352218E-2</v>
      </c>
      <c r="Y92" s="7">
        <f t="shared" si="82"/>
        <v>3.1837537832453229E-3</v>
      </c>
      <c r="Z92" s="7">
        <f t="shared" si="82"/>
        <v>-5.9812480859609662E-2</v>
      </c>
      <c r="AA92" s="7">
        <f t="shared" si="81"/>
        <v>1.0192628842964306E-2</v>
      </c>
      <c r="AB92" s="7">
        <f t="shared" si="81"/>
        <v>2.3920864941371755E-2</v>
      </c>
      <c r="AC92" s="7">
        <f t="shared" si="81"/>
        <v>2.0646585866970889E-2</v>
      </c>
      <c r="AD92" s="7">
        <f t="shared" si="81"/>
        <v>1.902010421547087E-2</v>
      </c>
      <c r="AE92" s="7">
        <f t="shared" si="81"/>
        <v>4.287191386314014E-2</v>
      </c>
      <c r="AF92" s="7">
        <f t="shared" si="81"/>
        <v>-6.8586490664399813E-2</v>
      </c>
      <c r="AG92" s="7">
        <f t="shared" si="81"/>
        <v>-2.1917193043244909E-3</v>
      </c>
      <c r="AH92" s="7">
        <f t="shared" si="81"/>
        <v>2.0717093339597405E-2</v>
      </c>
      <c r="AI92" s="7">
        <f t="shared" si="81"/>
        <v>-0.28710986195199695</v>
      </c>
      <c r="AJ92" s="7">
        <f t="shared" si="81"/>
        <v>-0.19798182013951049</v>
      </c>
      <c r="AK92" s="7">
        <f t="shared" si="81"/>
        <v>-0.37227327935726828</v>
      </c>
      <c r="AL92" s="7">
        <f t="shared" si="81"/>
        <v>-0.40190040300038188</v>
      </c>
      <c r="AM92" s="7">
        <f t="shared" si="81"/>
        <v>-7.2630713076975439E-3</v>
      </c>
      <c r="AN92" s="7">
        <f t="shared" si="81"/>
        <v>-0.32923403656416284</v>
      </c>
      <c r="AO92" s="7">
        <f t="shared" si="81"/>
        <v>3.2913598885275029E-2</v>
      </c>
      <c r="AP92" s="7">
        <f t="shared" si="81"/>
        <v>2.9921453532068213E-2</v>
      </c>
      <c r="AQ92" s="7">
        <f t="shared" si="72"/>
        <v>2.240176595016263E-2</v>
      </c>
      <c r="AR92" s="7">
        <f t="shared" si="72"/>
        <v>3.2913598885275029E-2</v>
      </c>
      <c r="AS92" s="7">
        <f t="shared" si="72"/>
        <v>3.4409671561878442E-2</v>
      </c>
      <c r="AT92" s="7">
        <f t="shared" si="72"/>
        <v>3.2913598885275029E-2</v>
      </c>
      <c r="AU92" s="7">
        <f t="shared" si="72"/>
        <v>2.9921453532068213E-2</v>
      </c>
      <c r="AV92" s="7">
        <f t="shared" si="72"/>
        <v>3.2913598885275029E-2</v>
      </c>
      <c r="AW92" s="7">
        <f t="shared" si="72"/>
        <v>2.9921453532068213E-2</v>
      </c>
      <c r="AX92" s="7">
        <f t="shared" si="72"/>
        <v>2.9921453532068213E-2</v>
      </c>
      <c r="AY92" s="7">
        <f t="shared" si="72"/>
        <v>3.2913598885275029E-2</v>
      </c>
      <c r="AZ92" s="7">
        <f t="shared" si="72"/>
        <v>2.9921453532068213E-2</v>
      </c>
      <c r="BA92" s="7">
        <f t="shared" si="72"/>
        <v>2.240176595016263E-2</v>
      </c>
      <c r="BB92" s="7">
        <f t="shared" si="72"/>
        <v>3.1417526208671623E-2</v>
      </c>
      <c r="BC92" s="7">
        <f t="shared" si="72"/>
        <v>2.0453786302322394E-2</v>
      </c>
      <c r="BD92" s="7">
        <f t="shared" si="72"/>
        <v>3.2913598885275029E-2</v>
      </c>
      <c r="BE92" s="7">
        <f t="shared" si="72"/>
        <v>3.1417526208671623E-2</v>
      </c>
      <c r="BF92" s="7">
        <f t="shared" si="72"/>
        <v>3.2913598885275029E-2</v>
      </c>
      <c r="BG92" s="7">
        <f t="shared" si="73"/>
        <v>2.240176595016263E-2</v>
      </c>
      <c r="BH92" s="7">
        <f t="shared" si="73"/>
        <v>2.240176595016263E-2</v>
      </c>
      <c r="BI92" s="7">
        <f t="shared" si="73"/>
        <v>2.0453786302322394E-2</v>
      </c>
      <c r="BJ92" s="7">
        <f t="shared" si="73"/>
        <v>3.5389073093632629E-2</v>
      </c>
      <c r="BK92" s="7">
        <f t="shared" si="73"/>
        <v>8.270007237680034E-2</v>
      </c>
      <c r="BL92" s="7">
        <f t="shared" si="73"/>
        <v>1.0201311655065669E-2</v>
      </c>
      <c r="BM92" s="7">
        <f t="shared" si="73"/>
        <v>2.4256577684351521E-2</v>
      </c>
      <c r="BN92" s="7">
        <f t="shared" si="73"/>
        <v>-4.6207482284899015E-13</v>
      </c>
      <c r="BO92" s="7">
        <f t="shared" si="73"/>
        <v>-1.8740564655672642E-13</v>
      </c>
      <c r="BP92" s="7">
        <f t="shared" si="73"/>
        <v>-4.4274583999026618E-12</v>
      </c>
      <c r="BQ92" s="7">
        <f t="shared" si="73"/>
        <v>-2.707134516555243E-11</v>
      </c>
      <c r="BR92" s="7">
        <f t="shared" si="73"/>
        <v>-1.2566203633213036E-10</v>
      </c>
      <c r="BS92" s="7">
        <f t="shared" si="73"/>
        <v>1.3545780942431063E-13</v>
      </c>
      <c r="BT92" s="7">
        <f t="shared" si="73"/>
        <v>-1.6686652060116103E-13</v>
      </c>
      <c r="BU92" s="7">
        <f t="shared" si="73"/>
        <v>1.2727293611690773E-2</v>
      </c>
      <c r="BV92" s="7">
        <f t="shared" si="73"/>
        <v>4.8578447554502552E-2</v>
      </c>
      <c r="BW92" s="7">
        <f t="shared" si="78"/>
        <v>5.5773162822439132E-2</v>
      </c>
      <c r="BX92" s="7">
        <f t="shared" si="78"/>
        <v>0.11643911341243188</v>
      </c>
      <c r="BY92" s="7">
        <f t="shared" si="78"/>
        <v>4.083172124951949E-2</v>
      </c>
      <c r="BZ92" s="7">
        <f t="shared" si="78"/>
        <v>1.113929670343883E-2</v>
      </c>
      <c r="CA92" s="7">
        <f t="shared" si="78"/>
        <v>1.4223309816548162E-2</v>
      </c>
      <c r="CB92" s="7">
        <f t="shared" si="78"/>
        <v>1.9842692092374336E-2</v>
      </c>
      <c r="CC92" s="7">
        <f t="shared" si="78"/>
        <v>2.6081753078019555E-2</v>
      </c>
      <c r="CD92" s="7">
        <f t="shared" si="78"/>
        <v>3.6223655721608357E-2</v>
      </c>
      <c r="CE92" s="7">
        <f t="shared" si="78"/>
        <v>1.644401701337397E-2</v>
      </c>
      <c r="CF92" s="7">
        <f t="shared" si="78"/>
        <v>4.9964222178984601E-2</v>
      </c>
      <c r="CG92" s="7">
        <f t="shared" si="78"/>
        <v>2.0186272706706986E-2</v>
      </c>
      <c r="CH92" s="7">
        <f t="shared" si="78"/>
        <v>2.2979306181200285E-2</v>
      </c>
      <c r="CI92" s="7">
        <f t="shared" si="78"/>
        <v>5.874928904672435E-2</v>
      </c>
      <c r="CJ92" s="7">
        <f t="shared" si="78"/>
        <v>7.7868468127431242E-2</v>
      </c>
      <c r="CK92" s="7">
        <f t="shared" si="78"/>
        <v>1.3295368725471608E-2</v>
      </c>
      <c r="CL92" s="7">
        <f t="shared" si="84"/>
        <v>5.0472452216765593E-2</v>
      </c>
      <c r="CM92" s="7">
        <f t="shared" si="84"/>
        <v>0.23423803231984866</v>
      </c>
      <c r="CN92" s="7">
        <f t="shared" si="84"/>
        <v>9.1203614747000783E-2</v>
      </c>
      <c r="CO92" s="7">
        <f t="shared" si="84"/>
        <v>0.29282236868196115</v>
      </c>
      <c r="CP92" s="7">
        <f t="shared" si="84"/>
        <v>0.19345921140307878</v>
      </c>
      <c r="CQ92" s="7">
        <f t="shared" si="84"/>
        <v>0.11568963001336052</v>
      </c>
      <c r="CR92" s="7">
        <f t="shared" si="84"/>
        <v>-0.10781252081194093</v>
      </c>
      <c r="CS92" s="7">
        <f t="shared" si="84"/>
        <v>0.1438924628730609</v>
      </c>
      <c r="CT92" s="7">
        <f t="shared" si="84"/>
        <v>-0.47789969089661422</v>
      </c>
      <c r="CU92" s="7">
        <f t="shared" si="84"/>
        <v>0</v>
      </c>
      <c r="CV92" s="7">
        <f t="shared" si="84"/>
        <v>-0.2241916743195207</v>
      </c>
      <c r="CW92" s="7">
        <f t="shared" si="84"/>
        <v>6.248031137939148E-2</v>
      </c>
      <c r="CX92" s="7">
        <f t="shared" si="84"/>
        <v>3.1446852265335598E-2</v>
      </c>
      <c r="CY92" s="7">
        <f t="shared" si="84"/>
        <v>3.1644958473895327E-2</v>
      </c>
      <c r="CZ92" s="7">
        <f t="shared" si="84"/>
        <v>8.296627341350693E-2</v>
      </c>
      <c r="DA92" s="7">
        <f t="shared" si="84"/>
        <v>4.3509509502979528E-2</v>
      </c>
      <c r="DB92" s="7">
        <f t="shared" si="75"/>
        <v>2.5742796519440565E-2</v>
      </c>
      <c r="DC92" s="7">
        <f t="shared" si="75"/>
        <v>1.1382502155670271E-3</v>
      </c>
      <c r="DD92" s="7">
        <f t="shared" si="75"/>
        <v>1.4141442993732016E-3</v>
      </c>
      <c r="DE92" s="7">
        <f t="shared" si="75"/>
        <v>4.9141763445028448E-3</v>
      </c>
      <c r="DF92" s="7">
        <f t="shared" si="75"/>
        <v>1.3691092381262469E-4</v>
      </c>
      <c r="DG92" s="7">
        <f t="shared" si="75"/>
        <v>7.4750777044662014E-5</v>
      </c>
      <c r="DH92" s="7">
        <f t="shared" si="75"/>
        <v>9.7833465981822E-3</v>
      </c>
      <c r="DI92" s="7">
        <f t="shared" si="75"/>
        <v>-1.1012308734901222E-3</v>
      </c>
      <c r="DJ92" s="7">
        <f t="shared" si="75"/>
        <v>5.58361406605284E-3</v>
      </c>
      <c r="DK92" s="7">
        <f t="shared" si="75"/>
        <v>8.4934112762581268E-3</v>
      </c>
      <c r="DL92" s="7">
        <f t="shared" si="75"/>
        <v>4.445869572325907E-2</v>
      </c>
      <c r="DM92" s="7">
        <f t="shared" si="75"/>
        <v>1.379869191984473E-2</v>
      </c>
      <c r="DN92" s="7">
        <f t="shared" si="75"/>
        <v>1.2633365855588967E-2</v>
      </c>
      <c r="DO92" s="7">
        <f t="shared" si="75"/>
        <v>3.7010272715006808E-2</v>
      </c>
      <c r="DP92" s="7">
        <f t="shared" si="75"/>
        <v>1.7245908926979844E-2</v>
      </c>
      <c r="DQ92" s="7">
        <f t="shared" si="75"/>
        <v>1.3396409945282472E-2</v>
      </c>
      <c r="DR92" s="7">
        <f t="shared" si="69"/>
        <v>2.4260426049740203E-2</v>
      </c>
      <c r="DS92" s="7">
        <f t="shared" si="69"/>
        <v>3.270131800655187E-2</v>
      </c>
      <c r="DT92" s="7">
        <f t="shared" si="69"/>
        <v>4.2517414381057252E-2</v>
      </c>
      <c r="DU92" s="7">
        <f t="shared" si="69"/>
        <v>4.2511088569300012E-2</v>
      </c>
      <c r="DV92" s="7">
        <f t="shared" si="69"/>
        <v>2.2709723765639917E-2</v>
      </c>
      <c r="DW92" s="7">
        <f t="shared" si="69"/>
        <v>2.9411089560854958E-2</v>
      </c>
      <c r="DX92" s="7">
        <f t="shared" si="69"/>
        <v>2.629842810596383E-2</v>
      </c>
      <c r="DY92" s="7">
        <f t="shared" si="69"/>
        <v>2.5758289392975191E-2</v>
      </c>
      <c r="DZ92" s="7">
        <f t="shared" si="69"/>
        <v>4.7377311475675074E-2</v>
      </c>
      <c r="EA92" s="7">
        <f t="shared" si="69"/>
        <v>9.7133378879126833E-2</v>
      </c>
      <c r="EB92" s="7">
        <f t="shared" si="69"/>
        <v>2.3989376716945478E-2</v>
      </c>
      <c r="EC92" s="7">
        <f t="shared" si="69"/>
        <v>2.392114332441839E-2</v>
      </c>
      <c r="ED92" s="7">
        <f t="shared" si="69"/>
        <v>2.3338847808429559E-2</v>
      </c>
      <c r="EE92" s="7">
        <f t="shared" si="69"/>
        <v>9.3937915540704513E-3</v>
      </c>
      <c r="EF92" s="7">
        <f t="shared" si="69"/>
        <v>1.0456687303243424E-2</v>
      </c>
      <c r="EG92" s="7">
        <f t="shared" si="69"/>
        <v>2.9440585108826037E-2</v>
      </c>
      <c r="EH92" s="7">
        <f t="shared" si="56"/>
        <v>6.6143953305452695E-3</v>
      </c>
      <c r="EI92" s="7">
        <f t="shared" si="56"/>
        <v>2.077960367131167E-2</v>
      </c>
      <c r="EJ92" s="7">
        <f t="shared" si="85"/>
        <v>2.0876245795660751E-2</v>
      </c>
      <c r="EK92" s="7">
        <f t="shared" si="85"/>
        <v>1.4512568328813065E-2</v>
      </c>
      <c r="EL92" s="7">
        <f t="shared" si="85"/>
        <v>9.1816927259591105E-3</v>
      </c>
      <c r="EM92" s="7">
        <f t="shared" si="85"/>
        <v>2.371756627910953E-2</v>
      </c>
      <c r="EN92" s="7">
        <f t="shared" si="85"/>
        <v>1.4972810462908954E-2</v>
      </c>
      <c r="EO92" s="7">
        <f t="shared" si="85"/>
        <v>3.0459684891904197E-2</v>
      </c>
      <c r="EP92" s="7">
        <f t="shared" si="85"/>
        <v>1.8353999552199116E-2</v>
      </c>
      <c r="EQ92" s="7">
        <f t="shared" si="85"/>
        <v>6.358616806133216E-2</v>
      </c>
      <c r="ER92" s="7">
        <f t="shared" si="85"/>
        <v>2.3905235282848072E-2</v>
      </c>
      <c r="ES92" s="7">
        <f t="shared" si="85"/>
        <v>1.8913989254938583E-2</v>
      </c>
      <c r="ET92" s="7">
        <f t="shared" si="85"/>
        <v>7.0872004655754134E-2</v>
      </c>
      <c r="EU92" s="7">
        <f t="shared" si="85"/>
        <v>9.3005393205538495E-2</v>
      </c>
      <c r="EV92" s="7">
        <f t="shared" si="85"/>
        <v>1.209710772709968E-2</v>
      </c>
      <c r="EW92" s="7">
        <f t="shared" si="85"/>
        <v>1.0672375375295652E-2</v>
      </c>
      <c r="EX92" s="7">
        <f t="shared" si="85"/>
        <v>2.7850611307424878E-2</v>
      </c>
      <c r="EY92" s="7">
        <f t="shared" si="85"/>
        <v>5.6765477750415592E-2</v>
      </c>
      <c r="EZ92" s="7">
        <f t="shared" si="74"/>
        <v>2.9987295317403549E-2</v>
      </c>
      <c r="FA92" s="7">
        <f t="shared" si="74"/>
        <v>9.4373617235905816E-2</v>
      </c>
      <c r="FB92" s="7">
        <f t="shared" si="74"/>
        <v>4.7864648807011217E-2</v>
      </c>
      <c r="FC92" s="7">
        <f t="shared" si="74"/>
        <v>-1.0717869168408001E-2</v>
      </c>
      <c r="FD92" s="7">
        <f t="shared" si="74"/>
        <v>-1.1594822428584228E-2</v>
      </c>
      <c r="FE92" s="7">
        <f t="shared" si="74"/>
        <v>-5.2667047735606154E-3</v>
      </c>
      <c r="FF92" s="7">
        <f t="shared" si="74"/>
        <v>-4.9756911980629592E-3</v>
      </c>
      <c r="FG92" s="7">
        <f t="shared" si="74"/>
        <v>-7.3190736201035334E-3</v>
      </c>
      <c r="FH92" s="7">
        <f t="shared" si="74"/>
        <v>0.43993789151610141</v>
      </c>
      <c r="FI92" s="7">
        <f t="shared" si="74"/>
        <v>-7.6805951538032824E-2</v>
      </c>
      <c r="FJ92" s="7">
        <f t="shared" si="74"/>
        <v>-0.49559697640567646</v>
      </c>
      <c r="FK92" s="7">
        <f t="shared" si="74"/>
        <v>-0.16775820575278599</v>
      </c>
      <c r="FL92" s="7">
        <f t="shared" si="74"/>
        <v>-0.37767396819053789</v>
      </c>
      <c r="FM92" s="7">
        <f t="shared" si="74"/>
        <v>-0.31061153925993001</v>
      </c>
      <c r="FN92" s="7">
        <f t="shared" si="74"/>
        <v>-0.33994300461984106</v>
      </c>
      <c r="FO92" s="7">
        <f t="shared" si="74"/>
        <v>0.4308050332993183</v>
      </c>
      <c r="FP92" s="7">
        <f t="shared" si="83"/>
        <v>-0.40195656930409918</v>
      </c>
      <c r="FQ92" s="7">
        <f t="shared" si="83"/>
        <v>-0.28824360155772277</v>
      </c>
      <c r="FR92" s="7">
        <f t="shared" si="83"/>
        <v>0.29321896123513558</v>
      </c>
      <c r="FS92" s="7">
        <f t="shared" si="83"/>
        <v>0.43450902683830495</v>
      </c>
      <c r="FT92" s="7">
        <f t="shared" si="83"/>
        <v>0.27559064084752122</v>
      </c>
      <c r="FU92" s="7">
        <f t="shared" si="83"/>
        <v>-7.6029478847113863E-3</v>
      </c>
      <c r="FV92" s="7">
        <f t="shared" si="83"/>
        <v>4.3147262589346196E-2</v>
      </c>
      <c r="FW92" s="7">
        <f t="shared" si="83"/>
        <v>6.3750432159041276E-2</v>
      </c>
      <c r="FX92" s="7">
        <f t="shared" si="83"/>
        <v>0.22290962947919388</v>
      </c>
      <c r="FY92" s="7">
        <f t="shared" si="83"/>
        <v>1.4207010209903092E-2</v>
      </c>
      <c r="FZ92" s="7">
        <f t="shared" si="83"/>
        <v>0.18827985006638087</v>
      </c>
      <c r="GA92" s="7">
        <f t="shared" si="83"/>
        <v>-0.45150327248449429</v>
      </c>
      <c r="GB92" s="7">
        <f t="shared" si="83"/>
        <v>0.26329255064607615</v>
      </c>
      <c r="GC92" s="7">
        <f t="shared" si="83"/>
        <v>-0.47970763499925972</v>
      </c>
      <c r="GD92" s="7">
        <f t="shared" si="83"/>
        <v>3.7802217301035057E-3</v>
      </c>
      <c r="GE92" s="7">
        <f t="shared" si="83"/>
        <v>-0.29259109194581612</v>
      </c>
      <c r="GF92" s="7">
        <f t="shared" si="64"/>
        <v>-2.0243907292840646E-2</v>
      </c>
      <c r="GG92" s="7">
        <f t="shared" si="64"/>
        <v>-0.33192633943000516</v>
      </c>
      <c r="GH92" s="7">
        <f t="shared" si="64"/>
        <v>-0.45132677245942077</v>
      </c>
      <c r="GI92" s="7">
        <f t="shared" si="64"/>
        <v>0.22702839328435476</v>
      </c>
      <c r="GJ92" s="7">
        <f t="shared" si="64"/>
        <v>-8.3880979794679789E-2</v>
      </c>
      <c r="GK92" s="7">
        <f t="shared" si="64"/>
        <v>0.38832818398219354</v>
      </c>
    </row>
    <row r="93" spans="6:193">
      <c r="F93" s="20">
        <v>90</v>
      </c>
      <c r="G93">
        <f>'Class data q'!J92</f>
        <v>-2.2351927260019854E-17</v>
      </c>
      <c r="H93" s="20">
        <f>'Class data q'!K92</f>
        <v>0</v>
      </c>
      <c r="J93" s="89">
        <v>-3.9692738523347718E-17</v>
      </c>
      <c r="K93" s="7">
        <f t="shared" si="66"/>
        <v>7.1670424266164819E-3</v>
      </c>
      <c r="L93" s="7">
        <f t="shared" si="82"/>
        <v>2.7355681833447637E-2</v>
      </c>
      <c r="M93" s="7">
        <f t="shared" si="82"/>
        <v>3.1407197508811761E-2</v>
      </c>
      <c r="N93" s="7">
        <f t="shared" si="82"/>
        <v>6.5569640444056984E-2</v>
      </c>
      <c r="O93" s="7">
        <f t="shared" si="82"/>
        <v>2.2993315584255422E-2</v>
      </c>
      <c r="P93" s="7">
        <f t="shared" si="82"/>
        <v>-0.29976813341991004</v>
      </c>
      <c r="Q93" s="7">
        <f t="shared" si="82"/>
        <v>-2.9668220005978796E-2</v>
      </c>
      <c r="R93" s="7">
        <f t="shared" si="82"/>
        <v>-3.2739364930842285E-2</v>
      </c>
      <c r="S93" s="7">
        <f t="shared" si="82"/>
        <v>-0.10812944274859548</v>
      </c>
      <c r="T93" s="7">
        <f t="shared" si="82"/>
        <v>8.3794084002980392E-3</v>
      </c>
      <c r="U93" s="7">
        <f t="shared" si="82"/>
        <v>3.088511797021095E-2</v>
      </c>
      <c r="V93" s="7">
        <f t="shared" si="82"/>
        <v>1.9383547798536647E-2</v>
      </c>
      <c r="W93" s="7">
        <f t="shared" si="82"/>
        <v>-8.6126527623436866E-3</v>
      </c>
      <c r="X93" s="7">
        <f t="shared" si="82"/>
        <v>1.0895009654793904E-2</v>
      </c>
      <c r="Y93" s="7">
        <f t="shared" si="82"/>
        <v>1.7928476498302976E-3</v>
      </c>
      <c r="Z93" s="7">
        <f t="shared" si="82"/>
        <v>-3.368183378501155E-2</v>
      </c>
      <c r="AA93" s="7">
        <f t="shared" si="81"/>
        <v>5.7397122738787427E-3</v>
      </c>
      <c r="AB93" s="7">
        <f t="shared" si="81"/>
        <v>1.3470409275283368E-2</v>
      </c>
      <c r="AC93" s="7">
        <f t="shared" si="81"/>
        <v>1.1626584676056881E-2</v>
      </c>
      <c r="AD93" s="7">
        <f t="shared" si="81"/>
        <v>1.0710674085944765E-2</v>
      </c>
      <c r="AE93" s="7">
        <f t="shared" si="81"/>
        <v>2.4142196679200655E-2</v>
      </c>
      <c r="AF93" s="7">
        <f t="shared" si="81"/>
        <v>-3.8622687861381566E-2</v>
      </c>
      <c r="AG93" s="7">
        <f t="shared" si="81"/>
        <v>-1.2342093865815862E-3</v>
      </c>
      <c r="AH93" s="7">
        <f t="shared" si="81"/>
        <v>1.1666289114653597E-2</v>
      </c>
      <c r="AI93" s="7">
        <f t="shared" si="81"/>
        <v>-0.12350809139123342</v>
      </c>
      <c r="AJ93" s="7">
        <f t="shared" si="81"/>
        <v>0.17917738579592779</v>
      </c>
      <c r="AK93" s="7">
        <f t="shared" si="81"/>
        <v>0.22724020407358925</v>
      </c>
      <c r="AL93" s="7">
        <f t="shared" si="81"/>
        <v>0.3949372742425834</v>
      </c>
      <c r="AM93" s="7">
        <f t="shared" si="81"/>
        <v>-0.26656676960957171</v>
      </c>
      <c r="AN93" s="7">
        <f t="shared" si="81"/>
        <v>-0.13724780945856807</v>
      </c>
      <c r="AO93" s="7">
        <f t="shared" si="81"/>
        <v>1.8534432128345123E-2</v>
      </c>
      <c r="AP93" s="7">
        <f t="shared" si="81"/>
        <v>1.6849483753041024E-2</v>
      </c>
      <c r="AQ93" s="7">
        <f t="shared" si="72"/>
        <v>1.2614968420974378E-2</v>
      </c>
      <c r="AR93" s="7">
        <f t="shared" si="72"/>
        <v>1.8534432128345123E-2</v>
      </c>
      <c r="AS93" s="7">
        <f t="shared" si="72"/>
        <v>1.9376906315997172E-2</v>
      </c>
      <c r="AT93" s="7">
        <f t="shared" si="72"/>
        <v>1.8534432128345123E-2</v>
      </c>
      <c r="AU93" s="7">
        <f t="shared" si="72"/>
        <v>1.6849483753041024E-2</v>
      </c>
      <c r="AV93" s="7">
        <f t="shared" si="72"/>
        <v>1.8534432128345123E-2</v>
      </c>
      <c r="AW93" s="7">
        <f t="shared" si="72"/>
        <v>1.6849483753041024E-2</v>
      </c>
      <c r="AX93" s="7">
        <f t="shared" si="72"/>
        <v>1.6849483753041024E-2</v>
      </c>
      <c r="AY93" s="7">
        <f t="shared" si="72"/>
        <v>1.8534432128345123E-2</v>
      </c>
      <c r="AZ93" s="7">
        <f t="shared" si="72"/>
        <v>1.6849483753041024E-2</v>
      </c>
      <c r="BA93" s="7">
        <f t="shared" si="72"/>
        <v>1.2614968420974378E-2</v>
      </c>
      <c r="BB93" s="7">
        <f t="shared" si="72"/>
        <v>1.7691957940693073E-2</v>
      </c>
      <c r="BC93" s="7">
        <f t="shared" si="72"/>
        <v>1.1518014645237473E-2</v>
      </c>
      <c r="BD93" s="7">
        <f t="shared" si="72"/>
        <v>1.8534432128345123E-2</v>
      </c>
      <c r="BE93" s="7">
        <f t="shared" ref="AQ93:BF156" si="86">IF(MOD(BE$3/$J93,1)&gt;0.5,-(1-MOD(BE$3/$J93,1)),MOD(BE$3/$J93,1))</f>
        <v>1.7691957940693073E-2</v>
      </c>
      <c r="BF93" s="7">
        <f t="shared" si="86"/>
        <v>1.8534432128345123E-2</v>
      </c>
      <c r="BG93" s="7">
        <f t="shared" si="73"/>
        <v>1.2614968420974378E-2</v>
      </c>
      <c r="BH93" s="7">
        <f t="shared" si="73"/>
        <v>1.2614968420974378E-2</v>
      </c>
      <c r="BI93" s="7">
        <f t="shared" si="73"/>
        <v>1.1518014645237473E-2</v>
      </c>
      <c r="BJ93" s="7">
        <f t="shared" si="73"/>
        <v>1.9928430665551559E-2</v>
      </c>
      <c r="BK93" s="7">
        <f t="shared" si="73"/>
        <v>4.6570382163914098E-2</v>
      </c>
      <c r="BL93" s="7">
        <f t="shared" si="73"/>
        <v>5.744601772354337E-3</v>
      </c>
      <c r="BM93" s="7">
        <f t="shared" si="73"/>
        <v>1.3659457123592742E-2</v>
      </c>
      <c r="BN93" s="7">
        <f t="shared" si="73"/>
        <v>-2.6023627697213669E-13</v>
      </c>
      <c r="BO93" s="7">
        <f t="shared" si="73"/>
        <v>-1.0558220964185239E-13</v>
      </c>
      <c r="BP93" s="7">
        <f t="shared" si="73"/>
        <v>-2.493227846400714E-12</v>
      </c>
      <c r="BQ93" s="7">
        <f t="shared" si="73"/>
        <v>-1.5244583373430487E-11</v>
      </c>
      <c r="BR93" s="7">
        <f t="shared" si="73"/>
        <v>-7.0763284121255765E-11</v>
      </c>
      <c r="BS93" s="7">
        <f t="shared" si="73"/>
        <v>7.6279521536990198E-14</v>
      </c>
      <c r="BT93" s="7">
        <f t="shared" ref="BG93:BV156" si="87">IF(MOD(BT$3/$J93,1)&gt;0.5,-(1-MOD(BT$3/$J93,1)),MOD(BT$3/$J93,1))</f>
        <v>-9.3924867883288243E-14</v>
      </c>
      <c r="BU93" s="7">
        <f t="shared" si="87"/>
        <v>7.1670424266164819E-3</v>
      </c>
      <c r="BV93" s="7">
        <f t="shared" si="87"/>
        <v>2.7355681833447637E-2</v>
      </c>
      <c r="BW93" s="7">
        <f t="shared" si="78"/>
        <v>3.1407197508811761E-2</v>
      </c>
      <c r="BX93" s="7">
        <f t="shared" si="78"/>
        <v>6.5569640444056984E-2</v>
      </c>
      <c r="BY93" s="7">
        <f t="shared" si="78"/>
        <v>2.2993315584255422E-2</v>
      </c>
      <c r="BZ93" s="7">
        <f t="shared" si="78"/>
        <v>6.2728035128286255E-3</v>
      </c>
      <c r="CA93" s="7">
        <f t="shared" si="78"/>
        <v>8.009484813682171E-3</v>
      </c>
      <c r="CB93" s="7">
        <f t="shared" si="78"/>
        <v>1.1173892928320816E-2</v>
      </c>
      <c r="CC93" s="7">
        <f t="shared" si="78"/>
        <v>1.4687256896391214E-2</v>
      </c>
      <c r="CD93" s="7">
        <f t="shared" si="78"/>
        <v>2.0398404038187885E-2</v>
      </c>
      <c r="CE93" s="7">
        <f t="shared" si="78"/>
        <v>9.2600179735460586E-3</v>
      </c>
      <c r="CF93" s="7">
        <f t="shared" si="78"/>
        <v>2.8136044558659562E-2</v>
      </c>
      <c r="CG93" s="7">
        <f t="shared" si="78"/>
        <v>1.1367371362543717E-2</v>
      </c>
      <c r="CH93" s="7">
        <f t="shared" si="78"/>
        <v>1.2940195092505128E-2</v>
      </c>
      <c r="CI93" s="7">
        <f t="shared" si="78"/>
        <v>3.3083125130755293E-2</v>
      </c>
      <c r="CJ93" s="7">
        <f t="shared" si="78"/>
        <v>4.3849590635066153E-2</v>
      </c>
      <c r="CK93" s="7">
        <f t="shared" si="78"/>
        <v>7.4869390649899689E-3</v>
      </c>
      <c r="CL93" s="7">
        <f t="shared" si="84"/>
        <v>2.842224100814757E-2</v>
      </c>
      <c r="CM93" s="7">
        <f t="shared" si="84"/>
        <v>0.13190501977745261</v>
      </c>
      <c r="CN93" s="7">
        <f t="shared" si="84"/>
        <v>-0.38551723236861268</v>
      </c>
      <c r="CO93" s="7">
        <f t="shared" si="84"/>
        <v>0.16489525611935252</v>
      </c>
      <c r="CP93" s="7">
        <f t="shared" si="84"/>
        <v>0.10894149363160935</v>
      </c>
      <c r="CQ93" s="7">
        <f t="shared" si="84"/>
        <v>-0.37172857347324639</v>
      </c>
      <c r="CR93" s="7">
        <f t="shared" si="84"/>
        <v>-0.49758796245862957</v>
      </c>
      <c r="CS93" s="7">
        <f t="shared" si="84"/>
        <v>8.1029275959680028E-2</v>
      </c>
      <c r="CT93" s="7">
        <f t="shared" si="84"/>
        <v>-0.14286903203918366</v>
      </c>
      <c r="CU93" s="7">
        <f t="shared" si="84"/>
        <v>-0.43687616194906287</v>
      </c>
      <c r="CV93" s="7">
        <f t="shared" si="84"/>
        <v>0</v>
      </c>
      <c r="CW93" s="7">
        <f t="shared" si="84"/>
        <v>3.5184152746580571E-2</v>
      </c>
      <c r="CX93" s="7">
        <f t="shared" si="84"/>
        <v>1.7708472142276586E-2</v>
      </c>
      <c r="CY93" s="7">
        <f t="shared" si="84"/>
        <v>1.7820030470782466E-2</v>
      </c>
      <c r="CZ93" s="7">
        <f t="shared" si="84"/>
        <v>4.6720286313397447E-2</v>
      </c>
      <c r="DA93" s="7">
        <f t="shared" si="84"/>
        <v>2.4501241983031552E-2</v>
      </c>
      <c r="DB93" s="7">
        <f t="shared" si="75"/>
        <v>1.4496382378191676E-2</v>
      </c>
      <c r="DC93" s="7">
        <f t="shared" si="75"/>
        <v>6.4097583005241082E-4</v>
      </c>
      <c r="DD93" s="7">
        <f t="shared" si="75"/>
        <v>7.9633836542089065E-4</v>
      </c>
      <c r="DE93" s="7">
        <f t="shared" si="75"/>
        <v>2.7672898439755661E-3</v>
      </c>
      <c r="DF93" s="7">
        <f t="shared" si="75"/>
        <v>7.7097804888464659E-5</v>
      </c>
      <c r="DG93" s="7">
        <f t="shared" si="75"/>
        <v>4.2093944466679959E-5</v>
      </c>
      <c r="DH93" s="7">
        <f t="shared" si="75"/>
        <v>5.5092356853509404E-3</v>
      </c>
      <c r="DI93" s="7">
        <f t="shared" si="75"/>
        <v>-6.2012935605992858E-4</v>
      </c>
      <c r="DJ93" s="7">
        <f t="shared" si="75"/>
        <v>3.1442661830708742E-3</v>
      </c>
      <c r="DK93" s="7">
        <f t="shared" si="75"/>
        <v>4.7828423560315851E-3</v>
      </c>
      <c r="DL93" s="7">
        <f t="shared" si="75"/>
        <v>2.5035751370420429E-2</v>
      </c>
      <c r="DM93" s="7">
        <f t="shared" si="75"/>
        <v>7.7703723539854185E-3</v>
      </c>
      <c r="DN93" s="7">
        <f t="shared" si="75"/>
        <v>7.1141494681009202E-3</v>
      </c>
      <c r="DO93" s="7">
        <f t="shared" si="75"/>
        <v>2.0841366818586511E-2</v>
      </c>
      <c r="DP93" s="7">
        <f t="shared" si="75"/>
        <v>9.7115824256378078E-3</v>
      </c>
      <c r="DQ93" s="7">
        <f t="shared" si="75"/>
        <v>7.5438377844912101E-3</v>
      </c>
      <c r="DR93" s="7">
        <f t="shared" si="69"/>
        <v>1.366162422988064E-2</v>
      </c>
      <c r="DS93" s="7">
        <f t="shared" si="69"/>
        <v>1.841489170517371E-2</v>
      </c>
      <c r="DT93" s="7">
        <f t="shared" si="69"/>
        <v>2.394256957026307E-2</v>
      </c>
      <c r="DU93" s="7">
        <f t="shared" si="69"/>
        <v>2.3939007354867547E-2</v>
      </c>
      <c r="DV93" s="7">
        <f t="shared" si="69"/>
        <v>1.2788386807983731E-2</v>
      </c>
      <c r="DW93" s="7">
        <f t="shared" si="69"/>
        <v>1.6562085634768495E-2</v>
      </c>
      <c r="DX93" s="7">
        <f t="shared" si="69"/>
        <v>1.480927176973699E-2</v>
      </c>
      <c r="DY93" s="7">
        <f t="shared" si="69"/>
        <v>1.4505106784598933E-2</v>
      </c>
      <c r="DZ93" s="7">
        <f t="shared" si="69"/>
        <v>2.6679293474716856E-2</v>
      </c>
      <c r="EA93" s="7">
        <f t="shared" si="69"/>
        <v>5.4698121117269731E-2</v>
      </c>
      <c r="EB93" s="7">
        <f t="shared" si="69"/>
        <v>1.3508989889296127E-2</v>
      </c>
      <c r="EC93" s="7">
        <f t="shared" si="69"/>
        <v>1.3470566039413039E-2</v>
      </c>
      <c r="ED93" s="7">
        <f t="shared" si="69"/>
        <v>1.3142661553569555E-2</v>
      </c>
      <c r="EE93" s="7">
        <f t="shared" si="69"/>
        <v>5.28986795377863E-3</v>
      </c>
      <c r="EF93" s="7">
        <f t="shared" si="69"/>
        <v>5.8884098875009406E-3</v>
      </c>
      <c r="EG93" s="7">
        <f t="shared" si="69"/>
        <v>1.6578695280947384E-2</v>
      </c>
      <c r="EH93" s="7">
        <f t="shared" si="56"/>
        <v>3.724723684922849E-3</v>
      </c>
      <c r="EI93" s="7">
        <f t="shared" si="56"/>
        <v>1.1701490172566371E-2</v>
      </c>
      <c r="EJ93" s="7">
        <f t="shared" si="85"/>
        <v>1.1755911656547222E-2</v>
      </c>
      <c r="EK93" s="7">
        <f t="shared" si="85"/>
        <v>8.1723731772976871E-3</v>
      </c>
      <c r="EL93" s="7">
        <f t="shared" si="85"/>
        <v>5.1704300476464651E-3</v>
      </c>
      <c r="EM93" s="7">
        <f t="shared" si="85"/>
        <v>1.3355926952319642E-2</v>
      </c>
      <c r="EN93" s="7">
        <f t="shared" si="85"/>
        <v>8.4315464942825193E-3</v>
      </c>
      <c r="EO93" s="7">
        <f t="shared" si="85"/>
        <v>1.7152574662151233E-2</v>
      </c>
      <c r="EP93" s="7">
        <f t="shared" si="85"/>
        <v>1.0335574671419547E-2</v>
      </c>
      <c r="EQ93" s="7">
        <f t="shared" si="85"/>
        <v>3.5806887005649289E-2</v>
      </c>
      <c r="ER93" s="7">
        <f t="shared" si="85"/>
        <v>1.3461607841988086E-2</v>
      </c>
      <c r="ES93" s="7">
        <f t="shared" si="85"/>
        <v>1.0650918222095199E-2</v>
      </c>
      <c r="ET93" s="7">
        <f t="shared" si="85"/>
        <v>3.9909715272112151E-2</v>
      </c>
      <c r="EU93" s="7">
        <f t="shared" si="85"/>
        <v>5.2373553981339388E-2</v>
      </c>
      <c r="EV93" s="7">
        <f t="shared" si="85"/>
        <v>6.8121697326000204E-3</v>
      </c>
      <c r="EW93" s="7">
        <f t="shared" si="85"/>
        <v>6.009868982456798E-3</v>
      </c>
      <c r="EX93" s="7">
        <f t="shared" si="85"/>
        <v>1.5683343131501926E-2</v>
      </c>
      <c r="EY93" s="7">
        <f t="shared" si="85"/>
        <v>3.1965993699609105E-2</v>
      </c>
      <c r="EZ93" s="7">
        <f t="shared" si="74"/>
        <v>1.6886560831903184E-2</v>
      </c>
      <c r="FA93" s="7">
        <f t="shared" si="74"/>
        <v>5.3144033548633354E-2</v>
      </c>
      <c r="FB93" s="7">
        <f t="shared" si="74"/>
        <v>2.6953724743164369E-2</v>
      </c>
      <c r="FC93" s="7">
        <f t="shared" si="74"/>
        <v>-6.0354876218416953E-3</v>
      </c>
      <c r="FD93" s="7">
        <f t="shared" si="74"/>
        <v>-6.5293209075034664E-3</v>
      </c>
      <c r="FE93" s="7">
        <f t="shared" si="74"/>
        <v>-2.9658070059687125E-3</v>
      </c>
      <c r="FF93" s="7">
        <f t="shared" si="74"/>
        <v>-2.8019303244094518E-3</v>
      </c>
      <c r="FG93" s="7">
        <f t="shared" si="74"/>
        <v>-4.1215448279300348E-3</v>
      </c>
      <c r="FH93" s="7">
        <f t="shared" si="74"/>
        <v>-0.49976513382166754</v>
      </c>
      <c r="FI93" s="7">
        <f t="shared" si="74"/>
        <v>0.39362489973381154</v>
      </c>
      <c r="FJ93" s="7">
        <f t="shared" si="74"/>
        <v>-0.27908247148000431</v>
      </c>
      <c r="FK93" s="7">
        <f t="shared" si="74"/>
        <v>0.34240751726101515</v>
      </c>
      <c r="FL93" s="7">
        <f t="shared" si="74"/>
        <v>-8.6429538397508998E-2</v>
      </c>
      <c r="FM93" s="7">
        <f t="shared" si="74"/>
        <v>-4.8665086029086813E-2</v>
      </c>
      <c r="FN93" s="7">
        <f t="shared" ref="EZ93:FO156" si="88">IF(MOD(FN$3/$J93,1)&gt;0.5,-(1-MOD(FN$3/$J93,1)),MOD(FN$3/$J93,1))</f>
        <v>0.2454461524689705</v>
      </c>
      <c r="FO93" s="7">
        <f t="shared" si="88"/>
        <v>0.11634890770129969</v>
      </c>
      <c r="FP93" s="7">
        <f t="shared" si="83"/>
        <v>-0.22635132603631192</v>
      </c>
      <c r="FQ93" s="7">
        <f t="shared" si="83"/>
        <v>0.27455931874625294</v>
      </c>
      <c r="FR93" s="7">
        <f t="shared" si="83"/>
        <v>-0.39800525121089869</v>
      </c>
      <c r="FS93" s="7">
        <f t="shared" si="83"/>
        <v>-0.31844144718997325</v>
      </c>
      <c r="FT93" s="7">
        <f t="shared" si="83"/>
        <v>0.15519165940497351</v>
      </c>
      <c r="FU93" s="7">
        <f t="shared" si="83"/>
        <v>-4.2814011933398621E-3</v>
      </c>
      <c r="FV93" s="7">
        <f t="shared" si="83"/>
        <v>2.4297252110704246E-2</v>
      </c>
      <c r="FW93" s="7">
        <f t="shared" si="83"/>
        <v>3.5899388034805212E-2</v>
      </c>
      <c r="FX93" s="7">
        <f t="shared" si="83"/>
        <v>0.12552572609083598</v>
      </c>
      <c r="FY93" s="7">
        <f t="shared" si="83"/>
        <v>8.0003061166294791E-3</v>
      </c>
      <c r="FZ93" s="7">
        <f t="shared" si="83"/>
        <v>0.10602487179703539</v>
      </c>
      <c r="GA93" s="7">
        <f t="shared" si="83"/>
        <v>-0.11802317077715863</v>
      </c>
      <c r="GB93" s="7">
        <f t="shared" si="83"/>
        <v>-0.34674298394246339</v>
      </c>
      <c r="GC93" s="7">
        <f t="shared" si="83"/>
        <v>-0.38640107185000172</v>
      </c>
      <c r="GD93" s="7">
        <f t="shared" si="83"/>
        <v>0.32273862763152206</v>
      </c>
      <c r="GE93" s="7">
        <f t="shared" si="83"/>
        <v>2.9597199884266345E-2</v>
      </c>
      <c r="GF93" s="7">
        <f t="shared" si="64"/>
        <v>0.43545774399216519</v>
      </c>
      <c r="GG93" s="7">
        <f t="shared" si="64"/>
        <v>0.3861896126559099</v>
      </c>
      <c r="GH93" s="7">
        <f t="shared" si="64"/>
        <v>0.38706692500187501</v>
      </c>
      <c r="GI93" s="7">
        <f t="shared" si="64"/>
        <v>-0.43527873787811366</v>
      </c>
      <c r="GJ93" s="7">
        <f t="shared" si="64"/>
        <v>0.14712683927885539</v>
      </c>
      <c r="GK93" s="7">
        <f t="shared" si="64"/>
        <v>0.21867685738740328</v>
      </c>
    </row>
    <row r="94" spans="6:193">
      <c r="F94" s="20">
        <v>91</v>
      </c>
      <c r="G94">
        <f>'Class data q'!J93</f>
        <v>-3.9692738523347718E-17</v>
      </c>
      <c r="H94" s="20">
        <f>'Class data q'!K93</f>
        <v>0</v>
      </c>
      <c r="J94" s="88">
        <v>-1.396555375135549E-18</v>
      </c>
      <c r="K94" s="7">
        <f t="shared" si="66"/>
        <v>0.20370086721252717</v>
      </c>
      <c r="L94" s="7">
        <f t="shared" si="82"/>
        <v>-0.22249991266007552</v>
      </c>
      <c r="M94" s="7">
        <f t="shared" si="82"/>
        <v>-0.10734819351692015</v>
      </c>
      <c r="N94" s="7">
        <f t="shared" si="82"/>
        <v>-0.1363871139278896</v>
      </c>
      <c r="O94" s="7">
        <f t="shared" si="82"/>
        <v>-0.34648659156670858</v>
      </c>
      <c r="P94" s="7">
        <f t="shared" si="82"/>
        <v>1.1343789828117679E-2</v>
      </c>
      <c r="Q94" s="7">
        <f t="shared" si="82"/>
        <v>-9.30409487799011E-2</v>
      </c>
      <c r="R94" s="7">
        <f t="shared" si="82"/>
        <v>-0.28976175545312799</v>
      </c>
      <c r="S94" s="7">
        <f t="shared" si="82"/>
        <v>8.2984008944833931E-2</v>
      </c>
      <c r="T94" s="7">
        <f t="shared" si="82"/>
        <v>0.23815859545210749</v>
      </c>
      <c r="U94" s="7">
        <f t="shared" si="82"/>
        <v>-0.12218667896692303</v>
      </c>
      <c r="V94" s="7">
        <f t="shared" si="82"/>
        <v>-0.44908300227805065</v>
      </c>
      <c r="W94" s="7">
        <f t="shared" si="82"/>
        <v>-0.24478784026370171</v>
      </c>
      <c r="X94" s="7">
        <f t="shared" si="82"/>
        <v>0.30965672907535774</v>
      </c>
      <c r="Y94" s="7">
        <f t="shared" si="82"/>
        <v>5.0956112621030461E-2</v>
      </c>
      <c r="Z94" s="7">
        <f t="shared" si="82"/>
        <v>4.2698739184929391E-2</v>
      </c>
      <c r="AA94" s="7">
        <f t="shared" si="81"/>
        <v>0.16313345144957528</v>
      </c>
      <c r="AB94" s="7">
        <f t="shared" si="81"/>
        <v>0.38285444507662647</v>
      </c>
      <c r="AC94" s="7">
        <f t="shared" si="81"/>
        <v>0.33044947137989078</v>
      </c>
      <c r="AD94" s="7">
        <f t="shared" si="81"/>
        <v>0.30441756443845869</v>
      </c>
      <c r="AE94" s="7">
        <f t="shared" si="81"/>
        <v>-0.31383322335232433</v>
      </c>
      <c r="AF94" s="7">
        <f t="shared" si="81"/>
        <v>-9.7729655153773631E-2</v>
      </c>
      <c r="AG94" s="7">
        <f t="shared" si="81"/>
        <v>-3.5078559244303253E-2</v>
      </c>
      <c r="AH94" s="7">
        <f t="shared" si="81"/>
        <v>0.33157794643178967</v>
      </c>
      <c r="AI94" s="7">
        <f t="shared" si="81"/>
        <v>0.20816150557038782</v>
      </c>
      <c r="AJ94" s="7">
        <f t="shared" si="81"/>
        <v>-0.34517295234252288</v>
      </c>
      <c r="AK94" s="7">
        <f t="shared" si="81"/>
        <v>3.6708699728098537E-2</v>
      </c>
      <c r="AL94" s="7">
        <f t="shared" si="81"/>
        <v>-0.46268403060466312</v>
      </c>
      <c r="AM94" s="7">
        <f t="shared" si="81"/>
        <v>-0.21708326355906138</v>
      </c>
      <c r="AN94" s="7">
        <f t="shared" si="81"/>
        <v>-0.38536767054404208</v>
      </c>
      <c r="AO94" s="7">
        <f t="shared" si="81"/>
        <v>-0.47321647157905711</v>
      </c>
      <c r="AP94" s="7">
        <f t="shared" si="81"/>
        <v>0.47889411674631177</v>
      </c>
      <c r="AQ94" s="7">
        <f t="shared" si="86"/>
        <v>0.35854120210981588</v>
      </c>
      <c r="AR94" s="7">
        <f t="shared" si="86"/>
        <v>-0.47321647157905711</v>
      </c>
      <c r="AS94" s="7">
        <f t="shared" si="86"/>
        <v>-0.44927176574174155</v>
      </c>
      <c r="AT94" s="7">
        <f t="shared" si="86"/>
        <v>-0.47321647157905711</v>
      </c>
      <c r="AU94" s="7">
        <f t="shared" si="86"/>
        <v>0.47889411674631177</v>
      </c>
      <c r="AV94" s="7">
        <f t="shared" si="86"/>
        <v>-0.47321647157905711</v>
      </c>
      <c r="AW94" s="7">
        <f t="shared" si="86"/>
        <v>0.47889411674631177</v>
      </c>
      <c r="AX94" s="7">
        <f t="shared" si="86"/>
        <v>0.47889411674631177</v>
      </c>
      <c r="AY94" s="7">
        <f t="shared" si="86"/>
        <v>-0.47321647157905711</v>
      </c>
      <c r="AZ94" s="7">
        <f t="shared" si="86"/>
        <v>0.47889411674631177</v>
      </c>
      <c r="BA94" s="7">
        <f t="shared" si="86"/>
        <v>0.35854120210981588</v>
      </c>
      <c r="BB94" s="7">
        <f t="shared" si="86"/>
        <v>-0.49716117741637267</v>
      </c>
      <c r="BC94" s="7">
        <f t="shared" si="86"/>
        <v>0.32736370627417966</v>
      </c>
      <c r="BD94" s="7">
        <f t="shared" si="86"/>
        <v>-0.47321647157905711</v>
      </c>
      <c r="BE94" s="7">
        <f t="shared" si="86"/>
        <v>-0.49716117741637267</v>
      </c>
      <c r="BF94" s="7">
        <f t="shared" si="86"/>
        <v>-0.47321647157905711</v>
      </c>
      <c r="BG94" s="7">
        <f t="shared" si="87"/>
        <v>0.35854120210981588</v>
      </c>
      <c r="BH94" s="7">
        <f t="shared" si="87"/>
        <v>0.35854120210981588</v>
      </c>
      <c r="BI94" s="7">
        <f t="shared" si="87"/>
        <v>0.32736370627417966</v>
      </c>
      <c r="BJ94" s="7">
        <f t="shared" si="87"/>
        <v>-0.43359640321342297</v>
      </c>
      <c r="BK94" s="7">
        <f t="shared" si="87"/>
        <v>0.32361812146919222</v>
      </c>
      <c r="BL94" s="7">
        <f t="shared" si="87"/>
        <v>0.16327242022085173</v>
      </c>
      <c r="BM94" s="7">
        <f t="shared" si="87"/>
        <v>0.38822754158604139</v>
      </c>
      <c r="BN94" s="7">
        <f t="shared" si="87"/>
        <v>-7.3949735224232427E-12</v>
      </c>
      <c r="BO94" s="7">
        <f t="shared" si="87"/>
        <v>-2.9996005679322479E-12</v>
      </c>
      <c r="BP94" s="7">
        <f t="shared" si="87"/>
        <v>-7.0862538059657254E-11</v>
      </c>
      <c r="BQ94" s="7">
        <f t="shared" si="87"/>
        <v>-4.3327863519238008E-10</v>
      </c>
      <c r="BR94" s="7">
        <f t="shared" si="87"/>
        <v>-2.0112259635496343E-9</v>
      </c>
      <c r="BS94" s="7">
        <f t="shared" si="87"/>
        <v>2.1680079121531086E-12</v>
      </c>
      <c r="BT94" s="7">
        <f t="shared" si="87"/>
        <v>-2.669975351921039E-12</v>
      </c>
      <c r="BU94" s="7">
        <f t="shared" si="87"/>
        <v>0.20370086721252717</v>
      </c>
      <c r="BV94" s="7">
        <f t="shared" si="87"/>
        <v>-0.22249991266007552</v>
      </c>
      <c r="BW94" s="7">
        <f t="shared" si="78"/>
        <v>-0.10734819351692015</v>
      </c>
      <c r="BX94" s="7">
        <f t="shared" si="78"/>
        <v>-0.1363871139278896</v>
      </c>
      <c r="BY94" s="7">
        <f t="shared" si="78"/>
        <v>-0.34648659156670858</v>
      </c>
      <c r="BZ94" s="7">
        <f t="shared" si="78"/>
        <v>0.1782849101983352</v>
      </c>
      <c r="CA94" s="7">
        <f t="shared" si="78"/>
        <v>0.2276446692171829</v>
      </c>
      <c r="CB94" s="7">
        <f t="shared" si="78"/>
        <v>0.31758311785429505</v>
      </c>
      <c r="CC94" s="7">
        <f t="shared" si="78"/>
        <v>0.41743955019120416</v>
      </c>
      <c r="CD94" s="7">
        <f t="shared" si="78"/>
        <v>-0.42023887330439302</v>
      </c>
      <c r="CE94" s="7">
        <f t="shared" si="78"/>
        <v>0.26318718089484217</v>
      </c>
      <c r="CF94" s="7">
        <f t="shared" si="78"/>
        <v>-0.20032053176571063</v>
      </c>
      <c r="CG94" s="7">
        <f t="shared" si="78"/>
        <v>0.32308213997418123</v>
      </c>
      <c r="CH94" s="7">
        <f t="shared" si="78"/>
        <v>0.36778475769216135</v>
      </c>
      <c r="CI94" s="7">
        <f t="shared" si="78"/>
        <v>-5.9715168671482854E-2</v>
      </c>
      <c r="CJ94" s="7">
        <f t="shared" si="78"/>
        <v>0.24628809313385402</v>
      </c>
      <c r="CK94" s="7">
        <f t="shared" si="78"/>
        <v>0.21279293319682394</v>
      </c>
      <c r="CL94" s="7">
        <f t="shared" si="84"/>
        <v>-0.19218628872881316</v>
      </c>
      <c r="CM94" s="7">
        <f t="shared" si="84"/>
        <v>-0.25101048396647752</v>
      </c>
      <c r="CN94" s="7">
        <f t="shared" si="84"/>
        <v>0.46475954834827959</v>
      </c>
      <c r="CO94" s="7">
        <f t="shared" si="84"/>
        <v>-0.31336572726259249</v>
      </c>
      <c r="CP94" s="7">
        <f t="shared" si="84"/>
        <v>9.6322779641098588E-2</v>
      </c>
      <c r="CQ94" s="7">
        <f t="shared" si="84"/>
        <v>-0.14334075195790419</v>
      </c>
      <c r="CR94" s="7">
        <f t="shared" si="84"/>
        <v>0.27949796489552092</v>
      </c>
      <c r="CS94" s="7">
        <f t="shared" si="84"/>
        <v>0.30300489380279272</v>
      </c>
      <c r="CT94" s="7">
        <f t="shared" si="84"/>
        <v>0.36127918538888082</v>
      </c>
      <c r="CU94" s="7">
        <f t="shared" si="84"/>
        <v>5.0418751568557241E-3</v>
      </c>
      <c r="CV94" s="7">
        <f t="shared" si="84"/>
        <v>0.42188661476825473</v>
      </c>
      <c r="CW94" s="7">
        <f t="shared" si="84"/>
        <v>0</v>
      </c>
      <c r="CX94" s="7">
        <f t="shared" si="84"/>
        <v>-0.49669181265143258</v>
      </c>
      <c r="CY94" s="7">
        <f t="shared" si="84"/>
        <v>-0.49352111448770541</v>
      </c>
      <c r="CZ94" s="7">
        <f t="shared" si="84"/>
        <v>0.32787868020889133</v>
      </c>
      <c r="DA94" s="7">
        <f t="shared" si="84"/>
        <v>-0.30362847843727758</v>
      </c>
      <c r="DB94" s="7">
        <f t="shared" si="75"/>
        <v>0.4120145362772884</v>
      </c>
      <c r="DC94" s="7">
        <f t="shared" si="75"/>
        <v>1.8217742364556585E-2</v>
      </c>
      <c r="DD94" s="7">
        <f t="shared" si="75"/>
        <v>2.2633438728982443E-2</v>
      </c>
      <c r="DE94" s="7">
        <f t="shared" si="75"/>
        <v>7.8651598175673271E-2</v>
      </c>
      <c r="DF94" s="7">
        <f t="shared" si="75"/>
        <v>2.1912650687874679E-3</v>
      </c>
      <c r="DG94" s="7">
        <f t="shared" si="75"/>
        <v>1.1963893168003294E-3</v>
      </c>
      <c r="DH94" s="7">
        <f t="shared" si="75"/>
        <v>0.15658287198307949</v>
      </c>
      <c r="DI94" s="7">
        <f t="shared" si="75"/>
        <v>-1.7625246244424408E-2</v>
      </c>
      <c r="DJ94" s="7">
        <f t="shared" si="75"/>
        <v>8.9365976941890551E-2</v>
      </c>
      <c r="DK94" s="7">
        <f t="shared" si="75"/>
        <v>0.13593740313944075</v>
      </c>
      <c r="DL94" s="7">
        <f t="shared" si="75"/>
        <v>-0.28843671323438158</v>
      </c>
      <c r="DM94" s="7">
        <f t="shared" si="75"/>
        <v>0.22084864199950346</v>
      </c>
      <c r="DN94" s="7">
        <f t="shared" si="75"/>
        <v>0.20219754954287822</v>
      </c>
      <c r="DO94" s="7">
        <f t="shared" si="75"/>
        <v>-0.40764903538534081</v>
      </c>
      <c r="DP94" s="7">
        <f t="shared" si="75"/>
        <v>0.27602149455145381</v>
      </c>
      <c r="DQ94" s="7">
        <f t="shared" si="75"/>
        <v>0.21441010215101372</v>
      </c>
      <c r="DR94" s="7">
        <f t="shared" si="69"/>
        <v>0.38828913483523819</v>
      </c>
      <c r="DS94" s="7">
        <f t="shared" si="69"/>
        <v>-0.47661403593231633</v>
      </c>
      <c r="DT94" s="7">
        <f t="shared" si="69"/>
        <v>-0.3195070024077824</v>
      </c>
      <c r="DU94" s="7">
        <f t="shared" si="69"/>
        <v>-0.31960824728985138</v>
      </c>
      <c r="DV94" s="7">
        <f t="shared" si="69"/>
        <v>0.36347007984231172</v>
      </c>
      <c r="DW94" s="7">
        <f t="shared" si="69"/>
        <v>0.47072572001547225</v>
      </c>
      <c r="DX94" s="7">
        <f t="shared" si="69"/>
        <v>0.4209074430867531</v>
      </c>
      <c r="DY94" s="7">
        <f t="shared" si="69"/>
        <v>0.41226250036697659</v>
      </c>
      <c r="DZ94" s="7">
        <f t="shared" si="69"/>
        <v>-0.241724145899471</v>
      </c>
      <c r="EA94" s="7">
        <f t="shared" si="69"/>
        <v>-0.44537620356409868</v>
      </c>
      <c r="EB94" s="7">
        <f t="shared" si="69"/>
        <v>0.38395097891362528</v>
      </c>
      <c r="EC94" s="7">
        <f t="shared" si="69"/>
        <v>0.38285890060894523</v>
      </c>
      <c r="ED94" s="7">
        <f t="shared" si="69"/>
        <v>0.37353923649182791</v>
      </c>
      <c r="EE94" s="7">
        <f t="shared" si="69"/>
        <v>0.15034802718939239</v>
      </c>
      <c r="EF94" s="7">
        <f t="shared" ref="DR94:EG157" si="89">IF(MOD(EF$3/$J94,1)&gt;0.5,-(1-MOD(EF$3/$J94,1)),MOD(EF$3/$J94,1))</f>
        <v>0.16735971816383202</v>
      </c>
      <c r="EG94" s="7">
        <f t="shared" si="89"/>
        <v>0.47119779749588009</v>
      </c>
      <c r="EH94" s="7">
        <f t="shared" si="56"/>
        <v>0.10586367424421901</v>
      </c>
      <c r="EI94" s="7">
        <f t="shared" si="56"/>
        <v>0.33257842690850636</v>
      </c>
      <c r="EJ94" s="7">
        <f t="shared" si="85"/>
        <v>0.33412518815561759</v>
      </c>
      <c r="EK94" s="7">
        <f t="shared" si="85"/>
        <v>0.23227426381872826</v>
      </c>
      <c r="EL94" s="7">
        <f t="shared" si="85"/>
        <v>0.14695337656379867</v>
      </c>
      <c r="EM94" s="7">
        <f t="shared" si="85"/>
        <v>0.37960064147395622</v>
      </c>
      <c r="EN94" s="7">
        <f t="shared" si="85"/>
        <v>0.23964045844764451</v>
      </c>
      <c r="EO94" s="7">
        <f t="shared" si="85"/>
        <v>0.4875085321990093</v>
      </c>
      <c r="EP94" s="7">
        <f t="shared" si="85"/>
        <v>0.29375653140955699</v>
      </c>
      <c r="EQ94" s="7">
        <f t="shared" si="85"/>
        <v>1.7699282502382729E-2</v>
      </c>
      <c r="ER94" s="7">
        <f t="shared" si="85"/>
        <v>0.38260429173746052</v>
      </c>
      <c r="ES94" s="7">
        <f t="shared" si="85"/>
        <v>0.30271919005155884</v>
      </c>
      <c r="ET94" s="7">
        <f t="shared" si="85"/>
        <v>0.13430940229165644</v>
      </c>
      <c r="EU94" s="7">
        <f t="shared" si="85"/>
        <v>0.48855521287007253</v>
      </c>
      <c r="EV94" s="7">
        <f t="shared" si="85"/>
        <v>0.19361471574051395</v>
      </c>
      <c r="EW94" s="7">
        <f t="shared" si="85"/>
        <v>0.17081181478899976</v>
      </c>
      <c r="EX94" s="7">
        <f t="shared" si="85"/>
        <v>0.44575020022405221</v>
      </c>
      <c r="EY94" s="7">
        <f t="shared" si="85"/>
        <v>-9.1466151541313656E-2</v>
      </c>
      <c r="EZ94" s="7">
        <f t="shared" si="88"/>
        <v>0.47994791727773889</v>
      </c>
      <c r="FA94" s="7">
        <f t="shared" si="88"/>
        <v>-0.48954630422930268</v>
      </c>
      <c r="FB94" s="7">
        <f t="shared" si="88"/>
        <v>-0.23392429150410876</v>
      </c>
      <c r="FC94" s="7">
        <f t="shared" si="88"/>
        <v>-0.17153994485282198</v>
      </c>
      <c r="FD94" s="7">
        <f t="shared" si="88"/>
        <v>-0.18557561850449789</v>
      </c>
      <c r="FE94" s="7">
        <f t="shared" si="88"/>
        <v>-8.4293830444926998E-2</v>
      </c>
      <c r="FF94" s="7">
        <f t="shared" si="88"/>
        <v>-7.9636145982847628E-2</v>
      </c>
      <c r="FG94" s="7">
        <f t="shared" si="88"/>
        <v>-0.11714207977711344</v>
      </c>
      <c r="FH94" s="7">
        <f t="shared" si="88"/>
        <v>6.1391876810844792E-2</v>
      </c>
      <c r="FI94" s="7">
        <f t="shared" si="88"/>
        <v>-0.23432434578434069</v>
      </c>
      <c r="FJ94" s="7">
        <f t="shared" si="88"/>
        <v>6.7949639426023722E-2</v>
      </c>
      <c r="FK94" s="7">
        <f t="shared" si="88"/>
        <v>0.30998101686862256</v>
      </c>
      <c r="FL94" s="7">
        <f t="shared" si="88"/>
        <v>-3.4603925732508145E-2</v>
      </c>
      <c r="FM94" s="7">
        <f t="shared" si="88"/>
        <v>3.8733057551603167E-2</v>
      </c>
      <c r="FN94" s="7">
        <f t="shared" si="88"/>
        <v>-0.44584389926405166</v>
      </c>
      <c r="FO94" s="7">
        <f t="shared" si="88"/>
        <v>-0.11503115232977734</v>
      </c>
      <c r="FP94" s="7">
        <f t="shared" si="83"/>
        <v>-0.43333172370649731</v>
      </c>
      <c r="FQ94" s="7">
        <f t="shared" si="83"/>
        <v>0.38160721166576295</v>
      </c>
      <c r="FR94" s="7">
        <f t="shared" si="83"/>
        <v>-0.31206012199851685</v>
      </c>
      <c r="FS94" s="7">
        <f t="shared" si="83"/>
        <v>-5.0706705476130765E-2</v>
      </c>
      <c r="FT94" s="7">
        <f t="shared" si="83"/>
        <v>0.41083974716589022</v>
      </c>
      <c r="FU94" s="7">
        <f t="shared" si="83"/>
        <v>-0.12168549926944028</v>
      </c>
      <c r="FV94" s="7">
        <f t="shared" si="83"/>
        <v>-0.30942625545912528</v>
      </c>
      <c r="FW94" s="7">
        <f t="shared" si="83"/>
        <v>2.0328336264801905E-2</v>
      </c>
      <c r="FX94" s="7">
        <f t="shared" si="83"/>
        <v>-0.43232204580980316</v>
      </c>
      <c r="FY94" s="7">
        <f t="shared" si="83"/>
        <v>0.22738379333027997</v>
      </c>
      <c r="FZ94" s="7">
        <f t="shared" si="83"/>
        <v>1.3426884560680197E-2</v>
      </c>
      <c r="GA94" s="7">
        <f t="shared" si="83"/>
        <v>-0.1355750300613181</v>
      </c>
      <c r="GB94" s="7">
        <f t="shared" si="83"/>
        <v>0.25434329976215508</v>
      </c>
      <c r="GC94" s="7">
        <f t="shared" si="83"/>
        <v>0.39284546620035599</v>
      </c>
      <c r="GD94" s="7">
        <f t="shared" si="83"/>
        <v>0.12604698412681614</v>
      </c>
      <c r="GE94" s="7">
        <f t="shared" si="83"/>
        <v>0.37252794783475451</v>
      </c>
      <c r="GF94" s="7">
        <f t="shared" si="64"/>
        <v>-0.24837645658587348</v>
      </c>
      <c r="GG94" s="7">
        <f t="shared" si="64"/>
        <v>-0.22678308437821215</v>
      </c>
      <c r="GH94" s="7">
        <f t="shared" si="64"/>
        <v>-9.2415138514184036E-2</v>
      </c>
      <c r="GI94" s="7">
        <f t="shared" si="64"/>
        <v>-0.37144293379117777</v>
      </c>
      <c r="GJ94" s="7">
        <f t="shared" si="64"/>
        <v>-0.28705796741760992</v>
      </c>
      <c r="GK94" s="7">
        <f t="shared" si="64"/>
        <v>0.21520884593862366</v>
      </c>
    </row>
    <row r="95" spans="6:193">
      <c r="F95" s="20">
        <v>92</v>
      </c>
      <c r="G95">
        <f>'Class data q'!J94</f>
        <v>-1.396555375135549E-18</v>
      </c>
      <c r="H95" s="20">
        <f>'Class data q'!K94</f>
        <v>-4.4913346174675266E-19</v>
      </c>
      <c r="J95" s="89">
        <v>-7.0289775439137177E-19</v>
      </c>
      <c r="K95" s="7">
        <f t="shared" si="66"/>
        <v>0.40472392926017231</v>
      </c>
      <c r="L95" s="7">
        <f t="shared" si="82"/>
        <v>-0.45522066422999652</v>
      </c>
      <c r="M95" s="7">
        <f t="shared" si="82"/>
        <v>-0.22643098419364383</v>
      </c>
      <c r="N95" s="7">
        <f t="shared" si="82"/>
        <v>-0.29727285802831505</v>
      </c>
      <c r="O95" s="7">
        <f t="shared" si="82"/>
        <v>0.29843587857373555</v>
      </c>
      <c r="P95" s="7">
        <f t="shared" si="82"/>
        <v>-0.10707661382286915</v>
      </c>
      <c r="Q95" s="7">
        <f t="shared" si="82"/>
        <v>-0.15303930896391194</v>
      </c>
      <c r="R95" s="7">
        <f t="shared" si="82"/>
        <v>0.32280475435845801</v>
      </c>
      <c r="S95" s="7">
        <f t="shared" si="82"/>
        <v>-4.6376548529053707E-2</v>
      </c>
      <c r="T95" s="7">
        <f t="shared" si="82"/>
        <v>0.47318641229885283</v>
      </c>
      <c r="U95" s="7">
        <f t="shared" si="82"/>
        <v>-0.25591289174649345</v>
      </c>
      <c r="V95" s="7">
        <f t="shared" si="82"/>
        <v>9.4591766178463432E-2</v>
      </c>
      <c r="W95" s="7">
        <f t="shared" si="82"/>
        <v>-0.48635775538094561</v>
      </c>
      <c r="X95" s="7">
        <f t="shared" si="82"/>
        <v>-0.38475721862059808</v>
      </c>
      <c r="Y95" s="7">
        <f t="shared" si="82"/>
        <v>0.10124236780146131</v>
      </c>
      <c r="Z95" s="7">
        <f t="shared" si="82"/>
        <v>9.7981942518870602E-2</v>
      </c>
      <c r="AA95" s="7">
        <f t="shared" si="81"/>
        <v>0.32412238773417129</v>
      </c>
      <c r="AB95" s="7">
        <f t="shared" si="81"/>
        <v>-0.2393240271065179</v>
      </c>
      <c r="AC95" s="7">
        <f t="shared" si="81"/>
        <v>-0.34344507066196972</v>
      </c>
      <c r="AD95" s="7">
        <f t="shared" si="81"/>
        <v>-0.39516667503039538</v>
      </c>
      <c r="AE95" s="7">
        <f t="shared" si="81"/>
        <v>0.3633133612675945</v>
      </c>
      <c r="AF95" s="7">
        <f t="shared" si="81"/>
        <v>-0.18102880649850839</v>
      </c>
      <c r="AG95" s="7">
        <f t="shared" si="81"/>
        <v>-6.9695983745262424E-2</v>
      </c>
      <c r="AH95" s="7">
        <f t="shared" si="81"/>
        <v>-0.34120295523395794</v>
      </c>
      <c r="AI95" s="7">
        <f t="shared" si="81"/>
        <v>-0.31772281891790044</v>
      </c>
      <c r="AJ95" s="7">
        <f t="shared" si="81"/>
        <v>-0.28473868078845044</v>
      </c>
      <c r="AK95" s="7">
        <f t="shared" si="81"/>
        <v>0.36214182015448415</v>
      </c>
      <c r="AL95" s="7">
        <f t="shared" si="81"/>
        <v>0.42158302574190998</v>
      </c>
      <c r="AM95" s="7">
        <f t="shared" si="81"/>
        <v>-0.22466574697682518</v>
      </c>
      <c r="AN95" s="7">
        <f t="shared" si="81"/>
        <v>0.13770358566614505</v>
      </c>
      <c r="AO95" s="7">
        <f t="shared" si="81"/>
        <v>4.664208066243436E-2</v>
      </c>
      <c r="AP95" s="7">
        <f t="shared" si="81"/>
        <v>-4.8507199397786915E-2</v>
      </c>
      <c r="AQ95" s="7">
        <f t="shared" si="86"/>
        <v>-0.28763089669052566</v>
      </c>
      <c r="AR95" s="7">
        <f t="shared" si="86"/>
        <v>4.664208066243436E-2</v>
      </c>
      <c r="AS95" s="7">
        <f t="shared" si="86"/>
        <v>9.4216720692544831E-2</v>
      </c>
      <c r="AT95" s="7">
        <f t="shared" si="86"/>
        <v>4.664208066243436E-2</v>
      </c>
      <c r="AU95" s="7">
        <f t="shared" si="86"/>
        <v>-4.8507199397786915E-2</v>
      </c>
      <c r="AV95" s="7">
        <f t="shared" si="86"/>
        <v>4.664208066243436E-2</v>
      </c>
      <c r="AW95" s="7">
        <f t="shared" si="86"/>
        <v>-4.8507199397786915E-2</v>
      </c>
      <c r="AX95" s="7">
        <f t="shared" si="86"/>
        <v>-4.8507199397786915E-2</v>
      </c>
      <c r="AY95" s="7">
        <f t="shared" si="86"/>
        <v>4.664208066243436E-2</v>
      </c>
      <c r="AZ95" s="7">
        <f t="shared" si="86"/>
        <v>-4.8507199397786915E-2</v>
      </c>
      <c r="BA95" s="7">
        <f t="shared" si="86"/>
        <v>-0.28763089669052566</v>
      </c>
      <c r="BB95" s="7">
        <f t="shared" si="86"/>
        <v>-9.3255936767622227E-4</v>
      </c>
      <c r="BC95" s="7">
        <f t="shared" si="86"/>
        <v>-0.349576036108741</v>
      </c>
      <c r="BD95" s="7">
        <f t="shared" si="86"/>
        <v>4.664208066243436E-2</v>
      </c>
      <c r="BE95" s="7">
        <f t="shared" si="86"/>
        <v>-9.3255936767622227E-4</v>
      </c>
      <c r="BF95" s="7">
        <f t="shared" si="86"/>
        <v>4.664208066243436E-2</v>
      </c>
      <c r="BG95" s="7">
        <f t="shared" si="87"/>
        <v>-0.28763089669052566</v>
      </c>
      <c r="BH95" s="7">
        <f t="shared" si="87"/>
        <v>-0.28763089669052566</v>
      </c>
      <c r="BI95" s="7">
        <f t="shared" si="87"/>
        <v>-0.349576036108741</v>
      </c>
      <c r="BJ95" s="7">
        <f t="shared" si="87"/>
        <v>0.12536138100672845</v>
      </c>
      <c r="BK95" s="7">
        <f t="shared" si="87"/>
        <v>-0.37016373915547485</v>
      </c>
      <c r="BL95" s="7">
        <f t="shared" si="87"/>
        <v>0.32439849842493618</v>
      </c>
      <c r="BM95" s="7">
        <f t="shared" si="87"/>
        <v>-0.22864846758955393</v>
      </c>
      <c r="BN95" s="7">
        <f t="shared" si="87"/>
        <v>-1.4692691507889322E-11</v>
      </c>
      <c r="BO95" s="7">
        <f t="shared" si="87"/>
        <v>-5.9598992407927653E-12</v>
      </c>
      <c r="BP95" s="7">
        <f t="shared" si="87"/>
        <v>-1.4079348797935154E-10</v>
      </c>
      <c r="BQ95" s="7">
        <f t="shared" si="87"/>
        <v>-8.6086160422382818E-10</v>
      </c>
      <c r="BR95" s="7">
        <f t="shared" si="87"/>
        <v>-3.9960128539462403E-9</v>
      </c>
      <c r="BS95" s="7">
        <f t="shared" si="87"/>
        <v>4.3075156865104773E-12</v>
      </c>
      <c r="BT95" s="7">
        <f t="shared" si="87"/>
        <v>-5.3047566339614605E-12</v>
      </c>
      <c r="BU95" s="7">
        <f t="shared" si="87"/>
        <v>0.40472392926017231</v>
      </c>
      <c r="BV95" s="7">
        <f t="shared" si="87"/>
        <v>-0.45522066422999652</v>
      </c>
      <c r="BW95" s="7">
        <f t="shared" si="78"/>
        <v>-0.22643098419364383</v>
      </c>
      <c r="BX95" s="7">
        <f t="shared" si="78"/>
        <v>-0.29727285802831505</v>
      </c>
      <c r="BY95" s="7">
        <f t="shared" si="78"/>
        <v>0.29843587857373555</v>
      </c>
      <c r="BZ95" s="7">
        <f t="shared" si="78"/>
        <v>0.35422612760889483</v>
      </c>
      <c r="CA95" s="7">
        <f t="shared" si="78"/>
        <v>0.45229677350654141</v>
      </c>
      <c r="CB95" s="7">
        <f t="shared" si="78"/>
        <v>-0.3690086395627179</v>
      </c>
      <c r="CC95" s="7">
        <f t="shared" si="78"/>
        <v>-0.17060846478520464</v>
      </c>
      <c r="CD95" s="7">
        <f t="shared" si="78"/>
        <v>0.15190084578157648</v>
      </c>
      <c r="CE95" s="7">
        <f t="shared" si="78"/>
        <v>-0.47708543689441074</v>
      </c>
      <c r="CF95" s="7">
        <f t="shared" si="78"/>
        <v>-0.41115346752650916</v>
      </c>
      <c r="CG95" s="7">
        <f t="shared" si="78"/>
        <v>-0.35808288421418066</v>
      </c>
      <c r="CH95" s="7">
        <f t="shared" si="78"/>
        <v>-0.26926529920036646</v>
      </c>
      <c r="CI95" s="7">
        <f t="shared" si="78"/>
        <v>-0.13179110738899946</v>
      </c>
      <c r="CJ95" s="7">
        <f t="shared" si="78"/>
        <v>0.47619276709825087</v>
      </c>
      <c r="CK95" s="7">
        <f t="shared" si="78"/>
        <v>0.42278853900195673</v>
      </c>
      <c r="CL95" s="7">
        <f t="shared" si="84"/>
        <v>-0.39499191235740172</v>
      </c>
      <c r="CM95" s="7">
        <f t="shared" si="84"/>
        <v>0.44869567050605141</v>
      </c>
      <c r="CN95" s="7">
        <f t="shared" si="84"/>
        <v>-0.30006865107279879</v>
      </c>
      <c r="CO95" s="7">
        <f t="shared" si="84"/>
        <v>0.3116591196869738</v>
      </c>
      <c r="CP95" s="7">
        <f t="shared" si="84"/>
        <v>0.15194200585640782</v>
      </c>
      <c r="CQ95" s="7">
        <f t="shared" si="84"/>
        <v>0.47857892419981596</v>
      </c>
      <c r="CR95" s="7">
        <f t="shared" si="84"/>
        <v>0.3712809046879606</v>
      </c>
      <c r="CS95" s="7">
        <f t="shared" si="84"/>
        <v>-0.4242649897371118</v>
      </c>
      <c r="CT95" s="7">
        <f t="shared" si="84"/>
        <v>0.40231054798520915</v>
      </c>
      <c r="CU95" s="7">
        <f t="shared" si="84"/>
        <v>-0.20031488167999711</v>
      </c>
      <c r="CV95" s="7">
        <f t="shared" si="84"/>
        <v>0.47014558713029686</v>
      </c>
      <c r="CW95" s="7">
        <f t="shared" si="84"/>
        <v>-1.3145772040764836E-2</v>
      </c>
      <c r="CX95" s="7">
        <f t="shared" si="84"/>
        <v>0</v>
      </c>
      <c r="CY95" s="7">
        <f t="shared" si="84"/>
        <v>6.2997150521837408E-3</v>
      </c>
      <c r="CZ95" s="7">
        <f t="shared" si="84"/>
        <v>-0.36169863001003533</v>
      </c>
      <c r="DA95" s="7">
        <f t="shared" si="84"/>
        <v>0.38358870184730076</v>
      </c>
      <c r="DB95" s="7">
        <f t="shared" si="75"/>
        <v>-0.18138717661680592</v>
      </c>
      <c r="DC95" s="7">
        <f t="shared" si="75"/>
        <v>3.6195998440891324E-2</v>
      </c>
      <c r="DD95" s="7">
        <f t="shared" si="75"/>
        <v>4.4969343431935066E-2</v>
      </c>
      <c r="DE95" s="7">
        <f t="shared" si="75"/>
        <v>0.15626926037108729</v>
      </c>
      <c r="DF95" s="7">
        <f t="shared" si="75"/>
        <v>4.3537242664997648E-3</v>
      </c>
      <c r="DG95" s="7">
        <f t="shared" si="75"/>
        <v>2.3770511723699953E-3</v>
      </c>
      <c r="DH95" s="7">
        <f t="shared" si="75"/>
        <v>0.31110734122558115</v>
      </c>
      <c r="DI95" s="7">
        <f t="shared" si="75"/>
        <v>-3.5018795019557181E-2</v>
      </c>
      <c r="DJ95" s="7">
        <f t="shared" si="75"/>
        <v>0.17755716912270275</v>
      </c>
      <c r="DK95" s="7">
        <f t="shared" si="75"/>
        <v>0.27008780416539685</v>
      </c>
      <c r="DL95" s="7">
        <f t="shared" si="75"/>
        <v>0.41377252477083859</v>
      </c>
      <c r="DM95" s="7">
        <f t="shared" si="75"/>
        <v>0.43879405809576894</v>
      </c>
      <c r="DN95" s="7">
        <f t="shared" si="75"/>
        <v>0.40173705619226452</v>
      </c>
      <c r="DO95" s="7">
        <f t="shared" si="75"/>
        <v>0.17691501848036695</v>
      </c>
      <c r="DP95" s="7">
        <f t="shared" si="75"/>
        <v>-0.45158552654281703</v>
      </c>
      <c r="DQ95" s="7">
        <f t="shared" si="75"/>
        <v>0.42600161797591313</v>
      </c>
      <c r="DR95" s="7">
        <f t="shared" si="89"/>
        <v>-0.2285260907819735</v>
      </c>
      <c r="DS95" s="7">
        <f t="shared" si="89"/>
        <v>3.989161556239762E-2</v>
      </c>
      <c r="DT95" s="7">
        <f t="shared" si="89"/>
        <v>0.35204038936275106</v>
      </c>
      <c r="DU95" s="7">
        <f t="shared" si="89"/>
        <v>0.35183923054075317</v>
      </c>
      <c r="DV95" s="7">
        <f t="shared" si="89"/>
        <v>-0.2778379351286222</v>
      </c>
      <c r="DW95" s="7">
        <f t="shared" si="89"/>
        <v>-6.4736612978103847E-2</v>
      </c>
      <c r="DX95" s="7">
        <f t="shared" si="89"/>
        <v>-0.16371826712357351</v>
      </c>
      <c r="DY95" s="7">
        <f t="shared" si="89"/>
        <v>-0.18089450811682684</v>
      </c>
      <c r="DZ95" s="7">
        <f t="shared" si="89"/>
        <v>-0.49341641332096398</v>
      </c>
      <c r="EA95" s="7">
        <f t="shared" si="89"/>
        <v>8.8810862834707738E-2</v>
      </c>
      <c r="EB95" s="7">
        <f t="shared" si="89"/>
        <v>-0.23714537421637649</v>
      </c>
      <c r="EC95" s="7">
        <f t="shared" si="89"/>
        <v>-0.23931517461329255</v>
      </c>
      <c r="ED95" s="7">
        <f t="shared" si="89"/>
        <v>-0.2578319886675472</v>
      </c>
      <c r="EE95" s="7">
        <f t="shared" si="89"/>
        <v>0.29871961348657428</v>
      </c>
      <c r="EF95" s="7">
        <f t="shared" si="89"/>
        <v>0.33251936362387569</v>
      </c>
      <c r="EG95" s="7">
        <f t="shared" si="89"/>
        <v>-6.3798663840231251E-2</v>
      </c>
      <c r="EH95" s="7">
        <f t="shared" si="56"/>
        <v>0.21033568875942574</v>
      </c>
      <c r="EI95" s="7">
        <f t="shared" si="56"/>
        <v>-0.33921514636880268</v>
      </c>
      <c r="EJ95" s="7">
        <f t="shared" si="85"/>
        <v>-0.33614195724533624</v>
      </c>
      <c r="EK95" s="7">
        <f t="shared" si="85"/>
        <v>0.46149510311435904</v>
      </c>
      <c r="EL95" s="7">
        <f t="shared" si="85"/>
        <v>0.29197493753866893</v>
      </c>
      <c r="EM95" s="7">
        <f t="shared" si="85"/>
        <v>-0.24578886055143234</v>
      </c>
      <c r="EN95" s="7">
        <f t="shared" si="85"/>
        <v>0.47613065805679189</v>
      </c>
      <c r="EO95" s="7">
        <f t="shared" si="85"/>
        <v>-3.1391611634197458E-2</v>
      </c>
      <c r="EP95" s="7">
        <f t="shared" si="85"/>
        <v>-0.4163485935782818</v>
      </c>
      <c r="EQ95" s="7">
        <f t="shared" si="85"/>
        <v>2.2020122230939077E-2</v>
      </c>
      <c r="ER95" s="7">
        <f t="shared" si="85"/>
        <v>-0.23982104532607784</v>
      </c>
      <c r="ES95" s="7">
        <f t="shared" si="85"/>
        <v>-0.3985410973616651</v>
      </c>
      <c r="ET95" s="7">
        <f t="shared" si="85"/>
        <v>0.25370743175709043</v>
      </c>
      <c r="EU95" s="7">
        <f t="shared" si="85"/>
        <v>-4.2457781758337365E-2</v>
      </c>
      <c r="EV95" s="7">
        <f t="shared" si="85"/>
        <v>0.38468421656416563</v>
      </c>
      <c r="EW95" s="7">
        <f t="shared" si="85"/>
        <v>0.33937817639891399</v>
      </c>
      <c r="EX95" s="7">
        <f t="shared" si="85"/>
        <v>-0.11435933007116628</v>
      </c>
      <c r="EY95" s="7">
        <f t="shared" si="85"/>
        <v>-0.19487568194578397</v>
      </c>
      <c r="EZ95" s="7">
        <f t="shared" si="88"/>
        <v>-4.6413451356495217E-2</v>
      </c>
      <c r="FA95" s="7">
        <f t="shared" si="88"/>
        <v>1.0513115786623395E-3</v>
      </c>
      <c r="FB95" s="7">
        <f t="shared" si="88"/>
        <v>-0.47791923963807204</v>
      </c>
      <c r="FC95" s="7">
        <f t="shared" si="88"/>
        <v>-0.3408248646947234</v>
      </c>
      <c r="FD95" s="7">
        <f t="shared" si="88"/>
        <v>-0.3687117022318116</v>
      </c>
      <c r="FE95" s="7">
        <f t="shared" si="88"/>
        <v>-0.16747955341038212</v>
      </c>
      <c r="FF95" s="7">
        <f t="shared" si="88"/>
        <v>-0.15822541334439966</v>
      </c>
      <c r="FG95" s="7">
        <f t="shared" si="88"/>
        <v>-0.23274423647709586</v>
      </c>
      <c r="FH95" s="7">
        <f t="shared" si="88"/>
        <v>0.18862689510967812</v>
      </c>
      <c r="FI95" s="7">
        <f t="shared" si="88"/>
        <v>-0.24209019244239727</v>
      </c>
      <c r="FJ95" s="7">
        <f t="shared" si="88"/>
        <v>0.24017220470801881</v>
      </c>
      <c r="FK95" s="7">
        <f t="shared" si="88"/>
        <v>-0.13434323727293673</v>
      </c>
      <c r="FL95" s="7">
        <f t="shared" si="88"/>
        <v>-0.41054302920550612</v>
      </c>
      <c r="FM95" s="7">
        <f t="shared" si="88"/>
        <v>-0.27797890594245445</v>
      </c>
      <c r="FN95" s="7">
        <f t="shared" si="88"/>
        <v>0.39023437659344751</v>
      </c>
      <c r="FO95" s="7">
        <f t="shared" si="88"/>
        <v>0.10009416966568097</v>
      </c>
      <c r="FP95" s="7">
        <f t="shared" si="83"/>
        <v>0.21790766488947355</v>
      </c>
      <c r="FQ95" s="7">
        <f t="shared" si="83"/>
        <v>3.4259114773917076E-2</v>
      </c>
      <c r="FR95" s="7">
        <f t="shared" si="83"/>
        <v>-0.47541448032181322</v>
      </c>
      <c r="FS95" s="7">
        <f t="shared" si="83"/>
        <v>1.756511620574841E-2</v>
      </c>
      <c r="FT95" s="7">
        <f t="shared" si="83"/>
        <v>-0.23630439949280735</v>
      </c>
      <c r="FU95" s="7">
        <f t="shared" si="83"/>
        <v>-0.24177134870481787</v>
      </c>
      <c r="FV95" s="7">
        <f t="shared" si="83"/>
        <v>0.37206936405867763</v>
      </c>
      <c r="FW95" s="7">
        <f t="shared" si="83"/>
        <v>2.7243668814333599E-2</v>
      </c>
      <c r="FX95" s="7">
        <f t="shared" si="83"/>
        <v>8.8456027279747218E-2</v>
      </c>
      <c r="FY95" s="7">
        <f t="shared" si="83"/>
        <v>0.45177845114767573</v>
      </c>
      <c r="FZ95" s="7">
        <f t="shared" si="83"/>
        <v>-1.2760053764586665E-2</v>
      </c>
      <c r="GA95" s="7">
        <f t="shared" si="83"/>
        <v>3.6670234862071993E-2</v>
      </c>
      <c r="GB95" s="7">
        <f t="shared" si="83"/>
        <v>-0.22989884889540235</v>
      </c>
      <c r="GC95" s="7">
        <f t="shared" si="83"/>
        <v>-5.8960085350406644E-2</v>
      </c>
      <c r="GD95" s="7">
        <f t="shared" si="83"/>
        <v>-0.48388360114523721</v>
      </c>
      <c r="GE95" s="7">
        <f t="shared" si="83"/>
        <v>0.49223170921766268</v>
      </c>
      <c r="GF95" s="7">
        <f t="shared" si="64"/>
        <v>0.35152689732325371</v>
      </c>
      <c r="GG95" s="7">
        <f t="shared" si="64"/>
        <v>3.9493935089353727E-2</v>
      </c>
      <c r="GH95" s="7">
        <f t="shared" si="64"/>
        <v>0.43976382664288849</v>
      </c>
      <c r="GI95" s="7">
        <f t="shared" si="64"/>
        <v>0.41974630104059329</v>
      </c>
      <c r="GJ95" s="7">
        <f t="shared" si="64"/>
        <v>0.12914755663308597</v>
      </c>
      <c r="GK95" s="7">
        <f t="shared" si="64"/>
        <v>0.34871397320279129</v>
      </c>
    </row>
    <row r="96" spans="6:193">
      <c r="F96" s="20">
        <v>93</v>
      </c>
      <c r="G96">
        <f>'Class data q'!J95</f>
        <v>-7.0289775439137177E-19</v>
      </c>
      <c r="H96" s="20">
        <f>'Class data q'!K95</f>
        <v>-1.8050898852562826E-19</v>
      </c>
      <c r="J96" s="88">
        <v>-7.0732580995485729E-19</v>
      </c>
      <c r="K96" s="7">
        <f t="shared" si="66"/>
        <v>0.40219024531790165</v>
      </c>
      <c r="L96" s="7">
        <f t="shared" si="82"/>
        <v>-0.46489141091538944</v>
      </c>
      <c r="M96" s="7">
        <f t="shared" si="82"/>
        <v>-0.23753401767148064</v>
      </c>
      <c r="N96" s="7">
        <f t="shared" si="82"/>
        <v>-0.32045295592707967</v>
      </c>
      <c r="O96" s="7">
        <f t="shared" si="82"/>
        <v>0.29030731018979017</v>
      </c>
      <c r="P96" s="7">
        <f t="shared" si="82"/>
        <v>-0.12221550764854783</v>
      </c>
      <c r="Q96" s="7">
        <f t="shared" si="82"/>
        <v>0.2011488240050312</v>
      </c>
      <c r="R96" s="7">
        <f t="shared" si="82"/>
        <v>0.44567238821298361</v>
      </c>
      <c r="S96" s="7">
        <f t="shared" si="82"/>
        <v>-0.30111324473112688</v>
      </c>
      <c r="T96" s="7">
        <f t="shared" si="82"/>
        <v>0.47022413424246551</v>
      </c>
      <c r="U96" s="7">
        <f t="shared" si="82"/>
        <v>-0.26683136031389698</v>
      </c>
      <c r="V96" s="7">
        <f t="shared" si="82"/>
        <v>8.7739318421352186E-2</v>
      </c>
      <c r="W96" s="7">
        <f t="shared" si="82"/>
        <v>-0.48331302106721208</v>
      </c>
      <c r="X96" s="7">
        <f t="shared" si="82"/>
        <v>-0.38860880890988103</v>
      </c>
      <c r="Y96" s="7">
        <f t="shared" si="82"/>
        <v>0.10060856252573934</v>
      </c>
      <c r="Z96" s="7">
        <f t="shared" si="82"/>
        <v>0.10988910258958362</v>
      </c>
      <c r="AA96" s="7">
        <f t="shared" si="81"/>
        <v>0.32209329177576407</v>
      </c>
      <c r="AB96" s="7">
        <f t="shared" si="81"/>
        <v>-0.24408606947281541</v>
      </c>
      <c r="AC96" s="7">
        <f t="shared" si="81"/>
        <v>-0.34755528644467204</v>
      </c>
      <c r="AD96" s="7">
        <f t="shared" si="81"/>
        <v>-0.398953099238193</v>
      </c>
      <c r="AE96" s="7">
        <f t="shared" si="81"/>
        <v>0.35477864186506025</v>
      </c>
      <c r="AF96" s="7">
        <f t="shared" si="81"/>
        <v>-0.1673749618277558</v>
      </c>
      <c r="AG96" s="7">
        <f t="shared" si="81"/>
        <v>-6.9259667574931405E-2</v>
      </c>
      <c r="AH96" s="7">
        <f t="shared" si="81"/>
        <v>-0.34532720728050814</v>
      </c>
      <c r="AI96" s="7">
        <f t="shared" si="81"/>
        <v>-0.49664770016556758</v>
      </c>
      <c r="AJ96" s="7">
        <f t="shared" si="81"/>
        <v>-0.27770607362799637</v>
      </c>
      <c r="AK96" s="7">
        <f t="shared" si="81"/>
        <v>-0.36467309600955389</v>
      </c>
      <c r="AL96" s="7">
        <f t="shared" si="81"/>
        <v>-0.30395967438101934</v>
      </c>
      <c r="AM96" s="7">
        <f t="shared" si="81"/>
        <v>-0.24172304767478181</v>
      </c>
      <c r="AN96" s="7">
        <f t="shared" si="81"/>
        <v>-0.21803287588431886</v>
      </c>
      <c r="AO96" s="7">
        <f t="shared" si="81"/>
        <v>4.0089811223049443E-2</v>
      </c>
      <c r="AP96" s="7">
        <f t="shared" si="81"/>
        <v>-5.446380797904582E-2</v>
      </c>
      <c r="AQ96" s="7">
        <f t="shared" si="86"/>
        <v>-0.29209052466785912</v>
      </c>
      <c r="AR96" s="7">
        <f t="shared" si="86"/>
        <v>4.0089811223049443E-2</v>
      </c>
      <c r="AS96" s="7">
        <f t="shared" si="86"/>
        <v>8.7366620824097074E-2</v>
      </c>
      <c r="AT96" s="7">
        <f t="shared" si="86"/>
        <v>4.0089811223049443E-2</v>
      </c>
      <c r="AU96" s="7">
        <f t="shared" si="86"/>
        <v>-5.446380797904582E-2</v>
      </c>
      <c r="AV96" s="7">
        <f t="shared" si="86"/>
        <v>4.0089811223049443E-2</v>
      </c>
      <c r="AW96" s="7">
        <f t="shared" si="86"/>
        <v>-5.446380797904582E-2</v>
      </c>
      <c r="AX96" s="7">
        <f t="shared" si="86"/>
        <v>-5.446380797904582E-2</v>
      </c>
      <c r="AY96" s="7">
        <f t="shared" si="86"/>
        <v>4.0089811223049443E-2</v>
      </c>
      <c r="AZ96" s="7">
        <f t="shared" si="86"/>
        <v>-5.446380797904582E-2</v>
      </c>
      <c r="BA96" s="7">
        <f t="shared" si="86"/>
        <v>-0.29209052466785912</v>
      </c>
      <c r="BB96" s="7">
        <f t="shared" si="86"/>
        <v>-7.1869983779981883E-3</v>
      </c>
      <c r="BC96" s="7">
        <f t="shared" si="86"/>
        <v>-0.35364787034891498</v>
      </c>
      <c r="BD96" s="7">
        <f t="shared" si="86"/>
        <v>4.0089811223049443E-2</v>
      </c>
      <c r="BE96" s="7">
        <f t="shared" si="86"/>
        <v>-7.1869983779981883E-3</v>
      </c>
      <c r="BF96" s="7">
        <f t="shared" si="86"/>
        <v>4.0089811223049443E-2</v>
      </c>
      <c r="BG96" s="7">
        <f t="shared" si="87"/>
        <v>-0.29209052466785912</v>
      </c>
      <c r="BH96" s="7">
        <f t="shared" si="87"/>
        <v>-0.29209052466785912</v>
      </c>
      <c r="BI96" s="7">
        <f t="shared" si="87"/>
        <v>-0.35364787034891498</v>
      </c>
      <c r="BJ96" s="7">
        <f t="shared" si="87"/>
        <v>0.11831630693482853</v>
      </c>
      <c r="BK96" s="7">
        <f t="shared" si="87"/>
        <v>-0.38662724285065586</v>
      </c>
      <c r="BL96" s="7">
        <f t="shared" si="87"/>
        <v>0.32236767393709714</v>
      </c>
      <c r="BM96" s="7">
        <f t="shared" si="87"/>
        <v>-0.23347734191652225</v>
      </c>
      <c r="BN96" s="7">
        <f t="shared" si="87"/>
        <v>-1.4600654019147896E-11</v>
      </c>
      <c r="BO96" s="7">
        <f t="shared" si="87"/>
        <v>-5.9225957471653601E-12</v>
      </c>
      <c r="BP96" s="7">
        <f t="shared" si="87"/>
        <v>-1.3991208192010163E-10</v>
      </c>
      <c r="BQ96" s="7">
        <f t="shared" si="87"/>
        <v>-8.5547235961769275E-10</v>
      </c>
      <c r="BR96" s="7">
        <f t="shared" si="87"/>
        <v>-3.9709967536438739E-9</v>
      </c>
      <c r="BS96" s="7">
        <f t="shared" si="87"/>
        <v>4.2805494447418205E-12</v>
      </c>
      <c r="BT96" s="7">
        <f t="shared" si="87"/>
        <v>-5.2715609655251683E-12</v>
      </c>
      <c r="BU96" s="7">
        <f t="shared" si="87"/>
        <v>0.40219024531790165</v>
      </c>
      <c r="BV96" s="7">
        <f t="shared" si="87"/>
        <v>-0.46489141091538944</v>
      </c>
      <c r="BW96" s="7">
        <f t="shared" si="78"/>
        <v>-0.23753401767148064</v>
      </c>
      <c r="BX96" s="7">
        <f t="shared" si="78"/>
        <v>-0.32045295592707967</v>
      </c>
      <c r="BY96" s="7">
        <f t="shared" si="78"/>
        <v>0.29030731018979017</v>
      </c>
      <c r="BZ96" s="7">
        <f t="shared" si="78"/>
        <v>0.35200857389741552</v>
      </c>
      <c r="CA96" s="7">
        <f t="shared" si="78"/>
        <v>0.4494652703773116</v>
      </c>
      <c r="CB96" s="7">
        <f t="shared" si="78"/>
        <v>-0.37295882032068273</v>
      </c>
      <c r="CC96" s="7">
        <f t="shared" si="78"/>
        <v>-0.17580068561205398</v>
      </c>
      <c r="CD96" s="7">
        <f t="shared" si="78"/>
        <v>0.14468962730635582</v>
      </c>
      <c r="CE96" s="7">
        <f t="shared" si="78"/>
        <v>-0.48035902695403987</v>
      </c>
      <c r="CF96" s="7">
        <f t="shared" si="78"/>
        <v>-0.42110008707386171</v>
      </c>
      <c r="CG96" s="7">
        <f t="shared" si="78"/>
        <v>-0.36210146322804893</v>
      </c>
      <c r="CH96" s="7">
        <f t="shared" si="78"/>
        <v>-0.27383990090691845</v>
      </c>
      <c r="CI96" s="7">
        <f t="shared" si="78"/>
        <v>-0.14348661271943142</v>
      </c>
      <c r="CJ96" s="7">
        <f t="shared" si="78"/>
        <v>0.46069111424705378</v>
      </c>
      <c r="CK96" s="7">
        <f t="shared" si="78"/>
        <v>0.42014176559717309</v>
      </c>
      <c r="CL96" s="7">
        <f t="shared" si="84"/>
        <v>-0.40503970771832409</v>
      </c>
      <c r="CM96" s="7">
        <f t="shared" si="84"/>
        <v>0.40206477164686749</v>
      </c>
      <c r="CN96" s="7">
        <f t="shared" si="84"/>
        <v>0.48270016366620894</v>
      </c>
      <c r="CO96" s="7">
        <f t="shared" si="84"/>
        <v>0.25336555342669342</v>
      </c>
      <c r="CP96" s="7">
        <f t="shared" si="84"/>
        <v>0.11342914425588013</v>
      </c>
      <c r="CQ96" s="7">
        <f t="shared" si="84"/>
        <v>0.25647318936187702</v>
      </c>
      <c r="CR96" s="7">
        <f t="shared" si="84"/>
        <v>0.19366882481598324</v>
      </c>
      <c r="CS96" s="7">
        <f t="shared" si="84"/>
        <v>-0.45291035879345021</v>
      </c>
      <c r="CT96" s="7">
        <f t="shared" si="84"/>
        <v>9.9298672140839983E-2</v>
      </c>
      <c r="CU96" s="7">
        <f t="shared" si="84"/>
        <v>-0.39938972190709165</v>
      </c>
      <c r="CV96" s="7">
        <f t="shared" si="84"/>
        <v>0.11662682842150929</v>
      </c>
      <c r="CW96" s="7">
        <f t="shared" si="84"/>
        <v>-2.5584030045956441E-2</v>
      </c>
      <c r="CX96" s="7">
        <f t="shared" si="84"/>
        <v>-6.2602770903668059E-3</v>
      </c>
      <c r="CY96" s="7">
        <f t="shared" si="84"/>
        <v>0</v>
      </c>
      <c r="CZ96" s="7">
        <f t="shared" si="84"/>
        <v>-0.37821512763406639</v>
      </c>
      <c r="DA96" s="7">
        <f t="shared" si="84"/>
        <v>0.37492705319463582</v>
      </c>
      <c r="DB96" s="7">
        <f t="shared" si="75"/>
        <v>-0.18651191972091219</v>
      </c>
      <c r="DC96" s="7">
        <f t="shared" si="75"/>
        <v>3.596940146108886E-2</v>
      </c>
      <c r="DD96" s="7">
        <f t="shared" si="75"/>
        <v>4.4687822881479287E-2</v>
      </c>
      <c r="DE96" s="7">
        <f t="shared" si="75"/>
        <v>0.15529097150045762</v>
      </c>
      <c r="DF96" s="7">
        <f t="shared" si="75"/>
        <v>4.3264687462164228E-3</v>
      </c>
      <c r="DG96" s="7">
        <f t="shared" si="75"/>
        <v>2.3621701733729777E-3</v>
      </c>
      <c r="DH96" s="7">
        <f t="shared" si="75"/>
        <v>0.30915972306466172</v>
      </c>
      <c r="DI96" s="7">
        <f t="shared" si="75"/>
        <v>-3.4799567659363984E-2</v>
      </c>
      <c r="DJ96" s="7">
        <f t="shared" si="75"/>
        <v>0.17644561204461351</v>
      </c>
      <c r="DK96" s="7">
        <f t="shared" si="75"/>
        <v>0.26839697967259279</v>
      </c>
      <c r="DL96" s="7">
        <f t="shared" si="75"/>
        <v>0.4049219170230256</v>
      </c>
      <c r="DM96" s="7">
        <f t="shared" si="75"/>
        <v>0.43604708570648293</v>
      </c>
      <c r="DN96" s="7">
        <f t="shared" si="75"/>
        <v>0.39922207090303269</v>
      </c>
      <c r="DO96" s="7">
        <f t="shared" si="75"/>
        <v>0.16954720435286563</v>
      </c>
      <c r="DP96" s="7">
        <f t="shared" si="75"/>
        <v>-0.45501875310702655</v>
      </c>
      <c r="DQ96" s="7">
        <f t="shared" si="75"/>
        <v>0.42333472980643932</v>
      </c>
      <c r="DR96" s="7">
        <f t="shared" si="89"/>
        <v>-0.23335573122166686</v>
      </c>
      <c r="DS96" s="7">
        <f t="shared" si="89"/>
        <v>3.3381605905027811E-2</v>
      </c>
      <c r="DT96" s="7">
        <f t="shared" si="89"/>
        <v>0.34357624188797287</v>
      </c>
      <c r="DU96" s="7">
        <f t="shared" si="89"/>
        <v>0.34337634237593995</v>
      </c>
      <c r="DV96" s="7">
        <f t="shared" si="89"/>
        <v>-0.28235886975886848</v>
      </c>
      <c r="DW96" s="7">
        <f t="shared" si="89"/>
        <v>-7.0591620933335819E-2</v>
      </c>
      <c r="DX96" s="7">
        <f t="shared" si="89"/>
        <v>-0.16895362249699197</v>
      </c>
      <c r="DY96" s="7">
        <f t="shared" si="89"/>
        <v>-0.18602233546225666</v>
      </c>
      <c r="DZ96" s="7">
        <f t="shared" si="89"/>
        <v>0.49715195596662665</v>
      </c>
      <c r="EA96" s="7">
        <f t="shared" si="89"/>
        <v>6.9474050953627575E-2</v>
      </c>
      <c r="EB96" s="7">
        <f t="shared" si="89"/>
        <v>-0.24192105555345</v>
      </c>
      <c r="EC96" s="7">
        <f t="shared" si="89"/>
        <v>-0.24407727239865062</v>
      </c>
      <c r="ED96" s="7">
        <f t="shared" si="89"/>
        <v>-0.26247816606609475</v>
      </c>
      <c r="EE96" s="7">
        <f t="shared" si="89"/>
        <v>0.29684954593382107</v>
      </c>
      <c r="EF96" s="7">
        <f t="shared" si="89"/>
        <v>0.33043770026967778</v>
      </c>
      <c r="EG96" s="7">
        <f t="shared" si="89"/>
        <v>-6.9659543616962916E-2</v>
      </c>
      <c r="EH96" s="7">
        <f t="shared" si="56"/>
        <v>0.20901892906579858</v>
      </c>
      <c r="EI96" s="7">
        <f t="shared" si="56"/>
        <v>-0.34335184264965135</v>
      </c>
      <c r="EJ96" s="7">
        <f t="shared" si="85"/>
        <v>-0.34029789254164899</v>
      </c>
      <c r="EK96" s="7">
        <f t="shared" si="85"/>
        <v>0.45860601589301575</v>
      </c>
      <c r="EL96" s="7">
        <f t="shared" si="85"/>
        <v>0.29014709352623436</v>
      </c>
      <c r="EM96" s="7">
        <f t="shared" si="85"/>
        <v>-0.25051043126902162</v>
      </c>
      <c r="EN96" s="7">
        <f t="shared" si="85"/>
        <v>0.4731499482061377</v>
      </c>
      <c r="EO96" s="7">
        <f t="shared" si="85"/>
        <v>-3.7455368537421041E-2</v>
      </c>
      <c r="EP96" s="7">
        <f t="shared" si="85"/>
        <v>-0.42000241310666409</v>
      </c>
      <c r="EQ96" s="7">
        <f t="shared" si="85"/>
        <v>9.3617159834762376E-3</v>
      </c>
      <c r="ER96" s="7">
        <f t="shared" si="85"/>
        <v>-0.24457997622060201</v>
      </c>
      <c r="ES96" s="7">
        <f t="shared" si="85"/>
        <v>-0.40230639675064905</v>
      </c>
      <c r="ET96" s="7">
        <f t="shared" si="85"/>
        <v>0.2395985987536724</v>
      </c>
      <c r="EU96" s="7">
        <f t="shared" si="85"/>
        <v>-6.0972815550988102E-2</v>
      </c>
      <c r="EV96" s="7">
        <f t="shared" si="85"/>
        <v>0.3822759867761833</v>
      </c>
      <c r="EW96" s="7">
        <f t="shared" si="85"/>
        <v>0.33725357497623343</v>
      </c>
      <c r="EX96" s="7">
        <f t="shared" si="85"/>
        <v>-0.11990368606741886</v>
      </c>
      <c r="EY96" s="7">
        <f t="shared" si="85"/>
        <v>-0.20617626035936265</v>
      </c>
      <c r="EZ96" s="7">
        <f t="shared" si="88"/>
        <v>-5.2383167380650075E-2</v>
      </c>
      <c r="FA96" s="7">
        <f t="shared" si="88"/>
        <v>-1.7736101194228748E-2</v>
      </c>
      <c r="FB96" s="7">
        <f t="shared" si="88"/>
        <v>-0.48744788695185393</v>
      </c>
      <c r="FC96" s="7">
        <f t="shared" si="88"/>
        <v>-0.33869120660244767</v>
      </c>
      <c r="FD96" s="7">
        <f t="shared" si="88"/>
        <v>-0.36640346480937969</v>
      </c>
      <c r="FE96" s="7">
        <f t="shared" si="88"/>
        <v>-0.16643108499906223</v>
      </c>
      <c r="FF96" s="7">
        <f t="shared" si="88"/>
        <v>-0.15723487841412598</v>
      </c>
      <c r="FG96" s="7">
        <f t="shared" si="88"/>
        <v>-0.23128719306556333</v>
      </c>
      <c r="FH96" s="7">
        <f t="shared" si="88"/>
        <v>0.30474696873787366</v>
      </c>
      <c r="FI96" s="7">
        <f t="shared" si="88"/>
        <v>-2.7725219684377578E-2</v>
      </c>
      <c r="FJ96" s="7">
        <f t="shared" si="88"/>
        <v>0.33883309360301084</v>
      </c>
      <c r="FK96" s="7">
        <f t="shared" si="88"/>
        <v>9.8128040961178442E-2</v>
      </c>
      <c r="FL96" s="7">
        <f t="shared" si="88"/>
        <v>0.26649267521576547</v>
      </c>
      <c r="FM96" s="7">
        <f t="shared" si="88"/>
        <v>0.38570635615421622</v>
      </c>
      <c r="FN96" s="7">
        <f t="shared" si="88"/>
        <v>-0.34301668384843964</v>
      </c>
      <c r="FO96" s="7">
        <f t="shared" si="88"/>
        <v>0.4124814069467817</v>
      </c>
      <c r="FP96" s="7">
        <f t="shared" si="83"/>
        <v>0.29792710470191786</v>
      </c>
      <c r="FQ96" s="7">
        <f t="shared" si="83"/>
        <v>0.29071600392759933</v>
      </c>
      <c r="FR96" s="7">
        <f t="shared" si="83"/>
        <v>-0.33471215795415787</v>
      </c>
      <c r="FS96" s="7">
        <f t="shared" si="83"/>
        <v>0.13014014133777962</v>
      </c>
      <c r="FT96" s="7">
        <f t="shared" si="83"/>
        <v>-0.29116756228760998</v>
      </c>
      <c r="FU96" s="7">
        <f t="shared" si="83"/>
        <v>-0.24025779306941408</v>
      </c>
      <c r="FV96" s="7">
        <f t="shared" si="83"/>
        <v>0.36347982965246706</v>
      </c>
      <c r="FW96" s="7">
        <f t="shared" si="83"/>
        <v>1.4552561717864343E-2</v>
      </c>
      <c r="FX96" s="7">
        <f t="shared" si="83"/>
        <v>4.4080328406095326E-2</v>
      </c>
      <c r="FY96" s="7">
        <f t="shared" si="83"/>
        <v>0.44895019286003451</v>
      </c>
      <c r="FZ96" s="7">
        <f t="shared" si="83"/>
        <v>-5.0241834834532817E-2</v>
      </c>
      <c r="GA96" s="7">
        <f t="shared" si="83"/>
        <v>-0.45679394739374857</v>
      </c>
      <c r="GB96" s="7">
        <f t="shared" si="83"/>
        <v>0.12508750683497283</v>
      </c>
      <c r="GC96" s="7">
        <f t="shared" si="83"/>
        <v>0.24948987226343888</v>
      </c>
      <c r="GD96" s="7">
        <f t="shared" si="83"/>
        <v>-7.260907113442272E-2</v>
      </c>
      <c r="GE96" s="7">
        <f t="shared" si="83"/>
        <v>0.36065599160059492</v>
      </c>
      <c r="GF96" s="7">
        <f t="shared" si="64"/>
        <v>0.36943434652670248</v>
      </c>
      <c r="GG96" s="7">
        <f t="shared" si="64"/>
        <v>-0.27870016578208379</v>
      </c>
      <c r="GH96" s="7">
        <f t="shared" si="64"/>
        <v>0.35366578585592379</v>
      </c>
      <c r="GI96" s="7">
        <f t="shared" si="64"/>
        <v>-0.4263744998524075</v>
      </c>
      <c r="GJ96" s="7">
        <f t="shared" si="64"/>
        <v>-4.3977093214266461E-2</v>
      </c>
      <c r="GK96" s="7">
        <f t="shared" si="64"/>
        <v>0.27140760202085801</v>
      </c>
    </row>
    <row r="97" spans="6:193">
      <c r="F97" s="20">
        <v>94</v>
      </c>
      <c r="G97">
        <f>'Class data q'!J96</f>
        <v>-7.0732580995485729E-19</v>
      </c>
      <c r="H97" s="20">
        <f>'Class data q'!K96</f>
        <v>-1.8065970066834239E-19</v>
      </c>
      <c r="J97" s="89">
        <v>-1.854456108373626E-18</v>
      </c>
      <c r="K97" s="7">
        <f t="shared" si="66"/>
        <v>0.15340322143020066</v>
      </c>
      <c r="L97" s="7">
        <f t="shared" si="82"/>
        <v>-0.4144795763890009</v>
      </c>
      <c r="M97" s="7">
        <f t="shared" si="82"/>
        <v>-0.32776102230765913</v>
      </c>
      <c r="N97" s="7">
        <f t="shared" si="82"/>
        <v>0.40345116903220535</v>
      </c>
      <c r="O97" s="7">
        <f t="shared" si="82"/>
        <v>0.49214843055578383</v>
      </c>
      <c r="P97" s="7">
        <f t="shared" si="82"/>
        <v>7.639857838341868E-3</v>
      </c>
      <c r="Q97" s="7">
        <f t="shared" si="82"/>
        <v>-0.17136323040062962</v>
      </c>
      <c r="R97" s="7">
        <f t="shared" si="82"/>
        <v>-0.25699004707939821</v>
      </c>
      <c r="S97" s="7">
        <f t="shared" si="82"/>
        <v>-0.12235709788600246</v>
      </c>
      <c r="T97" s="7">
        <f t="shared" si="82"/>
        <v>0.17935267656729173</v>
      </c>
      <c r="U97" s="7">
        <f t="shared" si="82"/>
        <v>-0.33893560148507962</v>
      </c>
      <c r="V97" s="7">
        <f t="shared" si="82"/>
        <v>0.41488503877122529</v>
      </c>
      <c r="W97" s="7">
        <f t="shared" si="82"/>
        <v>-0.18434503385896184</v>
      </c>
      <c r="X97" s="7">
        <f t="shared" si="82"/>
        <v>0.23319655153032881</v>
      </c>
      <c r="Y97" s="7">
        <f t="shared" si="82"/>
        <v>3.8374072406234014E-2</v>
      </c>
      <c r="Z97" s="7">
        <f t="shared" si="82"/>
        <v>0.27907475653990055</v>
      </c>
      <c r="AA97" s="7">
        <f t="shared" si="81"/>
        <v>0.12285267764364771</v>
      </c>
      <c r="AB97" s="7">
        <f t="shared" si="81"/>
        <v>0.28832034942860807</v>
      </c>
      <c r="AC97" s="7">
        <f t="shared" si="81"/>
        <v>0.24885516749761136</v>
      </c>
      <c r="AD97" s="7">
        <f t="shared" si="81"/>
        <v>0.22925103699275459</v>
      </c>
      <c r="AE97" s="7">
        <f t="shared" si="81"/>
        <v>-0.48326094328155533</v>
      </c>
      <c r="AF97" s="7">
        <f t="shared" si="81"/>
        <v>0.17332082251588854</v>
      </c>
      <c r="AG97" s="7">
        <f t="shared" si="81"/>
        <v>-2.6416991075408292E-2</v>
      </c>
      <c r="AH97" s="7">
        <f t="shared" si="81"/>
        <v>0.24970500044448973</v>
      </c>
      <c r="AI97" s="7">
        <f t="shared" si="81"/>
        <v>0.46891025051093038</v>
      </c>
      <c r="AJ97" s="7">
        <f t="shared" si="81"/>
        <v>-0.24445948911659343</v>
      </c>
      <c r="AK97" s="7">
        <f t="shared" si="81"/>
        <v>0.45986600461360538</v>
      </c>
      <c r="AL97" s="7">
        <f t="shared" si="81"/>
        <v>-0.16268478268365527</v>
      </c>
      <c r="AM97" s="7">
        <f t="shared" si="81"/>
        <v>-0.14935199741671568</v>
      </c>
      <c r="AN97" s="7">
        <f t="shared" si="81"/>
        <v>-0.18936860391943355</v>
      </c>
      <c r="AO97" s="7">
        <f t="shared" si="81"/>
        <v>0.39671058529087422</v>
      </c>
      <c r="AP97" s="7">
        <f t="shared" si="81"/>
        <v>0.36064598662806752</v>
      </c>
      <c r="AQ97" s="7">
        <f t="shared" si="86"/>
        <v>0.27001051184390806</v>
      </c>
      <c r="AR97" s="7">
        <f t="shared" si="86"/>
        <v>0.39671058529087422</v>
      </c>
      <c r="AS97" s="7">
        <f t="shared" si="86"/>
        <v>0.4147428846222776</v>
      </c>
      <c r="AT97" s="7">
        <f t="shared" si="86"/>
        <v>0.39671058529087422</v>
      </c>
      <c r="AU97" s="7">
        <f t="shared" si="86"/>
        <v>0.36064598662806752</v>
      </c>
      <c r="AV97" s="7">
        <f t="shared" si="86"/>
        <v>0.39671058529087422</v>
      </c>
      <c r="AW97" s="7">
        <f t="shared" si="86"/>
        <v>0.36064598662806752</v>
      </c>
      <c r="AX97" s="7">
        <f t="shared" si="86"/>
        <v>0.36064598662806752</v>
      </c>
      <c r="AY97" s="7">
        <f t="shared" si="86"/>
        <v>0.39671058529087422</v>
      </c>
      <c r="AZ97" s="7">
        <f t="shared" si="86"/>
        <v>0.36064598662806752</v>
      </c>
      <c r="BA97" s="7">
        <f t="shared" si="86"/>
        <v>0.27001051184390806</v>
      </c>
      <c r="BB97" s="7">
        <f t="shared" si="86"/>
        <v>0.37867828595947089</v>
      </c>
      <c r="BC97" s="7">
        <f t="shared" si="86"/>
        <v>0.24653133690095949</v>
      </c>
      <c r="BD97" s="7">
        <f t="shared" si="86"/>
        <v>0.39671058529087422</v>
      </c>
      <c r="BE97" s="7">
        <f t="shared" si="86"/>
        <v>0.37867828595947089</v>
      </c>
      <c r="BF97" s="7">
        <f t="shared" si="86"/>
        <v>0.39671058529087422</v>
      </c>
      <c r="BG97" s="7">
        <f t="shared" si="87"/>
        <v>0.27001051184390806</v>
      </c>
      <c r="BH97" s="7">
        <f t="shared" si="87"/>
        <v>0.27001051184390806</v>
      </c>
      <c r="BI97" s="7">
        <f t="shared" si="87"/>
        <v>0.24653133690095949</v>
      </c>
      <c r="BJ97" s="7">
        <f t="shared" si="87"/>
        <v>0.42654769989791153</v>
      </c>
      <c r="BK97" s="7">
        <f t="shared" si="87"/>
        <v>-3.2085451805197174E-3</v>
      </c>
      <c r="BL97" s="7">
        <f t="shared" si="87"/>
        <v>0.12295733236350101</v>
      </c>
      <c r="BM97" s="7">
        <f t="shared" si="87"/>
        <v>0.29236672549405529</v>
      </c>
      <c r="BN97" s="7">
        <f t="shared" si="87"/>
        <v>-5.5689897138222477E-12</v>
      </c>
      <c r="BO97" s="7">
        <f t="shared" si="87"/>
        <v>-2.258970788204806E-12</v>
      </c>
      <c r="BP97" s="7">
        <f t="shared" si="87"/>
        <v>-5.3365201146959862E-11</v>
      </c>
      <c r="BQ97" s="7">
        <f t="shared" si="87"/>
        <v>-3.2629388080351873E-10</v>
      </c>
      <c r="BR97" s="7">
        <f t="shared" si="87"/>
        <v>-1.5146157661405368E-9</v>
      </c>
      <c r="BS97" s="7">
        <f t="shared" si="87"/>
        <v>1.6326852328196538E-12</v>
      </c>
      <c r="BT97" s="7">
        <f t="shared" si="87"/>
        <v>-2.010724919898621E-12</v>
      </c>
      <c r="BU97" s="7">
        <f t="shared" si="87"/>
        <v>0.15340322143020066</v>
      </c>
      <c r="BV97" s="7">
        <f t="shared" si="87"/>
        <v>-0.4144795763890009</v>
      </c>
      <c r="BW97" s="7">
        <f t="shared" si="78"/>
        <v>-0.32776102230765913</v>
      </c>
      <c r="BX97" s="7">
        <f t="shared" si="78"/>
        <v>0.40345116903220535</v>
      </c>
      <c r="BY97" s="7">
        <f t="shared" si="78"/>
        <v>0.49214843055578383</v>
      </c>
      <c r="BZ97" s="7">
        <f t="shared" si="78"/>
        <v>0.13426295101770053</v>
      </c>
      <c r="CA97" s="7">
        <f t="shared" ref="BW97:CL160" si="90">IF(MOD(CA$3/$J97,1)&gt;0.5,-(1-MOD(CA$3/$J97,1)),MOD(CA$3/$J97,1))</f>
        <v>0.17143484010253984</v>
      </c>
      <c r="CB97" s="7">
        <f t="shared" si="90"/>
        <v>0.23916576309842957</v>
      </c>
      <c r="CC97" s="7">
        <f t="shared" si="90"/>
        <v>0.31436572965049481</v>
      </c>
      <c r="CD97" s="7">
        <f t="shared" si="90"/>
        <v>0.43660699982351064</v>
      </c>
      <c r="CE97" s="7">
        <f t="shared" si="90"/>
        <v>0.19820122486900663</v>
      </c>
      <c r="CF97" s="7">
        <f t="shared" si="90"/>
        <v>-0.39777670945926313</v>
      </c>
      <c r="CG97" s="7">
        <f t="shared" si="90"/>
        <v>0.24330697132915524</v>
      </c>
      <c r="CH97" s="7">
        <f t="shared" si="90"/>
        <v>0.27697165650276451</v>
      </c>
      <c r="CI97" s="7">
        <f t="shared" si="90"/>
        <v>-0.29188950365510868</v>
      </c>
      <c r="CJ97" s="7">
        <f t="shared" si="90"/>
        <v>-6.1444308347658794E-2</v>
      </c>
      <c r="CK97" s="7">
        <f t="shared" si="90"/>
        <v>0.16025028217438436</v>
      </c>
      <c r="CL97" s="7">
        <f t="shared" si="84"/>
        <v>-0.39165096683071376</v>
      </c>
      <c r="CM97" s="7">
        <f t="shared" si="84"/>
        <v>-0.17670780327329183</v>
      </c>
      <c r="CN97" s="7">
        <f t="shared" si="84"/>
        <v>0.15237589747345126</v>
      </c>
      <c r="CO97" s="7">
        <f t="shared" si="84"/>
        <v>-0.47058549656046589</v>
      </c>
      <c r="CP97" s="7">
        <f t="shared" si="84"/>
        <v>0.33178137866782365</v>
      </c>
      <c r="CQ97" s="7">
        <f t="shared" si="84"/>
        <v>0.44750805490229517</v>
      </c>
      <c r="CR97" s="7">
        <f t="shared" si="84"/>
        <v>-0.24638359081931682</v>
      </c>
      <c r="CS97" s="7">
        <f t="shared" si="84"/>
        <v>-0.26565112601965835</v>
      </c>
      <c r="CT97" s="7">
        <f t="shared" si="84"/>
        <v>0.34601274083002664</v>
      </c>
      <c r="CU97" s="7">
        <f t="shared" si="84"/>
        <v>5.3090477090172783E-2</v>
      </c>
      <c r="CV97" s="7">
        <f t="shared" si="84"/>
        <v>0.40397841939682877</v>
      </c>
      <c r="CW97" s="7">
        <f t="shared" si="84"/>
        <v>-0.2469191539074278</v>
      </c>
      <c r="CX97" s="7">
        <f t="shared" si="84"/>
        <v>0.379031755573778</v>
      </c>
      <c r="CY97" s="7">
        <f t="shared" si="84"/>
        <v>0.38141954762962177</v>
      </c>
      <c r="CZ97" s="7">
        <f t="shared" si="84"/>
        <v>0</v>
      </c>
      <c r="DA97" s="7">
        <f t="shared" si="84"/>
        <v>-0.47557594534677305</v>
      </c>
      <c r="DB97" s="7">
        <f t="shared" si="75"/>
        <v>0.31028025558213912</v>
      </c>
      <c r="DC97" s="7">
        <f t="shared" si="75"/>
        <v>1.371943283379677E-2</v>
      </c>
      <c r="DD97" s="7">
        <f t="shared" si="75"/>
        <v>1.704480918800649E-2</v>
      </c>
      <c r="DE97" s="7">
        <f t="shared" si="75"/>
        <v>5.9231012100669035E-2</v>
      </c>
      <c r="DF97" s="7">
        <f t="shared" si="75"/>
        <v>1.6501997520155648E-3</v>
      </c>
      <c r="DG97" s="7">
        <f t="shared" si="75"/>
        <v>9.0097787895210648E-4</v>
      </c>
      <c r="DH97" s="7">
        <f t="shared" si="75"/>
        <v>0.11791956171662242</v>
      </c>
      <c r="DI97" s="7">
        <f t="shared" si="75"/>
        <v>-1.3273235354340995E-2</v>
      </c>
      <c r="DJ97" s="7">
        <f t="shared" si="75"/>
        <v>6.7299805527288231E-2</v>
      </c>
      <c r="DK97" s="7">
        <f t="shared" si="75"/>
        <v>0.10237185457187713</v>
      </c>
      <c r="DL97" s="7">
        <f t="shared" si="75"/>
        <v>-0.46413531795413654</v>
      </c>
      <c r="DM97" s="7">
        <f t="shared" si="75"/>
        <v>0.16631688217538165</v>
      </c>
      <c r="DN97" s="7">
        <f t="shared" si="75"/>
        <v>0.15227110168759553</v>
      </c>
      <c r="DO97" s="7">
        <f t="shared" si="75"/>
        <v>0.44608816561575887</v>
      </c>
      <c r="DP97" s="7">
        <f t="shared" si="75"/>
        <v>0.20786650065654516</v>
      </c>
      <c r="DQ97" s="7">
        <f t="shared" si="75"/>
        <v>0.16146814113868024</v>
      </c>
      <c r="DR97" s="7">
        <f t="shared" si="89"/>
        <v>0.29241311019027399</v>
      </c>
      <c r="DS97" s="7">
        <f t="shared" si="89"/>
        <v>0.3941519446530678</v>
      </c>
      <c r="DT97" s="7">
        <f t="shared" si="89"/>
        <v>-0.48753375761318207</v>
      </c>
      <c r="DU97" s="7">
        <f t="shared" si="89"/>
        <v>-0.4876100031946331</v>
      </c>
      <c r="DV97" s="7">
        <f t="shared" si="89"/>
        <v>0.27372235525698291</v>
      </c>
      <c r="DW97" s="7">
        <f t="shared" si="89"/>
        <v>0.35449452350678712</v>
      </c>
      <c r="DX97" s="7">
        <f t="shared" si="89"/>
        <v>0.31697733336643319</v>
      </c>
      <c r="DY97" s="7">
        <f t="shared" si="89"/>
        <v>0.31046699258860211</v>
      </c>
      <c r="DZ97" s="7">
        <f t="shared" si="89"/>
        <v>-0.42895697822240575</v>
      </c>
      <c r="EA97" s="7">
        <f t="shared" si="89"/>
        <v>0.17075740397559525</v>
      </c>
      <c r="EB97" s="7">
        <f t="shared" si="89"/>
        <v>0.28914612805834428</v>
      </c>
      <c r="EC97" s="7">
        <f t="shared" si="89"/>
        <v>0.28832370480465647</v>
      </c>
      <c r="ED97" s="7">
        <f t="shared" si="89"/>
        <v>0.28130524426603915</v>
      </c>
      <c r="EE97" s="7">
        <f t="shared" si="89"/>
        <v>0.11322421952413667</v>
      </c>
      <c r="EF97" s="7">
        <f t="shared" si="89"/>
        <v>0.12603539815663306</v>
      </c>
      <c r="EG97" s="7">
        <f t="shared" si="89"/>
        <v>0.35485003601515386</v>
      </c>
      <c r="EH97" s="7">
        <f t="shared" si="56"/>
        <v>7.9723905370304896E-2</v>
      </c>
      <c r="EI97" s="7">
        <f t="shared" si="56"/>
        <v>0.25045844312839466</v>
      </c>
      <c r="EJ97" s="7">
        <f t="shared" si="85"/>
        <v>0.25162327939707241</v>
      </c>
      <c r="EK97" s="7">
        <f t="shared" si="85"/>
        <v>0.17492129912213719</v>
      </c>
      <c r="EL97" s="7">
        <f t="shared" si="85"/>
        <v>0.11066777315882587</v>
      </c>
      <c r="EM97" s="7">
        <f t="shared" si="85"/>
        <v>0.28586997225849009</v>
      </c>
      <c r="EN97" s="7">
        <f t="shared" si="85"/>
        <v>0.180468639205764</v>
      </c>
      <c r="EO97" s="7">
        <f t="shared" si="85"/>
        <v>0.3671333379057779</v>
      </c>
      <c r="EP97" s="7">
        <f t="shared" si="85"/>
        <v>0.22122241721912844</v>
      </c>
      <c r="EQ97" s="7">
        <f t="shared" si="85"/>
        <v>-0.23359016326530191</v>
      </c>
      <c r="ER97" s="7">
        <f t="shared" si="85"/>
        <v>0.28813196374029609</v>
      </c>
      <c r="ES97" s="7">
        <f t="shared" si="85"/>
        <v>0.2279720237724861</v>
      </c>
      <c r="ET97" s="7">
        <f t="shared" si="85"/>
        <v>-0.14577331559143947</v>
      </c>
      <c r="EU97" s="7">
        <f t="shared" si="85"/>
        <v>0.12100241916370313</v>
      </c>
      <c r="EV97" s="7">
        <f t="shared" si="85"/>
        <v>0.14580753394583912</v>
      </c>
      <c r="EW97" s="7">
        <f t="shared" si="85"/>
        <v>0.12863510600390768</v>
      </c>
      <c r="EX97" s="7">
        <f t="shared" si="85"/>
        <v>0.3356859379306627</v>
      </c>
      <c r="EY97" s="7">
        <f t="shared" si="85"/>
        <v>-0.31580056069899165</v>
      </c>
      <c r="EZ97" s="7">
        <f t="shared" si="88"/>
        <v>0.36143958362388745</v>
      </c>
      <c r="FA97" s="7">
        <f t="shared" si="88"/>
        <v>0.13749374719464935</v>
      </c>
      <c r="FB97" s="7">
        <f t="shared" si="88"/>
        <v>-0.42308305727494755</v>
      </c>
      <c r="FC97" s="7">
        <f t="shared" si="88"/>
        <v>-0.12918344680843641</v>
      </c>
      <c r="FD97" s="7">
        <f t="shared" si="88"/>
        <v>-0.13975344379751964</v>
      </c>
      <c r="FE97" s="7">
        <f t="shared" si="88"/>
        <v>-6.348006915184945E-2</v>
      </c>
      <c r="FF97" s="7">
        <f t="shared" si="88"/>
        <v>-5.9972456196314528E-2</v>
      </c>
      <c r="FG97" s="7">
        <f t="shared" si="88"/>
        <v>-8.8217456551592188E-2</v>
      </c>
      <c r="FH97" s="7">
        <f t="shared" si="88"/>
        <v>-0.48502688089545387</v>
      </c>
      <c r="FI97" s="7">
        <f t="shared" si="88"/>
        <v>2.1160439842912382E-2</v>
      </c>
      <c r="FJ97" s="7">
        <f t="shared" si="88"/>
        <v>2.6524803210056902E-2</v>
      </c>
      <c r="FK97" s="7">
        <f t="shared" si="88"/>
        <v>-7.5095309302813718E-2</v>
      </c>
      <c r="FL97" s="7">
        <f t="shared" si="88"/>
        <v>-0.44595755526188441</v>
      </c>
      <c r="FM97" s="7">
        <f t="shared" si="88"/>
        <v>0.3623519682521632</v>
      </c>
      <c r="FN97" s="7">
        <f t="shared" si="88"/>
        <v>-0.15045426882700141</v>
      </c>
      <c r="FO97" s="7">
        <f t="shared" si="88"/>
        <v>8.6351090162182231E-2</v>
      </c>
      <c r="FP97" s="7">
        <f t="shared" si="83"/>
        <v>0.15518110231692539</v>
      </c>
      <c r="FQ97" s="7">
        <f t="shared" si="83"/>
        <v>0.47268331389226326</v>
      </c>
      <c r="FR97" s="7">
        <f t="shared" si="83"/>
        <v>0.48110419227531231</v>
      </c>
      <c r="FS97" s="7">
        <f t="shared" si="83"/>
        <v>0.18408613650431871</v>
      </c>
      <c r="FT97" s="7">
        <f t="shared" si="83"/>
        <v>0.3217189287744362</v>
      </c>
      <c r="FU97" s="7">
        <f t="shared" si="83"/>
        <v>-9.1639018747027179E-2</v>
      </c>
      <c r="FV97" s="7">
        <f t="shared" si="83"/>
        <v>-0.47994214017184222</v>
      </c>
      <c r="FW97" s="7">
        <f t="shared" si="83"/>
        <v>-0.23161027323347649</v>
      </c>
      <c r="FX97" s="7">
        <f t="shared" si="83"/>
        <v>-0.31325006767262931</v>
      </c>
      <c r="FY97" s="7">
        <f t="shared" si="83"/>
        <v>0.17123837946890583</v>
      </c>
      <c r="FZ97" s="7">
        <f t="shared" si="83"/>
        <v>0.26935406786306126</v>
      </c>
      <c r="GA97" s="7">
        <f t="shared" si="83"/>
        <v>-0.48638120633481208</v>
      </c>
      <c r="GB97" s="7">
        <f t="shared" si="83"/>
        <v>-0.4017872483976106</v>
      </c>
      <c r="GC97" s="7">
        <f t="shared" si="83"/>
        <v>-3.8692847934612473E-2</v>
      </c>
      <c r="GD97" s="7">
        <f t="shared" si="83"/>
        <v>-0.26426044329133447</v>
      </c>
      <c r="GE97" s="7">
        <f t="shared" si="83"/>
        <v>5.7368343978367875E-2</v>
      </c>
      <c r="GF97" s="7">
        <f t="shared" si="64"/>
        <v>-0.44764448985782224</v>
      </c>
      <c r="GG97" s="7">
        <f t="shared" si="64"/>
        <v>-9.8200090346239222E-2</v>
      </c>
      <c r="GH97" s="7">
        <f t="shared" si="64"/>
        <v>-5.9530018841996934E-2</v>
      </c>
      <c r="GI97" s="7">
        <f t="shared" si="64"/>
        <v>-0.31669671196543447</v>
      </c>
      <c r="GJ97" s="7">
        <f t="shared" si="64"/>
        <v>-0.42702979078032399</v>
      </c>
      <c r="GK97" s="7">
        <f t="shared" si="64"/>
        <v>-0.31944526365850212</v>
      </c>
    </row>
    <row r="98" spans="6:193">
      <c r="F98" s="20">
        <v>95</v>
      </c>
      <c r="G98">
        <f>'Class data q'!J97</f>
        <v>-1.854456108373626E-18</v>
      </c>
      <c r="H98" s="20">
        <f>'Class data q'!K97</f>
        <v>-7.2354538816817125E-19</v>
      </c>
      <c r="J98" s="88">
        <v>-9.7252139152974094E-19</v>
      </c>
      <c r="K98" s="7">
        <f t="shared" si="66"/>
        <v>0.29251751529902237</v>
      </c>
      <c r="L98" s="7">
        <f t="shared" si="82"/>
        <v>0.11650184314709189</v>
      </c>
      <c r="M98" s="7">
        <f t="shared" si="82"/>
        <v>0.28186144729165008</v>
      </c>
      <c r="N98" s="7">
        <f t="shared" si="82"/>
        <v>-0.32382380903516861</v>
      </c>
      <c r="O98" s="7">
        <f t="shared" si="82"/>
        <v>-6.1544896369761681E-2</v>
      </c>
      <c r="P98" s="7">
        <f t="shared" si="82"/>
        <v>-0.3492686400219327</v>
      </c>
      <c r="Q98" s="7">
        <f t="shared" si="82"/>
        <v>-0.18276595715644817</v>
      </c>
      <c r="R98" s="7">
        <f t="shared" si="82"/>
        <v>-0.37940008655135671</v>
      </c>
      <c r="S98" s="7">
        <f t="shared" si="82"/>
        <v>-4.1737974286789381E-2</v>
      </c>
      <c r="T98" s="7">
        <f t="shared" si="82"/>
        <v>0.34199933236450775</v>
      </c>
      <c r="U98" s="7">
        <f t="shared" si="82"/>
        <v>0.26055315855419003</v>
      </c>
      <c r="V98" s="7">
        <f t="shared" si="82"/>
        <v>-0.20887488838480872</v>
      </c>
      <c r="W98" s="7">
        <f t="shared" si="82"/>
        <v>-0.35151902782350297</v>
      </c>
      <c r="X98" s="7">
        <f t="shared" si="82"/>
        <v>0.44467172979799524</v>
      </c>
      <c r="Y98" s="7">
        <f t="shared" si="82"/>
        <v>7.3173745684889879E-2</v>
      </c>
      <c r="Z98" s="7">
        <f t="shared" si="82"/>
        <v>-0.37469903804623939</v>
      </c>
      <c r="AA98" s="7">
        <f t="shared" si="81"/>
        <v>0.23426209487069294</v>
      </c>
      <c r="AB98" s="7">
        <f t="shared" si="81"/>
        <v>-0.45021524685922609</v>
      </c>
      <c r="AC98" s="7">
        <f t="shared" si="81"/>
        <v>0.47453042111534288</v>
      </c>
      <c r="AD98" s="7">
        <f t="shared" si="81"/>
        <v>0.43714821041980201</v>
      </c>
      <c r="AE98" s="7">
        <f t="shared" si="81"/>
        <v>-1.4654167494021597E-2</v>
      </c>
      <c r="AF98" s="7">
        <f t="shared" si="81"/>
        <v>0.42364367128287173</v>
      </c>
      <c r="AG98" s="7">
        <f t="shared" si="81"/>
        <v>-5.0373339744830048E-2</v>
      </c>
      <c r="AH98" s="7">
        <f t="shared" si="81"/>
        <v>0.47615092829715078</v>
      </c>
      <c r="AI98" s="7">
        <f t="shared" si="81"/>
        <v>4.5443381483778467E-2</v>
      </c>
      <c r="AJ98" s="7">
        <f t="shared" si="81"/>
        <v>2.7841448565254723E-2</v>
      </c>
      <c r="AK98" s="7">
        <f t="shared" si="81"/>
        <v>0.46038268339257371</v>
      </c>
      <c r="AL98" s="7">
        <f t="shared" si="81"/>
        <v>-0.13795848610936901</v>
      </c>
      <c r="AM98" s="7">
        <f t="shared" si="81"/>
        <v>0.16344243233533007</v>
      </c>
      <c r="AN98" s="7">
        <f t="shared" si="81"/>
        <v>-0.18701527689199793</v>
      </c>
      <c r="AO98" s="7">
        <f t="shared" si="81"/>
        <v>-0.24353091401728832</v>
      </c>
      <c r="AP98" s="7">
        <f t="shared" si="81"/>
        <v>-0.31230083092480743</v>
      </c>
      <c r="AQ98" s="7">
        <f t="shared" si="86"/>
        <v>-0.48512943018517463</v>
      </c>
      <c r="AR98" s="7">
        <f t="shared" si="86"/>
        <v>-0.24353091401728832</v>
      </c>
      <c r="AS98" s="7">
        <f t="shared" si="86"/>
        <v>-0.20914595556352866</v>
      </c>
      <c r="AT98" s="7">
        <f t="shared" si="86"/>
        <v>-0.24353091401728832</v>
      </c>
      <c r="AU98" s="7">
        <f t="shared" si="86"/>
        <v>-0.31230083092480743</v>
      </c>
      <c r="AV98" s="7">
        <f t="shared" si="86"/>
        <v>-0.24353091401728832</v>
      </c>
      <c r="AW98" s="7">
        <f t="shared" si="86"/>
        <v>-0.31230083092480743</v>
      </c>
      <c r="AX98" s="7">
        <f t="shared" si="86"/>
        <v>-0.31230083092480743</v>
      </c>
      <c r="AY98" s="7">
        <f t="shared" si="86"/>
        <v>-0.24353091401728832</v>
      </c>
      <c r="AZ98" s="7">
        <f t="shared" si="86"/>
        <v>-0.31230083092480743</v>
      </c>
      <c r="BA98" s="7">
        <f t="shared" si="86"/>
        <v>-0.48512943018517463</v>
      </c>
      <c r="BB98" s="7">
        <f t="shared" si="86"/>
        <v>-0.27791587247104776</v>
      </c>
      <c r="BC98" s="7">
        <f t="shared" si="86"/>
        <v>0.47009921591788395</v>
      </c>
      <c r="BD98" s="7">
        <f t="shared" si="86"/>
        <v>-0.24353091401728832</v>
      </c>
      <c r="BE98" s="7">
        <f t="shared" si="86"/>
        <v>-0.27791587247104776</v>
      </c>
      <c r="BF98" s="7">
        <f t="shared" si="86"/>
        <v>-0.24353091401728832</v>
      </c>
      <c r="BG98" s="7">
        <f t="shared" si="87"/>
        <v>-0.48512943018517463</v>
      </c>
      <c r="BH98" s="7">
        <f t="shared" si="87"/>
        <v>-0.48512943018517463</v>
      </c>
      <c r="BI98" s="7">
        <f t="shared" si="87"/>
        <v>0.47009921591788395</v>
      </c>
      <c r="BJ98" s="7">
        <f t="shared" si="87"/>
        <v>-0.18663589872900799</v>
      </c>
      <c r="BK98" s="7">
        <f t="shared" si="87"/>
        <v>-9.9264429282130751E-2</v>
      </c>
      <c r="BL98" s="7">
        <f t="shared" si="87"/>
        <v>0.2344616561206484</v>
      </c>
      <c r="BM98" s="7">
        <f t="shared" si="87"/>
        <v>-0.44249939929360882</v>
      </c>
      <c r="BN98" s="7">
        <f t="shared" si="87"/>
        <v>-1.0619283230539622E-11</v>
      </c>
      <c r="BO98" s="7">
        <f t="shared" si="87"/>
        <v>-4.3075543132431449E-12</v>
      </c>
      <c r="BP98" s="7">
        <f t="shared" si="87"/>
        <v>-1.0175971176806797E-10</v>
      </c>
      <c r="BQ98" s="7">
        <f t="shared" si="87"/>
        <v>-6.2219474017410903E-10</v>
      </c>
      <c r="BR98" s="7">
        <f t="shared" si="87"/>
        <v>-2.8881508296052516E-9</v>
      </c>
      <c r="BS98" s="7">
        <f t="shared" si="87"/>
        <v>3.1132920359636436E-12</v>
      </c>
      <c r="BT98" s="7">
        <f t="shared" si="87"/>
        <v>-3.8340441932405156E-12</v>
      </c>
      <c r="BU98" s="7">
        <f t="shared" si="87"/>
        <v>0.29251751529902237</v>
      </c>
      <c r="BV98" s="7">
        <f t="shared" si="87"/>
        <v>0.11650184314709189</v>
      </c>
      <c r="BW98" s="7">
        <f t="shared" si="90"/>
        <v>0.28186144729165008</v>
      </c>
      <c r="BX98" s="7">
        <f t="shared" si="90"/>
        <v>-0.32382380903516861</v>
      </c>
      <c r="BY98" s="7">
        <f t="shared" si="90"/>
        <v>-6.1544896369761681E-2</v>
      </c>
      <c r="BZ98" s="7">
        <f t="shared" si="90"/>
        <v>0.25601981798199802</v>
      </c>
      <c r="CA98" s="7">
        <f t="shared" si="90"/>
        <v>0.3269011758354608</v>
      </c>
      <c r="CB98" s="7">
        <f t="shared" si="90"/>
        <v>0.45605414354339041</v>
      </c>
      <c r="CC98" s="7">
        <f t="shared" si="90"/>
        <v>-0.40055051468154379</v>
      </c>
      <c r="CD98" s="7">
        <f t="shared" si="90"/>
        <v>-0.16745428446791011</v>
      </c>
      <c r="CE98" s="7">
        <f t="shared" si="90"/>
        <v>0.37794075826683099</v>
      </c>
      <c r="CF98" s="7">
        <f t="shared" si="90"/>
        <v>0.14835176837750952</v>
      </c>
      <c r="CG98" s="7">
        <f t="shared" si="90"/>
        <v>0.46395082218347306</v>
      </c>
      <c r="CH98" s="7">
        <f t="shared" si="90"/>
        <v>-0.47185554505902516</v>
      </c>
      <c r="CI98" s="7">
        <f t="shared" si="90"/>
        <v>0.35026318884843333</v>
      </c>
      <c r="CJ98" s="7">
        <f t="shared" si="90"/>
        <v>-0.21031151541483539</v>
      </c>
      <c r="CK98" s="7">
        <f t="shared" si="90"/>
        <v>0.30557385907926965</v>
      </c>
      <c r="CL98" s="7">
        <f t="shared" si="84"/>
        <v>0.16003266396991322</v>
      </c>
      <c r="CM98" s="7">
        <f t="shared" si="84"/>
        <v>0.38360544615673131</v>
      </c>
      <c r="CN98" s="7">
        <f t="shared" si="84"/>
        <v>7.9657923339158998E-2</v>
      </c>
      <c r="CO98" s="7">
        <f t="shared" si="84"/>
        <v>-0.26992255194444947</v>
      </c>
      <c r="CP98" s="7">
        <f t="shared" si="84"/>
        <v>0.44636617633739828</v>
      </c>
      <c r="CQ98" s="7">
        <f t="shared" si="84"/>
        <v>-0.35756820156847979</v>
      </c>
      <c r="CR98" s="7">
        <f t="shared" si="84"/>
        <v>-0.49442571567114157</v>
      </c>
      <c r="CS98" s="7">
        <f t="shared" si="84"/>
        <v>0.30714973615611907</v>
      </c>
      <c r="CT98" s="7">
        <f t="shared" si="84"/>
        <v>-1.6835940217795553E-2</v>
      </c>
      <c r="CU98" s="7">
        <f t="shared" si="84"/>
        <v>-1.651865481222714E-2</v>
      </c>
      <c r="CV98" s="7">
        <f t="shared" si="84"/>
        <v>-0.1857424740935727</v>
      </c>
      <c r="CW98" s="7">
        <f t="shared" si="84"/>
        <v>0.43601507102976722</v>
      </c>
      <c r="CX98" s="7">
        <f t="shared" si="84"/>
        <v>-0.27724185759478359</v>
      </c>
      <c r="CY98" s="7">
        <f t="shared" si="84"/>
        <v>-0.27268868724598505</v>
      </c>
      <c r="CZ98" s="7">
        <f t="shared" si="84"/>
        <v>-9.3146202720915339E-2</v>
      </c>
      <c r="DA98" s="7">
        <f t="shared" si="84"/>
        <v>0</v>
      </c>
      <c r="DB98" s="7">
        <f t="shared" si="75"/>
        <v>-0.40834091642247305</v>
      </c>
      <c r="DC98" s="7">
        <f t="shared" si="75"/>
        <v>2.6160952595640725E-2</v>
      </c>
      <c r="DD98" s="7">
        <f t="shared" si="75"/>
        <v>3.2501959124047609E-2</v>
      </c>
      <c r="DE98" s="7">
        <f t="shared" si="75"/>
        <v>0.11294488034084417</v>
      </c>
      <c r="DF98" s="7">
        <f t="shared" si="75"/>
        <v>3.1466896633998839E-3</v>
      </c>
      <c r="DG98" s="7">
        <f t="shared" si="75"/>
        <v>1.7180330897442796E-3</v>
      </c>
      <c r="DH98" s="7">
        <f t="shared" si="75"/>
        <v>0.22485536403282685</v>
      </c>
      <c r="DI98" s="7">
        <f t="shared" si="75"/>
        <v>-2.5310119237604178E-2</v>
      </c>
      <c r="DJ98" s="7">
        <f t="shared" si="75"/>
        <v>0.12833088972585349</v>
      </c>
      <c r="DK98" s="7">
        <f t="shared" si="75"/>
        <v>0.19520815962488614</v>
      </c>
      <c r="DL98" s="7">
        <f t="shared" si="75"/>
        <v>2.181560378690417E-2</v>
      </c>
      <c r="DM98" s="7">
        <f t="shared" si="75"/>
        <v>0.3171419783277446</v>
      </c>
      <c r="DN98" s="7">
        <f t="shared" si="75"/>
        <v>0.29035872846886113</v>
      </c>
      <c r="DO98" s="7">
        <f t="shared" si="75"/>
        <v>-0.14937508747432904</v>
      </c>
      <c r="DP98" s="7">
        <f t="shared" si="75"/>
        <v>0.39637102610404851</v>
      </c>
      <c r="DQ98" s="7">
        <f t="shared" si="75"/>
        <v>0.30789613806988764</v>
      </c>
      <c r="DR98" s="7">
        <f t="shared" si="89"/>
        <v>-0.44241095045948853</v>
      </c>
      <c r="DS98" s="7">
        <f t="shared" si="89"/>
        <v>-0.24840986763336204</v>
      </c>
      <c r="DT98" s="7">
        <f t="shared" si="89"/>
        <v>-2.2801799727352412E-2</v>
      </c>
      <c r="DU98" s="7">
        <f t="shared" si="89"/>
        <v>-2.2947188903868043E-2</v>
      </c>
      <c r="DV98" s="7">
        <f t="shared" si="89"/>
        <v>-0.4780514874780476</v>
      </c>
      <c r="DW98" s="7">
        <f t="shared" si="89"/>
        <v>-0.32403077173644323</v>
      </c>
      <c r="DX98" s="7">
        <f t="shared" si="89"/>
        <v>-0.39557056821881853</v>
      </c>
      <c r="DY98" s="7">
        <f t="shared" si="89"/>
        <v>-0.40798483625260662</v>
      </c>
      <c r="DZ98" s="7">
        <f t="shared" si="89"/>
        <v>8.8895554486328576E-2</v>
      </c>
      <c r="EA98" s="7">
        <f t="shared" si="89"/>
        <v>0.23246320146346733</v>
      </c>
      <c r="EB98" s="7">
        <f t="shared" si="89"/>
        <v>-0.44864060774340175</v>
      </c>
      <c r="EC98" s="7">
        <f t="shared" si="89"/>
        <v>-0.45020884864766697</v>
      </c>
      <c r="ED98" s="7">
        <f t="shared" si="89"/>
        <v>-0.4635920267767828</v>
      </c>
      <c r="EE98" s="7">
        <f t="shared" si="89"/>
        <v>0.21590203294356067</v>
      </c>
      <c r="EF98" s="7">
        <f t="shared" si="89"/>
        <v>0.24033107756655708</v>
      </c>
      <c r="EG98" s="7">
        <f t="shared" si="89"/>
        <v>-0.32335286135988395</v>
      </c>
      <c r="EH98" s="7">
        <f t="shared" si="56"/>
        <v>0.15202183168928432</v>
      </c>
      <c r="EI98" s="7">
        <f t="shared" si="56"/>
        <v>0.47758763333998705</v>
      </c>
      <c r="EJ98" s="7">
        <f t="shared" si="85"/>
        <v>0.47980880580212354</v>
      </c>
      <c r="EK98" s="7">
        <f t="shared" si="85"/>
        <v>0.33354934345603793</v>
      </c>
      <c r="EL98" s="7">
        <f t="shared" si="85"/>
        <v>0.21102726348432746</v>
      </c>
      <c r="EM98" s="7">
        <f t="shared" si="85"/>
        <v>-0.45488775787083158</v>
      </c>
      <c r="EN98" s="7">
        <f t="shared" si="85"/>
        <v>0.34412730995930019</v>
      </c>
      <c r="EO98" s="7">
        <f t="shared" si="85"/>
        <v>-0.29993040050662212</v>
      </c>
      <c r="EP98" s="7">
        <f t="shared" si="85"/>
        <v>0.42183880631755305</v>
      </c>
      <c r="EQ98" s="7">
        <f t="shared" si="85"/>
        <v>0.46143150744960226</v>
      </c>
      <c r="ER98" s="7">
        <f t="shared" si="85"/>
        <v>-0.45057447082433677</v>
      </c>
      <c r="ES98" s="7">
        <f t="shared" si="85"/>
        <v>0.43470931920396283</v>
      </c>
      <c r="ET98" s="7">
        <f t="shared" si="85"/>
        <v>-0.37111460309841404</v>
      </c>
      <c r="EU98" s="7">
        <f t="shared" si="85"/>
        <v>0.13758771974134731</v>
      </c>
      <c r="EV98" s="7">
        <f t="shared" si="85"/>
        <v>0.27803364977652234</v>
      </c>
      <c r="EW98" s="7">
        <f t="shared" si="85"/>
        <v>0.24528834034694896</v>
      </c>
      <c r="EX98" s="7">
        <f t="shared" si="85"/>
        <v>-0.35989599456372467</v>
      </c>
      <c r="EY98" s="7">
        <f t="shared" si="85"/>
        <v>0.30466829892734837</v>
      </c>
      <c r="EZ98" s="7">
        <f t="shared" si="88"/>
        <v>-0.3107875574798189</v>
      </c>
      <c r="FA98" s="7">
        <f t="shared" si="88"/>
        <v>0.16903427121933223</v>
      </c>
      <c r="FB98" s="7">
        <f t="shared" si="88"/>
        <v>0.10009626294990648</v>
      </c>
      <c r="FC98" s="7">
        <f t="shared" si="88"/>
        <v>-0.24633394609226755</v>
      </c>
      <c r="FD98" s="7">
        <f t="shared" si="88"/>
        <v>-0.26648938498812946</v>
      </c>
      <c r="FE98" s="7">
        <f t="shared" si="88"/>
        <v>-0.12104721091374304</v>
      </c>
      <c r="FF98" s="7">
        <f t="shared" si="88"/>
        <v>-0.11435870583009589</v>
      </c>
      <c r="FG98" s="7">
        <f t="shared" si="88"/>
        <v>-0.16821779201170628</v>
      </c>
      <c r="FH98" s="7">
        <f t="shared" si="88"/>
        <v>4.5229703452648096E-2</v>
      </c>
      <c r="FI98" s="7">
        <f t="shared" si="88"/>
        <v>0.25125050043845221</v>
      </c>
      <c r="FJ98" s="7">
        <f t="shared" si="88"/>
        <v>-0.39054386195133084</v>
      </c>
      <c r="FK98" s="7">
        <f t="shared" si="88"/>
        <v>0.16085106239089697</v>
      </c>
      <c r="FL98" s="7">
        <f t="shared" si="88"/>
        <v>0.2867000879052739</v>
      </c>
      <c r="FM98" s="7">
        <f t="shared" si="88"/>
        <v>-0.17197182780511611</v>
      </c>
      <c r="FN98" s="7">
        <f t="shared" si="88"/>
        <v>0.20344494970503035</v>
      </c>
      <c r="FO98" s="7">
        <f t="shared" si="88"/>
        <v>-6.5563244127659459E-2</v>
      </c>
      <c r="FP98" s="7">
        <f t="shared" si="83"/>
        <v>-0.23836131217644052</v>
      </c>
      <c r="FQ98" s="7">
        <f t="shared" si="83"/>
        <v>0.39167721554056811</v>
      </c>
      <c r="FR98" s="7">
        <f t="shared" si="83"/>
        <v>-0.24428881958469617</v>
      </c>
      <c r="FS98" s="7">
        <f t="shared" si="83"/>
        <v>3.0487674661028308E-3</v>
      </c>
      <c r="FT98" s="7">
        <f t="shared" si="83"/>
        <v>0.33403235282734656</v>
      </c>
      <c r="FU98" s="7">
        <f t="shared" si="83"/>
        <v>-0.17474221087669806</v>
      </c>
      <c r="FV98" s="7">
        <f t="shared" si="83"/>
        <v>-8.325695181843451E-3</v>
      </c>
      <c r="FW98" s="7">
        <f t="shared" si="83"/>
        <v>0.4652068682749837</v>
      </c>
      <c r="FX98" s="7">
        <f t="shared" si="83"/>
        <v>0.12323931079777051</v>
      </c>
      <c r="FY98" s="7">
        <f t="shared" si="83"/>
        <v>0.32652655413019993</v>
      </c>
      <c r="FZ98" s="7">
        <f t="shared" si="83"/>
        <v>0.3273264216754157</v>
      </c>
      <c r="GA98" s="7">
        <f t="shared" si="83"/>
        <v>0.32554717294124202</v>
      </c>
      <c r="GB98" s="7">
        <f t="shared" si="83"/>
        <v>-8.0769812396823681E-2</v>
      </c>
      <c r="GC98" s="7">
        <f t="shared" si="83"/>
        <v>-0.25661264752085344</v>
      </c>
      <c r="GD98" s="7">
        <f t="shared" si="83"/>
        <v>-0.1278598569444398</v>
      </c>
      <c r="GE98" s="7">
        <f t="shared" si="83"/>
        <v>9.3532893560706043E-2</v>
      </c>
      <c r="GF98" s="7">
        <f t="shared" si="64"/>
        <v>0.286944712197851</v>
      </c>
      <c r="GG98" s="7">
        <f t="shared" si="64"/>
        <v>9.0360037926132009E-2</v>
      </c>
      <c r="GH98" s="7">
        <f t="shared" si="64"/>
        <v>0.19745451947721904</v>
      </c>
      <c r="GI98" s="7">
        <f t="shared" si="64"/>
        <v>0.23442149669114798</v>
      </c>
      <c r="GJ98" s="7">
        <f t="shared" si="64"/>
        <v>-0.10958213726161148</v>
      </c>
      <c r="GK98" s="7">
        <f t="shared" si="64"/>
        <v>-7.4866427634610488E-2</v>
      </c>
    </row>
    <row r="99" spans="6:193">
      <c r="F99" s="20">
        <v>96</v>
      </c>
      <c r="G99">
        <f>'Class data q'!J98</f>
        <v>-9.7252139152974094E-19</v>
      </c>
      <c r="H99" s="20">
        <f>'Class data q'!K98</f>
        <v>-2.8868123655810605E-19</v>
      </c>
      <c r="J99" s="89">
        <v>-5.7540111527202777E-19</v>
      </c>
      <c r="K99" s="7">
        <f t="shared" si="66"/>
        <v>0.49440213700478564</v>
      </c>
      <c r="L99" s="7">
        <f t="shared" si="82"/>
        <v>-0.11293044569509547</v>
      </c>
      <c r="M99" s="7">
        <f t="shared" si="82"/>
        <v>0.16655415740555224</v>
      </c>
      <c r="N99" s="7">
        <f t="shared" si="82"/>
        <v>-0.47682733985412806</v>
      </c>
      <c r="O99" s="7">
        <f t="shared" si="82"/>
        <v>-0.41385836932347275</v>
      </c>
      <c r="P99" s="7">
        <f t="shared" si="82"/>
        <v>0.21754337520133049</v>
      </c>
      <c r="Q99" s="7">
        <f t="shared" si="82"/>
        <v>-0.32294959190994632</v>
      </c>
      <c r="R99" s="7">
        <f t="shared" si="82"/>
        <v>-0.4484446569042575</v>
      </c>
      <c r="S99" s="7">
        <f t="shared" si="82"/>
        <v>-0.42451956289872328</v>
      </c>
      <c r="T99" s="7">
        <f t="shared" si="82"/>
        <v>-0.42196555101195443</v>
      </c>
      <c r="U99" s="7">
        <f t="shared" si="82"/>
        <v>0.13053968669276061</v>
      </c>
      <c r="V99" s="7">
        <f t="shared" si="82"/>
        <v>0.33713000201327548</v>
      </c>
      <c r="W99" s="7">
        <f t="shared" si="82"/>
        <v>0.40587571866892103</v>
      </c>
      <c r="X99" s="7">
        <f t="shared" si="82"/>
        <v>-0.24843251436411262</v>
      </c>
      <c r="Y99" s="7">
        <f t="shared" si="82"/>
        <v>0.12367552145474953</v>
      </c>
      <c r="Z99" s="7">
        <f t="shared" si="82"/>
        <v>-0.32346477254093964</v>
      </c>
      <c r="AA99" s="7">
        <f t="shared" si="82"/>
        <v>0.39594100956619027</v>
      </c>
      <c r="AB99" s="7">
        <f t="shared" si="81"/>
        <v>-7.0774423310727586E-2</v>
      </c>
      <c r="AC99" s="7">
        <f t="shared" si="81"/>
        <v>-0.19796647379087573</v>
      </c>
      <c r="AD99" s="7">
        <f t="shared" si="81"/>
        <v>-0.26114848473796626</v>
      </c>
      <c r="AE99" s="7">
        <f t="shared" si="81"/>
        <v>-0.33460541745090011</v>
      </c>
      <c r="AF99" s="7">
        <f t="shared" si="81"/>
        <v>0.33570163550007681</v>
      </c>
      <c r="AG99" s="7">
        <f t="shared" si="81"/>
        <v>-8.5139130190045487E-2</v>
      </c>
      <c r="AH99" s="7">
        <f t="shared" si="81"/>
        <v>-0.19522755330982888</v>
      </c>
      <c r="AI99" s="7">
        <f t="shared" si="81"/>
        <v>-0.13993713864670099</v>
      </c>
      <c r="AJ99" s="7">
        <f t="shared" si="81"/>
        <v>-0.2944116059238695</v>
      </c>
      <c r="AK99" s="7">
        <f t="shared" si="81"/>
        <v>-0.30707867425936541</v>
      </c>
      <c r="AL99" s="7">
        <f t="shared" si="81"/>
        <v>0.31293920744914772</v>
      </c>
      <c r="AM99" s="7">
        <f t="shared" si="81"/>
        <v>-0.19850895758429488</v>
      </c>
      <c r="AN99" s="7">
        <f t="shared" si="81"/>
        <v>-0.24318997146576748</v>
      </c>
      <c r="AO99" s="7">
        <f t="shared" si="81"/>
        <v>0.27855568684696652</v>
      </c>
      <c r="AP99" s="7">
        <f t="shared" si="81"/>
        <v>0.16232335167906076</v>
      </c>
      <c r="AQ99" s="7">
        <f t="shared" si="86"/>
        <v>-0.12978506693143621</v>
      </c>
      <c r="AR99" s="7">
        <f t="shared" si="86"/>
        <v>0.27855568684696652</v>
      </c>
      <c r="AS99" s="7">
        <f t="shared" si="86"/>
        <v>0.33667185443091951</v>
      </c>
      <c r="AT99" s="7">
        <f t="shared" si="86"/>
        <v>0.27855568684696652</v>
      </c>
      <c r="AU99" s="7">
        <f t="shared" si="86"/>
        <v>0.16232335167906076</v>
      </c>
      <c r="AV99" s="7">
        <f t="shared" si="86"/>
        <v>0.27855568684696652</v>
      </c>
      <c r="AW99" s="7">
        <f t="shared" si="86"/>
        <v>0.16232335167906076</v>
      </c>
      <c r="AX99" s="7">
        <f t="shared" si="86"/>
        <v>0.16232335167906076</v>
      </c>
      <c r="AY99" s="7">
        <f t="shared" si="86"/>
        <v>0.27855568684696652</v>
      </c>
      <c r="AZ99" s="7">
        <f t="shared" si="86"/>
        <v>0.16232335167906076</v>
      </c>
      <c r="BA99" s="7">
        <f t="shared" si="86"/>
        <v>-0.12978506693143621</v>
      </c>
      <c r="BB99" s="7">
        <f t="shared" si="86"/>
        <v>0.22043951926301375</v>
      </c>
      <c r="BC99" s="7">
        <f t="shared" si="86"/>
        <v>-0.2054559306765289</v>
      </c>
      <c r="BD99" s="7">
        <f t="shared" si="86"/>
        <v>0.27855568684696652</v>
      </c>
      <c r="BE99" s="7">
        <f t="shared" si="86"/>
        <v>0.22043951926301375</v>
      </c>
      <c r="BF99" s="7">
        <f t="shared" si="86"/>
        <v>0.27855568684696652</v>
      </c>
      <c r="BG99" s="7">
        <f t="shared" si="87"/>
        <v>-0.12978506693143621</v>
      </c>
      <c r="BH99" s="7">
        <f t="shared" si="87"/>
        <v>-0.12978506693143621</v>
      </c>
      <c r="BI99" s="7">
        <f t="shared" si="87"/>
        <v>-0.2054559306765289</v>
      </c>
      <c r="BJ99" s="7">
        <f t="shared" si="87"/>
        <v>0.37471750852349484</v>
      </c>
      <c r="BK99" s="7">
        <f t="shared" si="87"/>
        <v>0.21255199738484221</v>
      </c>
      <c r="BL99" s="7">
        <f t="shared" si="87"/>
        <v>0.39627830050871882</v>
      </c>
      <c r="BM99" s="7">
        <f t="shared" si="87"/>
        <v>-5.7733387045446838E-2</v>
      </c>
      <c r="BN99" s="7">
        <f t="shared" si="87"/>
        <v>-1.7948309505300131E-11</v>
      </c>
      <c r="BO99" s="7">
        <f t="shared" si="87"/>
        <v>-7.2803985062819265E-12</v>
      </c>
      <c r="BP99" s="7">
        <f t="shared" si="87"/>
        <v>-1.7199042190441105E-10</v>
      </c>
      <c r="BQ99" s="7">
        <f t="shared" si="87"/>
        <v>-1.0516102433300034E-9</v>
      </c>
      <c r="BR99" s="7">
        <f t="shared" si="87"/>
        <v>-4.8814442488165355E-9</v>
      </c>
      <c r="BS99" s="7">
        <f t="shared" si="87"/>
        <v>5.2619694725868251E-12</v>
      </c>
      <c r="BT99" s="7">
        <f t="shared" si="87"/>
        <v>-6.4801497501321137E-12</v>
      </c>
      <c r="BU99" s="7">
        <f t="shared" si="87"/>
        <v>0.49440213700478564</v>
      </c>
      <c r="BV99" s="7">
        <f t="shared" si="87"/>
        <v>-0.11293044569509547</v>
      </c>
      <c r="BW99" s="7">
        <f t="shared" si="90"/>
        <v>0.16655415740555224</v>
      </c>
      <c r="BX99" s="7">
        <f t="shared" si="90"/>
        <v>-0.47682733985412806</v>
      </c>
      <c r="BY99" s="7">
        <f t="shared" si="90"/>
        <v>-0.41385836932347275</v>
      </c>
      <c r="BZ99" s="7">
        <f t="shared" si="90"/>
        <v>0.43271509740702041</v>
      </c>
      <c r="CA99" s="7">
        <f t="shared" si="90"/>
        <v>-0.44748388910245485</v>
      </c>
      <c r="CB99" s="7">
        <f t="shared" si="90"/>
        <v>-0.22919438541226711</v>
      </c>
      <c r="CC99" s="7">
        <f t="shared" si="90"/>
        <v>1.3167044937134831E-2</v>
      </c>
      <c r="CD99" s="7">
        <f t="shared" si="90"/>
        <v>0.4071375537717048</v>
      </c>
      <c r="CE99" s="7">
        <f t="shared" si="90"/>
        <v>-0.3612187005030435</v>
      </c>
      <c r="CF99" s="7">
        <f t="shared" si="90"/>
        <v>-5.9098896219282882E-2</v>
      </c>
      <c r="CG99" s="7">
        <f t="shared" si="90"/>
        <v>-0.21584771524482116</v>
      </c>
      <c r="CH99" s="7">
        <f t="shared" si="90"/>
        <v>-0.10735004396874037</v>
      </c>
      <c r="CI99" s="7">
        <f t="shared" si="90"/>
        <v>0.28216421639963585</v>
      </c>
      <c r="CJ99" s="7">
        <f t="shared" si="90"/>
        <v>2.4864375889626977E-2</v>
      </c>
      <c r="CK99" s="7">
        <f t="shared" si="90"/>
        <v>-0.48353052025908883</v>
      </c>
      <c r="CL99" s="7">
        <f t="shared" si="90"/>
        <v>-3.9356284440597911E-2</v>
      </c>
      <c r="CM99" s="7">
        <f t="shared" si="84"/>
        <v>9.9168077677795452E-2</v>
      </c>
      <c r="CN99" s="7">
        <f t="shared" si="84"/>
        <v>0.38869751089166726</v>
      </c>
      <c r="CO99" s="7">
        <f t="shared" si="84"/>
        <v>0.37492457203809337</v>
      </c>
      <c r="CP99" s="7">
        <f t="shared" si="84"/>
        <v>-0.48491859627677414</v>
      </c>
      <c r="CQ99" s="7">
        <f t="shared" si="84"/>
        <v>0.33987681450260965</v>
      </c>
      <c r="CR99" s="7">
        <f t="shared" si="84"/>
        <v>-0.34224715973290643</v>
      </c>
      <c r="CS99" s="7">
        <f t="shared" si="84"/>
        <v>-0.41037951085090896</v>
      </c>
      <c r="CT99" s="7">
        <f t="shared" si="84"/>
        <v>0.12723227074101828</v>
      </c>
      <c r="CU99" s="7">
        <f t="shared" si="84"/>
        <v>-0.15418154959134256</v>
      </c>
      <c r="CV99" s="7">
        <f t="shared" si="84"/>
        <v>-1.7272177891939577E-2</v>
      </c>
      <c r="CW99" s="7">
        <f t="shared" si="84"/>
        <v>0.42709883256884318</v>
      </c>
      <c r="CX99" s="7">
        <f t="shared" si="84"/>
        <v>0.22157871393604878</v>
      </c>
      <c r="CY99" s="7">
        <f t="shared" si="84"/>
        <v>0.229274311747659</v>
      </c>
      <c r="CZ99" s="7">
        <f t="shared" si="84"/>
        <v>0.22289279452805655</v>
      </c>
      <c r="DA99" s="7">
        <f t="shared" si="84"/>
        <v>-0.30983749298092711</v>
      </c>
      <c r="DB99" s="7">
        <f t="shared" si="75"/>
        <v>0</v>
      </c>
      <c r="DC99" s="7">
        <f t="shared" si="75"/>
        <v>4.4216261225055245E-2</v>
      </c>
      <c r="DD99" s="7">
        <f t="shared" si="75"/>
        <v>5.4933592716131734E-2</v>
      </c>
      <c r="DE99" s="7">
        <f t="shared" si="75"/>
        <v>0.19089520211185038</v>
      </c>
      <c r="DF99" s="7">
        <f t="shared" si="75"/>
        <v>5.3184168903029497E-3</v>
      </c>
      <c r="DG99" s="7">
        <f t="shared" si="75"/>
        <v>2.9037551141039156E-3</v>
      </c>
      <c r="DH99" s="7">
        <f t="shared" si="75"/>
        <v>0.38004210579040887</v>
      </c>
      <c r="DI99" s="7">
        <f t="shared" si="75"/>
        <v>-4.2778214583580776E-2</v>
      </c>
      <c r="DJ99" s="7">
        <f t="shared" si="75"/>
        <v>0.21690005830703671</v>
      </c>
      <c r="DK99" s="7">
        <f t="shared" si="75"/>
        <v>0.32993351246217689</v>
      </c>
      <c r="DL99" s="7">
        <f t="shared" si="75"/>
        <v>-0.27296557739231853</v>
      </c>
      <c r="DM99" s="7">
        <f t="shared" si="75"/>
        <v>-0.46397851882859076</v>
      </c>
      <c r="DN99" s="7">
        <f t="shared" si="75"/>
        <v>0.49075343644380059</v>
      </c>
      <c r="DO99" s="7">
        <f t="shared" si="75"/>
        <v>0.43769433468726771</v>
      </c>
      <c r="DP99" s="7">
        <f t="shared" si="75"/>
        <v>-0.33006855281025904</v>
      </c>
      <c r="DQ99" s="7">
        <f t="shared" si="75"/>
        <v>-0.4796054913783081</v>
      </c>
      <c r="DR99" s="7">
        <f t="shared" si="89"/>
        <v>-5.7583894142227199E-2</v>
      </c>
      <c r="DS99" s="7">
        <f t="shared" si="89"/>
        <v>0.27030946237159359</v>
      </c>
      <c r="DT99" s="7">
        <f t="shared" si="89"/>
        <v>-0.34837623997265599</v>
      </c>
      <c r="DU99" s="7">
        <f t="shared" si="89"/>
        <v>-0.34862197130772898</v>
      </c>
      <c r="DV99" s="7">
        <f t="shared" si="89"/>
        <v>-0.11782219354102097</v>
      </c>
      <c r="DW99" s="7">
        <f t="shared" si="89"/>
        <v>0.14249784550968103</v>
      </c>
      <c r="DX99" s="7">
        <f t="shared" si="89"/>
        <v>2.1583963735395395E-2</v>
      </c>
      <c r="DY99" s="7">
        <f t="shared" si="89"/>
        <v>6.0183335260122206E-4</v>
      </c>
      <c r="DZ99" s="7">
        <f t="shared" si="89"/>
        <v>-0.15958955974746347</v>
      </c>
      <c r="EA99" s="7">
        <f t="shared" si="89"/>
        <v>-0.2267743985866808</v>
      </c>
      <c r="EB99" s="7">
        <f t="shared" si="89"/>
        <v>-6.8113027315075514E-2</v>
      </c>
      <c r="EC99" s="7">
        <f t="shared" si="89"/>
        <v>-7.0763609293438279E-2</v>
      </c>
      <c r="ED99" s="7">
        <f t="shared" si="89"/>
        <v>-9.3383355192027451E-2</v>
      </c>
      <c r="EE99" s="7">
        <f t="shared" si="89"/>
        <v>0.36490952127040294</v>
      </c>
      <c r="EF99" s="7">
        <f t="shared" si="89"/>
        <v>0.40619857657448738</v>
      </c>
      <c r="EG99" s="7">
        <f t="shared" si="89"/>
        <v>0.14364362421126065</v>
      </c>
      <c r="EH99" s="7">
        <f t="shared" si="56"/>
        <v>0.25694160016959228</v>
      </c>
      <c r="EI99" s="7">
        <f t="shared" si="56"/>
        <v>-0.1927992883127817</v>
      </c>
      <c r="EJ99" s="7">
        <f t="shared" si="85"/>
        <v>-0.18904514589565546</v>
      </c>
      <c r="EK99" s="7">
        <f t="shared" si="85"/>
        <v>-0.43624740544977714</v>
      </c>
      <c r="EL99" s="7">
        <f t="shared" si="85"/>
        <v>0.35667036870004537</v>
      </c>
      <c r="EM99" s="7">
        <f t="shared" si="85"/>
        <v>-7.8671726236176909E-2</v>
      </c>
      <c r="EN99" s="7">
        <f t="shared" si="85"/>
        <v>-0.41836892306545959</v>
      </c>
      <c r="EO99" s="7">
        <f t="shared" si="85"/>
        <v>0.18323138936756589</v>
      </c>
      <c r="EP99" s="7">
        <f t="shared" si="85"/>
        <v>-0.28702386555639148</v>
      </c>
      <c r="EQ99" s="7">
        <f t="shared" si="85"/>
        <v>0.47005674046768275</v>
      </c>
      <c r="ER99" s="7">
        <f t="shared" si="85"/>
        <v>-7.1381570188180365E-2</v>
      </c>
      <c r="ES99" s="7">
        <f t="shared" si="85"/>
        <v>-0.26527060722967577</v>
      </c>
      <c r="ET99" s="7">
        <f t="shared" si="85"/>
        <v>-0.24691897392605799</v>
      </c>
      <c r="EU99" s="7">
        <f t="shared" si="85"/>
        <v>-0.38712938062878077</v>
      </c>
      <c r="EV99" s="7">
        <f t="shared" si="85"/>
        <v>0.46992205054194991</v>
      </c>
      <c r="EW99" s="7">
        <f t="shared" si="85"/>
        <v>0.41457715626334685</v>
      </c>
      <c r="EX99" s="7">
        <f t="shared" si="85"/>
        <v>8.1879790581125267E-2</v>
      </c>
      <c r="EY99" s="7">
        <f t="shared" si="85"/>
        <v>0.20510144294335619</v>
      </c>
      <c r="EZ99" s="7">
        <f t="shared" si="88"/>
        <v>0.16488102971864782</v>
      </c>
      <c r="FA99" s="7">
        <f t="shared" si="88"/>
        <v>-0.33397959834564572</v>
      </c>
      <c r="FB99" s="7">
        <f t="shared" si="88"/>
        <v>-0.14065854225027286</v>
      </c>
      <c r="FC99" s="7">
        <f t="shared" si="88"/>
        <v>-0.41634439989120808</v>
      </c>
      <c r="FD99" s="7">
        <f t="shared" si="88"/>
        <v>-0.45041036702550774</v>
      </c>
      <c r="FE99" s="7">
        <f t="shared" si="88"/>
        <v>-0.20458945746563839</v>
      </c>
      <c r="FF99" s="7">
        <f t="shared" si="88"/>
        <v>-0.19328479694525158</v>
      </c>
      <c r="FG99" s="7">
        <f t="shared" si="88"/>
        <v>-0.28431540507171826</v>
      </c>
      <c r="FH99" s="7">
        <f t="shared" si="88"/>
        <v>0.47302126492468233</v>
      </c>
      <c r="FI99" s="7">
        <f t="shared" si="88"/>
        <v>0.17059150023403191</v>
      </c>
      <c r="FJ99" s="7">
        <f t="shared" si="88"/>
        <v>-0.25187017002637191</v>
      </c>
      <c r="FK99" s="7">
        <f t="shared" si="88"/>
        <v>-0.36252325464768376</v>
      </c>
      <c r="FL99" s="7">
        <f t="shared" si="88"/>
        <v>2.058249904225562E-2</v>
      </c>
      <c r="FM99" s="7">
        <f t="shared" si="88"/>
        <v>-0.37432256187591406</v>
      </c>
      <c r="FN99" s="7">
        <f t="shared" si="88"/>
        <v>-5.1182691357432475E-2</v>
      </c>
      <c r="FO99" s="7">
        <f t="shared" si="88"/>
        <v>4.3337210250264491E-2</v>
      </c>
      <c r="FP99" s="7">
        <f t="shared" si="83"/>
        <v>0.38566808386385709</v>
      </c>
      <c r="FQ99" s="7">
        <f t="shared" si="83"/>
        <v>-4.2877066011882903E-2</v>
      </c>
      <c r="FR99" s="7">
        <f t="shared" si="83"/>
        <v>-0.45548791605116534</v>
      </c>
      <c r="FS99" s="7">
        <f t="shared" si="83"/>
        <v>3.3040321215882074E-2</v>
      </c>
      <c r="FT99" s="7">
        <f t="shared" si="83"/>
        <v>-0.2944559990054163</v>
      </c>
      <c r="FU99" s="7">
        <f t="shared" si="83"/>
        <v>-0.29534273321741544</v>
      </c>
      <c r="FV99" s="7">
        <f t="shared" si="83"/>
        <v>-0.32390927082214849</v>
      </c>
      <c r="FW99" s="7">
        <f t="shared" si="83"/>
        <v>0.47643771378521071</v>
      </c>
      <c r="FX99" s="7">
        <f t="shared" si="83"/>
        <v>-0.34089300240337295</v>
      </c>
      <c r="FY99" s="7">
        <f t="shared" si="83"/>
        <v>-0.44811706066300228</v>
      </c>
      <c r="FZ99" s="7">
        <f t="shared" si="83"/>
        <v>0.31388487354879402</v>
      </c>
      <c r="GA99" s="7">
        <f t="shared" si="83"/>
        <v>-0.31428204534233828</v>
      </c>
      <c r="GB99" s="7">
        <f t="shared" si="83"/>
        <v>-5.6377749882585704E-3</v>
      </c>
      <c r="GC99" s="7">
        <f t="shared" si="83"/>
        <v>0.20682260726505319</v>
      </c>
      <c r="GD99" s="7">
        <f t="shared" si="83"/>
        <v>0.14248566234243754</v>
      </c>
      <c r="GE99" s="7">
        <f t="shared" si="83"/>
        <v>-6.1937483438782692E-2</v>
      </c>
      <c r="GF99" s="7">
        <f t="shared" si="64"/>
        <v>-9.911439129473365E-2</v>
      </c>
      <c r="GG99" s="7">
        <f t="shared" si="64"/>
        <v>0.48496333654043156</v>
      </c>
      <c r="GH99" s="7">
        <f t="shared" si="64"/>
        <v>0.45912184585745308</v>
      </c>
      <c r="GI99" s="7">
        <f t="shared" si="64"/>
        <v>-2.6714701796631601E-2</v>
      </c>
      <c r="GJ99" s="7">
        <f t="shared" si="64"/>
        <v>4.5577641948682412E-2</v>
      </c>
      <c r="GK99" s="7">
        <f t="shared" si="64"/>
        <v>8.4926134149180044E-2</v>
      </c>
    </row>
    <row r="100" spans="6:193">
      <c r="F100" s="20">
        <v>97</v>
      </c>
      <c r="G100">
        <f>'Class data q'!J99</f>
        <v>-5.7540111527202777E-19</v>
      </c>
      <c r="H100" s="20">
        <f>'Class data q'!K99</f>
        <v>-1.5309800284372769E-19</v>
      </c>
      <c r="J100" s="88">
        <v>-2.5442086022056105E-20</v>
      </c>
      <c r="K100" s="7">
        <f t="shared" si="66"/>
        <v>0.1814550418078209</v>
      </c>
      <c r="L100" s="7">
        <f t="shared" si="82"/>
        <v>-0.32182002680063704</v>
      </c>
      <c r="M100" s="7">
        <f t="shared" si="82"/>
        <v>-9.6441039955408314E-4</v>
      </c>
      <c r="N100" s="7">
        <f t="shared" si="82"/>
        <v>0.29658806119967096</v>
      </c>
      <c r="O100" s="7">
        <f t="shared" si="82"/>
        <v>-0.12764022260352448</v>
      </c>
      <c r="P100" s="7">
        <f t="shared" si="82"/>
        <v>5.2747580197319621E-2</v>
      </c>
      <c r="Q100" s="7">
        <f t="shared" si="82"/>
        <v>-0.34634939640091034</v>
      </c>
      <c r="R100" s="7">
        <f t="shared" si="82"/>
        <v>0.25614518475049408</v>
      </c>
      <c r="S100" s="7">
        <f t="shared" si="82"/>
        <v>6.2502035030320258E-2</v>
      </c>
      <c r="T100" s="7">
        <f t="shared" si="82"/>
        <v>7.2892935156195549E-2</v>
      </c>
      <c r="U100" s="7">
        <f t="shared" si="82"/>
        <v>0.18452821799155572</v>
      </c>
      <c r="V100" s="7">
        <f t="shared" si="82"/>
        <v>0.24068442167579107</v>
      </c>
      <c r="W100" s="7">
        <f t="shared" si="82"/>
        <v>-0.43678241602247958</v>
      </c>
      <c r="X100" s="7">
        <f t="shared" si="82"/>
        <v>-2.4641429879679322E-3</v>
      </c>
      <c r="Y100" s="7">
        <f t="shared" si="82"/>
        <v>-0.20294032041161092</v>
      </c>
      <c r="Z100" s="7">
        <f t="shared" si="82"/>
        <v>0.45225606672635621</v>
      </c>
      <c r="AA100" s="7">
        <f t="shared" si="82"/>
        <v>-4.5353030847634201E-2</v>
      </c>
      <c r="AB100" s="7">
        <f t="shared" si="81"/>
        <v>1.5471479138192024E-2</v>
      </c>
      <c r="AC100" s="7">
        <f t="shared" si="81"/>
        <v>0.13888157858652761</v>
      </c>
      <c r="AD100" s="7">
        <f t="shared" si="81"/>
        <v>-0.29004997728388204</v>
      </c>
      <c r="AE100" s="7">
        <f t="shared" si="81"/>
        <v>-0.33524643631785978</v>
      </c>
      <c r="AF100" s="7">
        <f t="shared" si="81"/>
        <v>-0.25607526920870072</v>
      </c>
      <c r="AG100" s="7">
        <f t="shared" si="81"/>
        <v>7.4483734463709705E-2</v>
      </c>
      <c r="AH100" s="7">
        <f t="shared" si="81"/>
        <v>0.20082531614285415</v>
      </c>
      <c r="AI100" s="7">
        <f t="shared" si="81"/>
        <v>-0.35464228386990726</v>
      </c>
      <c r="AJ100" s="7">
        <f t="shared" si="81"/>
        <v>0.11385531748237554</v>
      </c>
      <c r="AK100" s="7">
        <f t="shared" si="81"/>
        <v>0.40103714484143893</v>
      </c>
      <c r="AL100" s="7">
        <f t="shared" si="81"/>
        <v>-0.33489178935269592</v>
      </c>
      <c r="AM100" s="7">
        <f t="shared" si="81"/>
        <v>-0.20999977227984346</v>
      </c>
      <c r="AN100" s="7">
        <f t="shared" si="81"/>
        <v>0.30079651463165646</v>
      </c>
      <c r="AO100" s="7">
        <f t="shared" si="81"/>
        <v>-8.4038961610122698E-2</v>
      </c>
      <c r="AP100" s="7">
        <f t="shared" si="81"/>
        <v>0.28723730762716571</v>
      </c>
      <c r="AQ100" s="7">
        <f t="shared" si="86"/>
        <v>-0.31911995816926719</v>
      </c>
      <c r="AR100" s="7">
        <f t="shared" si="86"/>
        <v>-8.4038961610122698E-2</v>
      </c>
      <c r="AS100" s="7">
        <f t="shared" si="86"/>
        <v>0.23032290377123488</v>
      </c>
      <c r="AT100" s="7">
        <f t="shared" si="86"/>
        <v>-8.4038961610122698E-2</v>
      </c>
      <c r="AU100" s="7">
        <f t="shared" si="86"/>
        <v>0.28723730762716571</v>
      </c>
      <c r="AV100" s="7">
        <f t="shared" si="86"/>
        <v>-8.4038961610122698E-2</v>
      </c>
      <c r="AW100" s="7">
        <f t="shared" si="86"/>
        <v>0.28723730762716571</v>
      </c>
      <c r="AX100" s="7">
        <f t="shared" si="86"/>
        <v>0.28723730762716571</v>
      </c>
      <c r="AY100" s="7">
        <f t="shared" si="86"/>
        <v>-8.4038961610122698E-2</v>
      </c>
      <c r="AZ100" s="7">
        <f t="shared" si="86"/>
        <v>0.28723730762716571</v>
      </c>
      <c r="BA100" s="7">
        <f t="shared" si="86"/>
        <v>-0.31911995816926719</v>
      </c>
      <c r="BB100" s="7">
        <f t="shared" si="86"/>
        <v>-0.39840082699147672</v>
      </c>
      <c r="BC100" s="7">
        <f t="shared" si="86"/>
        <v>-3.050083137194548E-2</v>
      </c>
      <c r="BD100" s="7">
        <f t="shared" si="86"/>
        <v>-8.4038961610122698E-2</v>
      </c>
      <c r="BE100" s="7">
        <f t="shared" si="86"/>
        <v>-0.39840082699147672</v>
      </c>
      <c r="BF100" s="7">
        <f t="shared" si="86"/>
        <v>-8.4038961610122698E-2</v>
      </c>
      <c r="BG100" s="7">
        <f t="shared" si="87"/>
        <v>-0.31911995816926719</v>
      </c>
      <c r="BH100" s="7">
        <f t="shared" si="87"/>
        <v>-0.31911995816926719</v>
      </c>
      <c r="BI100" s="7">
        <f t="shared" si="87"/>
        <v>-3.050083137194548E-2</v>
      </c>
      <c r="BJ100" s="7">
        <f t="shared" si="87"/>
        <v>9.0767750044594919E-2</v>
      </c>
      <c r="BK100" s="7">
        <f t="shared" si="87"/>
        <v>-0.34455812459236768</v>
      </c>
      <c r="BL100" s="7">
        <f t="shared" si="87"/>
        <v>-3.7724820474716481E-2</v>
      </c>
      <c r="BM100" s="7">
        <f t="shared" si="87"/>
        <v>0.31040904065890729</v>
      </c>
      <c r="BN100" s="7">
        <f t="shared" si="87"/>
        <v>-4.0591996430805466E-10</v>
      </c>
      <c r="BO100" s="7">
        <f t="shared" si="87"/>
        <v>-1.6465517838071264E-10</v>
      </c>
      <c r="BP100" s="7">
        <f t="shared" si="87"/>
        <v>-3.8897539633708789E-9</v>
      </c>
      <c r="BQ100" s="7">
        <f t="shared" si="87"/>
        <v>-2.3783335856286669E-8</v>
      </c>
      <c r="BR100" s="7">
        <f t="shared" si="87"/>
        <v>-1.1039930036815804E-7</v>
      </c>
      <c r="BS100" s="7">
        <f t="shared" si="87"/>
        <v>1.1900530091868368E-10</v>
      </c>
      <c r="BT100" s="7">
        <f t="shared" si="87"/>
        <v>-1.4655665570018073E-10</v>
      </c>
      <c r="BU100" s="7">
        <f t="shared" si="87"/>
        <v>0.1814550418078209</v>
      </c>
      <c r="BV100" s="7">
        <f t="shared" si="87"/>
        <v>-0.32182002680063704</v>
      </c>
      <c r="BW100" s="7">
        <f t="shared" si="90"/>
        <v>-9.6441039955408314E-4</v>
      </c>
      <c r="BX100" s="7">
        <f t="shared" si="90"/>
        <v>0.29658806119967096</v>
      </c>
      <c r="BY100" s="7">
        <f t="shared" si="90"/>
        <v>-0.12764022260352448</v>
      </c>
      <c r="BZ100" s="7">
        <f t="shared" si="90"/>
        <v>-0.21366607175232133</v>
      </c>
      <c r="CA100" s="7">
        <f t="shared" si="90"/>
        <v>0.49576729441928968</v>
      </c>
      <c r="CB100" s="7">
        <f t="shared" si="90"/>
        <v>0.43262757256721684</v>
      </c>
      <c r="CC100" s="7">
        <f t="shared" si="90"/>
        <v>-8.6098714220973704E-2</v>
      </c>
      <c r="CD100" s="7">
        <f t="shared" si="90"/>
        <v>-0.17601681405059466</v>
      </c>
      <c r="CE100" s="7">
        <f t="shared" si="90"/>
        <v>0.44675062519735498</v>
      </c>
      <c r="CF100" s="7">
        <f t="shared" si="90"/>
        <v>-0.10435957256148498</v>
      </c>
      <c r="CG100" s="7">
        <f t="shared" si="90"/>
        <v>-0.26552261476967232</v>
      </c>
      <c r="CH100" s="7">
        <f t="shared" si="90"/>
        <v>0.18827307645445046</v>
      </c>
      <c r="CI100" s="7">
        <f t="shared" si="90"/>
        <v>-0.38631414845988132</v>
      </c>
      <c r="CJ100" s="7">
        <f t="shared" si="90"/>
        <v>0.4106772504677707</v>
      </c>
      <c r="CK100" s="7">
        <f t="shared" si="90"/>
        <v>-0.31946742145053619</v>
      </c>
      <c r="CL100" s="7">
        <f t="shared" si="90"/>
        <v>0.34214158406498285</v>
      </c>
      <c r="CM100" s="7">
        <f t="shared" si="84"/>
        <v>-0.21217838016275437</v>
      </c>
      <c r="CN100" s="7">
        <f t="shared" si="84"/>
        <v>-0.3323891149799465</v>
      </c>
      <c r="CO100" s="7">
        <f t="shared" si="84"/>
        <v>0.25658969991036429</v>
      </c>
      <c r="CP100" s="7">
        <f t="shared" si="84"/>
        <v>-3.8063022280425685E-2</v>
      </c>
      <c r="CQ100" s="7">
        <f t="shared" si="84"/>
        <v>0.17959035269961987</v>
      </c>
      <c r="CR100" s="7">
        <f t="shared" si="84"/>
        <v>-0.17631432328789742</v>
      </c>
      <c r="CS100" s="7">
        <f t="shared" si="84"/>
        <v>0.41549362798046729</v>
      </c>
      <c r="CT100" s="7">
        <f t="shared" si="84"/>
        <v>0.22821949578224121</v>
      </c>
      <c r="CU100" s="7">
        <f t="shared" si="84"/>
        <v>-0.45854547293606629</v>
      </c>
      <c r="CV100" s="7">
        <f t="shared" si="84"/>
        <v>0.12122940459835263</v>
      </c>
      <c r="CW100" s="7">
        <f t="shared" si="84"/>
        <v>-0.1084563614455476</v>
      </c>
      <c r="CX100" s="7">
        <f t="shared" si="84"/>
        <v>-0.3726366705143711</v>
      </c>
      <c r="CY100" s="7">
        <f t="shared" si="84"/>
        <v>-0.19859215389545781</v>
      </c>
      <c r="CZ100" s="7">
        <f t="shared" si="84"/>
        <v>-0.11068947860754008</v>
      </c>
      <c r="DA100" s="7">
        <f t="shared" si="84"/>
        <v>0.22490776450674588</v>
      </c>
      <c r="DB100" s="7">
        <f t="shared" si="75"/>
        <v>-0.38388610221644726</v>
      </c>
      <c r="DC100" s="7">
        <f t="shared" si="75"/>
        <v>0</v>
      </c>
      <c r="DD100" s="7">
        <f t="shared" si="75"/>
        <v>0.24238438968248821</v>
      </c>
      <c r="DE100" s="7">
        <f t="shared" si="75"/>
        <v>0.31730763350201929</v>
      </c>
      <c r="DF100" s="7">
        <f t="shared" si="75"/>
        <v>0.12028192214698734</v>
      </c>
      <c r="DG100" s="7">
        <f t="shared" si="75"/>
        <v>6.5671656391845634E-2</v>
      </c>
      <c r="DH100" s="7">
        <f t="shared" si="75"/>
        <v>-0.40492444949060591</v>
      </c>
      <c r="DI100" s="7">
        <f t="shared" si="75"/>
        <v>3.2523026633912044E-2</v>
      </c>
      <c r="DJ100" s="7">
        <f t="shared" si="75"/>
        <v>-9.4563576892164214E-2</v>
      </c>
      <c r="DK100" s="7">
        <f t="shared" si="75"/>
        <v>0.46181389654038174</v>
      </c>
      <c r="DL100" s="7">
        <f t="shared" si="75"/>
        <v>5.8807207088179325E-2</v>
      </c>
      <c r="DM100" s="7">
        <f t="shared" si="75"/>
        <v>0.12272286983123415</v>
      </c>
      <c r="DN100" s="7">
        <f t="shared" si="75"/>
        <v>9.8935614341677081E-2</v>
      </c>
      <c r="DO100" s="7">
        <f t="shared" si="75"/>
        <v>-0.48494117651461011</v>
      </c>
      <c r="DP100" s="7">
        <f t="shared" si="75"/>
        <v>0.1512459133501487</v>
      </c>
      <c r="DQ100" s="7">
        <f t="shared" si="75"/>
        <v>-0.23069852123071222</v>
      </c>
      <c r="DR100" s="7">
        <f t="shared" si="89"/>
        <v>0.31378998918503243</v>
      </c>
      <c r="DS100" s="7">
        <f t="shared" si="89"/>
        <v>-0.2705365135718516</v>
      </c>
      <c r="DT100" s="7">
        <f t="shared" si="89"/>
        <v>0.35331107306394216</v>
      </c>
      <c r="DU100" s="7">
        <f t="shared" si="89"/>
        <v>0.34775358520167288</v>
      </c>
      <c r="DV100" s="7">
        <f t="shared" si="89"/>
        <v>-4.8566251026873175E-2</v>
      </c>
      <c r="DW100" s="7">
        <f t="shared" si="89"/>
        <v>-0.16113859798073804</v>
      </c>
      <c r="DX100" s="7">
        <f t="shared" si="89"/>
        <v>0.1042592799888844</v>
      </c>
      <c r="DY100" s="7">
        <f t="shared" si="89"/>
        <v>-0.37027497056653402</v>
      </c>
      <c r="DZ100" s="7">
        <f t="shared" si="89"/>
        <v>-0.37706786457866315</v>
      </c>
      <c r="EA100" s="7">
        <f t="shared" si="89"/>
        <v>0.33569996359648258</v>
      </c>
      <c r="EB100" s="7">
        <f t="shared" si="89"/>
        <v>7.5661914102962413E-2</v>
      </c>
      <c r="EC100" s="7">
        <f t="shared" si="89"/>
        <v>1.5716050184899188E-2</v>
      </c>
      <c r="ED100" s="7">
        <f t="shared" si="89"/>
        <v>-0.49585469939651716</v>
      </c>
      <c r="EE100" s="7">
        <f t="shared" si="89"/>
        <v>0.25283529543710337</v>
      </c>
      <c r="EF100" s="7">
        <f t="shared" si="89"/>
        <v>0.18663327292616039</v>
      </c>
      <c r="EG100" s="7">
        <f t="shared" si="89"/>
        <v>-0.13522553636415324</v>
      </c>
      <c r="EH100" s="7">
        <f t="shared" si="56"/>
        <v>-0.18897950548573927</v>
      </c>
      <c r="EI100" s="7">
        <f t="shared" si="56"/>
        <v>0.25574323389007247</v>
      </c>
      <c r="EJ100" s="7">
        <f t="shared" si="85"/>
        <v>0.34064734638430139</v>
      </c>
      <c r="EK100" s="7">
        <f t="shared" si="85"/>
        <v>-0.25010711148116904</v>
      </c>
      <c r="EL100" s="7">
        <f t="shared" si="85"/>
        <v>6.6497682484680354E-2</v>
      </c>
      <c r="EM100" s="7">
        <f t="shared" si="85"/>
        <v>-0.16313482330906837</v>
      </c>
      <c r="EN100" s="7">
        <f t="shared" si="85"/>
        <v>0.15423468244207328</v>
      </c>
      <c r="EO100" s="7">
        <f t="shared" si="85"/>
        <v>-0.23990413063045324</v>
      </c>
      <c r="EP100" s="7">
        <f t="shared" si="85"/>
        <v>0.12474946297809097</v>
      </c>
      <c r="EQ100" s="7">
        <f t="shared" si="85"/>
        <v>-0.13691542359489972</v>
      </c>
      <c r="ER100" s="7">
        <f t="shared" si="85"/>
        <v>1.7401762050361924E-3</v>
      </c>
      <c r="ES100" s="7">
        <f t="shared" si="85"/>
        <v>-0.38327636905700047</v>
      </c>
      <c r="ET100" s="7">
        <f t="shared" si="85"/>
        <v>0.26399405551508437</v>
      </c>
      <c r="EU100" s="7">
        <f t="shared" si="85"/>
        <v>-0.29090657434470302</v>
      </c>
      <c r="EV100" s="7">
        <f t="shared" si="85"/>
        <v>-0.37218938186326156</v>
      </c>
      <c r="EW100" s="7">
        <f t="shared" si="85"/>
        <v>0.37612418547106152</v>
      </c>
      <c r="EX100" s="7">
        <f t="shared" si="85"/>
        <v>0.4679165674929493</v>
      </c>
      <c r="EY100" s="7">
        <f t="shared" si="85"/>
        <v>-0.12917461022620103</v>
      </c>
      <c r="EZ100" s="7">
        <f t="shared" si="88"/>
        <v>0.34508204548432886</v>
      </c>
      <c r="FA100" s="7">
        <f t="shared" si="88"/>
        <v>-8.8865044586910358E-2</v>
      </c>
      <c r="FB100" s="7">
        <f t="shared" si="88"/>
        <v>5.1078183338731264E-2</v>
      </c>
      <c r="FC100" s="7">
        <f t="shared" si="88"/>
        <v>-0.41609236864390375</v>
      </c>
      <c r="FD100" s="7">
        <f t="shared" si="88"/>
        <v>-0.18653216139137641</v>
      </c>
      <c r="FE100" s="7">
        <f t="shared" si="88"/>
        <v>0.37298152767137882</v>
      </c>
      <c r="FF100" s="7">
        <f t="shared" si="88"/>
        <v>-0.37135098242377484</v>
      </c>
      <c r="FG100" s="7">
        <f t="shared" si="88"/>
        <v>-0.43010958399644927</v>
      </c>
      <c r="FH100" s="7">
        <f t="shared" si="88"/>
        <v>-0.33050677761866609</v>
      </c>
      <c r="FI100" s="7">
        <f t="shared" si="88"/>
        <v>-1.8666907622559847E-2</v>
      </c>
      <c r="FJ100" s="7">
        <f t="shared" si="88"/>
        <v>-0.40248851065803137</v>
      </c>
      <c r="FK100" s="7">
        <f t="shared" si="88"/>
        <v>7.6007382032912574E-2</v>
      </c>
      <c r="FL100" s="7">
        <f t="shared" si="88"/>
        <v>0.2806717030046002</v>
      </c>
      <c r="FM100" s="7">
        <f t="shared" si="88"/>
        <v>0.19779555981881458</v>
      </c>
      <c r="FN100" s="7">
        <f t="shared" si="88"/>
        <v>-0.19547626207963731</v>
      </c>
      <c r="FO100" s="7">
        <f t="shared" si="88"/>
        <v>0.39717151823538188</v>
      </c>
      <c r="FP100" s="7">
        <f t="shared" si="83"/>
        <v>-0.13550905313189787</v>
      </c>
      <c r="FQ100" s="7">
        <f t="shared" si="83"/>
        <v>0.22459250229485406</v>
      </c>
      <c r="FR100" s="7">
        <f t="shared" si="83"/>
        <v>6.3558171366821625E-2</v>
      </c>
      <c r="FS100" s="7">
        <f t="shared" si="83"/>
        <v>0.19273791659952622</v>
      </c>
      <c r="FT100" s="7">
        <f t="shared" si="83"/>
        <v>0.11780246422696905</v>
      </c>
      <c r="FU100" s="7">
        <f t="shared" si="83"/>
        <v>0.32049510667223124</v>
      </c>
      <c r="FV100" s="7">
        <f t="shared" si="83"/>
        <v>-9.334116589462127E-2</v>
      </c>
      <c r="FW100" s="7">
        <f t="shared" si="83"/>
        <v>7.3973957330366602E-3</v>
      </c>
      <c r="FX100" s="7">
        <f t="shared" si="83"/>
        <v>-0.1646498892601187</v>
      </c>
      <c r="FY100" s="7">
        <f t="shared" si="83"/>
        <v>0.48144741428911075</v>
      </c>
      <c r="FZ100" s="7">
        <f t="shared" si="83"/>
        <v>0.41165333545578164</v>
      </c>
      <c r="GA100" s="7">
        <f t="shared" si="83"/>
        <v>8.1839754893735517E-2</v>
      </c>
      <c r="GB100" s="7">
        <f t="shared" si="83"/>
        <v>-0.35494337274394638</v>
      </c>
      <c r="GC100" s="7">
        <f t="shared" si="83"/>
        <v>0.13731997890681669</v>
      </c>
      <c r="GD100" s="7">
        <f t="shared" si="83"/>
        <v>0.35999034903215943</v>
      </c>
      <c r="GE100" s="7">
        <f t="shared" si="83"/>
        <v>-9.7403702035080642E-2</v>
      </c>
      <c r="GF100" s="7">
        <f t="shared" si="64"/>
        <v>0.33670614759648743</v>
      </c>
      <c r="GG100" s="7">
        <f t="shared" si="64"/>
        <v>-0.40632207859198388</v>
      </c>
      <c r="GH100" s="7">
        <f t="shared" si="64"/>
        <v>-0.43146143984267837</v>
      </c>
      <c r="GI100" s="7">
        <f t="shared" si="64"/>
        <v>-8.7599672084593294E-2</v>
      </c>
      <c r="GJ100" s="7">
        <f t="shared" si="64"/>
        <v>0.26308180173145956</v>
      </c>
      <c r="GK100" s="7">
        <f t="shared" si="64"/>
        <v>0.16240758956962509</v>
      </c>
    </row>
    <row r="101" spans="6:193">
      <c r="F101" s="20">
        <v>98</v>
      </c>
      <c r="G101">
        <f>'Class data q'!J100</f>
        <v>-2.5442086022056105E-20</v>
      </c>
      <c r="H101" s="20">
        <f>'Class data q'!K100</f>
        <v>-8.9524258682849023E-21</v>
      </c>
      <c r="J101" s="89">
        <v>-3.160885051476154E-20</v>
      </c>
      <c r="K101" s="7">
        <f t="shared" si="66"/>
        <v>-3.5941650669002456E-6</v>
      </c>
      <c r="L101" s="7">
        <f t="shared" si="82"/>
        <v>0.35183211220681443</v>
      </c>
      <c r="M101" s="7">
        <f t="shared" si="82"/>
        <v>0.43951324285630733</v>
      </c>
      <c r="N101" s="7">
        <f t="shared" si="82"/>
        <v>0.33891934793484779</v>
      </c>
      <c r="O101" s="7">
        <f t="shared" si="82"/>
        <v>-0.12619888393458467</v>
      </c>
      <c r="P101" s="7">
        <f t="shared" si="82"/>
        <v>5.2549141384588438E-2</v>
      </c>
      <c r="Q101" s="7">
        <f t="shared" si="82"/>
        <v>-0.29401888959546341</v>
      </c>
      <c r="R101" s="7">
        <f t="shared" si="82"/>
        <v>0.11134273633069824</v>
      </c>
      <c r="S101" s="7">
        <f t="shared" si="82"/>
        <v>-0.27851160904538119</v>
      </c>
      <c r="T101" s="7">
        <f t="shared" si="82"/>
        <v>-0.47757791894247248</v>
      </c>
      <c r="U101" s="7">
        <f t="shared" si="82"/>
        <v>-0.21608689054286145</v>
      </c>
      <c r="V101" s="7">
        <f t="shared" si="82"/>
        <v>0.34084384254400746</v>
      </c>
      <c r="W101" s="7">
        <f t="shared" si="82"/>
        <v>0.18468186850249246</v>
      </c>
      <c r="X101" s="7">
        <f t="shared" si="82"/>
        <v>-0.31861765314353896</v>
      </c>
      <c r="Y101" s="7">
        <f t="shared" si="82"/>
        <v>0.25136415333037432</v>
      </c>
      <c r="Z101" s="7">
        <f t="shared" si="82"/>
        <v>-0.29588231280263244</v>
      </c>
      <c r="AA101" s="7">
        <f t="shared" si="82"/>
        <v>0.20762997629169622</v>
      </c>
      <c r="AB101" s="7">
        <f t="shared" si="81"/>
        <v>-8.4565732100802649E-2</v>
      </c>
      <c r="AC101" s="7">
        <f t="shared" si="81"/>
        <v>-0.39994406785631398</v>
      </c>
      <c r="AD101" s="7">
        <f t="shared" si="81"/>
        <v>0.44990339663445056</v>
      </c>
      <c r="AE101" s="7">
        <f t="shared" si="81"/>
        <v>0.31650580647426096</v>
      </c>
      <c r="AF101" s="7">
        <f t="shared" si="81"/>
        <v>0.49965198403037192</v>
      </c>
      <c r="AG101" s="7">
        <f t="shared" si="81"/>
        <v>0.45014451121010324</v>
      </c>
      <c r="AH101" s="7">
        <f t="shared" si="81"/>
        <v>-0.35008531393864928</v>
      </c>
      <c r="AI101" s="7">
        <f t="shared" si="81"/>
        <v>0.45756521068688016</v>
      </c>
      <c r="AJ101" s="7">
        <f t="shared" si="81"/>
        <v>4.935228993781493E-2</v>
      </c>
      <c r="AK101" s="7">
        <f t="shared" si="81"/>
        <v>-0.39126768428661762</v>
      </c>
      <c r="AL101" s="7">
        <f t="shared" si="81"/>
        <v>-4.8905714876127604E-2</v>
      </c>
      <c r="AM101" s="7">
        <f t="shared" si="81"/>
        <v>3.5693828684088658E-2</v>
      </c>
      <c r="AN101" s="7">
        <f t="shared" si="81"/>
        <v>-6.7553081040387042E-2</v>
      </c>
      <c r="AO101" s="7">
        <f t="shared" si="81"/>
        <v>0.27456886815829051</v>
      </c>
      <c r="AP101" s="7">
        <f t="shared" si="81"/>
        <v>0.15869897105299202</v>
      </c>
      <c r="AQ101" s="7">
        <f t="shared" si="86"/>
        <v>-0.15878354133175776</v>
      </c>
      <c r="AR101" s="7">
        <f t="shared" si="86"/>
        <v>0.27456886815829051</v>
      </c>
      <c r="AS101" s="7">
        <f t="shared" si="86"/>
        <v>0.33250381671093976</v>
      </c>
      <c r="AT101" s="7">
        <f t="shared" si="86"/>
        <v>0.27456886815829051</v>
      </c>
      <c r="AU101" s="7">
        <f t="shared" si="86"/>
        <v>0.15869897105299202</v>
      </c>
      <c r="AV101" s="7">
        <f t="shared" si="86"/>
        <v>0.27456886815829051</v>
      </c>
      <c r="AW101" s="7">
        <f t="shared" si="86"/>
        <v>0.15869897105299202</v>
      </c>
      <c r="AX101" s="7">
        <f t="shared" si="86"/>
        <v>0.15869897105299202</v>
      </c>
      <c r="AY101" s="7">
        <f t="shared" si="86"/>
        <v>0.27456886815829051</v>
      </c>
      <c r="AZ101" s="7">
        <f t="shared" si="86"/>
        <v>0.15869897105299202</v>
      </c>
      <c r="BA101" s="7">
        <f t="shared" si="86"/>
        <v>-0.15878354133175776</v>
      </c>
      <c r="BB101" s="7">
        <f t="shared" si="86"/>
        <v>0.21663391960564127</v>
      </c>
      <c r="BC101" s="7">
        <f t="shared" si="86"/>
        <v>0.46371937530578222</v>
      </c>
      <c r="BD101" s="7">
        <f t="shared" si="86"/>
        <v>0.27456886815829051</v>
      </c>
      <c r="BE101" s="7">
        <f t="shared" si="86"/>
        <v>0.21663391960564127</v>
      </c>
      <c r="BF101" s="7">
        <f t="shared" si="86"/>
        <v>0.27456886815829051</v>
      </c>
      <c r="BG101" s="7">
        <f t="shared" si="87"/>
        <v>-0.15878354133175776</v>
      </c>
      <c r="BH101" s="7">
        <f t="shared" si="87"/>
        <v>-0.15878354133175776</v>
      </c>
      <c r="BI101" s="7">
        <f t="shared" si="87"/>
        <v>0.46371937530578222</v>
      </c>
      <c r="BJ101" s="7">
        <f t="shared" si="87"/>
        <v>2.5079201124178496E-2</v>
      </c>
      <c r="BK101" s="7">
        <f t="shared" si="87"/>
        <v>0.48064615008236444</v>
      </c>
      <c r="BL101" s="7">
        <f t="shared" si="87"/>
        <v>0.2137699523218739</v>
      </c>
      <c r="BM101" s="7">
        <f t="shared" si="87"/>
        <v>0.15283065179620436</v>
      </c>
      <c r="BN101" s="7">
        <f t="shared" si="87"/>
        <v>-3.2672653471621516E-10</v>
      </c>
      <c r="BO101" s="7">
        <f t="shared" si="87"/>
        <v>-1.3253154129699851E-10</v>
      </c>
      <c r="BP101" s="7">
        <f t="shared" si="87"/>
        <v>-3.1308780013006299E-9</v>
      </c>
      <c r="BQ101" s="7">
        <f t="shared" si="87"/>
        <v>-1.914329905705614E-8</v>
      </c>
      <c r="BR101" s="7">
        <f t="shared" si="87"/>
        <v>-8.8860823810321676E-8</v>
      </c>
      <c r="BS101" s="7">
        <f t="shared" si="87"/>
        <v>9.5787826945489436E-11</v>
      </c>
      <c r="BT101" s="7">
        <f t="shared" si="87"/>
        <v>-1.1796397192398445E-10</v>
      </c>
      <c r="BU101" s="7">
        <f t="shared" si="87"/>
        <v>-3.5941650669002456E-6</v>
      </c>
      <c r="BV101" s="7">
        <f t="shared" si="87"/>
        <v>0.35183211220681443</v>
      </c>
      <c r="BW101" s="7">
        <f t="shared" si="90"/>
        <v>0.43951324285630733</v>
      </c>
      <c r="BX101" s="7">
        <f t="shared" si="90"/>
        <v>0.33891934793484779</v>
      </c>
      <c r="BY101" s="7">
        <f t="shared" si="90"/>
        <v>-0.12619888393458467</v>
      </c>
      <c r="BZ101" s="7">
        <f t="shared" si="90"/>
        <v>-0.12294197390170236</v>
      </c>
      <c r="CA101" s="7">
        <f t="shared" si="90"/>
        <v>5.7891420877227873E-2</v>
      </c>
      <c r="CB101" s="7">
        <f t="shared" si="90"/>
        <v>3.1589351362031337E-2</v>
      </c>
      <c r="CC101" s="7">
        <f t="shared" si="90"/>
        <v>0.44348776117112365</v>
      </c>
      <c r="CD101" s="7">
        <f t="shared" si="90"/>
        <v>-0.38475285890983457</v>
      </c>
      <c r="CE101" s="7">
        <f t="shared" si="90"/>
        <v>-0.37175455102952526</v>
      </c>
      <c r="CF101" s="7">
        <f t="shared" si="90"/>
        <v>0.33177074017870467</v>
      </c>
      <c r="CG101" s="7">
        <f t="shared" si="90"/>
        <v>0.27454943293570011</v>
      </c>
      <c r="CH101" s="7">
        <f t="shared" si="90"/>
        <v>0.24961907450712317</v>
      </c>
      <c r="CI101" s="7">
        <f t="shared" si="90"/>
        <v>-0.45594464952120006</v>
      </c>
      <c r="CJ101" s="7">
        <f t="shared" si="90"/>
        <v>6.4018687446029787E-2</v>
      </c>
      <c r="CK101" s="7">
        <f t="shared" si="90"/>
        <v>0.40170584526952702</v>
      </c>
      <c r="CL101" s="7">
        <f t="shared" si="90"/>
        <v>-0.30883875207306488</v>
      </c>
      <c r="CM101" s="7">
        <f t="shared" si="84"/>
        <v>-0.3605865231212988</v>
      </c>
      <c r="CN101" s="7">
        <f t="shared" si="84"/>
        <v>-0.36473248828940541</v>
      </c>
      <c r="CO101" s="7">
        <f t="shared" si="84"/>
        <v>6.6823952654857521E-2</v>
      </c>
      <c r="CP101" s="7">
        <f t="shared" si="84"/>
        <v>-0.19697962306483419</v>
      </c>
      <c r="CQ101" s="7">
        <f t="shared" si="84"/>
        <v>-4.9657020239351368E-2</v>
      </c>
      <c r="CR101" s="7">
        <f t="shared" si="84"/>
        <v>-9.7284072418915457E-2</v>
      </c>
      <c r="CS101" s="7">
        <f t="shared" si="84"/>
        <v>-0.24768028493336658</v>
      </c>
      <c r="CT101" s="7">
        <f t="shared" si="84"/>
        <v>0.34016541171513381</v>
      </c>
      <c r="CU101" s="7">
        <f t="shared" si="84"/>
        <v>0.14141438270132767</v>
      </c>
      <c r="CV101" s="7">
        <f t="shared" si="84"/>
        <v>-0.25238890572904893</v>
      </c>
      <c r="CW101" s="7">
        <f t="shared" si="84"/>
        <v>0.18241575989448222</v>
      </c>
      <c r="CX101" s="7">
        <f t="shared" si="84"/>
        <v>0.23737158879326969</v>
      </c>
      <c r="CY101" s="7">
        <f t="shared" si="84"/>
        <v>0.37746069331219445</v>
      </c>
      <c r="CZ101" s="7">
        <f t="shared" si="84"/>
        <v>-0.33111207231079476</v>
      </c>
      <c r="DA101" s="7">
        <f t="shared" si="84"/>
        <v>-0.23262391096547219</v>
      </c>
      <c r="DB101" s="7">
        <f t="shared" si="75"/>
        <v>0.20379754092328284</v>
      </c>
      <c r="DC101" s="7">
        <f t="shared" si="75"/>
        <v>-0.19509613264251779</v>
      </c>
      <c r="DD101" s="7">
        <f t="shared" si="75"/>
        <v>0</v>
      </c>
      <c r="DE101" s="7">
        <f t="shared" si="75"/>
        <v>0.47501761077775484</v>
      </c>
      <c r="DF101" s="7">
        <f t="shared" si="75"/>
        <v>9.6815384309301686E-2</v>
      </c>
      <c r="DG101" s="7">
        <f t="shared" si="75"/>
        <v>5.2859370205568267E-2</v>
      </c>
      <c r="DH101" s="7">
        <f t="shared" si="75"/>
        <v>-8.1790449165248802E-2</v>
      </c>
      <c r="DI101" s="7">
        <f t="shared" si="75"/>
        <v>0.22127404255832395</v>
      </c>
      <c r="DJ101" s="7">
        <f t="shared" si="75"/>
        <v>-5.1595251964248412E-2</v>
      </c>
      <c r="DK101" s="7">
        <f t="shared" si="75"/>
        <v>6.0428628271571583E-3</v>
      </c>
      <c r="DL101" s="7">
        <f t="shared" si="75"/>
        <v>0.43858497535557461</v>
      </c>
      <c r="DM101" s="7">
        <f t="shared" si="75"/>
        <v>-0.24237347916984398</v>
      </c>
      <c r="DN101" s="7">
        <f t="shared" si="75"/>
        <v>-6.6423800464692206E-2</v>
      </c>
      <c r="DO101" s="7">
        <f t="shared" si="75"/>
        <v>0.17149659437941622</v>
      </c>
      <c r="DP101" s="7">
        <f t="shared" si="75"/>
        <v>0.19529643093978244</v>
      </c>
      <c r="DQ101" s="7">
        <f t="shared" si="75"/>
        <v>0.47315627635753366</v>
      </c>
      <c r="DR101" s="7">
        <f t="shared" si="89"/>
        <v>0.15555199034022138</v>
      </c>
      <c r="DS101" s="7">
        <f t="shared" si="89"/>
        <v>0.12445626733159187</v>
      </c>
      <c r="DT101" s="7">
        <f t="shared" si="89"/>
        <v>6.5824541316231944E-2</v>
      </c>
      <c r="DU101" s="7">
        <f t="shared" si="89"/>
        <v>6.1351297843099672E-2</v>
      </c>
      <c r="DV101" s="7">
        <f t="shared" si="89"/>
        <v>5.898618387506005E-2</v>
      </c>
      <c r="DW101" s="7">
        <f t="shared" si="89"/>
        <v>-0.20220052940072009</v>
      </c>
      <c r="DX101" s="7">
        <f t="shared" si="89"/>
        <v>-0.40329235310695211</v>
      </c>
      <c r="DY101" s="7">
        <f t="shared" si="89"/>
        <v>0.21475319342740917</v>
      </c>
      <c r="DZ101" s="7">
        <f t="shared" si="89"/>
        <v>-0.49754095344133731</v>
      </c>
      <c r="EA101" s="7">
        <f t="shared" si="89"/>
        <v>-0.31296507564344722</v>
      </c>
      <c r="EB101" s="7">
        <f t="shared" si="89"/>
        <v>-3.611821821973038E-2</v>
      </c>
      <c r="EC101" s="7">
        <f t="shared" si="89"/>
        <v>-8.4368875919462738E-2</v>
      </c>
      <c r="ED101" s="7">
        <f t="shared" si="89"/>
        <v>-0.49613415068451161</v>
      </c>
      <c r="EE101" s="7">
        <f t="shared" si="89"/>
        <v>-0.35726095403834623</v>
      </c>
      <c r="EF101" s="7">
        <f t="shared" si="89"/>
        <v>0.39435664937319093</v>
      </c>
      <c r="EG101" s="7">
        <f t="shared" si="89"/>
        <v>-0.18134300589046148</v>
      </c>
      <c r="EH101" s="7">
        <f t="shared" si="56"/>
        <v>-0.32268713067188237</v>
      </c>
      <c r="EI101" s="7">
        <f t="shared" si="56"/>
        <v>-0.30588166955669216</v>
      </c>
      <c r="EJ101" s="7">
        <f t="shared" si="85"/>
        <v>-0.2375420210555319</v>
      </c>
      <c r="EK101" s="7">
        <f t="shared" si="85"/>
        <v>0.26243809436246757</v>
      </c>
      <c r="EL101" s="7">
        <f t="shared" si="85"/>
        <v>0.49275518066208601</v>
      </c>
      <c r="EM101" s="7">
        <f t="shared" si="85"/>
        <v>-0.22832663567502465</v>
      </c>
      <c r="EN101" s="7">
        <f t="shared" si="85"/>
        <v>-0.4121056319744536</v>
      </c>
      <c r="EO101" s="7">
        <f t="shared" si="85"/>
        <v>-0.46069534388746547</v>
      </c>
      <c r="EP101" s="7">
        <f t="shared" si="85"/>
        <v>-2.112679707845011E-2</v>
      </c>
      <c r="EQ101" s="7">
        <f t="shared" si="85"/>
        <v>-3.5587181933415479E-2</v>
      </c>
      <c r="ER101" s="7">
        <f t="shared" si="85"/>
        <v>-9.561811093555761E-2</v>
      </c>
      <c r="ES101" s="7">
        <f t="shared" si="85"/>
        <v>0.37486511335648487</v>
      </c>
      <c r="ET101" s="7">
        <f t="shared" si="85"/>
        <v>0.11652961240736914</v>
      </c>
      <c r="EU101" s="7">
        <f t="shared" si="85"/>
        <v>-0.23203470341621824</v>
      </c>
      <c r="EV101" s="7">
        <f t="shared" si="85"/>
        <v>-0.44563413191882617</v>
      </c>
      <c r="EW101" s="7">
        <f t="shared" si="85"/>
        <v>-0.45312138229031884</v>
      </c>
      <c r="EX101" s="7">
        <f t="shared" si="85"/>
        <v>-0.30567932864471459</v>
      </c>
      <c r="EY101" s="7">
        <f t="shared" si="85"/>
        <v>0.14122022453864957</v>
      </c>
      <c r="EZ101" s="7">
        <f t="shared" si="88"/>
        <v>0.20525842426050289</v>
      </c>
      <c r="FA101" s="7">
        <f t="shared" si="88"/>
        <v>-0.26450682738988007</v>
      </c>
      <c r="FB101" s="7">
        <f t="shared" si="88"/>
        <v>-0.15292454367880737</v>
      </c>
      <c r="FC101" s="7">
        <f t="shared" si="88"/>
        <v>0.42095083708324665</v>
      </c>
      <c r="FD101" s="7">
        <f t="shared" si="88"/>
        <v>-0.19917913166529111</v>
      </c>
      <c r="FE101" s="7">
        <f t="shared" si="88"/>
        <v>0.27569493728818362</v>
      </c>
      <c r="FF101" s="7">
        <f t="shared" si="88"/>
        <v>0.48148268867017441</v>
      </c>
      <c r="FG101" s="7">
        <f t="shared" si="88"/>
        <v>-0.1756200716911529</v>
      </c>
      <c r="FH101" s="7">
        <f t="shared" si="88"/>
        <v>-0.3360396219550239</v>
      </c>
      <c r="FI101" s="7">
        <f t="shared" si="88"/>
        <v>-0.45408358631516421</v>
      </c>
      <c r="FJ101" s="7">
        <f t="shared" si="88"/>
        <v>-0.45714685930039423</v>
      </c>
      <c r="FK101" s="7">
        <f t="shared" si="88"/>
        <v>0.2298107269692764</v>
      </c>
      <c r="FL101" s="7">
        <f t="shared" si="88"/>
        <v>0.21392472361844739</v>
      </c>
      <c r="FM101" s="7">
        <f t="shared" si="88"/>
        <v>-0.36345443045206594</v>
      </c>
      <c r="FN101" s="7">
        <f t="shared" si="88"/>
        <v>0.4708085209190358</v>
      </c>
      <c r="FO101" s="7">
        <f t="shared" si="88"/>
        <v>0.35725180506392462</v>
      </c>
      <c r="FP101" s="7">
        <f t="shared" si="83"/>
        <v>-0.24013693811906478</v>
      </c>
      <c r="FQ101" s="7">
        <f t="shared" si="83"/>
        <v>2.9597525006693104E-2</v>
      </c>
      <c r="FR101" s="7">
        <f t="shared" si="83"/>
        <v>0.20585658893884329</v>
      </c>
      <c r="FS101" s="7">
        <f t="shared" si="83"/>
        <v>0.11791341778871356</v>
      </c>
      <c r="FT101" s="7">
        <f t="shared" si="83"/>
        <v>-0.11844444044876923</v>
      </c>
      <c r="FU101" s="7">
        <f t="shared" si="83"/>
        <v>-0.3763593206727478</v>
      </c>
      <c r="FV101" s="7">
        <f t="shared" si="83"/>
        <v>-0.4887837058279132</v>
      </c>
      <c r="FW101" s="7">
        <f t="shared" si="83"/>
        <v>8.0570764452893684E-2</v>
      </c>
      <c r="FX101" s="7">
        <f t="shared" si="83"/>
        <v>-0.37136933055893451</v>
      </c>
      <c r="FY101" s="7">
        <f t="shared" si="83"/>
        <v>4.6365293980350941E-2</v>
      </c>
      <c r="FZ101" s="7">
        <f t="shared" si="83"/>
        <v>0.14047947570352903</v>
      </c>
      <c r="GA101" s="7">
        <f t="shared" si="83"/>
        <v>0.26879618552084139</v>
      </c>
      <c r="GB101" s="7">
        <f t="shared" si="83"/>
        <v>0.31638172190650948</v>
      </c>
      <c r="GC101" s="7">
        <f t="shared" si="83"/>
        <v>-0.24133414573771006</v>
      </c>
      <c r="GD101" s="7">
        <f t="shared" si="83"/>
        <v>-0.48846168397722067</v>
      </c>
      <c r="GE101" s="7">
        <f t="shared" si="83"/>
        <v>-0.34772038462779165</v>
      </c>
      <c r="GF101" s="7">
        <f t="shared" si="64"/>
        <v>-0.19408949517128349</v>
      </c>
      <c r="GG101" s="7">
        <f t="shared" si="64"/>
        <v>-0.31481662948317535</v>
      </c>
      <c r="GH101" s="7">
        <f t="shared" si="64"/>
        <v>-0.47507827549998183</v>
      </c>
      <c r="GI101" s="7">
        <f t="shared" si="64"/>
        <v>0.39976474942943696</v>
      </c>
      <c r="GJ101" s="7">
        <f t="shared" si="64"/>
        <v>0.2398435178984073</v>
      </c>
      <c r="GK101" s="7">
        <f t="shared" si="64"/>
        <v>-0.39705873416579607</v>
      </c>
    </row>
    <row r="102" spans="6:193">
      <c r="F102" s="20">
        <v>99</v>
      </c>
      <c r="G102">
        <f>'Class data q'!J101</f>
        <v>-3.160885051476154E-20</v>
      </c>
      <c r="H102" s="20">
        <f>'Class data q'!K101</f>
        <v>-1.1164080409590659E-20</v>
      </c>
      <c r="J102" s="88">
        <v>-1.0984131219523785E-19</v>
      </c>
      <c r="K102" s="7">
        <f t="shared" si="66"/>
        <v>-0.41008610203255502</v>
      </c>
      <c r="L102" s="7">
        <f t="shared" si="82"/>
        <v>-0.11463078470027632</v>
      </c>
      <c r="M102" s="7">
        <f t="shared" si="82"/>
        <v>0.34944269650167925</v>
      </c>
      <c r="N102" s="7">
        <f t="shared" si="82"/>
        <v>-0.30546703056669955</v>
      </c>
      <c r="O102" s="7">
        <f t="shared" si="82"/>
        <v>0.30896540682654994</v>
      </c>
      <c r="P102" s="7">
        <f t="shared" si="82"/>
        <v>-0.13920190196722615</v>
      </c>
      <c r="Q102" s="7">
        <f t="shared" si="82"/>
        <v>0.10916471640484815</v>
      </c>
      <c r="R102" s="7">
        <f t="shared" si="82"/>
        <v>0.17742391352976483</v>
      </c>
      <c r="S102" s="7">
        <f t="shared" si="82"/>
        <v>0.19709477197454817</v>
      </c>
      <c r="T102" s="7">
        <f t="shared" si="82"/>
        <v>2.8019785690372778E-2</v>
      </c>
      <c r="U102" s="7">
        <f t="shared" si="82"/>
        <v>0.16078174371518728</v>
      </c>
      <c r="V102" s="7">
        <f t="shared" si="82"/>
        <v>4.523881275009245E-3</v>
      </c>
      <c r="W102" s="7">
        <f t="shared" si="82"/>
        <v>-0.11230599176068523</v>
      </c>
      <c r="X102" s="7">
        <f t="shared" si="82"/>
        <v>-6.2931507332883108E-2</v>
      </c>
      <c r="Y102" s="7">
        <f t="shared" si="82"/>
        <v>-0.35212870681639818</v>
      </c>
      <c r="Z102" s="7">
        <f t="shared" si="82"/>
        <v>-0.17141524164427224</v>
      </c>
      <c r="AA102" s="7">
        <f t="shared" si="82"/>
        <v>7.4127611306848529E-2</v>
      </c>
      <c r="AB102" s="7">
        <f t="shared" si="81"/>
        <v>-0.13227380044462578</v>
      </c>
      <c r="AC102" s="7">
        <f t="shared" si="81"/>
        <v>0.20143365226744869</v>
      </c>
      <c r="AD102" s="7">
        <f t="shared" si="81"/>
        <v>-0.12954381729760911</v>
      </c>
      <c r="AE102" s="7">
        <f t="shared" si="81"/>
        <v>-0.27586987978198252</v>
      </c>
      <c r="AF102" s="7">
        <f t="shared" si="81"/>
        <v>4.3136050434402051E-2</v>
      </c>
      <c r="AG102" s="7">
        <f t="shared" si="81"/>
        <v>-0.44599931925036163</v>
      </c>
      <c r="AH102" s="7">
        <f t="shared" si="81"/>
        <v>0.21578142240911014</v>
      </c>
      <c r="AI102" s="7">
        <f t="shared" si="81"/>
        <v>0.35204523138054356</v>
      </c>
      <c r="AJ102" s="7">
        <f t="shared" si="81"/>
        <v>0.46057271365498309</v>
      </c>
      <c r="AK102" s="7">
        <f t="shared" si="81"/>
        <v>-0.24787047830250231</v>
      </c>
      <c r="AL102" s="7">
        <f t="shared" si="81"/>
        <v>0.25871556039032839</v>
      </c>
      <c r="AM102" s="7">
        <f t="shared" si="81"/>
        <v>-0.33600195045210057</v>
      </c>
      <c r="AN102" s="7">
        <f t="shared" si="81"/>
        <v>-0.33351045918243472</v>
      </c>
      <c r="AO102" s="7">
        <f t="shared" si="81"/>
        <v>-0.30231628295284185</v>
      </c>
      <c r="AP102" s="7">
        <f t="shared" si="81"/>
        <v>8.8803379133781668E-2</v>
      </c>
      <c r="AQ102" s="7">
        <f t="shared" si="86"/>
        <v>-0.4413996609580435</v>
      </c>
      <c r="AR102" s="7">
        <f t="shared" si="86"/>
        <v>-0.30231628295284185</v>
      </c>
      <c r="AS102" s="7">
        <f t="shared" si="86"/>
        <v>2.1238860038472751E-3</v>
      </c>
      <c r="AT102" s="7">
        <f t="shared" si="86"/>
        <v>-0.30231628295284185</v>
      </c>
      <c r="AU102" s="7">
        <f t="shared" si="86"/>
        <v>8.8803379133781668E-2</v>
      </c>
      <c r="AV102" s="7">
        <f t="shared" si="86"/>
        <v>-0.30231628295284185</v>
      </c>
      <c r="AW102" s="7">
        <f t="shared" si="86"/>
        <v>8.8803379133781668E-2</v>
      </c>
      <c r="AX102" s="7">
        <f t="shared" si="86"/>
        <v>8.8803379133781668E-2</v>
      </c>
      <c r="AY102" s="7">
        <f t="shared" si="86"/>
        <v>-0.30231628295284185</v>
      </c>
      <c r="AZ102" s="7">
        <f t="shared" si="86"/>
        <v>8.8803379133781668E-2</v>
      </c>
      <c r="BA102" s="7">
        <f t="shared" si="86"/>
        <v>-0.4413996609580435</v>
      </c>
      <c r="BB102" s="7">
        <f t="shared" si="86"/>
        <v>0.3932435480904708</v>
      </c>
      <c r="BC102" s="7">
        <f t="shared" si="86"/>
        <v>0.1622003095600455</v>
      </c>
      <c r="BD102" s="7">
        <f t="shared" si="86"/>
        <v>-0.30231628295284185</v>
      </c>
      <c r="BE102" s="7">
        <f t="shared" si="86"/>
        <v>0.3932435480904708</v>
      </c>
      <c r="BF102" s="7">
        <f t="shared" si="86"/>
        <v>-0.30231628295284185</v>
      </c>
      <c r="BG102" s="7">
        <f t="shared" si="87"/>
        <v>-0.4413996609580435</v>
      </c>
      <c r="BH102" s="7">
        <f t="shared" si="87"/>
        <v>-0.4413996609580435</v>
      </c>
      <c r="BI102" s="7">
        <f t="shared" si="87"/>
        <v>0.1622003095600455</v>
      </c>
      <c r="BJ102" s="7">
        <f t="shared" si="87"/>
        <v>0.20142514487091656</v>
      </c>
      <c r="BK102" s="7">
        <f t="shared" si="87"/>
        <v>-0.17112236533568748</v>
      </c>
      <c r="BL102" s="7">
        <f t="shared" si="87"/>
        <v>7.5894501929541835E-2</v>
      </c>
      <c r="BM102" s="7">
        <f t="shared" si="87"/>
        <v>-6.3958640498177566E-2</v>
      </c>
      <c r="BN102" s="7">
        <f t="shared" si="87"/>
        <v>-9.4021568308733094E-11</v>
      </c>
      <c r="BO102" s="7">
        <f t="shared" si="87"/>
        <v>-3.8138381341923377E-11</v>
      </c>
      <c r="BP102" s="7">
        <f t="shared" si="87"/>
        <v>-9.0096752280999226E-10</v>
      </c>
      <c r="BQ102" s="7">
        <f t="shared" si="87"/>
        <v>-5.5088351658127976E-9</v>
      </c>
      <c r="BR102" s="7">
        <f t="shared" si="87"/>
        <v>-2.557133049752025E-8</v>
      </c>
      <c r="BS102" s="7">
        <f t="shared" si="87"/>
        <v>2.7564702592701637E-11</v>
      </c>
      <c r="BT102" s="7">
        <f t="shared" si="87"/>
        <v>-3.3946290223241249E-11</v>
      </c>
      <c r="BU102" s="7">
        <f t="shared" si="87"/>
        <v>-0.41008610203255502</v>
      </c>
      <c r="BV102" s="7">
        <f t="shared" si="87"/>
        <v>-0.11463078470027632</v>
      </c>
      <c r="BW102" s="7">
        <f t="shared" si="90"/>
        <v>0.34944269650167925</v>
      </c>
      <c r="BX102" s="7">
        <f t="shared" si="90"/>
        <v>-0.30546703056669955</v>
      </c>
      <c r="BY102" s="7">
        <f t="shared" si="90"/>
        <v>0.30896540682654994</v>
      </c>
      <c r="BZ102" s="7">
        <f t="shared" si="90"/>
        <v>0.26676780044729265</v>
      </c>
      <c r="CA102" s="7">
        <f t="shared" si="90"/>
        <v>-0.10565742467528416</v>
      </c>
      <c r="CB102" s="7">
        <f t="shared" si="90"/>
        <v>3.7846976039230817E-2</v>
      </c>
      <c r="CC102" s="7">
        <f t="shared" si="90"/>
        <v>0.30745159505629882</v>
      </c>
      <c r="CD102" s="7">
        <f t="shared" si="90"/>
        <v>0.37125678489932401</v>
      </c>
      <c r="CE102" s="7">
        <f t="shared" si="90"/>
        <v>0.34624072491187174</v>
      </c>
      <c r="CF102" s="7">
        <f t="shared" si="90"/>
        <v>0.1673645136638573</v>
      </c>
      <c r="CG102" s="7">
        <f t="shared" si="90"/>
        <v>0.10776319195138306</v>
      </c>
      <c r="CH102" s="7">
        <f t="shared" si="90"/>
        <v>-0.32387432394328464</v>
      </c>
      <c r="CI102" s="7">
        <f t="shared" si="90"/>
        <v>-4.4936744599491263E-2</v>
      </c>
      <c r="CJ102" s="7">
        <f t="shared" si="90"/>
        <v>-0.15431953016146771</v>
      </c>
      <c r="CK102" s="7">
        <f t="shared" si="90"/>
        <v>-0.29448684918598111</v>
      </c>
      <c r="CL102" s="7">
        <f t="shared" si="90"/>
        <v>0.27078571838914556</v>
      </c>
      <c r="CM102" s="7">
        <f t="shared" si="84"/>
        <v>-0.33422329626513658</v>
      </c>
      <c r="CN102" s="7">
        <f t="shared" si="84"/>
        <v>5.2189064736410273E-2</v>
      </c>
      <c r="CO102" s="7">
        <f t="shared" si="84"/>
        <v>-0.41272674117166019</v>
      </c>
      <c r="CP102" s="7">
        <f t="shared" si="84"/>
        <v>0.3675761390794321</v>
      </c>
      <c r="CQ102" s="7">
        <f t="shared" si="84"/>
        <v>3.4919343382284751E-2</v>
      </c>
      <c r="CR102" s="7">
        <f t="shared" si="84"/>
        <v>-0.446181691039925</v>
      </c>
      <c r="CS102" s="7">
        <f t="shared" si="84"/>
        <v>0.28109469128506603</v>
      </c>
      <c r="CT102" s="7">
        <f t="shared" si="84"/>
        <v>-0.26339260168066403</v>
      </c>
      <c r="CU102" s="7">
        <f t="shared" si="84"/>
        <v>0.49290092502116067</v>
      </c>
      <c r="CV102" s="7">
        <f t="shared" si="84"/>
        <v>0.36438767952546414</v>
      </c>
      <c r="CW102" s="7">
        <f t="shared" si="84"/>
        <v>-0.28570018670901831</v>
      </c>
      <c r="CX102" s="7">
        <f t="shared" si="84"/>
        <v>0.39921119243371272</v>
      </c>
      <c r="CY102" s="7">
        <f t="shared" si="84"/>
        <v>0.43952439950479061</v>
      </c>
      <c r="CZ102" s="7">
        <f t="shared" si="84"/>
        <v>-0.11695234414701972</v>
      </c>
      <c r="DA102" s="7">
        <f t="shared" si="84"/>
        <v>-0.14612369341392117</v>
      </c>
      <c r="DB102" s="7">
        <f t="shared" si="75"/>
        <v>0.23847634166349785</v>
      </c>
      <c r="DC102" s="7">
        <f t="shared" si="75"/>
        <v>0.23162583834426498</v>
      </c>
      <c r="DD102" s="7">
        <f t="shared" si="75"/>
        <v>0.28776832580603434</v>
      </c>
      <c r="DE102" s="7">
        <f t="shared" si="75"/>
        <v>0</v>
      </c>
      <c r="DF102" s="7">
        <f t="shared" si="75"/>
        <v>2.7860401054955554E-2</v>
      </c>
      <c r="DG102" s="7">
        <f t="shared" si="75"/>
        <v>1.5211252467217752E-2</v>
      </c>
      <c r="DH102" s="7">
        <f t="shared" si="75"/>
        <v>-9.15841998096667E-3</v>
      </c>
      <c r="DI102" s="7">
        <f t="shared" si="75"/>
        <v>-0.22409266503469227</v>
      </c>
      <c r="DJ102" s="7">
        <f t="shared" si="75"/>
        <v>0.13622582394684524</v>
      </c>
      <c r="DK102" s="7">
        <f t="shared" si="75"/>
        <v>-0.27165110064494757</v>
      </c>
      <c r="DL102" s="7">
        <f t="shared" si="75"/>
        <v>4.7028964068818624E-2</v>
      </c>
      <c r="DM102" s="7">
        <f t="shared" si="75"/>
        <v>-0.1920641522601465</v>
      </c>
      <c r="DN102" s="7">
        <f t="shared" si="75"/>
        <v>-0.42919973359908958</v>
      </c>
      <c r="DO102" s="7">
        <f t="shared" si="75"/>
        <v>-0.4686722411971056</v>
      </c>
      <c r="DP102" s="7">
        <f t="shared" si="75"/>
        <v>-0.49057996336015286</v>
      </c>
      <c r="DQ102" s="7">
        <f t="shared" si="75"/>
        <v>-0.27392567825366587</v>
      </c>
      <c r="DR102" s="7">
        <f t="shared" si="89"/>
        <v>-6.3175525461414139E-2</v>
      </c>
      <c r="DS102" s="7">
        <f t="shared" si="89"/>
        <v>-0.34551393477512971</v>
      </c>
      <c r="DT102" s="7">
        <f t="shared" si="89"/>
        <v>-0.34800800776744722</v>
      </c>
      <c r="DU102" s="7">
        <f t="shared" si="89"/>
        <v>-0.34929526555263379</v>
      </c>
      <c r="DV102" s="7">
        <f t="shared" si="89"/>
        <v>-0.37873243172403814</v>
      </c>
      <c r="DW102" s="7">
        <f t="shared" si="89"/>
        <v>-1.5052065896018263E-2</v>
      </c>
      <c r="DX102" s="7">
        <f t="shared" si="89"/>
        <v>0.35154342505068925</v>
      </c>
      <c r="DY102" s="7">
        <f t="shared" si="89"/>
        <v>0.24162903144272363</v>
      </c>
      <c r="DZ102" s="7">
        <f t="shared" si="89"/>
        <v>-0.35905344978658427</v>
      </c>
      <c r="EA102" s="7">
        <f t="shared" si="89"/>
        <v>-0.23404695523730368</v>
      </c>
      <c r="EB102" s="7">
        <f t="shared" si="89"/>
        <v>-0.11833214048560503</v>
      </c>
      <c r="EC102" s="7">
        <f t="shared" si="89"/>
        <v>-0.13221715147089697</v>
      </c>
      <c r="ED102" s="7">
        <f t="shared" si="89"/>
        <v>-0.25071015521509654</v>
      </c>
      <c r="EE102" s="7">
        <f t="shared" si="89"/>
        <v>-8.8430105977240991E-2</v>
      </c>
      <c r="EF102" s="7">
        <f t="shared" si="89"/>
        <v>0.12786163340284062</v>
      </c>
      <c r="EG102" s="7">
        <f t="shared" si="89"/>
        <v>-9.0499312750100813E-3</v>
      </c>
      <c r="EH102" s="7">
        <f t="shared" si="56"/>
        <v>0.34598249367757106</v>
      </c>
      <c r="EI102" s="7">
        <f t="shared" si="56"/>
        <v>0.22850183114743139</v>
      </c>
      <c r="EJ102" s="7">
        <f t="shared" si="85"/>
        <v>0.24816781738278326</v>
      </c>
      <c r="EK102" s="7">
        <f t="shared" si="85"/>
        <v>-4.679537089724306E-2</v>
      </c>
      <c r="EL102" s="7">
        <f t="shared" si="85"/>
        <v>-0.13159071179241533</v>
      </c>
      <c r="EM102" s="7">
        <f t="shared" si="85"/>
        <v>-0.17364363498254143</v>
      </c>
      <c r="EN102" s="7">
        <f t="shared" si="85"/>
        <v>4.6860636097851849E-2</v>
      </c>
      <c r="EO102" s="7">
        <f t="shared" si="85"/>
        <v>0.1983296399156238</v>
      </c>
      <c r="EP102" s="7">
        <f t="shared" si="85"/>
        <v>-0.26509138754646289</v>
      </c>
      <c r="EQ102" s="7">
        <f t="shared" si="85"/>
        <v>-6.0666202493589338E-2</v>
      </c>
      <c r="ER102" s="7">
        <f t="shared" si="85"/>
        <v>-0.13545432499807752</v>
      </c>
      <c r="ES102" s="7">
        <f t="shared" si="85"/>
        <v>-0.15113745844786841</v>
      </c>
      <c r="ET102" s="7">
        <f t="shared" si="85"/>
        <v>0.42194982177101359</v>
      </c>
      <c r="EU102" s="7">
        <f t="shared" si="85"/>
        <v>-7.4062734932720531E-2</v>
      </c>
      <c r="EV102" s="7">
        <f t="shared" si="85"/>
        <v>0.4616755441900029</v>
      </c>
      <c r="EW102" s="7">
        <f t="shared" si="85"/>
        <v>0.17175262487967347</v>
      </c>
      <c r="EX102" s="7">
        <f t="shared" si="85"/>
        <v>-0.33259831251691541</v>
      </c>
      <c r="EY102" s="7">
        <f t="shared" si="85"/>
        <v>-0.44862826017318724</v>
      </c>
      <c r="EZ102" s="7">
        <f t="shared" si="88"/>
        <v>0.10220171503375131</v>
      </c>
      <c r="FA102" s="7">
        <f t="shared" si="88"/>
        <v>0.2043611421220497</v>
      </c>
      <c r="FB102" s="7">
        <f t="shared" si="88"/>
        <v>-0.25988376250393408</v>
      </c>
      <c r="FC102" s="7">
        <f t="shared" si="88"/>
        <v>-0.18101028881418024</v>
      </c>
      <c r="FD102" s="7">
        <f t="shared" si="88"/>
        <v>-0.35946405170309514</v>
      </c>
      <c r="FE102" s="7">
        <f t="shared" si="88"/>
        <v>-7.1737032687517077E-2</v>
      </c>
      <c r="FF102" s="7">
        <f t="shared" si="88"/>
        <v>-1.2517836000933258E-2</v>
      </c>
      <c r="FG102" s="7">
        <f t="shared" si="88"/>
        <v>-0.48937952303867061</v>
      </c>
      <c r="FH102" s="7">
        <f t="shared" si="88"/>
        <v>0.49584147153336744</v>
      </c>
      <c r="FI102" s="7">
        <f t="shared" si="88"/>
        <v>-0.12236681180206688</v>
      </c>
      <c r="FJ102" s="7">
        <f t="shared" si="88"/>
        <v>0.14953358153962881</v>
      </c>
      <c r="FK102" s="7">
        <f t="shared" si="88"/>
        <v>0.36949513236783105</v>
      </c>
      <c r="FL102" s="7">
        <f t="shared" si="88"/>
        <v>0.13183045908556323</v>
      </c>
      <c r="FM102" s="7">
        <f t="shared" si="88"/>
        <v>-0.22144133474694172</v>
      </c>
      <c r="FN102" s="7">
        <f t="shared" si="88"/>
        <v>0.33111091571953466</v>
      </c>
      <c r="FO102" s="7">
        <f t="shared" si="88"/>
        <v>-0.32003589086366446</v>
      </c>
      <c r="FP102" s="7">
        <f t="shared" si="83"/>
        <v>0.20469166643954395</v>
      </c>
      <c r="FQ102" s="7">
        <f t="shared" si="83"/>
        <v>-0.14842757907808846</v>
      </c>
      <c r="FR102" s="7">
        <f t="shared" si="83"/>
        <v>0.17507610293790776</v>
      </c>
      <c r="FS102" s="7">
        <f t="shared" si="83"/>
        <v>-7.3398575586608672E-2</v>
      </c>
      <c r="FT102" s="7">
        <f t="shared" si="83"/>
        <v>8.0738973847722662E-2</v>
      </c>
      <c r="FU102" s="7">
        <f t="shared" si="83"/>
        <v>0.45285407935833533</v>
      </c>
      <c r="FV102" s="7">
        <f t="shared" si="83"/>
        <v>-0.21983836872030338</v>
      </c>
      <c r="FW102" s="7">
        <f t="shared" si="83"/>
        <v>-2.7239624732931844E-2</v>
      </c>
      <c r="FX102" s="7">
        <f t="shared" si="83"/>
        <v>0.36052714684277021</v>
      </c>
      <c r="FY102" s="7">
        <f t="shared" si="83"/>
        <v>-0.10897427891542621</v>
      </c>
      <c r="FZ102" s="7">
        <f t="shared" si="83"/>
        <v>0.3136128757358847</v>
      </c>
      <c r="GA102" s="7">
        <f t="shared" si="83"/>
        <v>-5.4940446298132883E-3</v>
      </c>
      <c r="GB102" s="7">
        <f t="shared" si="83"/>
        <v>-0.47862767691276531</v>
      </c>
      <c r="GC102" s="7">
        <f t="shared" si="83"/>
        <v>0.28351470841562332</v>
      </c>
      <c r="GD102" s="7">
        <f t="shared" si="83"/>
        <v>0.17696031127343304</v>
      </c>
      <c r="GE102" s="7">
        <f t="shared" si="83"/>
        <v>-0.11829990964088211</v>
      </c>
      <c r="GF102" s="7">
        <f t="shared" si="64"/>
        <v>0.27402245423991189</v>
      </c>
      <c r="GG102" s="7">
        <f t="shared" si="64"/>
        <v>-0.16533797867532485</v>
      </c>
      <c r="GH102" s="7">
        <f t="shared" si="64"/>
        <v>-2.6370142344603664E-2</v>
      </c>
      <c r="GI102" s="7">
        <f t="shared" si="64"/>
        <v>-0.29423458324120588</v>
      </c>
      <c r="GJ102" s="7">
        <f t="shared" si="64"/>
        <v>0.35272626438018051</v>
      </c>
      <c r="GK102" s="7">
        <f t="shared" si="64"/>
        <v>2.2028669481898078E-2</v>
      </c>
    </row>
    <row r="103" spans="6:193">
      <c r="F103" s="20">
        <v>101</v>
      </c>
      <c r="G103">
        <f>'Class data q'!J102</f>
        <v>-1.0984131219523785E-19</v>
      </c>
      <c r="H103" s="20">
        <f>'Class data q'!K102</f>
        <v>-3.8992388516474114E-20</v>
      </c>
      <c r="J103" s="89">
        <v>-3.0602230101619071E-21</v>
      </c>
      <c r="K103" s="7">
        <f t="shared" si="66"/>
        <v>-3.9604603725734933E-2</v>
      </c>
      <c r="L103" s="7">
        <f t="shared" si="82"/>
        <v>-0.18209210985480695</v>
      </c>
      <c r="M103" s="7">
        <f t="shared" si="82"/>
        <v>0.36824549347051061</v>
      </c>
      <c r="N103" s="7">
        <f t="shared" si="82"/>
        <v>0.4735062031253392</v>
      </c>
      <c r="O103" s="7">
        <f t="shared" si="82"/>
        <v>0.2356711390063424</v>
      </c>
      <c r="P103" s="7">
        <f t="shared" si="82"/>
        <v>7.3441150030703284E-2</v>
      </c>
      <c r="Q103" s="7">
        <f t="shared" si="82"/>
        <v>-0.20643677373300306</v>
      </c>
      <c r="R103" s="7">
        <f t="shared" si="82"/>
        <v>0.2696818696858827</v>
      </c>
      <c r="S103" s="7">
        <f t="shared" si="82"/>
        <v>0.42717327204809408</v>
      </c>
      <c r="T103" s="7">
        <f t="shared" si="82"/>
        <v>-0.31456579833491105</v>
      </c>
      <c r="U103" s="7">
        <f t="shared" si="82"/>
        <v>-0.40340694664877219</v>
      </c>
      <c r="V103" s="7">
        <f t="shared" si="82"/>
        <v>0.41504127877973929</v>
      </c>
      <c r="W103" s="7">
        <f t="shared" si="82"/>
        <v>0.28926096140685331</v>
      </c>
      <c r="X103" s="7">
        <f t="shared" si="82"/>
        <v>0.3141356041903407</v>
      </c>
      <c r="Y103" s="7">
        <f t="shared" si="82"/>
        <v>0.25419838377970194</v>
      </c>
      <c r="Z103" s="7">
        <f t="shared" si="82"/>
        <v>0.12849848658828478</v>
      </c>
      <c r="AA103" s="7">
        <f t="shared" si="82"/>
        <v>0.44715556016454627</v>
      </c>
      <c r="AB103" s="7">
        <f t="shared" si="81"/>
        <v>-0.28154602104885385</v>
      </c>
      <c r="AC103" s="7">
        <f t="shared" si="81"/>
        <v>-0.19694285879148765</v>
      </c>
      <c r="AD103" s="7">
        <f t="shared" si="81"/>
        <v>-7.6795877137982416E-2</v>
      </c>
      <c r="AE103" s="7">
        <f t="shared" si="81"/>
        <v>0.13727691892825078</v>
      </c>
      <c r="AF103" s="7">
        <f t="shared" si="81"/>
        <v>4.2963450697413919E-2</v>
      </c>
      <c r="AG103" s="7">
        <f t="shared" si="81"/>
        <v>-8.3596201868481046E-3</v>
      </c>
      <c r="AH103" s="7">
        <f t="shared" si="81"/>
        <v>0.31804506666443899</v>
      </c>
      <c r="AI103" s="7">
        <f t="shared" si="81"/>
        <v>0.19990936550311744</v>
      </c>
      <c r="AJ103" s="7">
        <f t="shared" si="81"/>
        <v>0.26915366362663917</v>
      </c>
      <c r="AK103" s="7">
        <f t="shared" si="81"/>
        <v>-0.11021752619126346</v>
      </c>
      <c r="AL103" s="7">
        <f t="shared" si="81"/>
        <v>0.39729830486612627</v>
      </c>
      <c r="AM103" s="7">
        <f t="shared" si="81"/>
        <v>-0.43124241492478177</v>
      </c>
      <c r="AN103" s="7">
        <f t="shared" si="81"/>
        <v>-0.17056100201443769</v>
      </c>
      <c r="AO103" s="7">
        <f t="shared" si="81"/>
        <v>0.40155430051984808</v>
      </c>
      <c r="AP103" s="7">
        <f t="shared" si="81"/>
        <v>-0.4531324540728292</v>
      </c>
      <c r="AQ103" s="7">
        <f t="shared" si="86"/>
        <v>-0.37707403960311581</v>
      </c>
      <c r="AR103" s="7">
        <f t="shared" si="86"/>
        <v>0.40155430051984808</v>
      </c>
      <c r="AS103" s="7">
        <f t="shared" si="86"/>
        <v>0.32889767781622936</v>
      </c>
      <c r="AT103" s="7">
        <f t="shared" si="86"/>
        <v>0.40155430051984808</v>
      </c>
      <c r="AU103" s="7">
        <f t="shared" si="86"/>
        <v>-0.4531324540728292</v>
      </c>
      <c r="AV103" s="7">
        <f t="shared" si="86"/>
        <v>0.40155430051984808</v>
      </c>
      <c r="AW103" s="7">
        <f t="shared" si="86"/>
        <v>-0.4531324540728292</v>
      </c>
      <c r="AX103" s="7">
        <f t="shared" si="86"/>
        <v>-0.4531324540728292</v>
      </c>
      <c r="AY103" s="7">
        <f t="shared" si="86"/>
        <v>0.40155430051984808</v>
      </c>
      <c r="AZ103" s="7">
        <f t="shared" si="86"/>
        <v>-0.4531324540728292</v>
      </c>
      <c r="BA103" s="7">
        <f t="shared" si="86"/>
        <v>-0.37707403960311581</v>
      </c>
      <c r="BB103" s="7">
        <f t="shared" si="86"/>
        <v>0.47421092322352365</v>
      </c>
      <c r="BC103" s="7">
        <f t="shared" si="86"/>
        <v>0.39484544210148442</v>
      </c>
      <c r="BD103" s="7">
        <f t="shared" si="86"/>
        <v>0.40155430051984808</v>
      </c>
      <c r="BE103" s="7">
        <f t="shared" si="86"/>
        <v>0.47421092322352365</v>
      </c>
      <c r="BF103" s="7">
        <f t="shared" si="86"/>
        <v>0.40155430051984808</v>
      </c>
      <c r="BG103" s="7">
        <f t="shared" si="87"/>
        <v>-0.37707403960311581</v>
      </c>
      <c r="BH103" s="7">
        <f t="shared" si="87"/>
        <v>-0.37707403960311581</v>
      </c>
      <c r="BI103" s="7">
        <f t="shared" si="87"/>
        <v>0.39484544210148442</v>
      </c>
      <c r="BJ103" s="7">
        <f t="shared" si="87"/>
        <v>0.48246515424773406</v>
      </c>
      <c r="BK103" s="7">
        <f t="shared" si="87"/>
        <v>4.2906685686148194E-2</v>
      </c>
      <c r="BL103" s="7">
        <f t="shared" si="87"/>
        <v>-0.48942501456559739</v>
      </c>
      <c r="BM103" s="7">
        <f t="shared" si="87"/>
        <v>0.17050625959473109</v>
      </c>
      <c r="BN103" s="7">
        <f t="shared" si="87"/>
        <v>-3.3747380445703357E-9</v>
      </c>
      <c r="BO103" s="7">
        <f t="shared" si="87"/>
        <v>-1.3689103184333362E-9</v>
      </c>
      <c r="BP103" s="7">
        <f t="shared" si="87"/>
        <v>-3.2338641986484618E-8</v>
      </c>
      <c r="BQ103" s="7">
        <f t="shared" si="87"/>
        <v>-1.9772992865263461E-7</v>
      </c>
      <c r="BR103" s="7">
        <f t="shared" si="87"/>
        <v>-9.1783784628152176E-7</v>
      </c>
      <c r="BS103" s="7">
        <f t="shared" si="87"/>
        <v>9.8938642478007969E-10</v>
      </c>
      <c r="BT103" s="7">
        <f t="shared" si="87"/>
        <v>-1.2184426800843084E-9</v>
      </c>
      <c r="BU103" s="7">
        <f t="shared" si="87"/>
        <v>-3.9604603725734933E-2</v>
      </c>
      <c r="BV103" s="7">
        <f t="shared" si="87"/>
        <v>-0.18209210985480695</v>
      </c>
      <c r="BW103" s="7">
        <f t="shared" si="90"/>
        <v>0.36824549347051061</v>
      </c>
      <c r="BX103" s="7">
        <f t="shared" si="90"/>
        <v>0.4735062031253392</v>
      </c>
      <c r="BY103" s="7">
        <f t="shared" si="90"/>
        <v>0.2356711390063424</v>
      </c>
      <c r="BZ103" s="7">
        <f t="shared" si="90"/>
        <v>0.36163567696024757</v>
      </c>
      <c r="CA103" s="7">
        <f t="shared" si="90"/>
        <v>-0.11267369713988273</v>
      </c>
      <c r="CB103" s="7">
        <f t="shared" si="90"/>
        <v>-6.8598327983664831E-2</v>
      </c>
      <c r="CC103" s="7">
        <f t="shared" si="90"/>
        <v>-0.49837783787907597</v>
      </c>
      <c r="CD103" s="7">
        <f t="shared" si="90"/>
        <v>-0.4217274058877365</v>
      </c>
      <c r="CE103" s="7">
        <f t="shared" si="90"/>
        <v>0.10741404301045065</v>
      </c>
      <c r="CF103" s="7">
        <f t="shared" si="90"/>
        <v>-6.036780991064461E-2</v>
      </c>
      <c r="CG103" s="7">
        <f t="shared" si="90"/>
        <v>0.44092103515257008</v>
      </c>
      <c r="CH103" s="7">
        <f t="shared" si="90"/>
        <v>-0.15870917174149213</v>
      </c>
      <c r="CI103" s="7">
        <f t="shared" si="90"/>
        <v>0.1059282247500164</v>
      </c>
      <c r="CJ103" s="7">
        <f t="shared" si="90"/>
        <v>-0.2472229462021005</v>
      </c>
      <c r="CK103" s="7">
        <f t="shared" si="90"/>
        <v>0.10962686708298008</v>
      </c>
      <c r="CL103" s="7">
        <f t="shared" si="90"/>
        <v>-0.34824591614153633</v>
      </c>
      <c r="CM103" s="7">
        <f t="shared" si="84"/>
        <v>-0.12094231118362586</v>
      </c>
      <c r="CN103" s="7">
        <f t="shared" si="84"/>
        <v>0.17202396803895681</v>
      </c>
      <c r="CO103" s="7">
        <f t="shared" si="84"/>
        <v>-0.21983164239145481</v>
      </c>
      <c r="CP103" s="7">
        <f t="shared" si="84"/>
        <v>2.9771589633583062E-2</v>
      </c>
      <c r="CQ103" s="7">
        <f t="shared" si="84"/>
        <v>1.8346704646319267E-2</v>
      </c>
      <c r="CR103" s="7">
        <f t="shared" si="84"/>
        <v>-0.44562769074218522</v>
      </c>
      <c r="CS103" s="7">
        <f t="shared" si="84"/>
        <v>-6.7054839898901264E-3</v>
      </c>
      <c r="CT103" s="7">
        <f t="shared" si="84"/>
        <v>0.44970172373723472</v>
      </c>
      <c r="CU103" s="7">
        <f t="shared" si="84"/>
        <v>1.9081549642578466E-2</v>
      </c>
      <c r="CV103" s="7">
        <f t="shared" si="84"/>
        <v>-0.46210405505917151</v>
      </c>
      <c r="CW103" s="7">
        <f t="shared" si="84"/>
        <v>0.35738653623860728</v>
      </c>
      <c r="CX103" s="7">
        <f t="shared" si="84"/>
        <v>-0.31159099931622336</v>
      </c>
      <c r="CY103" s="7">
        <f t="shared" si="84"/>
        <v>0.1353805281775351</v>
      </c>
      <c r="CZ103" s="7">
        <f t="shared" si="84"/>
        <v>-1.2755862680592145E-2</v>
      </c>
      <c r="DA103" s="7">
        <f t="shared" si="84"/>
        <v>-0.20571236137203641</v>
      </c>
      <c r="DB103" s="7">
        <f t="shared" si="75"/>
        <v>2.5876990443606473E-2</v>
      </c>
      <c r="DC103" s="7">
        <f t="shared" si="75"/>
        <v>0.3138012940795587</v>
      </c>
      <c r="DD103" s="7">
        <f t="shared" si="75"/>
        <v>0.32893694668651285</v>
      </c>
      <c r="DE103" s="7">
        <f t="shared" si="75"/>
        <v>-0.10676220965135741</v>
      </c>
      <c r="DF103" s="7">
        <f t="shared" si="75"/>
        <v>0</v>
      </c>
      <c r="DG103" s="7">
        <f t="shared" si="75"/>
        <v>-0.45401889810512563</v>
      </c>
      <c r="DH103" s="7">
        <f t="shared" si="75"/>
        <v>0.45775023453657582</v>
      </c>
      <c r="DI103" s="7">
        <f t="shared" si="75"/>
        <v>-4.3411313163156606E-2</v>
      </c>
      <c r="DJ103" s="7">
        <f t="shared" si="75"/>
        <v>-0.21717631754106748</v>
      </c>
      <c r="DK103" s="7">
        <f t="shared" si="75"/>
        <v>3.6038029238255831E-2</v>
      </c>
      <c r="DL103" s="7">
        <f t="shared" si="75"/>
        <v>-0.27283809650629109</v>
      </c>
      <c r="DM103" s="7">
        <f t="shared" ref="DM103:EB166" si="91">IF(MOD(DM$3/$J103,1)&gt;0.5,-(1-MOD(DM$3/$J103,1)),MOD(DM$3/$J103,1))</f>
        <v>-0.21409091702922467</v>
      </c>
      <c r="DN103" s="7">
        <f t="shared" si="91"/>
        <v>0.2743452734195273</v>
      </c>
      <c r="DO103" s="7">
        <f t="shared" si="91"/>
        <v>0.32373812376584965</v>
      </c>
      <c r="DP103" s="7">
        <f t="shared" si="91"/>
        <v>-3.5552118671915878E-2</v>
      </c>
      <c r="DQ103" s="7">
        <f t="shared" si="91"/>
        <v>-0.15236613539542532</v>
      </c>
      <c r="DR103" s="7">
        <f t="shared" si="91"/>
        <v>0.19861479382646507</v>
      </c>
      <c r="DS103" s="7">
        <f t="shared" si="91"/>
        <v>-0.14894928832222831</v>
      </c>
      <c r="DT103" s="7">
        <f t="shared" si="91"/>
        <v>-0.45199406260468322</v>
      </c>
      <c r="DU103" s="7">
        <f t="shared" si="91"/>
        <v>-0.49819791238581956</v>
      </c>
      <c r="DV103" s="7">
        <f t="shared" si="91"/>
        <v>-0.12774427904463437</v>
      </c>
      <c r="DW103" s="7">
        <f t="shared" si="91"/>
        <v>-0.18084063834990616</v>
      </c>
      <c r="DX103" s="7">
        <f t="shared" si="91"/>
        <v>8.4220700721232333E-2</v>
      </c>
      <c r="DY103" s="7">
        <f t="shared" si="91"/>
        <v>0.1390372343685442</v>
      </c>
      <c r="DZ103" s="7">
        <f t="shared" si="91"/>
        <v>4.4787050851539334E-2</v>
      </c>
      <c r="EA103" s="7">
        <f t="shared" si="91"/>
        <v>0.46405278853330856</v>
      </c>
      <c r="EB103" s="7">
        <f t="shared" si="91"/>
        <v>0.21886529505246699</v>
      </c>
      <c r="EC103" s="7">
        <f t="shared" si="89"/>
        <v>-0.27951270596423683</v>
      </c>
      <c r="ED103" s="7">
        <f t="shared" si="89"/>
        <v>0.46738973415253326</v>
      </c>
      <c r="EE103" s="7">
        <f t="shared" si="89"/>
        <v>-0.38756724096954542</v>
      </c>
      <c r="EF103" s="7">
        <f t="shared" si="89"/>
        <v>0.3758435926878434</v>
      </c>
      <c r="EG103" s="7">
        <f t="shared" si="89"/>
        <v>3.4595406851622101E-2</v>
      </c>
      <c r="EH103" s="7">
        <f t="shared" si="56"/>
        <v>0.31166970721550058</v>
      </c>
      <c r="EI103" s="7">
        <f t="shared" si="56"/>
        <v>-0.22537827770057106</v>
      </c>
      <c r="EJ103" s="7">
        <f t="shared" si="85"/>
        <v>0.48049764262663075</v>
      </c>
      <c r="EK103" s="7">
        <f t="shared" si="85"/>
        <v>7.599594361806794E-5</v>
      </c>
      <c r="EL103" s="7">
        <f t="shared" si="85"/>
        <v>6.32588713308877E-2</v>
      </c>
      <c r="EM103" s="7">
        <f t="shared" si="85"/>
        <v>0.23355667053434104</v>
      </c>
      <c r="EN103" s="7">
        <f t="shared" si="85"/>
        <v>0.36169332551313005</v>
      </c>
      <c r="EO103" s="7">
        <f t="shared" si="85"/>
        <v>0.47811966845759457</v>
      </c>
      <c r="EP103" s="7">
        <f t="shared" si="85"/>
        <v>5.7962952015913061E-2</v>
      </c>
      <c r="EQ103" s="7">
        <f t="shared" si="85"/>
        <v>0.43458484259258512</v>
      </c>
      <c r="ER103" s="7">
        <f t="shared" si="85"/>
        <v>-0.39570534514393785</v>
      </c>
      <c r="ES103" s="7">
        <f t="shared" si="85"/>
        <v>0.14813842629629903</v>
      </c>
      <c r="ET103" s="7">
        <f t="shared" si="85"/>
        <v>-0.34952564669674757</v>
      </c>
      <c r="EU103" s="7">
        <f t="shared" si="85"/>
        <v>0.31316666028055806</v>
      </c>
      <c r="EV103" s="7">
        <f t="shared" si="85"/>
        <v>0.35750567029768376</v>
      </c>
      <c r="EW103" s="7">
        <f t="shared" si="85"/>
        <v>-4.8766613380038848E-2</v>
      </c>
      <c r="EX103" s="7">
        <f t="shared" si="85"/>
        <v>0.42139642225353668</v>
      </c>
      <c r="EY103" s="7">
        <f t="shared" si="85"/>
        <v>-0.38386733768282966</v>
      </c>
      <c r="EZ103" s="7">
        <f t="shared" si="88"/>
        <v>2.7777202379752453E-2</v>
      </c>
      <c r="FA103" s="7">
        <f t="shared" si="88"/>
        <v>0.30670108591823464</v>
      </c>
      <c r="FB103" s="7">
        <f t="shared" si="88"/>
        <v>-0.39569178191771925</v>
      </c>
      <c r="FC103" s="7">
        <f t="shared" si="88"/>
        <v>-0.28352091960434223</v>
      </c>
      <c r="FD103" s="7">
        <f t="shared" si="88"/>
        <v>0.31119573444132698</v>
      </c>
      <c r="FE103" s="7">
        <f t="shared" si="88"/>
        <v>-0.46811216297571434</v>
      </c>
      <c r="FF103" s="7">
        <f t="shared" si="88"/>
        <v>-0.34254345455072865</v>
      </c>
      <c r="FG103" s="7">
        <f t="shared" si="88"/>
        <v>-0.45865338050305127</v>
      </c>
      <c r="FH103" s="7">
        <f t="shared" si="88"/>
        <v>0.39108052889059763</v>
      </c>
      <c r="FI103" s="7">
        <f t="shared" si="88"/>
        <v>-1.1217160011256055E-2</v>
      </c>
      <c r="FJ103" s="7">
        <f t="shared" si="88"/>
        <v>0.15022757463111702</v>
      </c>
      <c r="FK103" s="7">
        <f t="shared" si="88"/>
        <v>-0.32821745452201867</v>
      </c>
      <c r="FL103" s="7">
        <f t="shared" si="88"/>
        <v>-0.49970716897769307</v>
      </c>
      <c r="FM103" s="7">
        <f t="shared" si="88"/>
        <v>0.32555339525060845</v>
      </c>
      <c r="FN103" s="7">
        <f t="shared" si="88"/>
        <v>3.072606772002473E-2</v>
      </c>
      <c r="FO103" s="7">
        <f t="shared" si="88"/>
        <v>-0.42997945343449828</v>
      </c>
      <c r="FP103" s="7">
        <f t="shared" si="83"/>
        <v>0.10154784862788802</v>
      </c>
      <c r="FQ103" s="7">
        <f t="shared" si="83"/>
        <v>-0.35584746184213145</v>
      </c>
      <c r="FR103" s="7">
        <f t="shared" si="83"/>
        <v>-0.3421936160475525</v>
      </c>
      <c r="FS103" s="7">
        <f t="shared" si="83"/>
        <v>-0.35685841709710076</v>
      </c>
      <c r="FT103" s="7">
        <f t="shared" si="83"/>
        <v>-8.0700553210817816E-2</v>
      </c>
      <c r="FU103" s="7">
        <f t="shared" si="83"/>
        <v>0.46792357404085294</v>
      </c>
      <c r="FV103" s="7">
        <f t="shared" si="83"/>
        <v>0.14842926921761546</v>
      </c>
      <c r="FW103" s="7">
        <f t="shared" si="64"/>
        <v>-0.36562705332659107</v>
      </c>
      <c r="FX103" s="7">
        <f t="shared" si="64"/>
        <v>0.13618717719259621</v>
      </c>
      <c r="FY103" s="7">
        <f t="shared" si="64"/>
        <v>-0.23172633509722118</v>
      </c>
      <c r="FZ103" s="7">
        <f t="shared" si="64"/>
        <v>0.19961755615167931</v>
      </c>
      <c r="GA103" s="7">
        <f t="shared" si="64"/>
        <v>-0.44504971530113835</v>
      </c>
      <c r="GB103" s="7">
        <f t="shared" si="64"/>
        <v>0.24646634595410433</v>
      </c>
      <c r="GC103" s="7">
        <f t="shared" si="83"/>
        <v>0.47342209533962887</v>
      </c>
      <c r="GD103" s="7">
        <f t="shared" si="83"/>
        <v>-0.1411282054905314</v>
      </c>
      <c r="GE103" s="7">
        <f t="shared" si="83"/>
        <v>0.11897838237928227</v>
      </c>
      <c r="GF103" s="7">
        <f t="shared" ref="FW103:GK166" si="92">IF(MOD(GF$3/$J103,1)&gt;0.5,-(1-MOD(GF$3/$J103,1)),MOD(GF$3/$J103,1))</f>
        <v>0.42433809260546695</v>
      </c>
      <c r="GG103" s="7">
        <f t="shared" si="92"/>
        <v>-7.1930521764443256E-2</v>
      </c>
      <c r="GH103" s="7">
        <f t="shared" si="92"/>
        <v>-3.2377671159338206E-3</v>
      </c>
      <c r="GI103" s="7">
        <f t="shared" si="92"/>
        <v>0.20063505284178973</v>
      </c>
      <c r="GJ103" s="7">
        <f t="shared" si="92"/>
        <v>-0.45837995335750747</v>
      </c>
      <c r="GK103" s="7">
        <f t="shared" si="92"/>
        <v>0.35646570946164502</v>
      </c>
    </row>
    <row r="104" spans="6:193">
      <c r="F104" s="20">
        <v>102</v>
      </c>
      <c r="G104">
        <f>'Class data q'!J103</f>
        <v>-3.0602230101619071E-21</v>
      </c>
      <c r="H104" s="20">
        <f>'Class data q'!K103</f>
        <v>-1.0710780535566676E-20</v>
      </c>
      <c r="J104" s="88">
        <v>-1.6708239311322472E-21</v>
      </c>
      <c r="K104" s="7">
        <f t="shared" si="66"/>
        <v>0.26302755470331363</v>
      </c>
      <c r="L104" s="7">
        <f t="shared" si="82"/>
        <v>-0.12785853078219134</v>
      </c>
      <c r="M104" s="7">
        <f t="shared" si="82"/>
        <v>0.12151241071171626</v>
      </c>
      <c r="N104" s="7">
        <f t="shared" si="82"/>
        <v>-0.30230084615755004</v>
      </c>
      <c r="O104" s="7">
        <f t="shared" si="82"/>
        <v>0.23808425594552318</v>
      </c>
      <c r="P104" s="7">
        <f t="shared" si="82"/>
        <v>-9.0541866753483191E-2</v>
      </c>
      <c r="Q104" s="7">
        <f t="shared" si="82"/>
        <v>0.36896444938611239</v>
      </c>
      <c r="R104" s="7">
        <f t="shared" si="82"/>
        <v>0.47882971487706527</v>
      </c>
      <c r="S104" s="7">
        <f t="shared" si="82"/>
        <v>0.4628701804249431</v>
      </c>
      <c r="T104" s="7">
        <f t="shared" si="82"/>
        <v>6.4461799983462242E-2</v>
      </c>
      <c r="U104" s="7">
        <f t="shared" si="82"/>
        <v>-0.28121071764871886</v>
      </c>
      <c r="V104" s="7">
        <f t="shared" si="82"/>
        <v>0.48304676887573805</v>
      </c>
      <c r="W104" s="7">
        <f t="shared" si="82"/>
        <v>0.39449506422212721</v>
      </c>
      <c r="X104" s="7">
        <f t="shared" si="82"/>
        <v>-0.17394335857505894</v>
      </c>
      <c r="Y104" s="7">
        <f t="shared" si="82"/>
        <v>-0.40841889385180252</v>
      </c>
      <c r="Z104" s="7">
        <f t="shared" si="82"/>
        <v>-0.15865017527460168</v>
      </c>
      <c r="AA104" s="7">
        <f t="shared" si="82"/>
        <v>0.35482125991043745</v>
      </c>
      <c r="AB104" s="7">
        <f t="shared" si="81"/>
        <v>8.2445575052929598E-3</v>
      </c>
      <c r="AC104" s="7">
        <f t="shared" si="81"/>
        <v>0.20563535593731785</v>
      </c>
      <c r="AD104" s="7">
        <f t="shared" si="81"/>
        <v>0.4469096837181894</v>
      </c>
      <c r="AE104" s="7">
        <f t="shared" si="81"/>
        <v>-0.46865279373514568</v>
      </c>
      <c r="AF104" s="7">
        <f t="shared" si="81"/>
        <v>0.46451239669625011</v>
      </c>
      <c r="AG104" s="7">
        <f t="shared" si="81"/>
        <v>-0.32035479731526095</v>
      </c>
      <c r="AH104" s="7">
        <f t="shared" si="81"/>
        <v>0.14886933174454953</v>
      </c>
      <c r="AI104" s="7">
        <f t="shared" si="81"/>
        <v>0.39843460381962359</v>
      </c>
      <c r="AJ104" s="7">
        <f t="shared" si="81"/>
        <v>-0.11615053121931851</v>
      </c>
      <c r="AK104" s="7">
        <f t="shared" si="81"/>
        <v>1.9874423993314849E-2</v>
      </c>
      <c r="AL104" s="7">
        <f t="shared" si="81"/>
        <v>-0.26226569365826435</v>
      </c>
      <c r="AM104" s="7">
        <f t="shared" si="81"/>
        <v>8.9056294644251466E-2</v>
      </c>
      <c r="AN104" s="7">
        <f t="shared" si="81"/>
        <v>0.46788025443674996</v>
      </c>
      <c r="AO104" s="7">
        <f t="shared" si="81"/>
        <v>0.31112700821626049</v>
      </c>
      <c r="AP104" s="7">
        <f t="shared" si="81"/>
        <v>0.28284273474207566</v>
      </c>
      <c r="AQ104" s="7">
        <f t="shared" si="86"/>
        <v>-0.31393871961967079</v>
      </c>
      <c r="AR104" s="7">
        <f t="shared" si="86"/>
        <v>0.31112700821626049</v>
      </c>
      <c r="AS104" s="7">
        <f t="shared" si="86"/>
        <v>0.32526914495332448</v>
      </c>
      <c r="AT104" s="7">
        <f t="shared" si="86"/>
        <v>0.31112700821626049</v>
      </c>
      <c r="AU104" s="7">
        <f t="shared" si="86"/>
        <v>0.28284273474207566</v>
      </c>
      <c r="AV104" s="7">
        <f t="shared" si="86"/>
        <v>0.31112700821626049</v>
      </c>
      <c r="AW104" s="7">
        <f t="shared" si="86"/>
        <v>0.28284273474207566</v>
      </c>
      <c r="AX104" s="7">
        <f t="shared" si="86"/>
        <v>0.28284273474207566</v>
      </c>
      <c r="AY104" s="7">
        <f t="shared" si="86"/>
        <v>0.31112700821626049</v>
      </c>
      <c r="AZ104" s="7">
        <f t="shared" si="86"/>
        <v>0.28284273474207566</v>
      </c>
      <c r="BA104" s="7">
        <f t="shared" si="86"/>
        <v>-0.31393871961967079</v>
      </c>
      <c r="BB104" s="7">
        <f t="shared" si="86"/>
        <v>0.2969848714791965</v>
      </c>
      <c r="BC104" s="7">
        <f t="shared" si="86"/>
        <v>-0.37359622226148304</v>
      </c>
      <c r="BD104" s="7">
        <f t="shared" si="86"/>
        <v>0.31112700821626049</v>
      </c>
      <c r="BE104" s="7">
        <f t="shared" si="86"/>
        <v>0.2969848714791965</v>
      </c>
      <c r="BF104" s="7">
        <f t="shared" si="86"/>
        <v>0.31112700821626049</v>
      </c>
      <c r="BG104" s="7">
        <f t="shared" si="87"/>
        <v>-0.31393871961967079</v>
      </c>
      <c r="BH104" s="7">
        <f t="shared" si="87"/>
        <v>-0.31393871961967079</v>
      </c>
      <c r="BI104" s="7">
        <f t="shared" si="87"/>
        <v>-0.37359622226148304</v>
      </c>
      <c r="BJ104" s="7">
        <f t="shared" si="87"/>
        <v>0.42749457291131421</v>
      </c>
      <c r="BK104" s="7">
        <f t="shared" si="87"/>
        <v>0.3439825834691419</v>
      </c>
      <c r="BL104" s="7">
        <f t="shared" si="87"/>
        <v>0.47097807385466695</v>
      </c>
      <c r="BM104" s="7">
        <f t="shared" si="87"/>
        <v>0.49933824579142083</v>
      </c>
      <c r="BN104" s="7">
        <f t="shared" si="87"/>
        <v>-6.1810527807182325E-9</v>
      </c>
      <c r="BO104" s="7">
        <f t="shared" si="87"/>
        <v>-2.5072486309341002E-9</v>
      </c>
      <c r="BP104" s="7">
        <f t="shared" si="87"/>
        <v>-5.9230331972415229E-8</v>
      </c>
      <c r="BQ104" s="7">
        <f t="shared" si="87"/>
        <v>-3.6215526122429509E-7</v>
      </c>
      <c r="BR104" s="7">
        <f t="shared" si="87"/>
        <v>-1.6810798818545081E-6</v>
      </c>
      <c r="BS104" s="7">
        <f t="shared" si="87"/>
        <v>1.8121257701893512E-9</v>
      </c>
      <c r="BT104" s="7">
        <f t="shared" si="87"/>
        <v>-2.2316571923752804E-9</v>
      </c>
      <c r="BU104" s="7">
        <f t="shared" si="87"/>
        <v>0.26302755470331363</v>
      </c>
      <c r="BV104" s="7">
        <f t="shared" si="87"/>
        <v>-0.12785853078219134</v>
      </c>
      <c r="BW104" s="7">
        <f t="shared" si="90"/>
        <v>0.12151241071171626</v>
      </c>
      <c r="BX104" s="7">
        <f t="shared" si="90"/>
        <v>-0.30230084615755004</v>
      </c>
      <c r="BY104" s="7">
        <f t="shared" si="90"/>
        <v>0.23808425594552318</v>
      </c>
      <c r="BZ104" s="7">
        <f t="shared" si="90"/>
        <v>1.9142594107563582E-2</v>
      </c>
      <c r="CA104" s="7">
        <f t="shared" si="90"/>
        <v>0.27641422443051056</v>
      </c>
      <c r="CB104" s="7">
        <f t="shared" si="90"/>
        <v>0.45131538256441672</v>
      </c>
      <c r="CC104" s="7">
        <f t="shared" si="90"/>
        <v>-8.3853450295805487E-2</v>
      </c>
      <c r="CD104" s="7">
        <f t="shared" si="90"/>
        <v>-0.4076364990094703</v>
      </c>
      <c r="CE104" s="7">
        <f t="shared" si="90"/>
        <v>-1.543711647281043E-2</v>
      </c>
      <c r="CF104" s="7">
        <f t="shared" si="90"/>
        <v>0.41073971889318273</v>
      </c>
      <c r="CG104" s="7">
        <f t="shared" si="90"/>
        <v>4.7663780753907758E-2</v>
      </c>
      <c r="CH104" s="7">
        <f t="shared" si="90"/>
        <v>0.41227168074294696</v>
      </c>
      <c r="CI104" s="7">
        <f t="shared" si="90"/>
        <v>-6.4503816155820459E-2</v>
      </c>
      <c r="CJ104" s="7">
        <f t="shared" si="90"/>
        <v>-0.29219165298468397</v>
      </c>
      <c r="CK104" s="7">
        <f t="shared" si="90"/>
        <v>-0.13738437089548938</v>
      </c>
      <c r="CL104" s="7">
        <f t="shared" si="90"/>
        <v>0.20973309226428682</v>
      </c>
      <c r="CM104" s="7">
        <f t="shared" si="84"/>
        <v>-0.41341293487357689</v>
      </c>
      <c r="CN104" s="7">
        <f t="shared" si="84"/>
        <v>-0.11007980519389093</v>
      </c>
      <c r="CO104" s="7">
        <f t="shared" si="84"/>
        <v>0.31538131043043904</v>
      </c>
      <c r="CP104" s="7">
        <f t="shared" si="84"/>
        <v>5.6192211767665867E-2</v>
      </c>
      <c r="CQ104" s="7">
        <f t="shared" si="84"/>
        <v>0.45862562418005837</v>
      </c>
      <c r="CR104" s="7">
        <f t="shared" si="84"/>
        <v>0.49437827242763888</v>
      </c>
      <c r="CS104" s="7">
        <f t="shared" si="84"/>
        <v>-3.7229551631526192E-2</v>
      </c>
      <c r="CT104" s="7">
        <f t="shared" si="84"/>
        <v>0.33426970214350149</v>
      </c>
      <c r="CU104" s="7">
        <f t="shared" si="84"/>
        <v>-0.21264399002757273</v>
      </c>
      <c r="CV104" s="7">
        <f t="shared" si="84"/>
        <v>0.38616598555381643</v>
      </c>
      <c r="CW104" s="7">
        <f t="shared" si="84"/>
        <v>-0.15168042921072811</v>
      </c>
      <c r="CX104" s="7">
        <f t="shared" si="84"/>
        <v>-0.31069737847991519</v>
      </c>
      <c r="CY104" s="7">
        <f t="shared" si="84"/>
        <v>0.3395253535375673</v>
      </c>
      <c r="CZ104" s="7">
        <f t="shared" si="84"/>
        <v>-9.4836553520735833E-2</v>
      </c>
      <c r="DA104" s="7">
        <f t="shared" si="84"/>
        <v>6.0966095155208677E-2</v>
      </c>
      <c r="DB104" s="7">
        <f t="shared" ref="DB104:DQ167" si="93">IF(MOD(DB$3/$J104,1)&gt;0.5,-(1-MOD(DB$3/$J104,1)),MOD(DB$3/$J104,1))</f>
        <v>0.38165778610954249</v>
      </c>
      <c r="DC104" s="7">
        <f t="shared" si="93"/>
        <v>0.22726934178819924</v>
      </c>
      <c r="DD104" s="7">
        <f t="shared" si="93"/>
        <v>-8.187827227160227E-2</v>
      </c>
      <c r="DE104" s="7">
        <f t="shared" si="93"/>
        <v>-0.25919383330654</v>
      </c>
      <c r="DF104" s="7">
        <f t="shared" si="93"/>
        <v>-0.16843477451982469</v>
      </c>
      <c r="DG104" s="7">
        <f t="shared" si="93"/>
        <v>0</v>
      </c>
      <c r="DH104" s="7">
        <f t="shared" si="93"/>
        <v>-0.12046957937496927</v>
      </c>
      <c r="DI104" s="7">
        <f t="shared" si="93"/>
        <v>0.26796754457653016</v>
      </c>
      <c r="DJ104" s="7">
        <f t="shared" si="93"/>
        <v>-0.3035983463188785</v>
      </c>
      <c r="DK104" s="7">
        <f t="shared" si="93"/>
        <v>-0.37695001908150516</v>
      </c>
      <c r="DL104" s="7">
        <f t="shared" si="93"/>
        <v>-0.24102248869019149</v>
      </c>
      <c r="DM104" s="7">
        <f t="shared" si="93"/>
        <v>-0.40403370522417958</v>
      </c>
      <c r="DN104" s="7">
        <f t="shared" si="93"/>
        <v>6.4820067461823783E-3</v>
      </c>
      <c r="DO104" s="7">
        <f t="shared" si="93"/>
        <v>0.11555836929898078</v>
      </c>
      <c r="DP104" s="7">
        <f t="shared" si="93"/>
        <v>-0.28789761374954992</v>
      </c>
      <c r="DQ104" s="7">
        <f t="shared" si="93"/>
        <v>0.21432358192609513</v>
      </c>
      <c r="DR104" s="7">
        <f t="shared" si="91"/>
        <v>-0.44917914037051787</v>
      </c>
      <c r="DS104" s="7">
        <f t="shared" si="91"/>
        <v>0.47127855291086007</v>
      </c>
      <c r="DT104" s="7">
        <f t="shared" si="91"/>
        <v>-0.21107148285580024</v>
      </c>
      <c r="DU104" s="7">
        <f t="shared" si="91"/>
        <v>-0.29569684739817603</v>
      </c>
      <c r="DV104" s="7">
        <f t="shared" si="91"/>
        <v>-0.19414454954312532</v>
      </c>
      <c r="DW104" s="7">
        <f t="shared" si="91"/>
        <v>0.45530205368237375</v>
      </c>
      <c r="DX104" s="7">
        <f t="shared" si="91"/>
        <v>-0.18522100109976236</v>
      </c>
      <c r="DY104" s="7">
        <f t="shared" si="91"/>
        <v>-0.41108184621072041</v>
      </c>
      <c r="DZ104" s="7">
        <f t="shared" si="91"/>
        <v>-0.19640157896787969</v>
      </c>
      <c r="EA104" s="7">
        <f t="shared" si="91"/>
        <v>0.42968781570903047</v>
      </c>
      <c r="EB104" s="7">
        <f t="shared" si="91"/>
        <v>-7.5219477486768938E-2</v>
      </c>
      <c r="EC104" s="7">
        <f t="shared" si="89"/>
        <v>1.1968706706738885E-2</v>
      </c>
      <c r="ED104" s="7">
        <f t="shared" si="89"/>
        <v>0.22214311545002374</v>
      </c>
      <c r="EE104" s="7">
        <f t="shared" si="89"/>
        <v>-0.33185412296303696</v>
      </c>
      <c r="EF104" s="7">
        <f t="shared" si="89"/>
        <v>-0.1126608089200829</v>
      </c>
      <c r="EG104" s="7">
        <f t="shared" si="89"/>
        <v>-0.15011277761158226</v>
      </c>
      <c r="EH104" s="7">
        <f t="shared" si="56"/>
        <v>0.48597422061990869</v>
      </c>
      <c r="EI104" s="7">
        <f t="shared" si="56"/>
        <v>-1.4880743028356846E-2</v>
      </c>
      <c r="EJ104" s="7">
        <f t="shared" si="85"/>
        <v>0.27797704614675922</v>
      </c>
      <c r="EK104" s="7">
        <f t="shared" si="85"/>
        <v>0.14605309242620024</v>
      </c>
      <c r="EL104" s="7">
        <f t="shared" si="85"/>
        <v>-0.16926714389548181</v>
      </c>
      <c r="EM104" s="7">
        <f t="shared" si="85"/>
        <v>0.28855828399997563</v>
      </c>
      <c r="EN104" s="7">
        <f t="shared" si="85"/>
        <v>0.30307449463722946</v>
      </c>
      <c r="EO104" s="7">
        <f t="shared" si="85"/>
        <v>0.48318741496393613</v>
      </c>
      <c r="EP104" s="7">
        <f t="shared" si="85"/>
        <v>-0.4640968583779852</v>
      </c>
      <c r="EQ104" s="7">
        <f t="shared" si="85"/>
        <v>-0.35776489198542549</v>
      </c>
      <c r="ER104" s="7">
        <f t="shared" si="85"/>
        <v>-0.20084569067159919</v>
      </c>
      <c r="ES104" s="7">
        <f t="shared" si="85"/>
        <v>2.7326306425834446E-2</v>
      </c>
      <c r="ET104" s="7">
        <f t="shared" si="85"/>
        <v>0.11060777882744333</v>
      </c>
      <c r="EU104" s="7">
        <f t="shared" si="85"/>
        <v>0.20637326578867032</v>
      </c>
      <c r="EV104" s="7">
        <f t="shared" si="85"/>
        <v>-0.16746520411535926</v>
      </c>
      <c r="EW104" s="7">
        <f t="shared" si="85"/>
        <v>-0.22723164577763555</v>
      </c>
      <c r="EX104" s="7">
        <f t="shared" si="85"/>
        <v>-0.42044419438309433</v>
      </c>
      <c r="EY104" s="7">
        <f t="shared" si="85"/>
        <v>0.39649050737511971</v>
      </c>
      <c r="EZ104" s="7">
        <f t="shared" si="88"/>
        <v>0.16366013809823698</v>
      </c>
      <c r="FA104" s="7">
        <f t="shared" si="88"/>
        <v>-0.48981660057438603</v>
      </c>
      <c r="FB104" s="7">
        <f t="shared" si="88"/>
        <v>0.32309361029251704</v>
      </c>
      <c r="FC104" s="7">
        <f t="shared" si="88"/>
        <v>-0.38137464449715708</v>
      </c>
      <c r="FD104" s="7">
        <f t="shared" si="88"/>
        <v>-0.11306888029440643</v>
      </c>
      <c r="FE104" s="7">
        <f t="shared" si="88"/>
        <v>-0.4568565275772869</v>
      </c>
      <c r="FF104" s="7">
        <f t="shared" si="88"/>
        <v>0.43626120314272043</v>
      </c>
      <c r="FG104" s="7">
        <f t="shared" si="88"/>
        <v>8.6989467272388765E-2</v>
      </c>
      <c r="FH104" s="7">
        <f t="shared" si="88"/>
        <v>-0.45501340631744824</v>
      </c>
      <c r="FI104" s="7">
        <f t="shared" si="88"/>
        <v>-0.28104336178330414</v>
      </c>
      <c r="FJ104" s="7">
        <f t="shared" si="88"/>
        <v>9.0353633677295875E-3</v>
      </c>
      <c r="FK104" s="7">
        <f t="shared" si="88"/>
        <v>-2.0959796513125184E-2</v>
      </c>
      <c r="FL104" s="7">
        <f t="shared" si="88"/>
        <v>0.13267566645299667</v>
      </c>
      <c r="FM104" s="7">
        <f t="shared" si="88"/>
        <v>0.27958947766092024</v>
      </c>
      <c r="FN104" s="7">
        <f t="shared" si="88"/>
        <v>-0.47258497732036631</v>
      </c>
      <c r="FO104" s="7">
        <f t="shared" si="88"/>
        <v>-0.3565846428682562</v>
      </c>
      <c r="FP104" s="7">
        <f t="shared" si="83"/>
        <v>-0.28951050152500102</v>
      </c>
      <c r="FQ104" s="7">
        <f t="shared" si="83"/>
        <v>0.15103562034710194</v>
      </c>
      <c r="FR104" s="7">
        <f t="shared" si="83"/>
        <v>-0.16644385619838431</v>
      </c>
      <c r="FS104" s="7">
        <f t="shared" si="83"/>
        <v>-1.7990700298469164E-2</v>
      </c>
      <c r="FT104" s="7">
        <f t="shared" si="83"/>
        <v>-0.2070094353452987</v>
      </c>
      <c r="FU104" s="7">
        <f t="shared" si="83"/>
        <v>0.28937991950581932</v>
      </c>
      <c r="FV104" s="7">
        <f t="shared" si="83"/>
        <v>0.21490391419763455</v>
      </c>
      <c r="FW104" s="7">
        <f t="shared" si="83"/>
        <v>-0.1602747226061183</v>
      </c>
      <c r="FX104" s="7">
        <f t="shared" si="83"/>
        <v>3.7622779627781711E-2</v>
      </c>
      <c r="FY104" s="7">
        <f t="shared" si="83"/>
        <v>5.836155274616317E-2</v>
      </c>
      <c r="FZ104" s="7">
        <f t="shared" si="83"/>
        <v>-0.23220239051624958</v>
      </c>
      <c r="GA104" s="7">
        <f t="shared" si="83"/>
        <v>5.763833929086104E-2</v>
      </c>
      <c r="GB104" s="7">
        <f t="shared" si="83"/>
        <v>-0.42939695552922785</v>
      </c>
      <c r="GC104" s="7">
        <f t="shared" si="83"/>
        <v>-0.40374993492150679</v>
      </c>
      <c r="GD104" s="7">
        <f t="shared" si="83"/>
        <v>-0.19336940645007417</v>
      </c>
      <c r="GE104" s="7">
        <f t="shared" si="83"/>
        <v>0.43950579580268823</v>
      </c>
      <c r="GF104" s="7">
        <f t="shared" si="92"/>
        <v>-8.3468688244465739E-3</v>
      </c>
      <c r="GG104" s="7">
        <f t="shared" si="92"/>
        <v>-5.4934583866270259E-2</v>
      </c>
      <c r="GH104" s="7">
        <f t="shared" si="92"/>
        <v>-0.28233377711148933</v>
      </c>
      <c r="GI104" s="7">
        <f t="shared" si="92"/>
        <v>0.35021312472781574</v>
      </c>
      <c r="GJ104" s="7">
        <f t="shared" si="92"/>
        <v>-0.4809947972826194</v>
      </c>
      <c r="GK104" s="7">
        <f t="shared" si="92"/>
        <v>-2.8130340697316569E-2</v>
      </c>
    </row>
    <row r="105" spans="6:193">
      <c r="F105" s="20">
        <v>103</v>
      </c>
      <c r="G105">
        <f>'Class data q'!J104</f>
        <v>-1.6708239311322472E-21</v>
      </c>
      <c r="H105" s="20">
        <f>'Class data q'!K104</f>
        <v>-4.9369729676828207E-21</v>
      </c>
      <c r="J105" s="89">
        <v>-2.1867665152213124E-19</v>
      </c>
      <c r="K105" s="7">
        <f t="shared" si="66"/>
        <v>0.30091410786321049</v>
      </c>
      <c r="L105" s="7">
        <f t="shared" si="82"/>
        <v>-3.4577680859360527E-2</v>
      </c>
      <c r="M105" s="7">
        <f t="shared" si="82"/>
        <v>-0.29917336948870954</v>
      </c>
      <c r="N105" s="7">
        <f t="shared" si="82"/>
        <v>-9.8232824127185481E-2</v>
      </c>
      <c r="O105" s="7">
        <f t="shared" si="82"/>
        <v>0.17359446890149499</v>
      </c>
      <c r="P105" s="7">
        <f t="shared" si="82"/>
        <v>-0.33163724743008061</v>
      </c>
      <c r="Q105" s="7">
        <f t="shared" si="82"/>
        <v>-0.17107125056600125</v>
      </c>
      <c r="R105" s="7">
        <f t="shared" si="82"/>
        <v>-0.2954338056169945</v>
      </c>
      <c r="S105" s="7">
        <f t="shared" si="82"/>
        <v>0.34629572045491841</v>
      </c>
      <c r="T105" s="7">
        <f t="shared" si="82"/>
        <v>-0.47902524435850724</v>
      </c>
      <c r="U105" s="7">
        <f t="shared" si="82"/>
        <v>-0.3939377920725935</v>
      </c>
      <c r="V105" s="7">
        <f t="shared" si="82"/>
        <v>-0.48162668914718809</v>
      </c>
      <c r="W105" s="7">
        <f t="shared" si="82"/>
        <v>0.43668827143396793</v>
      </c>
      <c r="X105" s="7">
        <f t="shared" si="82"/>
        <v>-2.240995356874298E-2</v>
      </c>
      <c r="Y105" s="7">
        <f t="shared" si="82"/>
        <v>0.32542583984879797</v>
      </c>
      <c r="Z105" s="7">
        <f t="shared" si="82"/>
        <v>-0.11370355321185777</v>
      </c>
      <c r="AA105" s="7">
        <f t="shared" si="82"/>
        <v>4.183458499345738E-2</v>
      </c>
      <c r="AB105" s="7">
        <f t="shared" si="81"/>
        <v>0.44505954085449462</v>
      </c>
      <c r="AC105" s="7">
        <f t="shared" si="81"/>
        <v>0.11038070253047527</v>
      </c>
      <c r="AD105" s="7">
        <f t="shared" si="81"/>
        <v>-5.5869326043819223E-2</v>
      </c>
      <c r="AE105" s="7">
        <f t="shared" si="81"/>
        <v>0.38213176165157847</v>
      </c>
      <c r="AF105" s="7">
        <f t="shared" si="81"/>
        <v>-1.0534685252135745E-2</v>
      </c>
      <c r="AG105" s="7">
        <f t="shared" si="81"/>
        <v>-0.22402551952230054</v>
      </c>
      <c r="AH105" s="7">
        <f t="shared" si="81"/>
        <v>0.11758758944988745</v>
      </c>
      <c r="AI105" s="7">
        <f t="shared" si="81"/>
        <v>0.28723058306468374</v>
      </c>
      <c r="AJ105" s="7">
        <f t="shared" si="81"/>
        <v>0.25545860968622947</v>
      </c>
      <c r="AK105" s="7">
        <f t="shared" si="81"/>
        <v>-0.26624382419859671</v>
      </c>
      <c r="AL105" s="7">
        <f t="shared" ref="AL105:BA168" si="94">IF(MOD(AL$3/$J105,1)&gt;0.5,-(1-MOD(AL$3/$J105,1)),MOD(AL$3/$J105,1))</f>
        <v>-0.36712670385099955</v>
      </c>
      <c r="AM105" s="7">
        <f t="shared" si="94"/>
        <v>-3.263484758440427E-2</v>
      </c>
      <c r="AN105" s="7">
        <f t="shared" si="94"/>
        <v>0.41372346975185792</v>
      </c>
      <c r="AO105" s="7">
        <f t="shared" si="94"/>
        <v>0.36424745407574122</v>
      </c>
      <c r="AP105" s="7">
        <f t="shared" si="94"/>
        <v>5.8406776432492258E-2</v>
      </c>
      <c r="AQ105" s="7">
        <f t="shared" si="94"/>
        <v>0.28978557851819309</v>
      </c>
      <c r="AR105" s="7">
        <f t="shared" si="94"/>
        <v>0.36424745407574122</v>
      </c>
      <c r="AS105" s="7">
        <f t="shared" si="94"/>
        <v>-0.4828322071026343</v>
      </c>
      <c r="AT105" s="7">
        <f t="shared" si="94"/>
        <v>0.36424745407574122</v>
      </c>
      <c r="AU105" s="7">
        <f t="shared" si="94"/>
        <v>5.8406776432492258E-2</v>
      </c>
      <c r="AV105" s="7">
        <f t="shared" si="94"/>
        <v>0.36424745407574122</v>
      </c>
      <c r="AW105" s="7">
        <f t="shared" si="94"/>
        <v>5.8406776432492258E-2</v>
      </c>
      <c r="AX105" s="7">
        <f t="shared" si="94"/>
        <v>5.8406776432492258E-2</v>
      </c>
      <c r="AY105" s="7">
        <f t="shared" si="94"/>
        <v>0.36424745407574122</v>
      </c>
      <c r="AZ105" s="7">
        <f t="shared" si="94"/>
        <v>5.8406776432492258E-2</v>
      </c>
      <c r="BA105" s="7">
        <f t="shared" si="94"/>
        <v>0.28978557851819309</v>
      </c>
      <c r="BB105" s="7">
        <f t="shared" si="86"/>
        <v>0.21132711525411674</v>
      </c>
      <c r="BC105" s="7">
        <f t="shared" si="86"/>
        <v>9.0673789081828104E-2</v>
      </c>
      <c r="BD105" s="7">
        <f t="shared" si="86"/>
        <v>0.36424745407574122</v>
      </c>
      <c r="BE105" s="7">
        <f t="shared" si="86"/>
        <v>0.21132711525411674</v>
      </c>
      <c r="BF105" s="7">
        <f t="shared" si="86"/>
        <v>0.36424745407574122</v>
      </c>
      <c r="BG105" s="7">
        <f t="shared" si="87"/>
        <v>0.28978557851819309</v>
      </c>
      <c r="BH105" s="7">
        <f t="shared" si="87"/>
        <v>0.28978557851819309</v>
      </c>
      <c r="BI105" s="7">
        <f t="shared" si="87"/>
        <v>9.0673789081828104E-2</v>
      </c>
      <c r="BJ105" s="7">
        <f t="shared" si="87"/>
        <v>-0.38272315730814332</v>
      </c>
      <c r="BK105" s="7">
        <f t="shared" si="87"/>
        <v>0.45314755506734983</v>
      </c>
      <c r="BL105" s="7">
        <f t="shared" si="87"/>
        <v>4.2722094396730137E-2</v>
      </c>
      <c r="BM105" s="7">
        <f t="shared" si="87"/>
        <v>0.47937425511005882</v>
      </c>
      <c r="BN105" s="7">
        <f t="shared" si="87"/>
        <v>-4.7227000088412296E-11</v>
      </c>
      <c r="BO105" s="7">
        <f t="shared" si="87"/>
        <v>-1.9156898289907076E-11</v>
      </c>
      <c r="BP105" s="7">
        <f t="shared" si="87"/>
        <v>-4.5255610370276145E-10</v>
      </c>
      <c r="BQ105" s="7">
        <f t="shared" si="87"/>
        <v>-2.7670886693087482E-9</v>
      </c>
      <c r="BR105" s="7">
        <f t="shared" si="87"/>
        <v>-1.284448281069217E-8</v>
      </c>
      <c r="BS105" s="7">
        <f t="shared" si="87"/>
        <v>1.3845753910985778E-11</v>
      </c>
      <c r="BT105" s="7">
        <f t="shared" si="87"/>
        <v>-1.7051249301403004E-11</v>
      </c>
      <c r="BU105" s="7">
        <f t="shared" si="87"/>
        <v>0.30091410786321049</v>
      </c>
      <c r="BV105" s="7">
        <f t="shared" si="87"/>
        <v>-3.4577680859360527E-2</v>
      </c>
      <c r="BW105" s="7">
        <f t="shared" si="90"/>
        <v>-0.29917336948870954</v>
      </c>
      <c r="BX105" s="7">
        <f t="shared" si="90"/>
        <v>-9.8232824127185481E-2</v>
      </c>
      <c r="BY105" s="7">
        <f t="shared" si="90"/>
        <v>0.17359446890149499</v>
      </c>
      <c r="BZ105" s="7">
        <f t="shared" si="90"/>
        <v>0.13859777854630773</v>
      </c>
      <c r="CA105" s="7">
        <f t="shared" si="90"/>
        <v>0.45382867445286368</v>
      </c>
      <c r="CB105" s="7">
        <f t="shared" si="90"/>
        <v>2.8211092517279823E-2</v>
      </c>
      <c r="CC105" s="7">
        <f t="shared" si="90"/>
        <v>-0.334066332387152</v>
      </c>
      <c r="CD105" s="7">
        <f t="shared" si="90"/>
        <v>-0.29741670111749841</v>
      </c>
      <c r="CE105" s="7">
        <f t="shared" si="90"/>
        <v>-0.31918282273375054</v>
      </c>
      <c r="CF105" s="7">
        <f t="shared" si="90"/>
        <v>0.10706859637051203</v>
      </c>
      <c r="CG105" s="7">
        <f t="shared" si="90"/>
        <v>6.333001740505706E-2</v>
      </c>
      <c r="CH105" s="7">
        <f t="shared" si="90"/>
        <v>0.34881857149678863</v>
      </c>
      <c r="CI105" s="7">
        <f t="shared" si="90"/>
        <v>5.0299207063035922E-3</v>
      </c>
      <c r="CJ105" s="7">
        <f t="shared" si="90"/>
        <v>-4.0712516318329506E-2</v>
      </c>
      <c r="CK105" s="7">
        <f t="shared" si="90"/>
        <v>0.35897962849869391</v>
      </c>
      <c r="CL105" s="7">
        <f t="shared" si="90"/>
        <v>0.15901708175642604</v>
      </c>
      <c r="CM105" s="7">
        <f t="shared" si="84"/>
        <v>-5.7473792927734024E-2</v>
      </c>
      <c r="CN105" s="7">
        <f t="shared" si="84"/>
        <v>-0.46315483193117757</v>
      </c>
      <c r="CO105" s="7">
        <f t="shared" si="84"/>
        <v>-6.9304430411452955E-2</v>
      </c>
      <c r="CP105" s="7">
        <f t="shared" si="84"/>
        <v>-0.22566108012318153</v>
      </c>
      <c r="CQ105" s="7">
        <f t="shared" si="84"/>
        <v>3.9671273699113385E-2</v>
      </c>
      <c r="CR105" s="7">
        <f t="shared" si="84"/>
        <v>0.19450795639116336</v>
      </c>
      <c r="CS105" s="7">
        <f t="shared" si="84"/>
        <v>-0.29210210136101011</v>
      </c>
      <c r="CT105" s="7">
        <f t="shared" si="84"/>
        <v>-0.41925941924614563</v>
      </c>
      <c r="CU105" s="7">
        <f t="shared" si="84"/>
        <v>0.21451217784775167</v>
      </c>
      <c r="CV105" s="7">
        <f t="shared" si="84"/>
        <v>-0.4866182692092309</v>
      </c>
      <c r="CW105" s="7">
        <f t="shared" si="84"/>
        <v>0.38639454836452991</v>
      </c>
      <c r="CX105" s="7">
        <f t="shared" si="84"/>
        <v>0.21432466383012461</v>
      </c>
      <c r="CY105" s="7">
        <f t="shared" si="84"/>
        <v>0.23457399329746087</v>
      </c>
      <c r="CZ105" s="7">
        <f t="shared" si="84"/>
        <v>0.48035716417555108</v>
      </c>
      <c r="DA105" s="7">
        <f t="shared" si="84"/>
        <v>0.44730328894448323</v>
      </c>
      <c r="DB105" s="7">
        <f t="shared" si="93"/>
        <v>-0.3687126116717856</v>
      </c>
      <c r="DC105" s="7">
        <f t="shared" si="93"/>
        <v>0.11634569052051372</v>
      </c>
      <c r="DD105" s="7">
        <f t="shared" si="93"/>
        <v>0.14454606970951608</v>
      </c>
      <c r="DE105" s="7">
        <f t="shared" si="93"/>
        <v>-0.4976998621907226</v>
      </c>
      <c r="DF105" s="7">
        <f t="shared" si="93"/>
        <v>1.3994283289325914E-2</v>
      </c>
      <c r="DG105" s="7">
        <f t="shared" si="93"/>
        <v>7.6406142105351878E-3</v>
      </c>
      <c r="DH105" s="7">
        <f t="shared" si="93"/>
        <v>0</v>
      </c>
      <c r="DI105" s="7">
        <f t="shared" si="93"/>
        <v>-0.11256177652897414</v>
      </c>
      <c r="DJ105" s="7">
        <f t="shared" si="93"/>
        <v>-0.42927361204903991</v>
      </c>
      <c r="DK105" s="7">
        <f t="shared" si="93"/>
        <v>-0.13185010967144417</v>
      </c>
      <c r="DL105" s="7">
        <f t="shared" si="93"/>
        <v>-0.45567610458370833</v>
      </c>
      <c r="DM105" s="7">
        <f t="shared" si="93"/>
        <v>0.41042656327933869</v>
      </c>
      <c r="DN105" s="7">
        <f t="shared" si="93"/>
        <v>0.29131332809330446</v>
      </c>
      <c r="DO105" s="7">
        <f t="shared" si="93"/>
        <v>-0.21701302886646978</v>
      </c>
      <c r="DP105" s="7">
        <f t="shared" si="93"/>
        <v>-0.23721783196516544</v>
      </c>
      <c r="DQ105" s="7">
        <f t="shared" si="93"/>
        <v>0.36930750749151597</v>
      </c>
      <c r="DR105" s="7">
        <f t="shared" si="91"/>
        <v>0.47976761390094502</v>
      </c>
      <c r="DS105" s="7">
        <f t="shared" si="91"/>
        <v>0.3425492676123687</v>
      </c>
      <c r="DT105" s="7">
        <f t="shared" si="91"/>
        <v>0.34589677002317565</v>
      </c>
      <c r="DU105" s="7">
        <f t="shared" si="91"/>
        <v>0.34525018026028054</v>
      </c>
      <c r="DV105" s="7">
        <f t="shared" si="91"/>
        <v>0.3212633363985602</v>
      </c>
      <c r="DW105" s="7">
        <f t="shared" si="91"/>
        <v>6.24017208177996E-3</v>
      </c>
      <c r="DX105" s="7">
        <f t="shared" si="91"/>
        <v>-0.31191900010470652</v>
      </c>
      <c r="DY105" s="7">
        <f t="shared" si="91"/>
        <v>-0.36712901516121077</v>
      </c>
      <c r="DZ105" s="7">
        <f t="shared" si="91"/>
        <v>-0.15735121921592388</v>
      </c>
      <c r="EA105" s="7">
        <f t="shared" si="91"/>
        <v>-7.1559061683990066E-2</v>
      </c>
      <c r="EB105" s="7">
        <f t="shared" si="91"/>
        <v>0.45206243857320105</v>
      </c>
      <c r="EC105" s="7">
        <f t="shared" si="89"/>
        <v>0.44508799564180546</v>
      </c>
      <c r="ED105" s="7">
        <f t="shared" si="89"/>
        <v>0.38556894353165871</v>
      </c>
      <c r="EE105" s="7">
        <f t="shared" si="89"/>
        <v>-3.9818178800302362E-2</v>
      </c>
      <c r="EF105" s="7">
        <f t="shared" si="89"/>
        <v>6.8825191697321042E-2</v>
      </c>
      <c r="EG105" s="7">
        <f t="shared" si="89"/>
        <v>9.2550451290622782E-3</v>
      </c>
      <c r="EH105" s="7">
        <f t="shared" si="56"/>
        <v>-0.32391280793688115</v>
      </c>
      <c r="EI105" s="7">
        <f t="shared" si="56"/>
        <v>0.12397705251213642</v>
      </c>
      <c r="EJ105" s="7">
        <f t="shared" si="85"/>
        <v>0.13385528010830905</v>
      </c>
      <c r="EK105" s="7">
        <f t="shared" si="85"/>
        <v>0.48339509217731069</v>
      </c>
      <c r="EL105" s="7">
        <f t="shared" si="85"/>
        <v>-6.1497757049196355E-2</v>
      </c>
      <c r="EM105" s="7">
        <f t="shared" si="85"/>
        <v>0.42427946726495236</v>
      </c>
      <c r="EN105" s="7">
        <f t="shared" si="85"/>
        <v>-0.46956148260238639</v>
      </c>
      <c r="EO105" s="7">
        <f t="shared" si="85"/>
        <v>0.11342183231694669</v>
      </c>
      <c r="EP105" s="7">
        <f t="shared" si="85"/>
        <v>-0.12395488925953124</v>
      </c>
      <c r="EQ105" s="7">
        <f t="shared" si="85"/>
        <v>0.49942914964771123</v>
      </c>
      <c r="ER105" s="7">
        <f t="shared" si="85"/>
        <v>0.44346196293299034</v>
      </c>
      <c r="ES105" s="7">
        <f t="shared" si="85"/>
        <v>-6.6715814969398712E-2</v>
      </c>
      <c r="ET105" s="7">
        <f t="shared" si="85"/>
        <v>0.24414738295406302</v>
      </c>
      <c r="EU105" s="7">
        <f t="shared" si="85"/>
        <v>-0.49349910358696647</v>
      </c>
      <c r="EV105" s="7">
        <f t="shared" si="85"/>
        <v>0.23649996508836657</v>
      </c>
      <c r="EW105" s="7">
        <f t="shared" si="85"/>
        <v>9.087164276472004E-2</v>
      </c>
      <c r="EX105" s="7">
        <f t="shared" si="85"/>
        <v>-0.15326335135671521</v>
      </c>
      <c r="EY105" s="7">
        <f t="shared" si="85"/>
        <v>-0.19774438319879906</v>
      </c>
      <c r="EZ105" s="7">
        <f t="shared" si="88"/>
        <v>6.5136762401462267E-2</v>
      </c>
      <c r="FA105" s="7">
        <f t="shared" si="88"/>
        <v>-0.35364675177296157</v>
      </c>
      <c r="FB105" s="7">
        <f t="shared" si="88"/>
        <v>-0.10753827162734542</v>
      </c>
      <c r="FC105" s="7">
        <f t="shared" si="88"/>
        <v>-9.5521768634814652E-2</v>
      </c>
      <c r="FD105" s="7">
        <f t="shared" si="88"/>
        <v>-0.18515911832650089</v>
      </c>
      <c r="FE105" s="7">
        <f t="shared" si="88"/>
        <v>0.46166634078575408</v>
      </c>
      <c r="FF105" s="7">
        <f t="shared" si="88"/>
        <v>0.49141215144237982</v>
      </c>
      <c r="FG105" s="7">
        <f t="shared" si="88"/>
        <v>0.25188446032735989</v>
      </c>
      <c r="FH105" s="7">
        <f t="shared" si="88"/>
        <v>-0.17391431873971896</v>
      </c>
      <c r="FI105" s="7">
        <f t="shared" si="88"/>
        <v>-6.5195046663205858E-2</v>
      </c>
      <c r="FJ105" s="7">
        <f t="shared" si="88"/>
        <v>0.34279681987744937</v>
      </c>
      <c r="FK105" s="7">
        <f t="shared" si="88"/>
        <v>-0.36183534269980555</v>
      </c>
      <c r="FL105" s="7">
        <f t="shared" si="88"/>
        <v>-0.17473606517231133</v>
      </c>
      <c r="FM105" s="7">
        <f t="shared" si="88"/>
        <v>-0.31998260656862954</v>
      </c>
      <c r="FN105" s="7">
        <f t="shared" si="88"/>
        <v>3.8379436663348088E-2</v>
      </c>
      <c r="FO105" s="7">
        <f t="shared" si="88"/>
        <v>-0.3944980332442185</v>
      </c>
      <c r="FP105" s="7">
        <f t="shared" si="83"/>
        <v>-8.5794648099756898E-2</v>
      </c>
      <c r="FQ105" s="7">
        <f t="shared" si="83"/>
        <v>0.32280870054367483</v>
      </c>
      <c r="FR105" s="7">
        <f t="shared" si="83"/>
        <v>-0.24327909390312641</v>
      </c>
      <c r="FS105" s="7">
        <f t="shared" si="83"/>
        <v>0.19861603730094401</v>
      </c>
      <c r="FT105" s="7">
        <f t="shared" si="83"/>
        <v>0.16936291500982392</v>
      </c>
      <c r="FU105" s="7">
        <f t="shared" si="83"/>
        <v>0.22286839085063048</v>
      </c>
      <c r="FV105" s="7">
        <f t="shared" si="83"/>
        <v>0.41027639737952182</v>
      </c>
      <c r="FW105" s="7">
        <f t="shared" si="83"/>
        <v>-0.48378067573661809</v>
      </c>
      <c r="FX105" s="7">
        <f t="shared" si="83"/>
        <v>-0.21540096303940715</v>
      </c>
      <c r="FY105" s="7">
        <f t="shared" si="83"/>
        <v>0.45216261811094705</v>
      </c>
      <c r="FZ105" s="7">
        <f t="shared" si="83"/>
        <v>0.24493302745343826</v>
      </c>
      <c r="GA105" s="7">
        <f t="shared" si="83"/>
        <v>-0.28896754244487965</v>
      </c>
      <c r="GB105" s="7">
        <f t="shared" si="83"/>
        <v>-0.37158295286803877</v>
      </c>
      <c r="GC105" s="7">
        <f t="shared" si="83"/>
        <v>-2.9911409569876923E-2</v>
      </c>
      <c r="GD105" s="7">
        <f t="shared" si="83"/>
        <v>0.17505183208754715</v>
      </c>
      <c r="GE105" s="7">
        <f t="shared" si="83"/>
        <v>0.45257822550001947</v>
      </c>
      <c r="GF105" s="7">
        <f t="shared" si="92"/>
        <v>0.14846155920508863</v>
      </c>
      <c r="GG105" s="7">
        <f t="shared" si="92"/>
        <v>-0.2809818404048201</v>
      </c>
      <c r="GH105" s="7">
        <f t="shared" si="92"/>
        <v>0.44517074429950299</v>
      </c>
      <c r="GI105" s="7">
        <f t="shared" si="92"/>
        <v>-8.9157077668602369E-3</v>
      </c>
      <c r="GJ105" s="7">
        <f t="shared" si="92"/>
        <v>-0.2142194743876189</v>
      </c>
      <c r="GK105" s="7">
        <f t="shared" si="92"/>
        <v>-0.30722410935057098</v>
      </c>
    </row>
    <row r="106" spans="6:193">
      <c r="F106" s="20">
        <v>104</v>
      </c>
      <c r="G106">
        <f>'Class data q'!J105</f>
        <v>-2.1867665152213124E-19</v>
      </c>
      <c r="H106" s="20">
        <f>'Class data q'!K105</f>
        <v>-1.5365408774468708E-19</v>
      </c>
      <c r="J106" s="88">
        <v>2.4614632380738494E-20</v>
      </c>
      <c r="K106" s="7">
        <f t="shared" si="66"/>
        <v>0.44266545910150512</v>
      </c>
      <c r="L106" s="7">
        <f t="shared" si="82"/>
        <v>-0.11286381805200563</v>
      </c>
      <c r="M106" s="7">
        <f t="shared" si="82"/>
        <v>0.35379658792201951</v>
      </c>
      <c r="N106" s="7">
        <f t="shared" si="82"/>
        <v>0.26457592547663467</v>
      </c>
      <c r="O106" s="7">
        <f t="shared" si="82"/>
        <v>-7.825691456800854E-2</v>
      </c>
      <c r="P106" s="7">
        <f t="shared" si="82"/>
        <v>-4.5565933232865063E-3</v>
      </c>
      <c r="Q106" s="7">
        <f t="shared" si="82"/>
        <v>-0.22652271089464193</v>
      </c>
      <c r="R106" s="7">
        <f t="shared" si="82"/>
        <v>-0.4401874330942519</v>
      </c>
      <c r="S106" s="7">
        <f t="shared" si="82"/>
        <v>0.49951110666279419</v>
      </c>
      <c r="T106" s="7">
        <f t="shared" si="82"/>
        <v>0.48764436256046828</v>
      </c>
      <c r="U106" s="7">
        <f t="shared" si="82"/>
        <v>0.19568470932610182</v>
      </c>
      <c r="V106" s="7">
        <f t="shared" si="82"/>
        <v>-0.25726529331347692</v>
      </c>
      <c r="W106" s="7">
        <f t="shared" si="82"/>
        <v>-0.11152225228405932</v>
      </c>
      <c r="X106" s="7">
        <f t="shared" si="82"/>
        <v>0.43106934331111901</v>
      </c>
      <c r="Y106" s="7">
        <f t="shared" si="82"/>
        <v>0.10891343505909257</v>
      </c>
      <c r="Z106" s="7">
        <f t="shared" ref="Z106:AO169" si="95">IF(MOD(Z$3/$J106,1)&gt;0.5,-(1-MOD(Z$3/$J106,1)),MOD(Z$3/$J106,1))</f>
        <v>0.31420631175050318</v>
      </c>
      <c r="AA106" s="7">
        <f t="shared" si="95"/>
        <v>-0.25566934993498514</v>
      </c>
      <c r="AB106" s="7">
        <f t="shared" si="95"/>
        <v>0.27806546545469857</v>
      </c>
      <c r="AC106" s="7">
        <f t="shared" si="95"/>
        <v>0.25135576562929529</v>
      </c>
      <c r="AD106" s="7">
        <f t="shared" si="95"/>
        <v>-0.27167724165892437</v>
      </c>
      <c r="AE106" s="7">
        <f t="shared" si="95"/>
        <v>6.909559548762445E-2</v>
      </c>
      <c r="AF106" s="7">
        <f t="shared" si="95"/>
        <v>0.28166346901585371</v>
      </c>
      <c r="AG106" s="7">
        <f t="shared" si="95"/>
        <v>-9.7549414153492719E-3</v>
      </c>
      <c r="AH106" s="7">
        <f t="shared" si="95"/>
        <v>0.18732970685829287</v>
      </c>
      <c r="AI106" s="7">
        <f t="shared" si="95"/>
        <v>-0.36575498376623727</v>
      </c>
      <c r="AJ106" s="7">
        <f t="shared" si="95"/>
        <v>0.40013557559723267</v>
      </c>
      <c r="AK106" s="7">
        <f t="shared" si="95"/>
        <v>0.12677721991281032</v>
      </c>
      <c r="AL106" s="7">
        <f t="shared" si="95"/>
        <v>0.40439785447506438</v>
      </c>
      <c r="AM106" s="7">
        <f t="shared" si="95"/>
        <v>9.1317581322073238E-2</v>
      </c>
      <c r="AN106" s="7">
        <f t="shared" si="95"/>
        <v>-0.31057821889044135</v>
      </c>
      <c r="AO106" s="7">
        <f t="shared" si="95"/>
        <v>0.1119904303414998</v>
      </c>
      <c r="AP106" s="7">
        <f t="shared" si="94"/>
        <v>-0.1709177905986401</v>
      </c>
      <c r="AQ106" s="7">
        <f t="shared" si="94"/>
        <v>-0.34247902909374517</v>
      </c>
      <c r="AR106" s="7">
        <f t="shared" si="94"/>
        <v>0.1119904303414998</v>
      </c>
      <c r="AS106" s="7">
        <f t="shared" si="94"/>
        <v>-0.24655545918843202</v>
      </c>
      <c r="AT106" s="7">
        <f t="shared" si="94"/>
        <v>0.1119904303414998</v>
      </c>
      <c r="AU106" s="7">
        <f t="shared" si="94"/>
        <v>-0.1709177905986401</v>
      </c>
      <c r="AV106" s="7">
        <f t="shared" si="94"/>
        <v>0.1119904303414998</v>
      </c>
      <c r="AW106" s="7">
        <f t="shared" si="94"/>
        <v>-0.1709177905986401</v>
      </c>
      <c r="AX106" s="7">
        <f t="shared" si="94"/>
        <v>-0.1709177905986401</v>
      </c>
      <c r="AY106" s="7">
        <f t="shared" si="94"/>
        <v>0.1119904303414998</v>
      </c>
      <c r="AZ106" s="7">
        <f t="shared" si="94"/>
        <v>-0.1709177905986401</v>
      </c>
      <c r="BA106" s="7">
        <f t="shared" si="94"/>
        <v>-0.34247902909374517</v>
      </c>
      <c r="BB106" s="7">
        <f t="shared" si="86"/>
        <v>0.47053631987142808</v>
      </c>
      <c r="BC106" s="7">
        <f t="shared" si="86"/>
        <v>0.42643219082745532</v>
      </c>
      <c r="BD106" s="7">
        <f t="shared" si="86"/>
        <v>0.1119904303414998</v>
      </c>
      <c r="BE106" s="7">
        <f t="shared" si="86"/>
        <v>0.47053631987142808</v>
      </c>
      <c r="BF106" s="7">
        <f t="shared" si="86"/>
        <v>0.1119904303414998</v>
      </c>
      <c r="BG106" s="7">
        <f t="shared" si="87"/>
        <v>-0.34247902909374517</v>
      </c>
      <c r="BH106" s="7">
        <f t="shared" si="87"/>
        <v>-0.34247902909374517</v>
      </c>
      <c r="BI106" s="7">
        <f t="shared" si="87"/>
        <v>0.42643219082745532</v>
      </c>
      <c r="BJ106" s="7">
        <f t="shared" si="87"/>
        <v>-0.1359253046325648</v>
      </c>
      <c r="BK106" s="7">
        <f t="shared" si="87"/>
        <v>-9.7851293164808339E-2</v>
      </c>
      <c r="BL106" s="7">
        <f t="shared" si="87"/>
        <v>-0.26355399275638192</v>
      </c>
      <c r="BM106" s="7">
        <f t="shared" si="87"/>
        <v>-2.6786814899381284E-2</v>
      </c>
      <c r="BN106" s="7">
        <f t="shared" si="87"/>
        <v>4.195655170416322E-10</v>
      </c>
      <c r="BO106" s="7">
        <f t="shared" si="87"/>
        <v>1.701902735028461E-10</v>
      </c>
      <c r="BP106" s="7">
        <f t="shared" si="87"/>
        <v>4.0205132716892973E-9</v>
      </c>
      <c r="BQ106" s="7">
        <f t="shared" si="87"/>
        <v>2.4582844381220253E-8</v>
      </c>
      <c r="BR106" s="7">
        <f t="shared" si="87"/>
        <v>1.1411051984736989E-7</v>
      </c>
      <c r="BS106" s="7">
        <f t="shared" si="87"/>
        <v>-1.2300582774571467E-10</v>
      </c>
      <c r="BT106" s="7">
        <f t="shared" si="87"/>
        <v>1.5148332084319403E-10</v>
      </c>
      <c r="BU106" s="7">
        <f t="shared" si="87"/>
        <v>0.44266545910150512</v>
      </c>
      <c r="BV106" s="7">
        <f t="shared" si="87"/>
        <v>-0.11286381805200563</v>
      </c>
      <c r="BW106" s="7">
        <f t="shared" si="90"/>
        <v>0.35379658792201951</v>
      </c>
      <c r="BX106" s="7">
        <f t="shared" si="90"/>
        <v>0.26457592547663467</v>
      </c>
      <c r="BY106" s="7">
        <f t="shared" si="90"/>
        <v>-7.825691456800854E-2</v>
      </c>
      <c r="BZ106" s="7">
        <f t="shared" si="90"/>
        <v>-0.11531457353309449</v>
      </c>
      <c r="CA106" s="7">
        <f t="shared" si="90"/>
        <v>8.4170850140781184E-2</v>
      </c>
      <c r="CB106" s="7">
        <f t="shared" si="90"/>
        <v>-1.8648559577457036E-2</v>
      </c>
      <c r="CC106" s="7">
        <f t="shared" si="90"/>
        <v>0.31581741314629497</v>
      </c>
      <c r="CD106" s="7">
        <f t="shared" si="90"/>
        <v>0.10621124632452705</v>
      </c>
      <c r="CE106" s="7">
        <f t="shared" si="90"/>
        <v>6.7602617007418431E-2</v>
      </c>
      <c r="CF106" s="7">
        <f t="shared" si="90"/>
        <v>-0.37125082648209684</v>
      </c>
      <c r="CG106" s="7">
        <f t="shared" si="90"/>
        <v>-0.33064545559959058</v>
      </c>
      <c r="CH106" s="7">
        <f t="shared" si="90"/>
        <v>0.13307124384104796</v>
      </c>
      <c r="CI106" s="7">
        <f t="shared" si="90"/>
        <v>-0.34874862392180006</v>
      </c>
      <c r="CJ106" s="7">
        <f t="shared" si="90"/>
        <v>0.28960674645271922</v>
      </c>
      <c r="CK106" s="7">
        <f t="shared" si="90"/>
        <v>-7.3189233548418997E-2</v>
      </c>
      <c r="CL106" s="7">
        <f t="shared" si="90"/>
        <v>0.16723828600501633</v>
      </c>
      <c r="CM106" s="7">
        <f t="shared" si="84"/>
        <v>0.2943467544748728</v>
      </c>
      <c r="CN106" s="7">
        <f t="shared" si="84"/>
        <v>0.10550093034044039</v>
      </c>
      <c r="CO106" s="7">
        <f t="shared" si="84"/>
        <v>9.5387505862788657E-2</v>
      </c>
      <c r="CP106" s="7">
        <f t="shared" si="84"/>
        <v>0.32456621021106002</v>
      </c>
      <c r="CQ106" s="7">
        <f t="shared" si="84"/>
        <v>-0.12963236987047821</v>
      </c>
      <c r="CR106" s="7">
        <f t="shared" si="84"/>
        <v>-0.17296251465154455</v>
      </c>
      <c r="CS106" s="7">
        <f t="shared" si="84"/>
        <v>0.33488123427869709</v>
      </c>
      <c r="CT106" s="7">
        <f t="shared" si="84"/>
        <v>-0.18092658395744365</v>
      </c>
      <c r="CU106" s="7">
        <f t="shared" si="84"/>
        <v>-7.4795279524209946E-2</v>
      </c>
      <c r="CV106" s="7">
        <f t="shared" si="84"/>
        <v>0.43321820202436356</v>
      </c>
      <c r="CW106" s="7">
        <f t="shared" si="84"/>
        <v>0.26320403515816082</v>
      </c>
      <c r="CX106" s="7">
        <f t="shared" si="84"/>
        <v>0.44390606696994084</v>
      </c>
      <c r="CY106" s="7">
        <f t="shared" si="84"/>
        <v>0.2640108121884559</v>
      </c>
      <c r="CZ106" s="7">
        <f t="shared" si="84"/>
        <v>-0.33958174507533556</v>
      </c>
      <c r="DA106" s="7">
        <f t="shared" si="84"/>
        <v>0.490111065369355</v>
      </c>
      <c r="DB106" s="7">
        <f t="shared" si="93"/>
        <v>-0.37638467931343911</v>
      </c>
      <c r="DC106" s="7">
        <f t="shared" si="93"/>
        <v>-3.3616331477902328E-2</v>
      </c>
      <c r="DD106" s="7">
        <f t="shared" si="93"/>
        <v>-0.28414879514902602</v>
      </c>
      <c r="DE106" s="7">
        <f t="shared" si="93"/>
        <v>-0.46243967800190156</v>
      </c>
      <c r="DF106" s="7">
        <f t="shared" si="93"/>
        <v>-0.12432535911267972</v>
      </c>
      <c r="DG106" s="7">
        <f t="shared" si="93"/>
        <v>-6.7879296561816793E-2</v>
      </c>
      <c r="DH106" s="7">
        <f t="shared" si="93"/>
        <v>0.11598954070706924</v>
      </c>
      <c r="DI106" s="7">
        <f t="shared" si="93"/>
        <v>0</v>
      </c>
      <c r="DJ106" s="7">
        <f t="shared" si="93"/>
        <v>-7.0339199950804066E-2</v>
      </c>
      <c r="DK106" s="7">
        <f t="shared" si="93"/>
        <v>0.28734729408709914</v>
      </c>
      <c r="DL106" s="7">
        <f t="shared" si="93"/>
        <v>-0.37182101729313644</v>
      </c>
      <c r="DM106" s="7">
        <f t="shared" si="93"/>
        <v>0.46975565976177158</v>
      </c>
      <c r="DN106" s="7">
        <f t="shared" si="93"/>
        <v>-0.47204111300528062</v>
      </c>
      <c r="DO106" s="7">
        <f t="shared" si="93"/>
        <v>0.39190418108083236</v>
      </c>
      <c r="DP106" s="7">
        <f t="shared" si="93"/>
        <v>0.33942478172346036</v>
      </c>
      <c r="DQ106" s="7">
        <f t="shared" si="93"/>
        <v>-0.16494221854296143</v>
      </c>
      <c r="DR106" s="7">
        <f t="shared" si="91"/>
        <v>-3.0281418511869163E-2</v>
      </c>
      <c r="DS106" s="7">
        <f t="shared" si="91"/>
        <v>0.30475734582979186</v>
      </c>
      <c r="DT106" s="7">
        <f t="shared" si="91"/>
        <v>0.39100764010674283</v>
      </c>
      <c r="DU106" s="7">
        <f t="shared" si="91"/>
        <v>0.39675195032317134</v>
      </c>
      <c r="DV106" s="7">
        <f t="shared" si="91"/>
        <v>0.37787224066198632</v>
      </c>
      <c r="DW106" s="7">
        <f t="shared" si="91"/>
        <v>0.29253086807888451</v>
      </c>
      <c r="DX106" s="7">
        <f t="shared" si="91"/>
        <v>0.11906028150361081</v>
      </c>
      <c r="DY106" s="7">
        <f t="shared" si="91"/>
        <v>-0.39045336727668456</v>
      </c>
      <c r="DZ106" s="7">
        <f t="shared" si="91"/>
        <v>-2.2142419167892058E-2</v>
      </c>
      <c r="EA106" s="7">
        <f t="shared" si="91"/>
        <v>-0.20437314047154587</v>
      </c>
      <c r="EB106" s="7">
        <f t="shared" si="91"/>
        <v>0.21585164887635244</v>
      </c>
      <c r="EC106" s="7">
        <f t="shared" si="89"/>
        <v>0.27781267282661304</v>
      </c>
      <c r="ED106" s="7">
        <f t="shared" si="89"/>
        <v>-0.19341944569964298</v>
      </c>
      <c r="EE106" s="7">
        <f t="shared" si="89"/>
        <v>0.46973465763895206</v>
      </c>
      <c r="EF106" s="7">
        <f t="shared" si="89"/>
        <v>-0.49545418219477178</v>
      </c>
      <c r="EG106" s="7">
        <f t="shared" si="89"/>
        <v>0.26574670439338988</v>
      </c>
      <c r="EH106" s="7">
        <f t="shared" si="56"/>
        <v>-6.3656856827360997E-3</v>
      </c>
      <c r="EI106" s="7">
        <f t="shared" si="56"/>
        <v>0.1305656501840069</v>
      </c>
      <c r="EJ106" s="7">
        <f t="shared" si="85"/>
        <v>4.2807372900334428E-2</v>
      </c>
      <c r="EK106" s="7">
        <f t="shared" si="85"/>
        <v>-0.17849751416702908</v>
      </c>
      <c r="EL106" s="7">
        <f t="shared" si="85"/>
        <v>-0.3376637424448159</v>
      </c>
      <c r="EM106" s="7">
        <f t="shared" si="85"/>
        <v>0.46267585656906718</v>
      </c>
      <c r="EN106" s="7">
        <f t="shared" si="85"/>
        <v>0.40356820413483518</v>
      </c>
      <c r="EO106" s="7">
        <f t="shared" si="85"/>
        <v>0.34032787750528115</v>
      </c>
      <c r="EP106" s="7">
        <f t="shared" si="85"/>
        <v>0.33319561407630971</v>
      </c>
      <c r="EQ106" s="7">
        <f t="shared" si="85"/>
        <v>0.25900345509637646</v>
      </c>
      <c r="ER106" s="7">
        <f t="shared" si="85"/>
        <v>0.29225836441887765</v>
      </c>
      <c r="ES106" s="7">
        <f t="shared" si="85"/>
        <v>-0.17531692059747073</v>
      </c>
      <c r="ET106" s="7">
        <f t="shared" si="85"/>
        <v>-0.35708111882341598</v>
      </c>
      <c r="EU106" s="7">
        <f t="shared" si="85"/>
        <v>-0.45585339501101885</v>
      </c>
      <c r="EV106" s="7">
        <f t="shared" si="85"/>
        <v>1.4921377239607736E-2</v>
      </c>
      <c r="EW106" s="7">
        <f t="shared" si="85"/>
        <v>0.30868491593216518</v>
      </c>
      <c r="EX106" s="7">
        <f t="shared" si="85"/>
        <v>-0.29043816139944667</v>
      </c>
      <c r="EY106" s="7">
        <f t="shared" si="85"/>
        <v>0.45270041284697982</v>
      </c>
      <c r="EZ106" s="7">
        <f t="shared" si="88"/>
        <v>-0.23070705633786304</v>
      </c>
      <c r="FA106" s="7">
        <f t="shared" si="88"/>
        <v>0.30169684871665936</v>
      </c>
      <c r="FB106" s="7">
        <f t="shared" si="88"/>
        <v>-0.46468116655303504</v>
      </c>
      <c r="FC106" s="7">
        <f t="shared" si="88"/>
        <v>-0.26737314906521625</v>
      </c>
      <c r="FD106" s="7">
        <f t="shared" si="88"/>
        <v>-0.47103399686097802</v>
      </c>
      <c r="FE106" s="7">
        <f t="shared" si="88"/>
        <v>-0.21743814095120317</v>
      </c>
      <c r="FF106" s="7">
        <f t="shared" si="88"/>
        <v>-0.48170023394481376</v>
      </c>
      <c r="FG106" s="7">
        <f t="shared" si="88"/>
        <v>-0.35373372078868925</v>
      </c>
      <c r="FH106" s="7">
        <f t="shared" si="88"/>
        <v>0.2043081077140414</v>
      </c>
      <c r="FI106" s="7">
        <f t="shared" si="88"/>
        <v>-0.17965600132754389</v>
      </c>
      <c r="FJ106" s="7">
        <f t="shared" si="88"/>
        <v>3.9122890735882265E-2</v>
      </c>
      <c r="FK106" s="7">
        <f t="shared" si="88"/>
        <v>0.41179362494563065</v>
      </c>
      <c r="FL106" s="7">
        <f t="shared" si="88"/>
        <v>-0.19337921202009056</v>
      </c>
      <c r="FM106" s="7">
        <f t="shared" si="88"/>
        <v>-9.1080634129639293E-2</v>
      </c>
      <c r="FN106" s="7">
        <f t="shared" si="88"/>
        <v>-0.23153039360727234</v>
      </c>
      <c r="FO106" s="7">
        <f t="shared" si="88"/>
        <v>-5.3601859618765957E-2</v>
      </c>
      <c r="FP106" s="7">
        <f t="shared" si="83"/>
        <v>6.6293820797795888E-3</v>
      </c>
      <c r="FQ106" s="7">
        <f t="shared" si="83"/>
        <v>-0.17845524531389856</v>
      </c>
      <c r="FR106" s="7">
        <f t="shared" si="83"/>
        <v>-0.18995291614635335</v>
      </c>
      <c r="FS106" s="7">
        <f t="shared" si="83"/>
        <v>-0.49190031377486321</v>
      </c>
      <c r="FT106" s="7">
        <f t="shared" si="83"/>
        <v>-0.25691476856567874</v>
      </c>
      <c r="FU106" s="7">
        <f t="shared" si="83"/>
        <v>-9.5954656069855204E-2</v>
      </c>
      <c r="FV106" s="7">
        <f t="shared" si="83"/>
        <v>-0.1809416426924173</v>
      </c>
      <c r="FW106" s="7">
        <f t="shared" si="83"/>
        <v>0.10983936819740592</v>
      </c>
      <c r="FX106" s="7">
        <f t="shared" si="83"/>
        <v>-0.41861615515355766</v>
      </c>
      <c r="FY106" s="7">
        <f t="shared" si="83"/>
        <v>9.8972112108139498E-2</v>
      </c>
      <c r="FZ106" s="7">
        <f t="shared" si="83"/>
        <v>2.7813695711671471E-2</v>
      </c>
      <c r="GA106" s="7">
        <f t="shared" si="83"/>
        <v>-0.34757330204047321</v>
      </c>
      <c r="GB106" s="7">
        <f t="shared" si="83"/>
        <v>0.31230873724780395</v>
      </c>
      <c r="GC106" s="7">
        <f t="shared" si="83"/>
        <v>-0.43672146736025752</v>
      </c>
      <c r="GD106" s="7">
        <f t="shared" ref="FP106:GE169" si="96">IF(MOD(GD$3/$J106,1)&gt;0.5,-(1-MOD(GD$3/$J106,1)),MOD(GD$3/$J106,1))</f>
        <v>-0.40506270748846873</v>
      </c>
      <c r="GE106" s="7">
        <f t="shared" si="96"/>
        <v>-0.12815215545560932</v>
      </c>
      <c r="GF106" s="7">
        <f t="shared" si="92"/>
        <v>0.26105277774149727</v>
      </c>
      <c r="GG106" s="7">
        <f t="shared" si="92"/>
        <v>0.14242297387318104</v>
      </c>
      <c r="GH106" s="7">
        <f t="shared" si="92"/>
        <v>-0.10621076237293892</v>
      </c>
      <c r="GI106" s="7">
        <f t="shared" si="92"/>
        <v>-8.3966474805606595E-2</v>
      </c>
      <c r="GJ106" s="7">
        <f t="shared" si="92"/>
        <v>0.34745548013415828</v>
      </c>
      <c r="GK106" s="7">
        <f t="shared" si="92"/>
        <v>0.36896382910020975</v>
      </c>
    </row>
    <row r="107" spans="6:193">
      <c r="F107" s="20">
        <v>105</v>
      </c>
      <c r="G107">
        <f>'Class data q'!J106</f>
        <v>2.4614632380738494E-20</v>
      </c>
      <c r="H107" s="20">
        <f>'Class data q'!K106</f>
        <v>1.8291535791794827E-20</v>
      </c>
      <c r="J107" s="89">
        <v>-1.2480453545243678E-19</v>
      </c>
      <c r="K107" s="7">
        <f t="shared" si="66"/>
        <v>0.27940066436001576</v>
      </c>
      <c r="L107" s="7">
        <f t="shared" si="66"/>
        <v>-0.29981997684099326</v>
      </c>
      <c r="M107" s="7">
        <f t="shared" si="66"/>
        <v>-1.1279045676197086E-2</v>
      </c>
      <c r="N107" s="7">
        <f t="shared" si="66"/>
        <v>-0.14628195376962339</v>
      </c>
      <c r="O107" s="7">
        <f t="shared" si="66"/>
        <v>0.31277641443155524</v>
      </c>
      <c r="P107" s="7">
        <f t="shared" si="66"/>
        <v>-0.10263867898424905</v>
      </c>
      <c r="Q107" s="7">
        <f t="shared" si="66"/>
        <v>0.19204359360628587</v>
      </c>
      <c r="R107" s="7">
        <f t="shared" si="66"/>
        <v>1.9142309984090389E-2</v>
      </c>
      <c r="S107" s="7">
        <f t="shared" si="66"/>
        <v>-0.46786754220443072</v>
      </c>
      <c r="T107" s="7">
        <f t="shared" si="66"/>
        <v>-0.33501939326452979</v>
      </c>
      <c r="U107" s="7">
        <f t="shared" si="66"/>
        <v>-0.17732082083243483</v>
      </c>
      <c r="V107" s="7">
        <f t="shared" si="66"/>
        <v>0.16472864253672714</v>
      </c>
      <c r="W107" s="7">
        <f t="shared" si="66"/>
        <v>0.2608385356445786</v>
      </c>
      <c r="X107" s="7">
        <f t="shared" si="66"/>
        <v>0.46504049607950204</v>
      </c>
      <c r="Y107" s="7">
        <f t="shared" si="66"/>
        <v>-0.4298041115338086</v>
      </c>
      <c r="Z107" s="7">
        <f t="shared" si="66"/>
        <v>0.28785547280988766</v>
      </c>
      <c r="AA107" s="7">
        <f t="shared" si="95"/>
        <v>-0.17454632028863282</v>
      </c>
      <c r="AB107" s="7">
        <f t="shared" si="95"/>
        <v>0.28411861177967346</v>
      </c>
      <c r="AC107" s="7">
        <f t="shared" si="95"/>
        <v>-0.3022899464886657</v>
      </c>
      <c r="AD107" s="7">
        <f t="shared" si="95"/>
        <v>0.40641455345364363</v>
      </c>
      <c r="AE107" s="7">
        <f t="shared" si="95"/>
        <v>-0.3218343252281608</v>
      </c>
      <c r="AF107" s="7">
        <f t="shared" si="95"/>
        <v>-0.28352995981415674</v>
      </c>
      <c r="AG107" s="7">
        <f t="shared" si="95"/>
        <v>-0.39252700462406165</v>
      </c>
      <c r="AH107" s="7">
        <f t="shared" si="95"/>
        <v>-0.28966237735648148</v>
      </c>
      <c r="AI107" s="7">
        <f t="shared" si="95"/>
        <v>-0.14350798510349705</v>
      </c>
      <c r="AJ107" s="7">
        <f t="shared" si="95"/>
        <v>0.20081120298254973</v>
      </c>
      <c r="AK107" s="7">
        <f t="shared" si="95"/>
        <v>0.23206849119611661</v>
      </c>
      <c r="AL107" s="7">
        <f t="shared" si="95"/>
        <v>0.44862175870184728</v>
      </c>
      <c r="AM107" s="7">
        <f t="shared" si="95"/>
        <v>-0.21023527530451247</v>
      </c>
      <c r="AN107" s="7">
        <f t="shared" si="95"/>
        <v>-0.16019527582193405</v>
      </c>
      <c r="AO107" s="7">
        <f t="shared" si="95"/>
        <v>-0.10532345253183628</v>
      </c>
      <c r="AP107" s="7">
        <f t="shared" si="94"/>
        <v>0.35879686133469502</v>
      </c>
      <c r="AQ107" s="7">
        <f t="shared" si="86"/>
        <v>1.2054860016291968E-2</v>
      </c>
      <c r="AR107" s="7">
        <f t="shared" si="86"/>
        <v>-0.10532345253183628</v>
      </c>
      <c r="AS107" s="7">
        <f t="shared" si="86"/>
        <v>0.16261639053489851</v>
      </c>
      <c r="AT107" s="7">
        <f t="shared" si="86"/>
        <v>-0.10532345253183628</v>
      </c>
      <c r="AU107" s="7">
        <f t="shared" si="86"/>
        <v>0.35879686133469502</v>
      </c>
      <c r="AV107" s="7">
        <f t="shared" si="86"/>
        <v>-0.10532345253183628</v>
      </c>
      <c r="AW107" s="7">
        <f t="shared" si="86"/>
        <v>0.35879686133469502</v>
      </c>
      <c r="AX107" s="7">
        <f t="shared" si="86"/>
        <v>0.35879686133469502</v>
      </c>
      <c r="AY107" s="7">
        <f t="shared" si="86"/>
        <v>-0.10532345253183628</v>
      </c>
      <c r="AZ107" s="7">
        <f t="shared" si="86"/>
        <v>0.35879686133469502</v>
      </c>
      <c r="BA107" s="7">
        <f t="shared" si="86"/>
        <v>1.2054860016291968E-2</v>
      </c>
      <c r="BB107" s="7">
        <f t="shared" si="86"/>
        <v>-0.37326329559857019</v>
      </c>
      <c r="BC107" s="7">
        <f t="shared" si="86"/>
        <v>-0.33681947563729908</v>
      </c>
      <c r="BD107" s="7">
        <f t="shared" si="86"/>
        <v>-0.10532345253183628</v>
      </c>
      <c r="BE107" s="7">
        <f t="shared" si="86"/>
        <v>-0.37326329559857019</v>
      </c>
      <c r="BF107" s="7">
        <f t="shared" si="86"/>
        <v>-0.10532345253183628</v>
      </c>
      <c r="BG107" s="7">
        <f t="shared" si="87"/>
        <v>1.2054860016291968E-2</v>
      </c>
      <c r="BH107" s="7">
        <f t="shared" si="87"/>
        <v>1.2054860016291968E-2</v>
      </c>
      <c r="BI107" s="7">
        <f t="shared" si="87"/>
        <v>-0.33681947563729908</v>
      </c>
      <c r="BJ107" s="7">
        <f t="shared" si="87"/>
        <v>0.33802277073383369</v>
      </c>
      <c r="BK107" s="7">
        <f t="shared" si="87"/>
        <v>-0.18879145326343227</v>
      </c>
      <c r="BL107" s="7">
        <f t="shared" si="87"/>
        <v>-0.17299126795180442</v>
      </c>
      <c r="BM107" s="7">
        <f t="shared" si="87"/>
        <v>0.34424324414293572</v>
      </c>
      <c r="BN107" s="7">
        <f t="shared" si="87"/>
        <v>-8.274902985050403E-11</v>
      </c>
      <c r="BO107" s="7">
        <f t="shared" si="87"/>
        <v>-3.3565816792702208E-11</v>
      </c>
      <c r="BP107" s="7">
        <f t="shared" si="87"/>
        <v>-7.9294759647297042E-10</v>
      </c>
      <c r="BQ107" s="7">
        <f t="shared" si="87"/>
        <v>-4.8483629333517797E-9</v>
      </c>
      <c r="BR107" s="7">
        <f t="shared" si="87"/>
        <v>-2.2505500241187804E-8</v>
      </c>
      <c r="BS107" s="7">
        <f t="shared" si="87"/>
        <v>2.4259880396796166E-11</v>
      </c>
      <c r="BT107" s="7">
        <f t="shared" si="87"/>
        <v>-2.9876323637267888E-11</v>
      </c>
      <c r="BU107" s="7">
        <f t="shared" si="87"/>
        <v>0.27940066436001576</v>
      </c>
      <c r="BV107" s="7">
        <f t="shared" si="87"/>
        <v>-0.29981997684099326</v>
      </c>
      <c r="BW107" s="7">
        <f t="shared" si="90"/>
        <v>-1.1279045676197086E-2</v>
      </c>
      <c r="BX107" s="7">
        <f t="shared" si="90"/>
        <v>-0.14628195376962339</v>
      </c>
      <c r="BY107" s="7">
        <f t="shared" si="90"/>
        <v>0.31277641443155524</v>
      </c>
      <c r="BZ107" s="7">
        <f t="shared" si="90"/>
        <v>-5.0023924176041401E-3</v>
      </c>
      <c r="CA107" s="7">
        <f t="shared" si="90"/>
        <v>-0.45266960640729215</v>
      </c>
      <c r="CB107" s="7">
        <f t="shared" si="90"/>
        <v>-0.44626368197372557</v>
      </c>
      <c r="CC107" s="7">
        <f t="shared" si="90"/>
        <v>-0.3288761061422667</v>
      </c>
      <c r="CD107" s="7">
        <f t="shared" si="90"/>
        <v>0.48749274091852168</v>
      </c>
      <c r="CE107" s="7">
        <f t="shared" si="90"/>
        <v>-5.495100147590426E-2</v>
      </c>
      <c r="CF107" s="7">
        <f t="shared" si="90"/>
        <v>-5.1634015546273559E-2</v>
      </c>
      <c r="CG107" s="7">
        <f t="shared" si="90"/>
        <v>-0.38472994947212857</v>
      </c>
      <c r="CH107" s="7">
        <f t="shared" si="90"/>
        <v>0.11548970064200326</v>
      </c>
      <c r="CI107" s="7">
        <f t="shared" si="90"/>
        <v>-0.47826831300765349</v>
      </c>
      <c r="CJ107" s="7">
        <f t="shared" si="90"/>
        <v>-5.4109899741352052E-2</v>
      </c>
      <c r="CK107" s="7">
        <f t="shared" si="90"/>
        <v>0.38114034533736119</v>
      </c>
      <c r="CL107" s="7">
        <f t="shared" si="84"/>
        <v>3.9387683261837836E-2</v>
      </c>
      <c r="CM107" s="7">
        <f t="shared" si="84"/>
        <v>-4.9028899764948619E-2</v>
      </c>
      <c r="CN107" s="7">
        <f t="shared" si="84"/>
        <v>0.42962709068336835</v>
      </c>
      <c r="CO107" s="7">
        <f t="shared" si="84"/>
        <v>0.44316050821949204</v>
      </c>
      <c r="CP107" s="7">
        <f t="shared" si="84"/>
        <v>-0.35233110410177915</v>
      </c>
      <c r="CQ107" s="7">
        <f t="shared" si="84"/>
        <v>-0.18503843299072287</v>
      </c>
      <c r="CR107" s="7">
        <f t="shared" si="84"/>
        <v>-0.21326176313561973</v>
      </c>
      <c r="CS107" s="7">
        <f t="shared" si="84"/>
        <v>-0.22951135754604124</v>
      </c>
      <c r="CT107" s="7">
        <f t="shared" si="84"/>
        <v>-0.39872578991003138</v>
      </c>
      <c r="CU107" s="7">
        <f t="shared" si="84"/>
        <v>9.5472604344678302E-2</v>
      </c>
      <c r="CV107" s="7">
        <f t="shared" si="84"/>
        <v>3.9231342475432029E-2</v>
      </c>
      <c r="CW107" s="7">
        <f t="shared" si="84"/>
        <v>0.18994089495873112</v>
      </c>
      <c r="CX107" s="7">
        <f t="shared" ref="CL107:DA170" si="97">IF(MOD(CX$3/$J107,1)&gt;0.5,-(1-MOD(CX$3/$J107,1)),MOD(CX$3/$J107,1))</f>
        <v>-0.3680111316207153</v>
      </c>
      <c r="CY107" s="7">
        <f t="shared" si="97"/>
        <v>-0.33253120657285429</v>
      </c>
      <c r="CZ107" s="7">
        <f t="shared" si="97"/>
        <v>-0.1411160527866997</v>
      </c>
      <c r="DA107" s="7">
        <f t="shared" si="97"/>
        <v>-0.20764383278065601</v>
      </c>
      <c r="DB107" s="7">
        <f t="shared" si="93"/>
        <v>-0.38958169119331298</v>
      </c>
      <c r="DC107" s="7">
        <f t="shared" si="93"/>
        <v>0.20385546029897389</v>
      </c>
      <c r="DD107" s="7">
        <f t="shared" si="93"/>
        <v>0.25326684162698337</v>
      </c>
      <c r="DE107" s="7">
        <f t="shared" si="93"/>
        <v>-0.11989326512017218</v>
      </c>
      <c r="DF107" s="7">
        <f t="shared" si="93"/>
        <v>2.4520126604919444E-2</v>
      </c>
      <c r="DG107" s="7">
        <f t="shared" si="93"/>
        <v>1.3387525742355742E-2</v>
      </c>
      <c r="DH107" s="7">
        <f t="shared" si="93"/>
        <v>-0.24784691734645103</v>
      </c>
      <c r="DI107" s="7">
        <f t="shared" si="93"/>
        <v>-0.19722546373420191</v>
      </c>
      <c r="DJ107" s="7">
        <f t="shared" si="93"/>
        <v>0</v>
      </c>
      <c r="DK107" s="7">
        <f t="shared" si="93"/>
        <v>-0.47886849345548055</v>
      </c>
      <c r="DL107" s="7">
        <f t="shared" si="93"/>
        <v>-3.7648878070160485E-2</v>
      </c>
      <c r="DM107" s="7">
        <f t="shared" si="93"/>
        <v>0.47128325070634425</v>
      </c>
      <c r="DN107" s="7">
        <f t="shared" si="93"/>
        <v>0.26257862849029712</v>
      </c>
      <c r="DO107" s="7">
        <f t="shared" si="93"/>
        <v>-0.37162771689017315</v>
      </c>
      <c r="DP107" s="7">
        <f t="shared" si="93"/>
        <v>8.8664209768941848E-2</v>
      </c>
      <c r="DQ107" s="7">
        <f t="shared" si="93"/>
        <v>0.39923637035190751</v>
      </c>
      <c r="DR107" s="7">
        <f t="shared" si="89"/>
        <v>0.34493246896097673</v>
      </c>
      <c r="DS107" s="7">
        <f t="shared" si="89"/>
        <v>-0.14334199683162652</v>
      </c>
      <c r="DT107" s="7">
        <f t="shared" si="89"/>
        <v>-0.38532357750979163</v>
      </c>
      <c r="DU107" s="7">
        <f t="shared" si="89"/>
        <v>-0.38645650175605972</v>
      </c>
      <c r="DV107" s="7">
        <f t="shared" si="89"/>
        <v>6.7208710521398984E-2</v>
      </c>
      <c r="DW107" s="7">
        <f t="shared" si="89"/>
        <v>0.26739298471002648</v>
      </c>
      <c r="DX107" s="7">
        <f t="shared" si="89"/>
        <v>-0.29007058961102672</v>
      </c>
      <c r="DY107" s="7">
        <f t="shared" si="89"/>
        <v>-0.38680698768563015</v>
      </c>
      <c r="DZ107" s="7">
        <f t="shared" si="89"/>
        <v>0.48506198945927004</v>
      </c>
      <c r="EA107" s="7">
        <f t="shared" si="89"/>
        <v>0.39614839601409102</v>
      </c>
      <c r="EB107" s="7">
        <f t="shared" si="89"/>
        <v>0.29638876060501307</v>
      </c>
      <c r="EC107" s="7">
        <f t="shared" si="89"/>
        <v>0.2841684689229762</v>
      </c>
      <c r="ED107" s="7">
        <f t="shared" si="89"/>
        <v>0.17988197829156594</v>
      </c>
      <c r="EE107" s="7">
        <f t="shared" si="89"/>
        <v>-0.31761446207705113</v>
      </c>
      <c r="EF107" s="7">
        <f t="shared" si="89"/>
        <v>-0.12725464554976851</v>
      </c>
      <c r="EG107" s="7">
        <f t="shared" si="89"/>
        <v>0.27267550381363126</v>
      </c>
      <c r="EH107" s="7">
        <f t="shared" si="56"/>
        <v>0.18460825771597555</v>
      </c>
      <c r="EI107" s="7">
        <f t="shared" si="56"/>
        <v>-0.27846705995546106</v>
      </c>
      <c r="EJ107" s="7">
        <f t="shared" si="85"/>
        <v>-0.26115889302167394</v>
      </c>
      <c r="EK107" s="7">
        <f t="shared" si="85"/>
        <v>-0.40086471644837962</v>
      </c>
      <c r="EL107" s="7">
        <f t="shared" si="85"/>
        <v>-0.35560040193647935</v>
      </c>
      <c r="EM107" s="7">
        <f t="shared" si="85"/>
        <v>0.24770874178198987</v>
      </c>
      <c r="EN107" s="7">
        <f t="shared" si="85"/>
        <v>-0.3184374339300442</v>
      </c>
      <c r="EO107" s="7">
        <f t="shared" si="85"/>
        <v>0.45519166109499931</v>
      </c>
      <c r="EP107" s="7">
        <f t="shared" ref="EJ107:EY170" si="98">IF(MOD(EP$3/$J107,1)&gt;0.5,-(1-MOD(EP$3/$J107,1)),MOD(EP$3/$J107,1))</f>
        <v>0.28711822398103104</v>
      </c>
      <c r="EQ107" s="7">
        <f t="shared" si="98"/>
        <v>0.38799482004357166</v>
      </c>
      <c r="ER107" s="7">
        <f t="shared" si="98"/>
        <v>0.2813194106997301</v>
      </c>
      <c r="ES107" s="7">
        <f t="shared" si="98"/>
        <v>0.38740984444672222</v>
      </c>
      <c r="ET107" s="7">
        <f t="shared" si="98"/>
        <v>-0.30714483176039842</v>
      </c>
      <c r="EU107" s="7">
        <f t="shared" si="98"/>
        <v>-0.34315514910117528</v>
      </c>
      <c r="EV107" s="7">
        <f t="shared" si="98"/>
        <v>0.16653722553058703</v>
      </c>
      <c r="EW107" s="7">
        <f t="shared" si="98"/>
        <v>-8.8625888350454929E-2</v>
      </c>
      <c r="EX107" s="7">
        <f t="shared" si="98"/>
        <v>-1.2081605576836019E-2</v>
      </c>
      <c r="EY107" s="7">
        <f t="shared" si="98"/>
        <v>0.16644006532209232</v>
      </c>
      <c r="EZ107" s="7">
        <f t="shared" si="88"/>
        <v>0.3705888269964408</v>
      </c>
      <c r="FA107" s="7">
        <f t="shared" si="88"/>
        <v>-9.8112419753920932E-2</v>
      </c>
      <c r="FB107" s="7">
        <f t="shared" si="88"/>
        <v>-0.4276581008673439</v>
      </c>
      <c r="FC107" s="7">
        <f t="shared" si="88"/>
        <v>8.0478155972441456E-2</v>
      </c>
      <c r="FD107" s="7">
        <f t="shared" si="88"/>
        <v>-7.65802026107405E-2</v>
      </c>
      <c r="FE107" s="7">
        <f t="shared" si="88"/>
        <v>5.6757019511593954E-2</v>
      </c>
      <c r="FF107" s="7">
        <f t="shared" si="88"/>
        <v>0.10887623334962959</v>
      </c>
      <c r="FG107" s="7">
        <f t="shared" si="88"/>
        <v>-0.3108129490184397</v>
      </c>
      <c r="FH107" s="7">
        <f t="shared" si="88"/>
        <v>0.17277501501382631</v>
      </c>
      <c r="FI107" s="7">
        <f t="shared" si="88"/>
        <v>0.14892920612493299</v>
      </c>
      <c r="FJ107" s="7">
        <f t="shared" si="88"/>
        <v>0.24082528934111735</v>
      </c>
      <c r="FK107" s="7">
        <f t="shared" si="88"/>
        <v>-0.14020774689677751</v>
      </c>
      <c r="FL107" s="7">
        <f t="shared" si="88"/>
        <v>-0.44875261475328898</v>
      </c>
      <c r="FM107" s="7">
        <f t="shared" si="88"/>
        <v>-0.43817521143080285</v>
      </c>
      <c r="FN107" s="7">
        <f t="shared" si="88"/>
        <v>2.2274324723980499E-2</v>
      </c>
      <c r="FO107" s="7">
        <f t="shared" si="88"/>
        <v>-3.5714169617449443E-2</v>
      </c>
      <c r="FP107" s="7">
        <f t="shared" si="96"/>
        <v>1.1398254061333546E-2</v>
      </c>
      <c r="FQ107" s="7">
        <f t="shared" si="96"/>
        <v>0.28140334949654289</v>
      </c>
      <c r="FR107" s="7">
        <f t="shared" si="96"/>
        <v>0.41871583461694684</v>
      </c>
      <c r="FS107" s="7">
        <f t="shared" si="96"/>
        <v>-0.27687309188456766</v>
      </c>
      <c r="FT107" s="7">
        <f t="shared" si="96"/>
        <v>0.35703606792102249</v>
      </c>
      <c r="FU107" s="7">
        <f t="shared" si="96"/>
        <v>-0.36165354459858068</v>
      </c>
      <c r="FV107" s="7">
        <f t="shared" si="96"/>
        <v>-0.27252061497728253</v>
      </c>
      <c r="FW107" s="7">
        <f t="shared" si="96"/>
        <v>0.4174137762547101</v>
      </c>
      <c r="FX107" s="7">
        <f t="shared" si="96"/>
        <v>-7.7894560364413223E-2</v>
      </c>
      <c r="FY107" s="7">
        <f t="shared" si="96"/>
        <v>-0.45558879216265558</v>
      </c>
      <c r="FZ107" s="7">
        <f t="shared" si="96"/>
        <v>-0.27993127048635813</v>
      </c>
      <c r="GA107" s="7">
        <f t="shared" si="96"/>
        <v>-0.14368508981488048</v>
      </c>
      <c r="GB107" s="7">
        <f t="shared" si="96"/>
        <v>-8.1715374080204128E-2</v>
      </c>
      <c r="GC107" s="7">
        <f t="shared" si="96"/>
        <v>0.42315085872041891</v>
      </c>
      <c r="GD107" s="7">
        <f t="shared" si="96"/>
        <v>-8.1835546217007504E-2</v>
      </c>
      <c r="GE107" s="7">
        <f t="shared" si="96"/>
        <v>-0.35154124406585652</v>
      </c>
      <c r="GF107" s="7">
        <f t="shared" si="92"/>
        <v>-0.19350307879994944</v>
      </c>
      <c r="GG107" s="7">
        <f t="shared" si="92"/>
        <v>0.17652964381250058</v>
      </c>
      <c r="GH107" s="7">
        <f t="shared" si="92"/>
        <v>-0.34829389965216251</v>
      </c>
      <c r="GI107" s="7">
        <f t="shared" si="92"/>
        <v>-0.43571521447810824</v>
      </c>
      <c r="GJ107" s="7">
        <f t="shared" si="92"/>
        <v>2.7494928947817243E-2</v>
      </c>
      <c r="GK107" s="7">
        <f t="shared" si="92"/>
        <v>-0.45218036412214246</v>
      </c>
    </row>
    <row r="108" spans="6:193">
      <c r="F108" s="20">
        <v>106</v>
      </c>
      <c r="G108">
        <f>'Class data q'!J107</f>
        <v>-1.2480453545243678E-19</v>
      </c>
      <c r="H108" s="20">
        <f>'Class data q'!K107</f>
        <v>-1.0543603647934526E-19</v>
      </c>
      <c r="J108" s="88">
        <v>-1.8984411103635405E-19</v>
      </c>
      <c r="K108" s="7">
        <f t="shared" si="66"/>
        <v>0.4984902058455285</v>
      </c>
      <c r="L108" s="7">
        <f t="shared" si="66"/>
        <v>-0.28045505222439182</v>
      </c>
      <c r="M108" s="7">
        <f t="shared" si="66"/>
        <v>-0.43336134229794876</v>
      </c>
      <c r="N108" s="7">
        <f t="shared" si="66"/>
        <v>-0.29065405817360812</v>
      </c>
      <c r="O108" s="7">
        <f t="shared" si="66"/>
        <v>-0.19254161591614505</v>
      </c>
      <c r="P108" s="7">
        <f t="shared" si="66"/>
        <v>-0.19156429197460056</v>
      </c>
      <c r="Q108" s="7">
        <f t="shared" si="66"/>
        <v>8.8055004369380185E-2</v>
      </c>
      <c r="R108" s="7">
        <f t="shared" si="66"/>
        <v>4.2466941959446558E-2</v>
      </c>
      <c r="S108" s="7">
        <f t="shared" si="66"/>
        <v>0.23083266793042867</v>
      </c>
      <c r="T108" s="7">
        <f t="shared" si="66"/>
        <v>-0.2480274747649025</v>
      </c>
      <c r="U108" s="7">
        <f t="shared" si="66"/>
        <v>0.4574819053490442</v>
      </c>
      <c r="V108" s="7">
        <f t="shared" si="66"/>
        <v>5.2725629581391154E-2</v>
      </c>
      <c r="W108" s="7">
        <f t="shared" si="66"/>
        <v>0.19926058163252347</v>
      </c>
      <c r="X108" s="7">
        <f t="shared" si="66"/>
        <v>0.27793618183010738</v>
      </c>
      <c r="Y108" s="7">
        <f t="shared" si="66"/>
        <v>0.37484983120327164</v>
      </c>
      <c r="Z108" s="7">
        <f t="shared" si="66"/>
        <v>-4.2221189359472611E-2</v>
      </c>
      <c r="AA108" s="7">
        <f t="shared" si="95"/>
        <v>0.20006302667292819</v>
      </c>
      <c r="AB108" s="7">
        <f t="shared" si="95"/>
        <v>-0.18359747770151857</v>
      </c>
      <c r="AC108" s="7">
        <f t="shared" si="95"/>
        <v>0.43089439512777084</v>
      </c>
      <c r="AD108" s="7">
        <f t="shared" si="95"/>
        <v>0.23939517313123693</v>
      </c>
      <c r="AE108" s="7">
        <f t="shared" si="95"/>
        <v>4.7667240956671186E-2</v>
      </c>
      <c r="AF108" s="7">
        <f t="shared" si="95"/>
        <v>-7.5258389537966153E-2</v>
      </c>
      <c r="AG108" s="7">
        <f t="shared" si="95"/>
        <v>-0.25804935532217477</v>
      </c>
      <c r="AH108" s="7">
        <f t="shared" si="95"/>
        <v>0.43919582671199286</v>
      </c>
      <c r="AI108" s="7">
        <f t="shared" si="95"/>
        <v>0.40157033577725088</v>
      </c>
      <c r="AJ108" s="7">
        <f t="shared" si="95"/>
        <v>-0.15135159290184674</v>
      </c>
      <c r="AK108" s="7">
        <f t="shared" si="95"/>
        <v>0.43084542565097195</v>
      </c>
      <c r="AL108" s="7">
        <f t="shared" si="95"/>
        <v>0.25098270046146354</v>
      </c>
      <c r="AM108" s="7">
        <f t="shared" si="95"/>
        <v>0.37839867303182473</v>
      </c>
      <c r="AN108" s="7">
        <f t="shared" si="95"/>
        <v>0.25510825349647348</v>
      </c>
      <c r="AO108" s="7">
        <f t="shared" si="95"/>
        <v>-0.12480806418978618</v>
      </c>
      <c r="AP108" s="7">
        <f t="shared" si="94"/>
        <v>-0.47709824017253233</v>
      </c>
      <c r="AQ108" s="7">
        <f t="shared" si="86"/>
        <v>-0.36245364535885383</v>
      </c>
      <c r="AR108" s="7">
        <f t="shared" si="86"/>
        <v>-0.12480806418978618</v>
      </c>
      <c r="AS108" s="7">
        <f t="shared" si="86"/>
        <v>5.1337023801587556E-2</v>
      </c>
      <c r="AT108" s="7">
        <f t="shared" si="86"/>
        <v>-0.12480806418978618</v>
      </c>
      <c r="AU108" s="7">
        <f t="shared" si="86"/>
        <v>-0.47709824017253233</v>
      </c>
      <c r="AV108" s="7">
        <f t="shared" si="86"/>
        <v>-0.12480806418978618</v>
      </c>
      <c r="AW108" s="7">
        <f t="shared" si="86"/>
        <v>-0.47709824017253233</v>
      </c>
      <c r="AX108" s="7">
        <f t="shared" si="86"/>
        <v>-0.47709824017253233</v>
      </c>
      <c r="AY108" s="7">
        <f t="shared" si="86"/>
        <v>-0.12480806418978618</v>
      </c>
      <c r="AZ108" s="7">
        <f t="shared" si="86"/>
        <v>-0.47709824017253233</v>
      </c>
      <c r="BA108" s="7">
        <f t="shared" si="86"/>
        <v>-0.36245364535885383</v>
      </c>
      <c r="BB108" s="7">
        <f t="shared" si="86"/>
        <v>-0.30095315218115903</v>
      </c>
      <c r="BC108" s="7">
        <f t="shared" si="86"/>
        <v>0.4081944977158285</v>
      </c>
      <c r="BD108" s="7">
        <f t="shared" si="86"/>
        <v>-0.12480806418978618</v>
      </c>
      <c r="BE108" s="7">
        <f t="shared" si="86"/>
        <v>-0.30095315218115903</v>
      </c>
      <c r="BF108" s="7">
        <f t="shared" si="86"/>
        <v>-0.12480806418978618</v>
      </c>
      <c r="BG108" s="7">
        <f t="shared" si="87"/>
        <v>-0.36245364535885383</v>
      </c>
      <c r="BH108" s="7">
        <f t="shared" si="87"/>
        <v>-0.36245364535885383</v>
      </c>
      <c r="BI108" s="7">
        <f t="shared" si="87"/>
        <v>0.4081944977158285</v>
      </c>
      <c r="BJ108" s="7">
        <f t="shared" si="87"/>
        <v>0.16665011766905824</v>
      </c>
      <c r="BK108" s="7">
        <f t="shared" si="87"/>
        <v>-0.26303216847932553</v>
      </c>
      <c r="BL108" s="7">
        <f t="shared" si="87"/>
        <v>0.20108532640844601</v>
      </c>
      <c r="BM108" s="7">
        <f t="shared" si="87"/>
        <v>-0.14407122234188519</v>
      </c>
      <c r="BN108" s="7">
        <f t="shared" si="87"/>
        <v>-5.439959593900312E-11</v>
      </c>
      <c r="BO108" s="7">
        <f t="shared" si="87"/>
        <v>-2.2066348748239761E-11</v>
      </c>
      <c r="BP108" s="7">
        <f t="shared" si="87"/>
        <v>-5.2128801275586056E-10</v>
      </c>
      <c r="BQ108" s="7">
        <f t="shared" si="87"/>
        <v>-3.1873397254855718E-9</v>
      </c>
      <c r="BR108" s="7">
        <f t="shared" si="87"/>
        <v>-1.4795236369380405E-8</v>
      </c>
      <c r="BS108" s="7">
        <f t="shared" si="87"/>
        <v>1.5948575315428287E-11</v>
      </c>
      <c r="BT108" s="7">
        <f t="shared" si="87"/>
        <v>-1.9640844506341182E-11</v>
      </c>
      <c r="BU108" s="7">
        <f t="shared" si="87"/>
        <v>0.4984902058455285</v>
      </c>
      <c r="BV108" s="7">
        <f t="shared" si="87"/>
        <v>-0.28045505222439182</v>
      </c>
      <c r="BW108" s="7">
        <f t="shared" si="90"/>
        <v>-0.43336134229794876</v>
      </c>
      <c r="BX108" s="7">
        <f t="shared" si="90"/>
        <v>-0.29065405817360812</v>
      </c>
      <c r="BY108" s="7">
        <f t="shared" si="90"/>
        <v>-0.19254161591614505</v>
      </c>
      <c r="BZ108" s="7">
        <f t="shared" si="90"/>
        <v>0.31152211297913035</v>
      </c>
      <c r="CA108" s="7">
        <f t="shared" si="90"/>
        <v>-0.32537135505177028</v>
      </c>
      <c r="CB108" s="7">
        <f t="shared" si="90"/>
        <v>0.3362452902570694</v>
      </c>
      <c r="CC108" s="7">
        <f t="shared" si="90"/>
        <v>7.0821867643053871E-2</v>
      </c>
      <c r="CD108" s="7">
        <f t="shared" si="90"/>
        <v>0.26491247667063611</v>
      </c>
      <c r="CE108" s="7">
        <f t="shared" si="90"/>
        <v>-6.3909013879923871E-2</v>
      </c>
      <c r="CF108" s="7">
        <f t="shared" si="90"/>
        <v>-0.11729627191715064</v>
      </c>
      <c r="CG108" s="7">
        <f t="shared" si="90"/>
        <v>0.37669789559517097</v>
      </c>
      <c r="CH108" s="7">
        <f t="shared" si="90"/>
        <v>-0.29445502710612992</v>
      </c>
      <c r="CI108" s="7">
        <f t="shared" si="90"/>
        <v>-8.2957231689945843E-2</v>
      </c>
      <c r="CJ108" s="7">
        <f t="shared" si="90"/>
        <v>0.16810284992311253</v>
      </c>
      <c r="CK108" s="7">
        <f t="shared" si="90"/>
        <v>-0.43462558293432352</v>
      </c>
      <c r="CL108" s="7">
        <f t="shared" si="97"/>
        <v>-5.745811958350977E-2</v>
      </c>
      <c r="CM108" s="7">
        <f t="shared" si="97"/>
        <v>-0.42120689779607901</v>
      </c>
      <c r="CN108" s="7">
        <f t="shared" si="97"/>
        <v>0.4764836241091075</v>
      </c>
      <c r="CO108" s="7">
        <f t="shared" si="97"/>
        <v>0.47641461805762475</v>
      </c>
      <c r="CP108" s="7">
        <f t="shared" si="97"/>
        <v>-0.22243688541719564</v>
      </c>
      <c r="CQ108" s="7">
        <f t="shared" si="97"/>
        <v>0.35942599790021745</v>
      </c>
      <c r="CR108" s="7">
        <f t="shared" si="97"/>
        <v>4.465757851806984E-2</v>
      </c>
      <c r="CS108" s="7">
        <f t="shared" si="97"/>
        <v>-5.834273264411749E-2</v>
      </c>
      <c r="CT108" s="7">
        <f t="shared" si="97"/>
        <v>0.20953779291906471</v>
      </c>
      <c r="CU108" s="7">
        <f t="shared" si="97"/>
        <v>-0.26167702542224447</v>
      </c>
      <c r="CV108" s="7">
        <f t="shared" si="97"/>
        <v>8.0694189912406955E-2</v>
      </c>
      <c r="CW108" s="7">
        <f t="shared" si="97"/>
        <v>0.35632708073897934</v>
      </c>
      <c r="CX108" s="7">
        <f t="shared" si="97"/>
        <v>-0.2975003514500858</v>
      </c>
      <c r="CY108" s="7">
        <f t="shared" si="97"/>
        <v>-0.27417565868341054</v>
      </c>
      <c r="CZ108" s="7">
        <f t="shared" si="97"/>
        <v>-0.23169010484339836</v>
      </c>
      <c r="DA108" s="7">
        <f t="shared" si="97"/>
        <v>0.12273668232726376</v>
      </c>
      <c r="DB108" s="7">
        <f t="shared" si="93"/>
        <v>3.0913690874729394E-2</v>
      </c>
      <c r="DC108" s="7">
        <f t="shared" si="93"/>
        <v>0.13401567150631338</v>
      </c>
      <c r="DD108" s="7">
        <f t="shared" si="93"/>
        <v>0.16649897825225998</v>
      </c>
      <c r="DE108" s="7">
        <f t="shared" si="93"/>
        <v>-0.42141311839689422</v>
      </c>
      <c r="DF108" s="7">
        <f t="shared" si="93"/>
        <v>1.6119662566598615E-2</v>
      </c>
      <c r="DG108" s="7">
        <f t="shared" si="93"/>
        <v>8.8010311302850683E-3</v>
      </c>
      <c r="DH108" s="7">
        <f t="shared" si="93"/>
        <v>0.15187482154901244</v>
      </c>
      <c r="DI108" s="7">
        <f t="shared" si="93"/>
        <v>-0.12965707625255196</v>
      </c>
      <c r="DJ108" s="7">
        <f t="shared" si="93"/>
        <v>-0.34259464372567539</v>
      </c>
      <c r="DK108" s="7">
        <f t="shared" si="93"/>
        <v>0</v>
      </c>
      <c r="DL108" s="7">
        <f t="shared" si="93"/>
        <v>0.23449227609355461</v>
      </c>
      <c r="DM108" s="7">
        <f t="shared" si="93"/>
        <v>-0.37536515411462479</v>
      </c>
      <c r="DN108" s="7">
        <f t="shared" si="93"/>
        <v>0.4874313093613365</v>
      </c>
      <c r="DO108" s="7">
        <f t="shared" si="93"/>
        <v>0.3575274422966741</v>
      </c>
      <c r="DP108" s="7">
        <f t="shared" si="93"/>
        <v>3.0504395234906223E-2</v>
      </c>
      <c r="DQ108" s="7">
        <f t="shared" si="93"/>
        <v>-0.42272915916248688</v>
      </c>
      <c r="DR108" s="7">
        <f t="shared" si="89"/>
        <v>-0.14361812225482851</v>
      </c>
      <c r="DS108" s="7">
        <f t="shared" si="89"/>
        <v>-0.14980165885022068</v>
      </c>
      <c r="DT108" s="7">
        <f t="shared" si="89"/>
        <v>5.929066440875097E-3</v>
      </c>
      <c r="DU108" s="7">
        <f t="shared" si="89"/>
        <v>5.1842759731250965E-3</v>
      </c>
      <c r="DV108" s="7">
        <f t="shared" si="89"/>
        <v>-0.3261952086176434</v>
      </c>
      <c r="DW108" s="7">
        <f t="shared" si="89"/>
        <v>0.46281236175017337</v>
      </c>
      <c r="DX108" s="7">
        <f t="shared" si="89"/>
        <v>9.6332822063682322E-2</v>
      </c>
      <c r="DY108" s="7">
        <f t="shared" si="89"/>
        <v>3.273779582275349E-2</v>
      </c>
      <c r="DZ108" s="7">
        <f t="shared" si="89"/>
        <v>-0.42187479980979958</v>
      </c>
      <c r="EA108" s="7">
        <f t="shared" si="89"/>
        <v>0.43632113408266271</v>
      </c>
      <c r="EB108" s="7">
        <f t="shared" si="89"/>
        <v>-0.17553101614145783</v>
      </c>
      <c r="EC108" s="7">
        <f t="shared" si="89"/>
        <v>-0.18356470134846292</v>
      </c>
      <c r="ED108" s="7">
        <f t="shared" si="89"/>
        <v>-0.25212319887660462</v>
      </c>
      <c r="EE108" s="7">
        <f t="shared" si="89"/>
        <v>0.10600926394900756</v>
      </c>
      <c r="EF108" s="7">
        <f t="shared" si="89"/>
        <v>0.23115282695344086</v>
      </c>
      <c r="EG108" s="7">
        <f t="shared" si="89"/>
        <v>0.46628511810350437</v>
      </c>
      <c r="EH108" s="7">
        <f t="shared" si="56"/>
        <v>-0.22123218629072205</v>
      </c>
      <c r="EI108" s="7">
        <f t="shared" si="56"/>
        <v>0.44655568833661485</v>
      </c>
      <c r="EJ108" s="7">
        <f t="shared" si="98"/>
        <v>0.45793416998617653</v>
      </c>
      <c r="EK108" s="7">
        <f t="shared" si="98"/>
        <v>-0.29131454291157932</v>
      </c>
      <c r="EL108" s="7">
        <f t="shared" si="98"/>
        <v>8.1037103622304985E-2</v>
      </c>
      <c r="EM108" s="7">
        <f t="shared" si="98"/>
        <v>-0.20753352125924796</v>
      </c>
      <c r="EN108" s="7">
        <f t="shared" si="98"/>
        <v>-0.23712640588088862</v>
      </c>
      <c r="EO108" s="7">
        <f t="shared" si="98"/>
        <v>-0.41372778249311715</v>
      </c>
      <c r="EP108" s="7">
        <f t="shared" si="98"/>
        <v>0.16096912715207479</v>
      </c>
      <c r="EQ108" s="7">
        <f t="shared" si="98"/>
        <v>0.48652879192090737</v>
      </c>
      <c r="ER108" s="7">
        <f t="shared" si="98"/>
        <v>-0.1854376874847623</v>
      </c>
      <c r="ES108" s="7">
        <f t="shared" si="98"/>
        <v>0.22690137563565216</v>
      </c>
      <c r="ET108" s="7">
        <f t="shared" si="98"/>
        <v>0.34435097401495796</v>
      </c>
      <c r="EU108" s="7">
        <f t="shared" si="98"/>
        <v>-4.9700976388709961E-2</v>
      </c>
      <c r="EV108" s="7">
        <f t="shared" si="98"/>
        <v>0.42429317663152233</v>
      </c>
      <c r="EW108" s="7">
        <f t="shared" si="98"/>
        <v>0.25654757884249002</v>
      </c>
      <c r="EX108" s="7">
        <f t="shared" si="98"/>
        <v>0.27908426915301776</v>
      </c>
      <c r="EY108" s="7">
        <f t="shared" si="98"/>
        <v>-0.31652784681536161</v>
      </c>
      <c r="EZ108" s="7">
        <f t="shared" si="88"/>
        <v>-0.46934613878549758</v>
      </c>
      <c r="FA108" s="7">
        <f t="shared" si="88"/>
        <v>0.11139142640025668</v>
      </c>
      <c r="FB108" s="7">
        <f t="shared" si="88"/>
        <v>-0.36449651969537555</v>
      </c>
      <c r="FC108" s="7">
        <f t="shared" si="88"/>
        <v>-0.26190394174928566</v>
      </c>
      <c r="FD108" s="7">
        <f t="shared" si="88"/>
        <v>-0.36515494792952308</v>
      </c>
      <c r="FE108" s="7">
        <f t="shared" si="88"/>
        <v>0.37990701235876356</v>
      </c>
      <c r="FF108" s="7">
        <f t="shared" si="88"/>
        <v>0.41417046270069513</v>
      </c>
      <c r="FG108" s="7">
        <f t="shared" si="88"/>
        <v>0.1382645462415345</v>
      </c>
      <c r="FH108" s="7">
        <f t="shared" si="88"/>
        <v>-0.24915854161145035</v>
      </c>
      <c r="FI108" s="7">
        <f t="shared" si="88"/>
        <v>0.21867309686756187</v>
      </c>
      <c r="FJ108" s="7">
        <f t="shared" si="88"/>
        <v>-0.3507568732757278</v>
      </c>
      <c r="FK108" s="7">
        <f t="shared" si="88"/>
        <v>-0.48989278513494128</v>
      </c>
      <c r="FL108" s="7">
        <f t="shared" si="88"/>
        <v>9.9463032475455293E-3</v>
      </c>
      <c r="FM108" s="7">
        <f t="shared" si="88"/>
        <v>-9.4235779860866842E-2</v>
      </c>
      <c r="FN108" s="7">
        <f t="shared" si="88"/>
        <v>0.23735775454301233</v>
      </c>
      <c r="FO108" s="7">
        <f t="shared" si="88"/>
        <v>0.24561620051335353</v>
      </c>
      <c r="FP108" s="7">
        <f t="shared" si="96"/>
        <v>-0.32569237847928179</v>
      </c>
      <c r="FQ108" s="7">
        <f t="shared" si="96"/>
        <v>0.32435876986357925</v>
      </c>
      <c r="FR108" s="7">
        <f t="shared" si="96"/>
        <v>-0.21521421440516519</v>
      </c>
      <c r="FS108" s="7">
        <f t="shared" si="96"/>
        <v>0.42004116268006442</v>
      </c>
      <c r="FT108" s="7">
        <f t="shared" si="96"/>
        <v>0.44757988087631162</v>
      </c>
      <c r="FU108" s="7">
        <f t="shared" si="96"/>
        <v>0.10484166639097303</v>
      </c>
      <c r="FV108" s="7">
        <f t="shared" si="96"/>
        <v>8.008633821335831E-2</v>
      </c>
      <c r="FW108" s="7">
        <f t="shared" si="96"/>
        <v>-0.49413102868989078</v>
      </c>
      <c r="FX108" s="7">
        <f t="shared" si="96"/>
        <v>0.24500594976478496</v>
      </c>
      <c r="FY108" s="7">
        <f t="shared" si="96"/>
        <v>-0.32729044340330615</v>
      </c>
      <c r="FZ108" s="7">
        <f t="shared" si="96"/>
        <v>0.1677537967206284</v>
      </c>
      <c r="GA108" s="7">
        <f t="shared" si="96"/>
        <v>0.13057542254136933</v>
      </c>
      <c r="GB108" s="7">
        <f t="shared" si="96"/>
        <v>-9.3792838609942919E-2</v>
      </c>
      <c r="GC108" s="7">
        <f t="shared" si="96"/>
        <v>-0.14345081882515842</v>
      </c>
      <c r="GD108" s="7">
        <f t="shared" si="96"/>
        <v>4.3275636485304858E-2</v>
      </c>
      <c r="GE108" s="7">
        <f t="shared" si="96"/>
        <v>-0.32763176264552385</v>
      </c>
      <c r="GF108" s="7">
        <f t="shared" si="92"/>
        <v>-0.3086390764456155</v>
      </c>
      <c r="GG108" s="7">
        <f t="shared" si="92"/>
        <v>0.47104001224261083</v>
      </c>
      <c r="GH108" s="7">
        <f t="shared" si="92"/>
        <v>5.794003612072629E-2</v>
      </c>
      <c r="GI108" s="7">
        <f t="shared" si="92"/>
        <v>-8.3806816649314442E-3</v>
      </c>
      <c r="GJ108" s="7">
        <f t="shared" si="92"/>
        <v>0.24554682986536136</v>
      </c>
      <c r="GK108" s="7">
        <f t="shared" si="92"/>
        <v>-0.27889085417324821</v>
      </c>
    </row>
    <row r="109" spans="6:193">
      <c r="F109" s="20">
        <v>107</v>
      </c>
      <c r="G109">
        <f>'Class data q'!J108</f>
        <v>-1.8984411103635405E-19</v>
      </c>
      <c r="H109" s="20">
        <f>'Class data q'!K108</f>
        <v>-1.5737058611173985E-19</v>
      </c>
      <c r="J109" s="89">
        <v>-9.9373753288164244E-19</v>
      </c>
      <c r="K109" s="7">
        <f t="shared" si="66"/>
        <v>0.28627231196601088</v>
      </c>
      <c r="L109" s="7">
        <f t="shared" si="66"/>
        <v>9.2664702916333885E-2</v>
      </c>
      <c r="M109" s="7">
        <f t="shared" si="66"/>
        <v>0.25449390530052773</v>
      </c>
      <c r="N109" s="7">
        <f t="shared" si="66"/>
        <v>-0.38095975335786925</v>
      </c>
      <c r="O109" s="7">
        <f t="shared" si="66"/>
        <v>-8.1580766478538069E-2</v>
      </c>
      <c r="P109" s="7">
        <f t="shared" si="66"/>
        <v>-0.31632547226544716</v>
      </c>
      <c r="Q109" s="7">
        <f t="shared" si="66"/>
        <v>-9.8962251923467193E-2</v>
      </c>
      <c r="R109" s="7">
        <f t="shared" si="66"/>
        <v>6.3969912518814454E-2</v>
      </c>
      <c r="S109" s="7">
        <f t="shared" si="66"/>
        <v>-0.20476028689661518</v>
      </c>
      <c r="T109" s="7">
        <f t="shared" si="66"/>
        <v>0.33469769995392479</v>
      </c>
      <c r="U109" s="7">
        <f t="shared" si="66"/>
        <v>0.23364054520454713</v>
      </c>
      <c r="V109" s="7">
        <f t="shared" si="66"/>
        <v>-0.22576528614043612</v>
      </c>
      <c r="W109" s="7">
        <f t="shared" si="66"/>
        <v>-0.34401415139948377</v>
      </c>
      <c r="X109" s="7">
        <f t="shared" si="66"/>
        <v>0.43517805771414886</v>
      </c>
      <c r="Y109" s="7">
        <f t="shared" si="66"/>
        <v>7.1611497626092216E-2</v>
      </c>
      <c r="Z109" s="7">
        <f t="shared" si="66"/>
        <v>-0.34534942797069257</v>
      </c>
      <c r="AA109" s="7">
        <f t="shared" si="95"/>
        <v>0.22926063567879068</v>
      </c>
      <c r="AB109" s="7">
        <f t="shared" si="95"/>
        <v>-0.46195306559887939</v>
      </c>
      <c r="AC109" s="7">
        <f t="shared" si="95"/>
        <v>0.46439927062838676</v>
      </c>
      <c r="AD109" s="7">
        <f t="shared" si="95"/>
        <v>0.42781516430137395</v>
      </c>
      <c r="AE109" s="7">
        <f t="shared" si="95"/>
        <v>-3.5691147351603059E-2</v>
      </c>
      <c r="AF109" s="7">
        <f t="shared" si="95"/>
        <v>0.45729863306543161</v>
      </c>
      <c r="AG109" s="7">
        <f t="shared" si="95"/>
        <v>-4.929787679708908E-2</v>
      </c>
      <c r="AH109" s="7">
        <f t="shared" si="95"/>
        <v>0.46598518023458396</v>
      </c>
      <c r="AI109" s="7">
        <f t="shared" si="95"/>
        <v>0.32338234793280662</v>
      </c>
      <c r="AJ109" s="7">
        <f t="shared" si="95"/>
        <v>0.29927087300291078</v>
      </c>
      <c r="AK109" s="7">
        <f t="shared" si="95"/>
        <v>0.13374859444317622</v>
      </c>
      <c r="AL109" s="7">
        <f t="shared" si="95"/>
        <v>3.4139811448312685E-3</v>
      </c>
      <c r="AM109" s="7">
        <f t="shared" si="95"/>
        <v>-1.9118775917547737E-2</v>
      </c>
      <c r="AN109" s="7">
        <f t="shared" si="95"/>
        <v>0.26049387995851703</v>
      </c>
      <c r="AO109" s="7">
        <f t="shared" si="95"/>
        <v>-0.25968141103033049</v>
      </c>
      <c r="AP109" s="7">
        <f t="shared" si="94"/>
        <v>-0.32698310093666405</v>
      </c>
      <c r="AQ109" s="7">
        <f t="shared" si="86"/>
        <v>-0.49612183655574738</v>
      </c>
      <c r="AR109" s="7">
        <f t="shared" si="86"/>
        <v>-0.25968141103033049</v>
      </c>
      <c r="AS109" s="7">
        <f t="shared" si="86"/>
        <v>-0.22603056607716376</v>
      </c>
      <c r="AT109" s="7">
        <f t="shared" si="86"/>
        <v>-0.25968141103033049</v>
      </c>
      <c r="AU109" s="7">
        <f t="shared" si="86"/>
        <v>-0.32698310093666405</v>
      </c>
      <c r="AV109" s="7">
        <f t="shared" si="86"/>
        <v>-0.25968141103033049</v>
      </c>
      <c r="AW109" s="7">
        <f t="shared" si="86"/>
        <v>-0.32698310093666405</v>
      </c>
      <c r="AX109" s="7">
        <f t="shared" si="86"/>
        <v>-0.32698310093666405</v>
      </c>
      <c r="AY109" s="7">
        <f t="shared" si="86"/>
        <v>-0.25968141103033049</v>
      </c>
      <c r="AZ109" s="7">
        <f t="shared" si="86"/>
        <v>-0.32698310093666405</v>
      </c>
      <c r="BA109" s="7">
        <f t="shared" si="86"/>
        <v>-0.49612183655574738</v>
      </c>
      <c r="BB109" s="7">
        <f t="shared" si="86"/>
        <v>-0.29333225598349721</v>
      </c>
      <c r="BC109" s="7">
        <f t="shared" si="86"/>
        <v>0.46006267097083925</v>
      </c>
      <c r="BD109" s="7">
        <f t="shared" si="86"/>
        <v>-0.25968141103033049</v>
      </c>
      <c r="BE109" s="7">
        <f t="shared" si="86"/>
        <v>-0.29333225598349721</v>
      </c>
      <c r="BF109" s="7">
        <f t="shared" si="86"/>
        <v>-0.25968141103033049</v>
      </c>
      <c r="BG109" s="7">
        <f t="shared" si="87"/>
        <v>-0.49612183655574738</v>
      </c>
      <c r="BH109" s="7">
        <f t="shared" si="87"/>
        <v>-0.49612183655574738</v>
      </c>
      <c r="BI109" s="7">
        <f t="shared" si="87"/>
        <v>0.46006267097083925</v>
      </c>
      <c r="BJ109" s="7">
        <f t="shared" si="87"/>
        <v>-0.20400109544557699</v>
      </c>
      <c r="BK109" s="7">
        <f t="shared" si="87"/>
        <v>-0.13984483729389141</v>
      </c>
      <c r="BL109" s="7">
        <f t="shared" si="87"/>
        <v>0.2294559363271815</v>
      </c>
      <c r="BM109" s="7">
        <f t="shared" si="87"/>
        <v>-0.45440195017548801</v>
      </c>
      <c r="BN109" s="7">
        <f t="shared" si="87"/>
        <v>-1.0392575688911165E-11</v>
      </c>
      <c r="BO109" s="7">
        <f t="shared" si="87"/>
        <v>-4.2155168245017194E-12</v>
      </c>
      <c r="BP109" s="7">
        <f t="shared" si="87"/>
        <v>-9.9587116331179004E-11</v>
      </c>
      <c r="BQ109" s="7">
        <f t="shared" si="87"/>
        <v>-6.0891092168446903E-10</v>
      </c>
      <c r="BR109" s="7">
        <f t="shared" si="87"/>
        <v>-2.8264892648621753E-9</v>
      </c>
      <c r="BS109" s="7">
        <f t="shared" ref="BG109:BV172" si="99">IF(MOD(BS$3/$J109,1)&gt;0.5,-(1-MOD(BS$3/$J109,1)),MOD(BS$3/$J109,1))</f>
        <v>3.0468237365192056E-12</v>
      </c>
      <c r="BT109" s="7">
        <f t="shared" si="99"/>
        <v>-3.7522207563256416E-12</v>
      </c>
      <c r="BU109" s="7">
        <f t="shared" si="99"/>
        <v>0.28627231196601088</v>
      </c>
      <c r="BV109" s="7">
        <f t="shared" si="99"/>
        <v>9.2664702916333885E-2</v>
      </c>
      <c r="BW109" s="7">
        <f t="shared" si="90"/>
        <v>0.25449390530052773</v>
      </c>
      <c r="BX109" s="7">
        <f t="shared" si="90"/>
        <v>-0.38095975335786925</v>
      </c>
      <c r="BY109" s="7">
        <f t="shared" si="90"/>
        <v>-8.1580766478538069E-2</v>
      </c>
      <c r="BZ109" s="7">
        <f t="shared" si="90"/>
        <v>0.25055383479482468</v>
      </c>
      <c r="CA109" s="7">
        <f t="shared" si="90"/>
        <v>0.31992188671218885</v>
      </c>
      <c r="CB109" s="7">
        <f t="shared" si="90"/>
        <v>0.44631745870118739</v>
      </c>
      <c r="CC109" s="7">
        <f t="shared" si="90"/>
        <v>-0.41334866770788803</v>
      </c>
      <c r="CD109" s="7">
        <f t="shared" si="90"/>
        <v>-0.18522900565754696</v>
      </c>
      <c r="CE109" s="7">
        <f t="shared" si="90"/>
        <v>0.36987178201836224</v>
      </c>
      <c r="CF109" s="7">
        <f t="shared" si="90"/>
        <v>0.12383463721013421</v>
      </c>
      <c r="CG109" s="7">
        <f t="shared" si="90"/>
        <v>0.45404554448380519</v>
      </c>
      <c r="CH109" s="7">
        <f t="shared" si="90"/>
        <v>-0.48313134680695546</v>
      </c>
      <c r="CI109" s="7">
        <f t="shared" si="90"/>
        <v>0.32143528034244584</v>
      </c>
      <c r="CJ109" s="7">
        <f t="shared" si="90"/>
        <v>-0.24852108545565188</v>
      </c>
      <c r="CK109" s="7">
        <f t="shared" si="90"/>
        <v>0.29904990484270971</v>
      </c>
      <c r="CL109" s="7">
        <f t="shared" si="97"/>
        <v>0.13526614750329635</v>
      </c>
      <c r="CM109" s="7">
        <f t="shared" si="97"/>
        <v>0.26866630946405312</v>
      </c>
      <c r="CN109" s="7">
        <f t="shared" si="97"/>
        <v>-0.45578886210723013</v>
      </c>
      <c r="CO109" s="7">
        <f t="shared" si="97"/>
        <v>-0.41360865589298346</v>
      </c>
      <c r="CP109" s="7">
        <f t="shared" si="97"/>
        <v>0.35143695189124546</v>
      </c>
      <c r="CQ109" s="7">
        <f t="shared" si="97"/>
        <v>9.4969878517488837E-2</v>
      </c>
      <c r="CR109" s="7">
        <f t="shared" si="97"/>
        <v>6.7783471238929138E-2</v>
      </c>
      <c r="CS109" s="7">
        <f t="shared" si="97"/>
        <v>0.23654260504502211</v>
      </c>
      <c r="CT109" s="7">
        <f t="shared" si="97"/>
        <v>0.23627896279201366</v>
      </c>
      <c r="CU109" s="7">
        <f t="shared" si="97"/>
        <v>0.49278760278247802</v>
      </c>
      <c r="CV109" s="7">
        <f t="shared" si="97"/>
        <v>-5.712050721620443E-2</v>
      </c>
      <c r="CW109" s="7">
        <f t="shared" si="97"/>
        <v>0.40535637321236573</v>
      </c>
      <c r="CX109" s="7">
        <f t="shared" si="97"/>
        <v>-0.29267263121972742</v>
      </c>
      <c r="CY109" s="7">
        <f t="shared" si="97"/>
        <v>-0.28821667034780074</v>
      </c>
      <c r="CZ109" s="7">
        <f t="shared" si="97"/>
        <v>-0.13385723391560966</v>
      </c>
      <c r="DA109" s="7">
        <f t="shared" si="97"/>
        <v>-2.1349844048235589E-2</v>
      </c>
      <c r="DB109" s="7">
        <f t="shared" si="93"/>
        <v>-0.42097274558657527</v>
      </c>
      <c r="DC109" s="7">
        <f t="shared" si="93"/>
        <v>2.560242033757051E-2</v>
      </c>
      <c r="DD109" s="7">
        <f t="shared" si="93"/>
        <v>3.1808047365487063E-2</v>
      </c>
      <c r="DE109" s="7">
        <f t="shared" si="93"/>
        <v>0.11053352475952051</v>
      </c>
      <c r="DF109" s="7">
        <f t="shared" si="93"/>
        <v>3.0795083298181011E-3</v>
      </c>
      <c r="DG109" s="7">
        <f t="shared" si="93"/>
        <v>1.681353351208531E-3</v>
      </c>
      <c r="DH109" s="7">
        <f t="shared" si="93"/>
        <v>0.22005473707731676</v>
      </c>
      <c r="DI109" s="7">
        <f t="shared" si="93"/>
        <v>-2.4769752139039092E-2</v>
      </c>
      <c r="DJ109" s="7">
        <f t="shared" si="93"/>
        <v>0.12559104524363521</v>
      </c>
      <c r="DK109" s="7">
        <f t="shared" si="93"/>
        <v>0.19104049585995173</v>
      </c>
      <c r="DL109" s="7">
        <f t="shared" si="93"/>
        <v>0</v>
      </c>
      <c r="DM109" s="7">
        <f t="shared" si="93"/>
        <v>0.31037104654929831</v>
      </c>
      <c r="DN109" s="7">
        <f t="shared" si="93"/>
        <v>0.28415961489800695</v>
      </c>
      <c r="DO109" s="7">
        <f t="shared" si="93"/>
        <v>-0.16753579670029617</v>
      </c>
      <c r="DP109" s="7">
        <f t="shared" si="93"/>
        <v>0.38790856651148792</v>
      </c>
      <c r="DQ109" s="7">
        <f t="shared" si="93"/>
        <v>0.3013226035390415</v>
      </c>
      <c r="DR109" s="7">
        <f t="shared" si="89"/>
        <v>-0.45431538971018248</v>
      </c>
      <c r="DS109" s="7">
        <f t="shared" si="89"/>
        <v>-0.26445619974758261</v>
      </c>
      <c r="DT109" s="7">
        <f t="shared" si="89"/>
        <v>-4.3664828907389985E-2</v>
      </c>
      <c r="DU109" s="7">
        <f t="shared" si="89"/>
        <v>-4.3807114047660689E-2</v>
      </c>
      <c r="DV109" s="7">
        <f t="shared" si="89"/>
        <v>-0.48919500682159978</v>
      </c>
      <c r="DW109" s="7">
        <f t="shared" si="89"/>
        <v>-0.33846260934127637</v>
      </c>
      <c r="DX109" s="7">
        <f t="shared" si="89"/>
        <v>-0.40847504232551046</v>
      </c>
      <c r="DY109" s="7">
        <f t="shared" si="89"/>
        <v>-0.42062426767280414</v>
      </c>
      <c r="DZ109" s="7">
        <f t="shared" si="89"/>
        <v>6.5647804213228467E-2</v>
      </c>
      <c r="EA109" s="7">
        <f t="shared" si="89"/>
        <v>0.18480046026879737</v>
      </c>
      <c r="EB109" s="7">
        <f t="shared" si="89"/>
        <v>-0.46041204478261011</v>
      </c>
      <c r="EC109" s="7">
        <f t="shared" si="89"/>
        <v>-0.46194680398813914</v>
      </c>
      <c r="ED109" s="7">
        <f t="shared" si="89"/>
        <v>-0.4750442533513286</v>
      </c>
      <c r="EE109" s="7">
        <f t="shared" si="89"/>
        <v>0.21129255821051862</v>
      </c>
      <c r="EF109" s="7">
        <f t="shared" si="89"/>
        <v>0.23520004654056667</v>
      </c>
      <c r="EG109" s="7">
        <f t="shared" si="89"/>
        <v>-0.33779917224553524</v>
      </c>
      <c r="EH109" s="7">
        <f t="shared" si="56"/>
        <v>0.14877618929079095</v>
      </c>
      <c r="EI109" s="7">
        <f t="shared" si="56"/>
        <v>0.46739121184881238</v>
      </c>
      <c r="EJ109" s="7">
        <f t="shared" si="98"/>
        <v>0.46956496262527803</v>
      </c>
      <c r="EK109" s="7">
        <f t="shared" si="98"/>
        <v>0.32642811699086016</v>
      </c>
      <c r="EL109" s="7">
        <f t="shared" si="98"/>
        <v>0.20652186431901115</v>
      </c>
      <c r="EM109" s="7">
        <f t="shared" si="98"/>
        <v>-0.46652581922907332</v>
      </c>
      <c r="EN109" s="7">
        <f t="shared" si="98"/>
        <v>0.33678024555893032</v>
      </c>
      <c r="EO109" s="7">
        <f t="shared" si="98"/>
        <v>-0.31487677727871655</v>
      </c>
      <c r="EP109" s="7">
        <f t="shared" si="98"/>
        <v>0.41283261358917944</v>
      </c>
      <c r="EQ109" s="7">
        <f t="shared" si="98"/>
        <v>0.43023017267837549</v>
      </c>
      <c r="ER109" s="7">
        <f t="shared" si="98"/>
        <v>-0.46230462018835661</v>
      </c>
      <c r="ES109" s="7">
        <f t="shared" si="98"/>
        <v>0.42542834303264354</v>
      </c>
      <c r="ET109" s="7">
        <f t="shared" si="98"/>
        <v>-0.40589105229471145</v>
      </c>
      <c r="EU109" s="7">
        <f t="shared" si="98"/>
        <v>9.1950555285446267E-2</v>
      </c>
      <c r="EV109" s="7">
        <f t="shared" si="98"/>
        <v>0.27209767471363183</v>
      </c>
      <c r="EW109" s="7">
        <f t="shared" si="98"/>
        <v>0.24005147253369105</v>
      </c>
      <c r="EX109" s="7">
        <f t="shared" si="98"/>
        <v>-0.37356211525444016</v>
      </c>
      <c r="EY109" s="7">
        <f t="shared" si="98"/>
        <v>0.2768138342105726</v>
      </c>
      <c r="EZ109" s="7">
        <f t="shared" si="88"/>
        <v>-0.32550213564372832</v>
      </c>
      <c r="FA109" s="7">
        <f t="shared" si="88"/>
        <v>0.12272572779352098</v>
      </c>
      <c r="FB109" s="7">
        <f t="shared" si="88"/>
        <v>7.6609379297879254E-2</v>
      </c>
      <c r="FC109" s="7">
        <f t="shared" si="88"/>
        <v>-0.2410747547594112</v>
      </c>
      <c r="FD109" s="7">
        <f t="shared" si="88"/>
        <v>-0.26079987817812267</v>
      </c>
      <c r="FE109" s="7">
        <f t="shared" si="88"/>
        <v>-0.11846287183826076</v>
      </c>
      <c r="FF109" s="7">
        <f t="shared" si="88"/>
        <v>-0.11191716529506524</v>
      </c>
      <c r="FG109" s="7">
        <f t="shared" si="88"/>
        <v>-0.16462636838611777</v>
      </c>
      <c r="FH109" s="7">
        <f t="shared" si="88"/>
        <v>-0.13342003658245005</v>
      </c>
      <c r="FI109" s="7">
        <f t="shared" si="88"/>
        <v>-0.22036755735705782</v>
      </c>
      <c r="FJ109" s="7">
        <f t="shared" si="88"/>
        <v>-0.14735752687408166</v>
      </c>
      <c r="FK109" s="7">
        <f t="shared" si="88"/>
        <v>-0.26613729340378001</v>
      </c>
      <c r="FL109" s="7">
        <f t="shared" si="88"/>
        <v>0.49063485595516454</v>
      </c>
      <c r="FM109" s="7">
        <f t="shared" ref="EZ109:FO172" si="100">IF(MOD(FM$3/$J109,1)&gt;0.5,-(1-MOD(FM$3/$J109,1)),MOD(FM$3/$J109,1))</f>
        <v>-9.4417398197776947E-4</v>
      </c>
      <c r="FN109" s="7">
        <f t="shared" si="100"/>
        <v>-0.13905340274826727</v>
      </c>
      <c r="FO109" s="7">
        <f t="shared" si="100"/>
        <v>-0.29556909335375536</v>
      </c>
      <c r="FP109" s="7">
        <f t="shared" si="96"/>
        <v>-4.1123738900219919E-2</v>
      </c>
      <c r="FQ109" s="7">
        <f t="shared" si="96"/>
        <v>2.3810289518600314E-2</v>
      </c>
      <c r="FR109" s="7">
        <f t="shared" si="96"/>
        <v>0.10252421338793383</v>
      </c>
      <c r="FS109" s="7">
        <f t="shared" si="96"/>
        <v>0.28053164938322617</v>
      </c>
      <c r="FT109" s="7">
        <f t="shared" si="96"/>
        <v>0.1988017498980037</v>
      </c>
      <c r="FU109" s="7">
        <f t="shared" si="96"/>
        <v>-0.17101149192583653</v>
      </c>
      <c r="FV109" s="7">
        <f t="shared" si="96"/>
        <v>-2.9497786936353632E-2</v>
      </c>
      <c r="FW109" s="7">
        <f t="shared" si="96"/>
        <v>0.43392493013890898</v>
      </c>
      <c r="FX109" s="7">
        <f t="shared" si="96"/>
        <v>1.3858950490448052E-2</v>
      </c>
      <c r="FY109" s="7">
        <f t="shared" si="96"/>
        <v>0.3195552631219124</v>
      </c>
      <c r="FZ109" s="7">
        <f t="shared" si="96"/>
        <v>0.23493867742683605</v>
      </c>
      <c r="GA109" s="7">
        <f t="shared" si="96"/>
        <v>-0.28539035987034822</v>
      </c>
      <c r="GB109" s="7">
        <f t="shared" si="96"/>
        <v>-0.13551575866313215</v>
      </c>
      <c r="GC109" s="7">
        <f t="shared" si="96"/>
        <v>0.10906449348323122</v>
      </c>
      <c r="GD109" s="7">
        <f t="shared" si="96"/>
        <v>0.4912665606389055</v>
      </c>
      <c r="GE109" s="7">
        <f t="shared" si="96"/>
        <v>-0.16052565499614957</v>
      </c>
      <c r="GF109" s="7">
        <f t="shared" si="92"/>
        <v>-6.3527865251103321E-2</v>
      </c>
      <c r="GG109" s="7">
        <f t="shared" si="92"/>
        <v>-8.8559405266039448E-2</v>
      </c>
      <c r="GH109" s="7">
        <f t="shared" si="92"/>
        <v>-0.33911956003464638</v>
      </c>
      <c r="GI109" s="7">
        <f t="shared" si="92"/>
        <v>-0.38628617283652034</v>
      </c>
      <c r="GJ109" s="7">
        <f t="shared" si="92"/>
        <v>-0.4660534318277314</v>
      </c>
      <c r="GK109" s="7">
        <f t="shared" si="92"/>
        <v>-0.26541663751428324</v>
      </c>
    </row>
    <row r="110" spans="6:193">
      <c r="F110" s="20">
        <v>108</v>
      </c>
      <c r="G110">
        <f>'Class data q'!J109</f>
        <v>-9.9373753288164244E-19</v>
      </c>
      <c r="H110" s="20">
        <f>'Class data q'!K109</f>
        <v>-9.191123287068858E-19</v>
      </c>
      <c r="J110" s="88">
        <v>-3.0842735807579312E-19</v>
      </c>
      <c r="K110" s="7">
        <f t="shared" si="66"/>
        <v>-7.7644918400788021E-2</v>
      </c>
      <c r="L110" s="7">
        <f t="shared" si="66"/>
        <v>-0.47948893730724151</v>
      </c>
      <c r="M110" s="7">
        <f t="shared" si="66"/>
        <v>4.1916664740401011E-2</v>
      </c>
      <c r="N110" s="7">
        <f t="shared" si="66"/>
        <v>0.4384167781131314</v>
      </c>
      <c r="O110" s="7">
        <f t="shared" si="66"/>
        <v>-4.0899131112788201E-2</v>
      </c>
      <c r="P110" s="7">
        <f t="shared" si="66"/>
        <v>-0.41458003535126409</v>
      </c>
      <c r="Q110" s="7">
        <f t="shared" si="66"/>
        <v>0.28526207664253889</v>
      </c>
      <c r="R110" s="7">
        <f t="shared" si="66"/>
        <v>0.42021713335998356</v>
      </c>
      <c r="S110" s="7">
        <f t="shared" si="66"/>
        <v>-0.30352918896318215</v>
      </c>
      <c r="T110" s="7">
        <f t="shared" si="66"/>
        <v>7.8379261452026228E-2</v>
      </c>
      <c r="U110" s="7">
        <f t="shared" si="66"/>
        <v>-2.5271819262304263E-2</v>
      </c>
      <c r="V110" s="7">
        <f t="shared" si="66"/>
        <v>0.49454555271020428</v>
      </c>
      <c r="W110" s="7">
        <f t="shared" si="66"/>
        <v>-0.10839640238427228</v>
      </c>
      <c r="X110" s="7">
        <f t="shared" si="66"/>
        <v>0.40212195226472769</v>
      </c>
      <c r="Y110" s="7">
        <f t="shared" si="66"/>
        <v>0.23072866629238784</v>
      </c>
      <c r="Z110" s="7">
        <f t="shared" si="66"/>
        <v>-0.33464861793093093</v>
      </c>
      <c r="AA110" s="7">
        <f t="shared" si="95"/>
        <v>-0.26133369002132212</v>
      </c>
      <c r="AB110" s="7">
        <f t="shared" si="95"/>
        <v>-0.26643966831597155</v>
      </c>
      <c r="AC110" s="7">
        <f t="shared" si="95"/>
        <v>0.49627123983236321</v>
      </c>
      <c r="AD110" s="7">
        <f t="shared" si="95"/>
        <v>0.37839907767756675</v>
      </c>
      <c r="AE110" s="7">
        <f t="shared" si="95"/>
        <v>0.10695492820471308</v>
      </c>
      <c r="AF110" s="7">
        <f t="shared" si="95"/>
        <v>2.9493298146511471E-2</v>
      </c>
      <c r="AG110" s="7">
        <f t="shared" si="95"/>
        <v>-0.15883529519000683</v>
      </c>
      <c r="AH110" s="7">
        <f t="shared" si="95"/>
        <v>-0.4986190386783762</v>
      </c>
      <c r="AI110" s="7">
        <f t="shared" si="95"/>
        <v>-0.16189695132152337</v>
      </c>
      <c r="AJ110" s="7">
        <f t="shared" si="95"/>
        <v>0.17981902913788872</v>
      </c>
      <c r="AK110" s="7">
        <f t="shared" si="95"/>
        <v>-0.44951936956570648</v>
      </c>
      <c r="AL110" s="7">
        <f t="shared" si="95"/>
        <v>5.0196628172898272E-2</v>
      </c>
      <c r="AM110" s="7">
        <f t="shared" si="95"/>
        <v>6.0890733124551844E-2</v>
      </c>
      <c r="AN110" s="7">
        <f t="shared" si="95"/>
        <v>0.31553714790993581</v>
      </c>
      <c r="AO110" s="7">
        <f t="shared" si="95"/>
        <v>0.3852694934032117</v>
      </c>
      <c r="AP110" s="7">
        <f t="shared" si="94"/>
        <v>0.16842681218473832</v>
      </c>
      <c r="AQ110" s="7">
        <f t="shared" si="86"/>
        <v>-0.37652974062379796</v>
      </c>
      <c r="AR110" s="7">
        <f t="shared" si="86"/>
        <v>0.3852694934032117</v>
      </c>
      <c r="AS110" s="7">
        <f t="shared" si="86"/>
        <v>0.49369083401244884</v>
      </c>
      <c r="AT110" s="7">
        <f t="shared" si="86"/>
        <v>0.3852694934032117</v>
      </c>
      <c r="AU110" s="7">
        <f t="shared" si="86"/>
        <v>0.16842681218473832</v>
      </c>
      <c r="AV110" s="7">
        <f t="shared" si="86"/>
        <v>0.3852694934032117</v>
      </c>
      <c r="AW110" s="7">
        <f t="shared" si="86"/>
        <v>0.16842681218473832</v>
      </c>
      <c r="AX110" s="7">
        <f t="shared" si="86"/>
        <v>0.16842681218473832</v>
      </c>
      <c r="AY110" s="7">
        <f t="shared" si="86"/>
        <v>0.3852694934032117</v>
      </c>
      <c r="AZ110" s="7">
        <f t="shared" si="86"/>
        <v>0.16842681218473832</v>
      </c>
      <c r="BA110" s="7">
        <f t="shared" si="86"/>
        <v>-0.37652974062379796</v>
      </c>
      <c r="BB110" s="7">
        <f t="shared" si="86"/>
        <v>0.27684815279397501</v>
      </c>
      <c r="BC110" s="7">
        <f t="shared" si="86"/>
        <v>0.4822989324739233</v>
      </c>
      <c r="BD110" s="7">
        <f t="shared" si="86"/>
        <v>0.3852694934032117</v>
      </c>
      <c r="BE110" s="7">
        <f t="shared" si="86"/>
        <v>0.27684815279397501</v>
      </c>
      <c r="BF110" s="7">
        <f t="shared" si="86"/>
        <v>0.3852694934032117</v>
      </c>
      <c r="BG110" s="7">
        <f t="shared" si="99"/>
        <v>-0.37652974062379796</v>
      </c>
      <c r="BH110" s="7">
        <f t="shared" si="99"/>
        <v>-0.37652974062379796</v>
      </c>
      <c r="BI110" s="7">
        <f t="shared" si="99"/>
        <v>0.4822989324739233</v>
      </c>
      <c r="BJ110" s="7">
        <f t="shared" si="99"/>
        <v>-0.43533131261975111</v>
      </c>
      <c r="BK110" s="7">
        <f t="shared" si="99"/>
        <v>-6.673034139969225E-3</v>
      </c>
      <c r="BL110" s="7">
        <f t="shared" si="99"/>
        <v>-0.26070444109310476</v>
      </c>
      <c r="BM110" s="7">
        <f t="shared" si="99"/>
        <v>-0.24211035181772012</v>
      </c>
      <c r="BN110" s="7">
        <f t="shared" si="99"/>
        <v>-3.3484215400392259E-11</v>
      </c>
      <c r="BO110" s="7">
        <f t="shared" si="99"/>
        <v>-1.3582357460961703E-11</v>
      </c>
      <c r="BP110" s="7">
        <f t="shared" si="99"/>
        <v>-3.2086466816849679E-10</v>
      </c>
      <c r="BQ110" s="7">
        <f t="shared" si="99"/>
        <v>-1.9618806579302372E-9</v>
      </c>
      <c r="BR110" s="7">
        <f t="shared" si="99"/>
        <v>-9.1068071972344455E-9</v>
      </c>
      <c r="BS110" s="7">
        <f t="shared" si="99"/>
        <v>9.8167138023786575E-12</v>
      </c>
      <c r="BT110" s="7">
        <f t="shared" si="99"/>
        <v>-1.2089440559748255E-11</v>
      </c>
      <c r="BU110" s="7">
        <f t="shared" si="99"/>
        <v>-7.7644918400788021E-2</v>
      </c>
      <c r="BV110" s="7">
        <f t="shared" si="99"/>
        <v>-0.47948893730724151</v>
      </c>
      <c r="BW110" s="7">
        <f t="shared" si="90"/>
        <v>4.1916664740401011E-2</v>
      </c>
      <c r="BX110" s="7">
        <f t="shared" si="90"/>
        <v>0.4384167781131314</v>
      </c>
      <c r="BY110" s="7">
        <f t="shared" si="90"/>
        <v>-4.0899131112788201E-2</v>
      </c>
      <c r="BZ110" s="7">
        <f t="shared" si="90"/>
        <v>-0.19272806667864395</v>
      </c>
      <c r="CA110" s="7">
        <f t="shared" si="90"/>
        <v>3.077232966501442E-2</v>
      </c>
      <c r="CB110" s="7">
        <f t="shared" si="90"/>
        <v>0.43801254551073532</v>
      </c>
      <c r="CC110" s="7">
        <f t="shared" si="90"/>
        <v>-0.10983872750214729</v>
      </c>
      <c r="CD110" s="7">
        <f t="shared" si="90"/>
        <v>-0.37484857752980671</v>
      </c>
      <c r="CE110" s="7">
        <f t="shared" si="90"/>
        <v>0.19170839590416833</v>
      </c>
      <c r="CF110" s="7">
        <f t="shared" si="90"/>
        <v>-0.37906096684947066</v>
      </c>
      <c r="CG110" s="7">
        <f t="shared" si="90"/>
        <v>0.46291205166164273</v>
      </c>
      <c r="CH110" s="7">
        <f t="shared" si="90"/>
        <v>-0.33467503190267189</v>
      </c>
      <c r="CI110" s="7">
        <f t="shared" si="90"/>
        <v>0.25759842947384382</v>
      </c>
      <c r="CJ110" s="7">
        <f t="shared" si="90"/>
        <v>-0.3568224742054058</v>
      </c>
      <c r="CK110" s="7">
        <f t="shared" si="90"/>
        <v>-3.6476152761209302E-2</v>
      </c>
      <c r="CL110" s="7">
        <f t="shared" si="97"/>
        <v>-0.3422292120184145</v>
      </c>
      <c r="CM110" s="7">
        <f t="shared" si="97"/>
        <v>-2.4620472685761285E-2</v>
      </c>
      <c r="CN110" s="7">
        <f t="shared" si="97"/>
        <v>8.0221595329277307E-2</v>
      </c>
      <c r="CO110" s="7">
        <f t="shared" si="97"/>
        <v>0.22102373057808933</v>
      </c>
      <c r="CP110" s="7">
        <f t="shared" si="97"/>
        <v>2.0112379264981328E-2</v>
      </c>
      <c r="CQ110" s="7">
        <f t="shared" si="97"/>
        <v>-0.14526126865546019</v>
      </c>
      <c r="CR110" s="7">
        <f t="shared" si="97"/>
        <v>-0.34260462001107328</v>
      </c>
      <c r="CS110" s="7">
        <f t="shared" si="97"/>
        <v>0.42797851484172078</v>
      </c>
      <c r="CT110" s="7">
        <f t="shared" si="97"/>
        <v>0.30757972894238605</v>
      </c>
      <c r="CU110" s="7">
        <f t="shared" si="97"/>
        <v>0.47063749295247703</v>
      </c>
      <c r="CV110" s="7">
        <f t="shared" si="97"/>
        <v>-0.30603857264307521</v>
      </c>
      <c r="CW110" s="7">
        <f t="shared" si="97"/>
        <v>-0.47201200357732631</v>
      </c>
      <c r="CX110" s="7">
        <f t="shared" si="97"/>
        <v>0.27897343081556736</v>
      </c>
      <c r="CY110" s="7">
        <f t="shared" si="97"/>
        <v>0.29333031404120335</v>
      </c>
      <c r="CZ110" s="7">
        <f t="shared" si="97"/>
        <v>1.2618724691441763E-2</v>
      </c>
      <c r="DA110" s="7">
        <f t="shared" si="97"/>
        <v>0.15316189068660035</v>
      </c>
      <c r="DB110" s="7">
        <f t="shared" si="93"/>
        <v>-0.13440312538478394</v>
      </c>
      <c r="DC110" s="7">
        <f t="shared" si="93"/>
        <v>8.2489718748633034E-2</v>
      </c>
      <c r="DD110" s="7">
        <f t="shared" si="93"/>
        <v>0.10248393888260056</v>
      </c>
      <c r="DE110" s="7">
        <f t="shared" si="93"/>
        <v>0.35613349243890802</v>
      </c>
      <c r="DF110" s="7">
        <f t="shared" si="93"/>
        <v>9.9220219284499589E-3</v>
      </c>
      <c r="DG110" s="7">
        <f t="shared" si="93"/>
        <v>5.417236465520215E-3</v>
      </c>
      <c r="DH110" s="7">
        <f t="shared" si="93"/>
        <v>-0.29099463521522784</v>
      </c>
      <c r="DI110" s="7">
        <f t="shared" si="93"/>
        <v>-7.98069034287473E-2</v>
      </c>
      <c r="DJ110" s="7">
        <f t="shared" si="93"/>
        <v>0.40464807088146582</v>
      </c>
      <c r="DK110" s="7">
        <f t="shared" si="93"/>
        <v>-0.38447707031974232</v>
      </c>
      <c r="DL110" s="7">
        <f t="shared" si="93"/>
        <v>0.22195002116978468</v>
      </c>
      <c r="DM110" s="7">
        <f t="shared" si="93"/>
        <v>0</v>
      </c>
      <c r="DN110" s="7">
        <f t="shared" si="93"/>
        <v>-8.4451922763768561E-2</v>
      </c>
      <c r="DO110" s="7">
        <f t="shared" si="93"/>
        <v>-0.31784194255543108</v>
      </c>
      <c r="DP110" s="7">
        <f t="shared" si="93"/>
        <v>0.24982201408362936</v>
      </c>
      <c r="DQ110" s="7">
        <f t="shared" si="93"/>
        <v>-2.9153631148450598E-2</v>
      </c>
      <c r="DR110" s="7">
        <f t="shared" si="89"/>
        <v>-0.24183145832469655</v>
      </c>
      <c r="DS110" s="7">
        <f t="shared" si="89"/>
        <v>0.36988536279458017</v>
      </c>
      <c r="DT110" s="7">
        <f t="shared" si="89"/>
        <v>8.1264124747244537E-2</v>
      </c>
      <c r="DU110" s="7">
        <f t="shared" si="89"/>
        <v>8.0805689136537406E-2</v>
      </c>
      <c r="DV110" s="7">
        <f t="shared" si="89"/>
        <v>-0.35421184141522177</v>
      </c>
      <c r="DW110" s="7">
        <f t="shared" si="89"/>
        <v>0.13144040983747862</v>
      </c>
      <c r="DX110" s="7">
        <f t="shared" si="89"/>
        <v>-9.4136150098222293E-2</v>
      </c>
      <c r="DY110" s="7">
        <f t="shared" si="89"/>
        <v>-0.13328034696313185</v>
      </c>
      <c r="DZ110" s="7">
        <f t="shared" si="89"/>
        <v>0.43346396534434595</v>
      </c>
      <c r="EA110" s="7">
        <f t="shared" si="89"/>
        <v>3.9317889214807167E-2</v>
      </c>
      <c r="EB110" s="7">
        <f t="shared" si="89"/>
        <v>-0.26147457626436976</v>
      </c>
      <c r="EC110" s="7">
        <f t="shared" si="89"/>
        <v>-0.26641949371911444</v>
      </c>
      <c r="ED110" s="7">
        <f t="shared" si="89"/>
        <v>-0.30861882097211302</v>
      </c>
      <c r="EE110" s="7">
        <f t="shared" si="89"/>
        <v>-0.31922593760060147</v>
      </c>
      <c r="EF110" s="7">
        <f t="shared" si="89"/>
        <v>-0.24219720506948683</v>
      </c>
      <c r="EG110" s="7">
        <f t="shared" si="89"/>
        <v>0.13357797100214652</v>
      </c>
      <c r="EH110" s="7">
        <f t="shared" si="56"/>
        <v>0.47934944623502385</v>
      </c>
      <c r="EI110" s="7">
        <f t="shared" si="56"/>
        <v>-0.49408887508914745</v>
      </c>
      <c r="EJ110" s="7">
        <f t="shared" si="98"/>
        <v>-0.48708515872889624</v>
      </c>
      <c r="EK110" s="7">
        <f t="shared" si="98"/>
        <v>5.1735078449114846E-2</v>
      </c>
      <c r="EL110" s="7">
        <f t="shared" si="98"/>
        <v>-0.33459687488533862</v>
      </c>
      <c r="EM110" s="7">
        <f t="shared" si="98"/>
        <v>-0.28117285197157926</v>
      </c>
      <c r="EN110" s="7">
        <f t="shared" si="98"/>
        <v>8.5089119308160877E-2</v>
      </c>
      <c r="EO110" s="7">
        <f t="shared" si="98"/>
        <v>0.20743278195075066</v>
      </c>
      <c r="EP110" s="7">
        <f t="shared" si="98"/>
        <v>0.3301260480932342</v>
      </c>
      <c r="EQ110" s="7">
        <f t="shared" si="98"/>
        <v>-0.39186986486124376</v>
      </c>
      <c r="ER110" s="7">
        <f t="shared" si="98"/>
        <v>-0.26757235963297998</v>
      </c>
      <c r="ES110" s="7">
        <f t="shared" si="98"/>
        <v>0.37070885884025251</v>
      </c>
      <c r="ET110" s="7">
        <f t="shared" si="98"/>
        <v>0.13613935780599817</v>
      </c>
      <c r="EU110" s="7">
        <f t="shared" si="98"/>
        <v>-0.25983986411191395</v>
      </c>
      <c r="EV110" s="7">
        <f t="shared" si="98"/>
        <v>-0.12331489119616468</v>
      </c>
      <c r="EW110" s="7">
        <f t="shared" si="98"/>
        <v>-0.22656615298823612</v>
      </c>
      <c r="EX110" s="7">
        <f t="shared" si="98"/>
        <v>1.8351556017512038E-2</v>
      </c>
      <c r="EY110" s="7">
        <f t="shared" si="98"/>
        <v>0.113830360164628</v>
      </c>
      <c r="EZ110" s="7">
        <f t="shared" si="100"/>
        <v>0.17319840834166422</v>
      </c>
      <c r="FA110" s="7">
        <f t="shared" si="100"/>
        <v>-0.16068379639801744</v>
      </c>
      <c r="FB110" s="7">
        <f t="shared" si="100"/>
        <v>0.46878161242039074</v>
      </c>
      <c r="FC110" s="7">
        <f t="shared" si="100"/>
        <v>0.22326918879941449</v>
      </c>
      <c r="FD110" s="7">
        <f t="shared" si="100"/>
        <v>0.15971582698292031</v>
      </c>
      <c r="FE110" s="7">
        <f t="shared" si="100"/>
        <v>-0.38168145242711771</v>
      </c>
      <c r="FF110" s="7">
        <f t="shared" si="100"/>
        <v>-0.3605915130916979</v>
      </c>
      <c r="FG110" s="7">
        <f t="shared" si="100"/>
        <v>0.46958206889324317</v>
      </c>
      <c r="FH110" s="7">
        <f t="shared" si="100"/>
        <v>-0.23487057271279355</v>
      </c>
      <c r="FI110" s="7">
        <f t="shared" si="100"/>
        <v>-3.6813764166538476E-2</v>
      </c>
      <c r="FJ110" s="7">
        <f t="shared" si="100"/>
        <v>8.3771180300892922E-2</v>
      </c>
      <c r="FK110" s="7">
        <f t="shared" si="100"/>
        <v>0.37181839146921902</v>
      </c>
      <c r="FL110" s="7">
        <f t="shared" si="100"/>
        <v>-0.42899825335638297</v>
      </c>
      <c r="FM110" s="7">
        <f t="shared" si="100"/>
        <v>0.43105872307060622</v>
      </c>
      <c r="FN110" s="7">
        <f t="shared" si="100"/>
        <v>-0.10652374902205963</v>
      </c>
      <c r="FO110" s="7">
        <f t="shared" si="100"/>
        <v>0.27944041246925622</v>
      </c>
      <c r="FP110" s="7">
        <f t="shared" si="96"/>
        <v>-0.13004882194820766</v>
      </c>
      <c r="FQ110" s="7">
        <f t="shared" si="96"/>
        <v>-0.35983505110525016</v>
      </c>
      <c r="FR110" s="7">
        <f t="shared" si="96"/>
        <v>-0.22087244722088428</v>
      </c>
      <c r="FS110" s="7">
        <f t="shared" si="96"/>
        <v>1.8508678461877537E-2</v>
      </c>
      <c r="FT110" s="7">
        <f t="shared" si="96"/>
        <v>-2.7770570688826268E-2</v>
      </c>
      <c r="FU110" s="7">
        <f t="shared" si="96"/>
        <v>0.4490095199692743</v>
      </c>
      <c r="FV110" s="7">
        <f t="shared" si="96"/>
        <v>0.12690962592573829</v>
      </c>
      <c r="FW110" s="7">
        <f t="shared" si="96"/>
        <v>-0.37996554098305957</v>
      </c>
      <c r="FX110" s="7">
        <f t="shared" si="96"/>
        <v>0.15440295167501361</v>
      </c>
      <c r="FY110" s="7">
        <f t="shared" si="96"/>
        <v>2.9591086780561771E-2</v>
      </c>
      <c r="FZ110" s="7">
        <f t="shared" si="96"/>
        <v>-0.35523923861186546</v>
      </c>
      <c r="GA110" s="7">
        <f t="shared" si="96"/>
        <v>-0.24925511396099864</v>
      </c>
      <c r="GB110" s="7">
        <f t="shared" si="96"/>
        <v>-0.15392106391345806</v>
      </c>
      <c r="GC110" s="7">
        <f t="shared" si="96"/>
        <v>-0.17579321729817821</v>
      </c>
      <c r="GD110" s="7">
        <f t="shared" si="96"/>
        <v>0.39224248702760178</v>
      </c>
      <c r="GE110" s="7">
        <f t="shared" si="96"/>
        <v>-2.7250535595044312E-2</v>
      </c>
      <c r="GF110" s="7">
        <f t="shared" si="92"/>
        <v>-0.40752647257318131</v>
      </c>
      <c r="GG110" s="7">
        <f t="shared" si="92"/>
        <v>-5.4076039002211473E-2</v>
      </c>
      <c r="GH110" s="7">
        <f t="shared" si="92"/>
        <v>-0.47136410100620196</v>
      </c>
      <c r="GI110" s="7">
        <f t="shared" si="92"/>
        <v>-1.7745102634556531E-2</v>
      </c>
      <c r="GJ110" s="7">
        <f t="shared" si="92"/>
        <v>9.8104343223440083E-2</v>
      </c>
      <c r="GK110" s="7">
        <f t="shared" si="92"/>
        <v>0.14239104967010618</v>
      </c>
    </row>
    <row r="111" spans="6:193">
      <c r="F111" s="20">
        <v>109</v>
      </c>
      <c r="G111">
        <f>'Class data q'!J110</f>
        <v>-3.0842735807579312E-19</v>
      </c>
      <c r="H111" s="20">
        <f>'Class data q'!K110</f>
        <v>-7.1486825269220012E-18</v>
      </c>
      <c r="J111" s="89">
        <v>-2.8238007465334306E-19</v>
      </c>
      <c r="K111" s="7">
        <f t="shared" si="66"/>
        <v>7.4348955912058035E-3</v>
      </c>
      <c r="L111" s="7">
        <f t="shared" si="66"/>
        <v>-0.15475019802330969</v>
      </c>
      <c r="M111" s="7">
        <f t="shared" si="66"/>
        <v>0.41475086370313896</v>
      </c>
      <c r="N111" s="7">
        <f t="shared" si="66"/>
        <v>0.21679263811706484</v>
      </c>
      <c r="O111" s="7">
        <f t="shared" si="66"/>
        <v>0.23205404769115034</v>
      </c>
      <c r="P111" s="7">
        <f t="shared" si="66"/>
        <v>0.25275581280880033</v>
      </c>
      <c r="Q111" s="7">
        <f t="shared" si="66"/>
        <v>-0.13125615320996076</v>
      </c>
      <c r="R111" s="7">
        <f t="shared" si="66"/>
        <v>-0.38765628341479896</v>
      </c>
      <c r="S111" s="7">
        <f t="shared" si="66"/>
        <v>-0.32909066659635755</v>
      </c>
      <c r="T111" s="7">
        <f t="shared" si="66"/>
        <v>0.17785104710976407</v>
      </c>
      <c r="U111" s="7">
        <f t="shared" si="66"/>
        <v>0.34136478418066574</v>
      </c>
      <c r="V111" s="7">
        <f t="shared" si="66"/>
        <v>-0.2753527480058735</v>
      </c>
      <c r="W111" s="7">
        <f t="shared" si="66"/>
        <v>-0.21063702709113086</v>
      </c>
      <c r="X111" s="7">
        <f t="shared" si="66"/>
        <v>-0.46854361106047127</v>
      </c>
      <c r="Y111" s="7">
        <f t="shared" si="66"/>
        <v>0.25201152405768723</v>
      </c>
      <c r="Z111" s="7">
        <f t="shared" si="66"/>
        <v>0.26551502241591596</v>
      </c>
      <c r="AA111" s="7">
        <f t="shared" si="95"/>
        <v>-0.19319768306598073</v>
      </c>
      <c r="AB111" s="7">
        <f t="shared" si="95"/>
        <v>-0.10653271544501108</v>
      </c>
      <c r="AC111" s="7">
        <f t="shared" si="95"/>
        <v>-0.36570981138515068</v>
      </c>
      <c r="AD111" s="7">
        <f t="shared" si="95"/>
        <v>-0.49445472941350554</v>
      </c>
      <c r="AE111" s="7">
        <f t="shared" si="95"/>
        <v>0.39354645097796537</v>
      </c>
      <c r="AF111" s="7">
        <f t="shared" si="95"/>
        <v>-0.4289958391458546</v>
      </c>
      <c r="AG111" s="7">
        <f t="shared" si="95"/>
        <v>-0.17348656956331943</v>
      </c>
      <c r="AH111" s="7">
        <f t="shared" si="95"/>
        <v>-0.36012875931775379</v>
      </c>
      <c r="AI111" s="7">
        <f t="shared" si="95"/>
        <v>0.21039119424449382</v>
      </c>
      <c r="AJ111" s="7">
        <f t="shared" si="95"/>
        <v>-0.11276064391176988</v>
      </c>
      <c r="AK111" s="7">
        <f t="shared" si="95"/>
        <v>0.37706490545602378</v>
      </c>
      <c r="AL111" s="7">
        <f t="shared" si="95"/>
        <v>0.25457077868134093</v>
      </c>
      <c r="AM111" s="7">
        <f t="shared" si="95"/>
        <v>0.3157071512703169</v>
      </c>
      <c r="AN111" s="7">
        <f t="shared" si="95"/>
        <v>0.36353722049670978</v>
      </c>
      <c r="AO111" s="7">
        <f t="shared" si="95"/>
        <v>-0.39470864205882661</v>
      </c>
      <c r="AP111" s="7">
        <f t="shared" si="94"/>
        <v>0.36844668903743072</v>
      </c>
      <c r="AQ111" s="7">
        <f t="shared" si="86"/>
        <v>-0.22677770863002844</v>
      </c>
      <c r="AR111" s="7">
        <f t="shared" si="86"/>
        <v>-0.39470864205882661</v>
      </c>
      <c r="AS111" s="7">
        <f t="shared" si="86"/>
        <v>-0.27628630760695527</v>
      </c>
      <c r="AT111" s="7">
        <f t="shared" ref="AQ111:BF174" si="101">IF(MOD(AT$3/$J111,1)&gt;0.5,-(1-MOD(AT$3/$J111,1)),MOD(AT$3/$J111,1))</f>
        <v>-0.39470864205882661</v>
      </c>
      <c r="AU111" s="7">
        <f t="shared" si="101"/>
        <v>0.36844668903743072</v>
      </c>
      <c r="AV111" s="7">
        <f t="shared" si="101"/>
        <v>-0.39470864205882661</v>
      </c>
      <c r="AW111" s="7">
        <f t="shared" si="101"/>
        <v>0.36844668903743072</v>
      </c>
      <c r="AX111" s="7">
        <f t="shared" si="101"/>
        <v>0.36844668903743072</v>
      </c>
      <c r="AY111" s="7">
        <f t="shared" si="101"/>
        <v>-0.39470864205882661</v>
      </c>
      <c r="AZ111" s="7">
        <f t="shared" si="101"/>
        <v>0.36844668903743072</v>
      </c>
      <c r="BA111" s="7">
        <f t="shared" si="101"/>
        <v>-0.22677770863002844</v>
      </c>
      <c r="BB111" s="7">
        <f t="shared" si="101"/>
        <v>0.48686902348930206</v>
      </c>
      <c r="BC111" s="7">
        <f t="shared" si="101"/>
        <v>-0.38097095135785231</v>
      </c>
      <c r="BD111" s="7">
        <f t="shared" si="101"/>
        <v>-0.39470864205882661</v>
      </c>
      <c r="BE111" s="7">
        <f t="shared" si="101"/>
        <v>0.48686902348930206</v>
      </c>
      <c r="BF111" s="7">
        <f t="shared" si="101"/>
        <v>-0.39470864205882661</v>
      </c>
      <c r="BG111" s="7">
        <f t="shared" si="99"/>
        <v>-0.22677770863002844</v>
      </c>
      <c r="BH111" s="7">
        <f t="shared" si="99"/>
        <v>-0.22677770863002844</v>
      </c>
      <c r="BI111" s="7">
        <f t="shared" si="99"/>
        <v>-0.38097095135785231</v>
      </c>
      <c r="BJ111" s="7">
        <f t="shared" si="99"/>
        <v>-0.19876131997106672</v>
      </c>
      <c r="BK111" s="7">
        <f t="shared" si="99"/>
        <v>-0.45383698041056419</v>
      </c>
      <c r="BL111" s="7">
        <f t="shared" si="99"/>
        <v>-0.19251039100141021</v>
      </c>
      <c r="BM111" s="7">
        <f t="shared" si="99"/>
        <v>-7.9959215807838158E-2</v>
      </c>
      <c r="BN111" s="7">
        <f t="shared" si="99"/>
        <v>-3.6572855854899444E-11</v>
      </c>
      <c r="BO111" s="7">
        <f t="shared" si="99"/>
        <v>-1.4835244144251192E-11</v>
      </c>
      <c r="BP111" s="7">
        <f t="shared" si="99"/>
        <v>-3.5046188173737391E-10</v>
      </c>
      <c r="BQ111" s="7">
        <f t="shared" si="99"/>
        <v>-2.1428483432117673E-9</v>
      </c>
      <c r="BR111" s="7">
        <f t="shared" si="99"/>
        <v>-9.9468366876465097E-9</v>
      </c>
      <c r="BS111" s="7">
        <f t="shared" si="99"/>
        <v>1.0722226441687704E-11</v>
      </c>
      <c r="BT111" s="7">
        <f t="shared" si="99"/>
        <v>-1.3204548565681762E-11</v>
      </c>
      <c r="BU111" s="7">
        <f t="shared" si="99"/>
        <v>7.4348955912058035E-3</v>
      </c>
      <c r="BV111" s="7">
        <f t="shared" si="99"/>
        <v>-0.15475019802330969</v>
      </c>
      <c r="BW111" s="7">
        <f t="shared" si="90"/>
        <v>0.41475086370313896</v>
      </c>
      <c r="BX111" s="7">
        <f t="shared" si="90"/>
        <v>0.21679263811706484</v>
      </c>
      <c r="BY111" s="7">
        <f t="shared" si="90"/>
        <v>0.23205404769115034</v>
      </c>
      <c r="BZ111" s="7">
        <f t="shared" si="90"/>
        <v>-0.11826374453401611</v>
      </c>
      <c r="CA111" s="7">
        <f t="shared" si="90"/>
        <v>0.1258527599955328</v>
      </c>
      <c r="CB111" s="7">
        <f t="shared" si="90"/>
        <v>-0.42934240018102687</v>
      </c>
      <c r="CC111" s="7">
        <f t="shared" si="90"/>
        <v>6.451339857944971E-2</v>
      </c>
      <c r="CD111" s="7">
        <f t="shared" si="90"/>
        <v>-0.13269954059130562</v>
      </c>
      <c r="CE111" s="7">
        <f t="shared" si="90"/>
        <v>0.3016338797866116</v>
      </c>
      <c r="CF111" s="7">
        <f t="shared" si="90"/>
        <v>-4.5058557622585926E-2</v>
      </c>
      <c r="CG111" s="7">
        <f t="shared" si="90"/>
        <v>-0.4021461154964785</v>
      </c>
      <c r="CH111" s="7">
        <f t="shared" si="90"/>
        <v>-0.18106224074605559</v>
      </c>
      <c r="CI111" s="7">
        <f t="shared" si="90"/>
        <v>-0.34967246905670635</v>
      </c>
      <c r="CJ111" s="7">
        <f t="shared" si="90"/>
        <v>0.16371511895877244</v>
      </c>
      <c r="CK111" s="7">
        <f t="shared" si="90"/>
        <v>5.2401147679086213E-2</v>
      </c>
      <c r="CL111" s="7">
        <f t="shared" si="97"/>
        <v>-4.8293705959032707E-3</v>
      </c>
      <c r="CM111" s="7">
        <f t="shared" si="97"/>
        <v>-0.45877868199135463</v>
      </c>
      <c r="CN111" s="7">
        <f t="shared" si="97"/>
        <v>0.37473395613373839</v>
      </c>
      <c r="CO111" s="7">
        <f t="shared" si="97"/>
        <v>0.17849194183016337</v>
      </c>
      <c r="CP111" s="7">
        <f t="shared" si="97"/>
        <v>0.31335462096927635</v>
      </c>
      <c r="CQ111" s="7">
        <f t="shared" si="97"/>
        <v>0.31293597974783438</v>
      </c>
      <c r="CR111" s="7">
        <f t="shared" si="97"/>
        <v>-0.37848160287720134</v>
      </c>
      <c r="CS111" s="7">
        <f t="shared" si="97"/>
        <v>0.38987539171148633</v>
      </c>
      <c r="CT111" s="7">
        <f t="shared" si="97"/>
        <v>0.48256391071052462</v>
      </c>
      <c r="CU111" s="7">
        <f t="shared" si="97"/>
        <v>0.15546905163066072</v>
      </c>
      <c r="CV111" s="7">
        <f t="shared" si="97"/>
        <v>-0.43505903497074883</v>
      </c>
      <c r="CW111" s="7">
        <f t="shared" si="97"/>
        <v>-5.4341646272330735E-2</v>
      </c>
      <c r="CX111" s="7">
        <f t="shared" si="97"/>
        <v>0.4891903412599734</v>
      </c>
      <c r="CY111" s="7">
        <f t="shared" si="97"/>
        <v>-0.4951284688794404</v>
      </c>
      <c r="CZ111" s="7">
        <f t="shared" si="97"/>
        <v>-0.43276571248802398</v>
      </c>
      <c r="DA111" s="7">
        <f t="shared" si="97"/>
        <v>0.44401563291472623</v>
      </c>
      <c r="DB111" s="7">
        <f t="shared" si="93"/>
        <v>3.7683133197003116E-2</v>
      </c>
      <c r="DC111" s="7">
        <f t="shared" si="93"/>
        <v>9.0098729711327735E-2</v>
      </c>
      <c r="DD111" s="7">
        <f t="shared" si="93"/>
        <v>0.11193725532357539</v>
      </c>
      <c r="DE111" s="7">
        <f t="shared" si="93"/>
        <v>0.38898393355155048</v>
      </c>
      <c r="DF111" s="7">
        <f t="shared" si="93"/>
        <v>1.0837248392680379E-2</v>
      </c>
      <c r="DG111" s="7">
        <f t="shared" si="93"/>
        <v>5.9169328189440885E-3</v>
      </c>
      <c r="DH111" s="7">
        <f t="shared" si="93"/>
        <v>-0.2255946111262126</v>
      </c>
      <c r="DI111" s="7">
        <f t="shared" si="93"/>
        <v>-8.7168446325244564E-2</v>
      </c>
      <c r="DJ111" s="7">
        <f t="shared" si="93"/>
        <v>0.44197359040169526</v>
      </c>
      <c r="DK111" s="7">
        <f t="shared" si="93"/>
        <v>-0.3277000465793789</v>
      </c>
      <c r="DL111" s="7">
        <f t="shared" si="93"/>
        <v>-0.48085108660170217</v>
      </c>
      <c r="DM111" s="7">
        <f t="shared" si="93"/>
        <v>9.2241931214255724E-2</v>
      </c>
      <c r="DN111" s="7">
        <f t="shared" si="93"/>
        <v>0</v>
      </c>
      <c r="DO111" s="7">
        <f t="shared" si="93"/>
        <v>-7.0434503514867242E-2</v>
      </c>
      <c r="DP111" s="7">
        <f t="shared" si="93"/>
        <v>0.36510801033679408</v>
      </c>
      <c r="DQ111" s="7">
        <f t="shared" si="93"/>
        <v>6.0399112826764023E-2</v>
      </c>
      <c r="DR111" s="7">
        <f t="shared" si="89"/>
        <v>-7.9654596640414965E-2</v>
      </c>
      <c r="DS111" s="7">
        <f t="shared" si="89"/>
        <v>-0.41151183458485052</v>
      </c>
      <c r="DT111" s="7">
        <f t="shared" si="89"/>
        <v>0.36548587819513401</v>
      </c>
      <c r="DU111" s="7">
        <f t="shared" si="89"/>
        <v>0.3649851555983572</v>
      </c>
      <c r="DV111" s="7">
        <f t="shared" si="89"/>
        <v>-0.202401163297808</v>
      </c>
      <c r="DW111" s="7">
        <f t="shared" si="89"/>
        <v>0.32804858950899263</v>
      </c>
      <c r="DX111" s="7">
        <f t="shared" si="89"/>
        <v>8.1664412048154222E-2</v>
      </c>
      <c r="DY111" s="7">
        <f t="shared" si="89"/>
        <v>3.8909478868594416E-2</v>
      </c>
      <c r="DZ111" s="7">
        <f t="shared" si="89"/>
        <v>-0.24982668773773531</v>
      </c>
      <c r="EA111" s="7">
        <f t="shared" si="89"/>
        <v>-0.31136183425296071</v>
      </c>
      <c r="EB111" s="7">
        <f t="shared" si="89"/>
        <v>-0.10110963371391302</v>
      </c>
      <c r="EC111" s="7">
        <f t="shared" si="89"/>
        <v>-0.10651067990437846</v>
      </c>
      <c r="ED111" s="7">
        <f t="shared" si="89"/>
        <v>-0.15260255459913585</v>
      </c>
      <c r="EE111" s="7">
        <f t="shared" si="89"/>
        <v>-0.25643002336430676</v>
      </c>
      <c r="EF111" s="7">
        <f t="shared" si="89"/>
        <v>-0.17229601178553577</v>
      </c>
      <c r="EG111" s="7">
        <f t="shared" si="89"/>
        <v>0.33038332344357801</v>
      </c>
      <c r="EH111" s="7">
        <f t="shared" si="56"/>
        <v>-0.4764344351177735</v>
      </c>
      <c r="EI111" s="7">
        <f t="shared" si="56"/>
        <v>-0.35518072469033823</v>
      </c>
      <c r="EJ111" s="7">
        <f t="shared" si="98"/>
        <v>-0.34753097200734051</v>
      </c>
      <c r="EK111" s="7">
        <f t="shared" si="98"/>
        <v>0.14874915321103788</v>
      </c>
      <c r="EL111" s="7">
        <f t="shared" si="98"/>
        <v>-0.27321880558876122</v>
      </c>
      <c r="EM111" s="7">
        <f t="shared" si="98"/>
        <v>-0.12262491641394657</v>
      </c>
      <c r="EN111" s="7">
        <f t="shared" si="98"/>
        <v>0.18517983521272141</v>
      </c>
      <c r="EO111" s="7">
        <f t="shared" si="98"/>
        <v>0.41105064478354469</v>
      </c>
      <c r="EP111" s="7">
        <f t="shared" si="98"/>
        <v>0.45281944352774017</v>
      </c>
      <c r="EQ111" s="7">
        <f t="shared" si="98"/>
        <v>3.3192958090564773E-2</v>
      </c>
      <c r="ER111" s="7">
        <f t="shared" si="98"/>
        <v>-0.10776988839656987</v>
      </c>
      <c r="ES111" s="7">
        <f t="shared" si="98"/>
        <v>0.49714569111216589</v>
      </c>
      <c r="ET111" s="7">
        <f t="shared" si="98"/>
        <v>-0.39009322884442987</v>
      </c>
      <c r="EU111" s="7">
        <f t="shared" si="98"/>
        <v>0.36188552351574366</v>
      </c>
      <c r="EV111" s="7">
        <f t="shared" si="98"/>
        <v>-4.2447763693319041E-2</v>
      </c>
      <c r="EW111" s="7">
        <f t="shared" si="98"/>
        <v>-0.15522312127339977</v>
      </c>
      <c r="EX111" s="7">
        <f t="shared" si="98"/>
        <v>0.20452820141386496</v>
      </c>
      <c r="EY111" s="7">
        <f t="shared" si="98"/>
        <v>0.49329801727405087</v>
      </c>
      <c r="EZ111" s="7">
        <f t="shared" si="100"/>
        <v>0.37365842643884584</v>
      </c>
      <c r="FA111" s="7">
        <f t="shared" si="100"/>
        <v>0.47018793840718143</v>
      </c>
      <c r="FB111" s="7">
        <f t="shared" si="100"/>
        <v>-0.21125127268945265</v>
      </c>
      <c r="FC111" s="7">
        <f t="shared" si="100"/>
        <v>0.15162203874065705</v>
      </c>
      <c r="FD111" s="7">
        <f t="shared" si="100"/>
        <v>8.2206392095051206E-2</v>
      </c>
      <c r="FE111" s="7">
        <f t="shared" si="100"/>
        <v>-0.41688848670765699</v>
      </c>
      <c r="FF111" s="7">
        <f t="shared" si="100"/>
        <v>-0.3938531706387467</v>
      </c>
      <c r="FG111" s="7">
        <f t="shared" si="100"/>
        <v>0.42065529457728579</v>
      </c>
      <c r="FH111" s="7">
        <f t="shared" si="100"/>
        <v>0.44536636306509081</v>
      </c>
      <c r="FI111" s="7">
        <f t="shared" si="100"/>
        <v>-0.23508017158047778</v>
      </c>
      <c r="FJ111" s="7">
        <f t="shared" si="100"/>
        <v>-0.22921112796126408</v>
      </c>
      <c r="FK111" s="7">
        <f t="shared" si="100"/>
        <v>-0.4344485152524129</v>
      </c>
      <c r="FL111" s="7">
        <f t="shared" si="100"/>
        <v>0.41597800254865547</v>
      </c>
      <c r="FM111" s="7">
        <f t="shared" si="100"/>
        <v>-0.27566397970741718</v>
      </c>
      <c r="FN111" s="7">
        <f t="shared" si="100"/>
        <v>-6.3817033134839107E-2</v>
      </c>
      <c r="FO111" s="7">
        <f t="shared" si="100"/>
        <v>-0.2103636226504193</v>
      </c>
      <c r="FP111" s="7">
        <f t="shared" si="96"/>
        <v>0.18293921834973759</v>
      </c>
      <c r="FQ111" s="7">
        <f t="shared" si="96"/>
        <v>2.8473465936443176E-2</v>
      </c>
      <c r="FR111" s="7">
        <f t="shared" si="96"/>
        <v>5.441535976839873E-2</v>
      </c>
      <c r="FS111" s="7">
        <f t="shared" si="96"/>
        <v>0.23829677492293655</v>
      </c>
      <c r="FT111" s="7">
        <f t="shared" si="96"/>
        <v>-0.18549355747497387</v>
      </c>
      <c r="FU111" s="7">
        <f t="shared" si="96"/>
        <v>0.39818509401057034</v>
      </c>
      <c r="FV111" s="7">
        <f t="shared" si="96"/>
        <v>0.4153418085535745</v>
      </c>
      <c r="FW111" s="7">
        <f t="shared" si="96"/>
        <v>4.6195359793071766E-2</v>
      </c>
      <c r="FX111" s="7">
        <f t="shared" si="96"/>
        <v>-0.35548372244921111</v>
      </c>
      <c r="FY111" s="7">
        <f t="shared" si="96"/>
        <v>0.12456255698618524</v>
      </c>
      <c r="FZ111" s="7">
        <f t="shared" si="96"/>
        <v>-9.6620155024925936E-2</v>
      </c>
      <c r="GA111" s="7">
        <f t="shared" si="96"/>
        <v>5.9489617495501079E-2</v>
      </c>
      <c r="GB111" s="7">
        <f t="shared" si="96"/>
        <v>8.4797757235719473E-2</v>
      </c>
      <c r="GC111" s="7">
        <f t="shared" si="96"/>
        <v>0.2050838668144479</v>
      </c>
      <c r="GD111" s="7">
        <f t="shared" si="96"/>
        <v>0.32032289536414282</v>
      </c>
      <c r="GE111" s="7">
        <f t="shared" si="96"/>
        <v>-0.45002555536257205</v>
      </c>
      <c r="GF111" s="7">
        <f t="shared" si="92"/>
        <v>-0.27038020274244445</v>
      </c>
      <c r="GG111" s="7">
        <f t="shared" si="92"/>
        <v>0.36918878954861611</v>
      </c>
      <c r="GH111" s="7">
        <f t="shared" si="92"/>
        <v>0.31721297281342231</v>
      </c>
      <c r="GI111" s="7">
        <f t="shared" si="92"/>
        <v>-0.18493009316948417</v>
      </c>
      <c r="GJ111" s="7">
        <f t="shared" si="92"/>
        <v>7.0521267779099617E-2</v>
      </c>
      <c r="GK111" s="7">
        <f t="shared" si="92"/>
        <v>-0.26170045092154126</v>
      </c>
    </row>
    <row r="112" spans="6:193">
      <c r="F112" s="20">
        <v>110</v>
      </c>
      <c r="G112">
        <f>'Class data q'!J111</f>
        <v>-2.8238007465334306E-19</v>
      </c>
      <c r="H112" s="20">
        <f>'Class data q'!K111</f>
        <v>-8.9616766984035688E-18</v>
      </c>
      <c r="J112" s="88">
        <v>-8.2725092359932974E-19</v>
      </c>
      <c r="K112" s="7">
        <f t="shared" si="66"/>
        <v>0.34388543174744424</v>
      </c>
      <c r="L112" s="7">
        <f t="shared" si="66"/>
        <v>0.31256659275588405</v>
      </c>
      <c r="M112" s="7">
        <f t="shared" si="66"/>
        <v>-0.49303561603250756</v>
      </c>
      <c r="N112" s="7">
        <f t="shared" si="66"/>
        <v>0.14612957081017397</v>
      </c>
      <c r="O112" s="7">
        <f t="shared" si="66"/>
        <v>0.10325372536266575</v>
      </c>
      <c r="P112" s="7">
        <f t="shared" si="66"/>
        <v>-0.49433618256875889</v>
      </c>
      <c r="Q112" s="7">
        <f t="shared" si="66"/>
        <v>0.28044211340011316</v>
      </c>
      <c r="R112" s="7">
        <f t="shared" si="66"/>
        <v>0.22559405693391454</v>
      </c>
      <c r="S112" s="7">
        <f t="shared" si="66"/>
        <v>-0.15120860828318428</v>
      </c>
      <c r="T112" s="7">
        <f t="shared" si="66"/>
        <v>0.40205656727010869</v>
      </c>
      <c r="U112" s="7">
        <f t="shared" si="66"/>
        <v>0.4819142256383746</v>
      </c>
      <c r="V112" s="7">
        <f t="shared" si="66"/>
        <v>-6.9948340372272044E-2</v>
      </c>
      <c r="W112" s="7">
        <f t="shared" si="66"/>
        <v>-0.41324798115749339</v>
      </c>
      <c r="X112" s="7">
        <f t="shared" si="66"/>
        <v>-0.47724111620752052</v>
      </c>
      <c r="Y112" s="7">
        <f t="shared" si="66"/>
        <v>8.6023515896827871E-2</v>
      </c>
      <c r="Z112" s="7">
        <f t="shared" si="66"/>
        <v>0.38389516013057956</v>
      </c>
      <c r="AA112" s="7">
        <f t="shared" si="95"/>
        <v>0.27539999290065836</v>
      </c>
      <c r="AB112" s="7">
        <f t="shared" si="95"/>
        <v>-0.35366958450775221</v>
      </c>
      <c r="AC112" s="7">
        <f t="shared" si="95"/>
        <v>-0.44213905079928861</v>
      </c>
      <c r="AD112" s="7">
        <f t="shared" si="95"/>
        <v>-0.48608581293272513</v>
      </c>
      <c r="AE112" s="7">
        <f t="shared" si="95"/>
        <v>0.15837876130419781</v>
      </c>
      <c r="AF112" s="7">
        <f t="shared" si="95"/>
        <v>0.14682558022358005</v>
      </c>
      <c r="AG112" s="7">
        <f t="shared" si="95"/>
        <v>-5.9219215194699415E-2</v>
      </c>
      <c r="AH112" s="7">
        <f t="shared" si="95"/>
        <v>-0.44023397235878514</v>
      </c>
      <c r="AI112" s="7">
        <f t="shared" si="95"/>
        <v>0.48094110309057214</v>
      </c>
      <c r="AJ112" s="7">
        <f t="shared" si="95"/>
        <v>-3.2760314342112906E-2</v>
      </c>
      <c r="AK112" s="7">
        <f t="shared" si="95"/>
        <v>-7.8172590737040082E-2</v>
      </c>
      <c r="AL112" s="7">
        <f t="shared" si="95"/>
        <v>2.36900901149113E-2</v>
      </c>
      <c r="AM112" s="7">
        <f t="shared" si="95"/>
        <v>0.4132492518701838</v>
      </c>
      <c r="AN112" s="7">
        <f t="shared" si="95"/>
        <v>-0.34482929126590989</v>
      </c>
      <c r="AO112" s="7">
        <f t="shared" si="95"/>
        <v>-0.11069018219016458</v>
      </c>
      <c r="AP112" s="7">
        <f t="shared" si="94"/>
        <v>-0.19153652926378584</v>
      </c>
      <c r="AQ112" s="7">
        <f t="shared" si="101"/>
        <v>-0.39471491813462833</v>
      </c>
      <c r="AR112" s="7">
        <f t="shared" si="101"/>
        <v>-0.11069018219016458</v>
      </c>
      <c r="AS112" s="7">
        <f t="shared" si="101"/>
        <v>-7.0267008653353891E-2</v>
      </c>
      <c r="AT112" s="7">
        <f t="shared" si="101"/>
        <v>-0.11069018219016458</v>
      </c>
      <c r="AU112" s="7">
        <f t="shared" si="101"/>
        <v>-0.19153652926378584</v>
      </c>
      <c r="AV112" s="7">
        <f t="shared" si="101"/>
        <v>-0.11069018219016458</v>
      </c>
      <c r="AW112" s="7">
        <f t="shared" si="101"/>
        <v>-0.19153652926378584</v>
      </c>
      <c r="AX112" s="7">
        <f t="shared" si="101"/>
        <v>-0.19153652926378584</v>
      </c>
      <c r="AY112" s="7">
        <f t="shared" si="101"/>
        <v>-0.11069018219016458</v>
      </c>
      <c r="AZ112" s="7">
        <f t="shared" si="101"/>
        <v>-0.19153652926378584</v>
      </c>
      <c r="BA112" s="7">
        <f t="shared" si="101"/>
        <v>-0.39471491813462833</v>
      </c>
      <c r="BB112" s="7">
        <f t="shared" si="101"/>
        <v>-0.15111335572697515</v>
      </c>
      <c r="BC112" s="7">
        <f t="shared" si="101"/>
        <v>-0.447348403514226</v>
      </c>
      <c r="BD112" s="7">
        <f t="shared" si="101"/>
        <v>-0.11069018219016458</v>
      </c>
      <c r="BE112" s="7">
        <f t="shared" si="101"/>
        <v>-0.15111335572697515</v>
      </c>
      <c r="BF112" s="7">
        <f t="shared" si="101"/>
        <v>-0.11069018219016458</v>
      </c>
      <c r="BG112" s="7">
        <f t="shared" si="99"/>
        <v>-0.39471491813462833</v>
      </c>
      <c r="BH112" s="7">
        <f t="shared" si="99"/>
        <v>-0.39471491813462833</v>
      </c>
      <c r="BI112" s="7">
        <f t="shared" si="99"/>
        <v>-0.447348403514226</v>
      </c>
      <c r="BJ112" s="7">
        <f t="shared" si="99"/>
        <v>-4.3804044186813607E-2</v>
      </c>
      <c r="BK112" s="7">
        <f t="shared" si="99"/>
        <v>0.23451669793471641</v>
      </c>
      <c r="BL112" s="7">
        <f t="shared" si="99"/>
        <v>0.27563459836191029</v>
      </c>
      <c r="BM112" s="7">
        <f t="shared" si="99"/>
        <v>-0.34459878555512402</v>
      </c>
      <c r="BN112" s="7">
        <f t="shared" si="99"/>
        <v>-1.2484013822700035E-11</v>
      </c>
      <c r="BO112" s="7">
        <f t="shared" si="99"/>
        <v>-5.063949259920264E-12</v>
      </c>
      <c r="BP112" s="7">
        <f t="shared" si="99"/>
        <v>-1.1962930646092218E-10</v>
      </c>
      <c r="BQ112" s="7">
        <f t="shared" si="99"/>
        <v>-7.3145600687496426E-10</v>
      </c>
      <c r="BR112" s="7">
        <f t="shared" si="99"/>
        <v>-3.3953283518073363E-9</v>
      </c>
      <c r="BS112" s="7">
        <f t="shared" si="99"/>
        <v>3.6600057088848635E-12</v>
      </c>
      <c r="BT112" s="7">
        <f t="shared" si="99"/>
        <v>-4.507394457675673E-12</v>
      </c>
      <c r="BU112" s="7">
        <f t="shared" si="99"/>
        <v>0.34388543174744424</v>
      </c>
      <c r="BV112" s="7">
        <f t="shared" si="99"/>
        <v>0.31256659275588405</v>
      </c>
      <c r="BW112" s="7">
        <f t="shared" si="90"/>
        <v>-0.49303561603250756</v>
      </c>
      <c r="BX112" s="7">
        <f t="shared" si="90"/>
        <v>0.14612957081017397</v>
      </c>
      <c r="BY112" s="7">
        <f t="shared" si="90"/>
        <v>0.10325372536266575</v>
      </c>
      <c r="BZ112" s="7">
        <f t="shared" si="90"/>
        <v>0.30097850910788082</v>
      </c>
      <c r="CA112" s="7">
        <f t="shared" si="90"/>
        <v>0.38430707944448456</v>
      </c>
      <c r="CB112" s="7">
        <f t="shared" si="90"/>
        <v>-0.46385987898088143</v>
      </c>
      <c r="CC112" s="7">
        <f t="shared" si="90"/>
        <v>-0.29528341282813608</v>
      </c>
      <c r="CD112" s="7">
        <f t="shared" si="90"/>
        <v>-2.1254017754900323E-2</v>
      </c>
      <c r="CE112" s="7">
        <f t="shared" si="90"/>
        <v>0.44430953373403009</v>
      </c>
      <c r="CF112" s="7">
        <f t="shared" si="90"/>
        <v>0.35000956528281013</v>
      </c>
      <c r="CG112" s="7">
        <f t="shared" si="90"/>
        <v>-0.4545764938791732</v>
      </c>
      <c r="CH112" s="7">
        <f t="shared" si="90"/>
        <v>-0.37911005525007369</v>
      </c>
      <c r="CI112" s="7">
        <f t="shared" si="90"/>
        <v>-0.41262209821807483</v>
      </c>
      <c r="CJ112" s="7">
        <f t="shared" si="90"/>
        <v>0.10396904467708445</v>
      </c>
      <c r="CK112" s="7">
        <f t="shared" si="90"/>
        <v>0.35923455165680646</v>
      </c>
      <c r="CL112" s="7">
        <f t="shared" si="97"/>
        <v>0.36374169964708702</v>
      </c>
      <c r="CM112" s="7">
        <f t="shared" si="97"/>
        <v>0.32900044059579514</v>
      </c>
      <c r="CN112" s="7">
        <f t="shared" si="97"/>
        <v>0.48380367660849544</v>
      </c>
      <c r="CO112" s="7">
        <f t="shared" si="97"/>
        <v>-8.8078600857527611E-2</v>
      </c>
      <c r="CP112" s="7">
        <f t="shared" si="97"/>
        <v>0.22717605711226074</v>
      </c>
      <c r="CQ112" s="7">
        <f t="shared" si="97"/>
        <v>0.14540418560531876</v>
      </c>
      <c r="CR112" s="7">
        <f t="shared" si="97"/>
        <v>0.10648216667416577</v>
      </c>
      <c r="CS112" s="7">
        <f t="shared" si="97"/>
        <v>-0.11209395885602813</v>
      </c>
      <c r="CT112" s="7">
        <f t="shared" si="97"/>
        <v>0.1264278116548212</v>
      </c>
      <c r="CU112" s="7">
        <f t="shared" si="97"/>
        <v>1.9525300458624884E-2</v>
      </c>
      <c r="CV112" s="7">
        <f t="shared" si="97"/>
        <v>-1.8502015511224101E-2</v>
      </c>
      <c r="CW112" s="7">
        <f t="shared" si="97"/>
        <v>-0.31181164590399923</v>
      </c>
      <c r="CX112" s="7">
        <f t="shared" si="97"/>
        <v>-0.15032097959698032</v>
      </c>
      <c r="CY112" s="7">
        <f t="shared" si="97"/>
        <v>-0.14496824388262264</v>
      </c>
      <c r="CZ112" s="7">
        <f t="shared" si="97"/>
        <v>0.24170932358101815</v>
      </c>
      <c r="DA112" s="7">
        <f t="shared" si="97"/>
        <v>0.17560629282630025</v>
      </c>
      <c r="DB112" s="7">
        <f t="shared" si="93"/>
        <v>-0.30444185813841751</v>
      </c>
      <c r="DC112" s="7">
        <f t="shared" si="93"/>
        <v>3.0754980497765767E-2</v>
      </c>
      <c r="DD112" s="7">
        <f t="shared" si="93"/>
        <v>3.8209507675413555E-2</v>
      </c>
      <c r="DE112" s="7">
        <f t="shared" si="93"/>
        <v>0.13277871207120989</v>
      </c>
      <c r="DF112" s="7">
        <f t="shared" si="93"/>
        <v>3.699268169864376E-3</v>
      </c>
      <c r="DG112" s="7">
        <f t="shared" si="93"/>
        <v>2.0197305115871871E-3</v>
      </c>
      <c r="DH112" s="7">
        <f t="shared" si="93"/>
        <v>0.26434138093273979</v>
      </c>
      <c r="DI112" s="7">
        <f t="shared" si="93"/>
        <v>-2.9754735447911518E-2</v>
      </c>
      <c r="DJ112" s="7">
        <f t="shared" si="93"/>
        <v>0.15086660152571138</v>
      </c>
      <c r="DK112" s="7">
        <f t="shared" si="93"/>
        <v>0.22948794086605703</v>
      </c>
      <c r="DL112" s="7">
        <f t="shared" si="93"/>
        <v>0.20125285391999004</v>
      </c>
      <c r="DM112" s="7">
        <f t="shared" si="93"/>
        <v>0.37283410544147866</v>
      </c>
      <c r="DN112" s="7">
        <f t="shared" si="93"/>
        <v>0.34134754836503617</v>
      </c>
      <c r="DO112" s="7">
        <f t="shared" si="93"/>
        <v>0</v>
      </c>
      <c r="DP112" s="7">
        <f t="shared" si="93"/>
        <v>0.46597627258193708</v>
      </c>
      <c r="DQ112" s="7">
        <f t="shared" si="93"/>
        <v>0.36196463745187529</v>
      </c>
      <c r="DR112" s="7">
        <f t="shared" si="89"/>
        <v>-0.34449480454913917</v>
      </c>
      <c r="DS112" s="7">
        <f t="shared" si="89"/>
        <v>-0.11642591076362852</v>
      </c>
      <c r="DT112" s="7">
        <f t="shared" si="89"/>
        <v>0.14880035357905963</v>
      </c>
      <c r="DU112" s="7">
        <f t="shared" si="89"/>
        <v>0.14862943314823918</v>
      </c>
      <c r="DV112" s="7">
        <f t="shared" si="89"/>
        <v>-0.38639404414786571</v>
      </c>
      <c r="DW112" s="7">
        <f t="shared" si="89"/>
        <v>-0.20532632149642494</v>
      </c>
      <c r="DX112" s="7">
        <f t="shared" si="89"/>
        <v>-0.2894289564286181</v>
      </c>
      <c r="DY112" s="7">
        <f t="shared" si="89"/>
        <v>-0.30402324804997183</v>
      </c>
      <c r="DZ112" s="7">
        <f t="shared" si="89"/>
        <v>0.28011246608471141</v>
      </c>
      <c r="EA112" s="7">
        <f t="shared" si="89"/>
        <v>-0.37550221185639954</v>
      </c>
      <c r="EB112" s="7">
        <f t="shared" si="89"/>
        <v>-0.35181842885425862</v>
      </c>
      <c r="EC112" s="7">
        <f t="shared" si="89"/>
        <v>-0.35366206272998035</v>
      </c>
      <c r="ED112" s="7">
        <f t="shared" si="89"/>
        <v>-0.36939541115658425</v>
      </c>
      <c r="EE112" s="7">
        <f t="shared" si="89"/>
        <v>0.25381578856244114</v>
      </c>
      <c r="EF112" s="7">
        <f t="shared" si="89"/>
        <v>0.28253472714897016</v>
      </c>
      <c r="EG112" s="7">
        <f t="shared" si="89"/>
        <v>-0.2045293657917695</v>
      </c>
      <c r="EH112" s="7">
        <f t="shared" si="56"/>
        <v>0.1787178219809033</v>
      </c>
      <c r="EI112" s="7">
        <f t="shared" si="56"/>
        <v>-0.43854497286949146</v>
      </c>
      <c r="EJ112" s="7">
        <f t="shared" si="98"/>
        <v>-0.43593374854555134</v>
      </c>
      <c r="EK112" s="7">
        <f t="shared" si="98"/>
        <v>0.39212270713499914</v>
      </c>
      <c r="EL112" s="7">
        <f t="shared" si="98"/>
        <v>0.2480849789100891</v>
      </c>
      <c r="EM112" s="7">
        <f t="shared" si="98"/>
        <v>-0.35916261785629577</v>
      </c>
      <c r="EN112" s="7">
        <f t="shared" si="98"/>
        <v>0.40455823112154005</v>
      </c>
      <c r="EO112" s="7">
        <f t="shared" si="98"/>
        <v>-0.17699377341919731</v>
      </c>
      <c r="EP112" s="7">
        <f t="shared" si="98"/>
        <v>0.49591635526525024</v>
      </c>
      <c r="EQ112" s="7">
        <f t="shared" si="98"/>
        <v>-0.2819319233076214</v>
      </c>
      <c r="ER112" s="7">
        <f t="shared" si="98"/>
        <v>-0.35409189046167033</v>
      </c>
      <c r="ES112" s="7">
        <f t="shared" si="98"/>
        <v>-0.4889529887935844</v>
      </c>
      <c r="ET112" s="7">
        <f t="shared" si="98"/>
        <v>-8.5072077109630051E-2</v>
      </c>
      <c r="EU112" s="7">
        <f t="shared" si="98"/>
        <v>-0.48703842520384999</v>
      </c>
      <c r="EV112" s="7">
        <f t="shared" si="98"/>
        <v>0.32685810829474332</v>
      </c>
      <c r="EW112" s="7">
        <f t="shared" si="98"/>
        <v>0.28836251646879246</v>
      </c>
      <c r="EX112" s="7">
        <f t="shared" si="98"/>
        <v>-0.24748970314579444</v>
      </c>
      <c r="EY112" s="7">
        <f t="shared" si="98"/>
        <v>-0.4662237377300249</v>
      </c>
      <c r="EZ112" s="7">
        <f t="shared" si="100"/>
        <v>-0.18975751547909037</v>
      </c>
      <c r="FA112" s="7">
        <f t="shared" si="100"/>
        <v>-0.45006966139864479</v>
      </c>
      <c r="FB112" s="7">
        <f t="shared" si="100"/>
        <v>0.29328008943860628</v>
      </c>
      <c r="FC112" s="7">
        <f t="shared" si="100"/>
        <v>-0.28959173716280429</v>
      </c>
      <c r="FD112" s="7">
        <f t="shared" si="100"/>
        <v>-0.31328659796345559</v>
      </c>
      <c r="FE112" s="7">
        <f t="shared" si="100"/>
        <v>-0.14230386287926866</v>
      </c>
      <c r="FF112" s="7">
        <f t="shared" si="100"/>
        <v>-0.13444081421333243</v>
      </c>
      <c r="FG112" s="7">
        <f t="shared" si="100"/>
        <v>-0.1977578948543075</v>
      </c>
      <c r="FH112" s="7">
        <f t="shared" si="100"/>
        <v>-3.4985807715770534E-2</v>
      </c>
      <c r="FI112" s="7">
        <f t="shared" si="100"/>
        <v>-9.4785651266303006E-2</v>
      </c>
      <c r="FJ112" s="7">
        <f t="shared" si="100"/>
        <v>-0.39079504282397259</v>
      </c>
      <c r="FK112" s="7">
        <f t="shared" si="100"/>
        <v>0.44772761484442825</v>
      </c>
      <c r="FL112" s="7">
        <f t="shared" si="100"/>
        <v>-0.16552073793160105</v>
      </c>
      <c r="FM112" s="7">
        <f t="shared" si="100"/>
        <v>-0.35352574273082382</v>
      </c>
      <c r="FN112" s="7">
        <f t="shared" si="100"/>
        <v>-0.20462391449834172</v>
      </c>
      <c r="FO112" s="7">
        <f t="shared" si="100"/>
        <v>-0.39890310412139485</v>
      </c>
      <c r="FP112" s="7">
        <f t="shared" si="96"/>
        <v>0.13932430600234014</v>
      </c>
      <c r="FQ112" s="7">
        <f t="shared" si="96"/>
        <v>0.19226941455717395</v>
      </c>
      <c r="FR112" s="7">
        <f t="shared" si="96"/>
        <v>-9.6888158791681889E-2</v>
      </c>
      <c r="FS112" s="7">
        <f t="shared" si="96"/>
        <v>-0.27929765652338823</v>
      </c>
      <c r="FT112" s="7">
        <f t="shared" si="96"/>
        <v>0.44632829294920473</v>
      </c>
      <c r="FU112" s="7">
        <f t="shared" si="96"/>
        <v>-0.20542804272902648</v>
      </c>
      <c r="FV112" s="7">
        <f t="shared" si="96"/>
        <v>0.16581855317837135</v>
      </c>
      <c r="FW112" s="7">
        <f t="shared" si="96"/>
        <v>-0.27749358536361313</v>
      </c>
      <c r="FX112" s="7">
        <f t="shared" si="96"/>
        <v>2.2912373428936483E-2</v>
      </c>
      <c r="FY112" s="7">
        <f t="shared" si="96"/>
        <v>0.38386667181035056</v>
      </c>
      <c r="FZ112" s="7">
        <f t="shared" si="96"/>
        <v>8.7232172435134814E-2</v>
      </c>
      <c r="GA112" s="7">
        <f t="shared" si="96"/>
        <v>0.15205131412051287</v>
      </c>
      <c r="GB112" s="7">
        <f t="shared" si="96"/>
        <v>0.27024213727293045</v>
      </c>
      <c r="GC112" s="7">
        <f t="shared" si="96"/>
        <v>0.31188162573505451</v>
      </c>
      <c r="GD112" s="7">
        <f t="shared" si="96"/>
        <v>0.35596870263998426</v>
      </c>
      <c r="GE112" s="7">
        <f t="shared" si="96"/>
        <v>0.30910589352606621</v>
      </c>
      <c r="GF112" s="7">
        <f t="shared" si="92"/>
        <v>-0.25410125839971442</v>
      </c>
      <c r="GG112" s="7">
        <f t="shared" si="92"/>
        <v>0.36343798167899877</v>
      </c>
      <c r="GH112" s="7">
        <f t="shared" si="92"/>
        <v>0.31302266468253492</v>
      </c>
      <c r="GI112" s="7">
        <f t="shared" si="92"/>
        <v>0.11467411581047315</v>
      </c>
      <c r="GJ112" s="7">
        <f t="shared" si="92"/>
        <v>-5.1645950744727998E-2</v>
      </c>
      <c r="GK112" s="7">
        <f t="shared" si="92"/>
        <v>0.49244319198802877</v>
      </c>
    </row>
    <row r="113" spans="6:193">
      <c r="F113" s="20">
        <v>111</v>
      </c>
      <c r="G113">
        <f>'Class data q'!J112</f>
        <v>-8.2725092359932974E-19</v>
      </c>
      <c r="H113" s="20">
        <f>'Class data q'!K112</f>
        <v>-7.1497185427737154E-18</v>
      </c>
      <c r="J113" s="89">
        <v>-3.854793018687805E-19</v>
      </c>
      <c r="K113" s="7">
        <f t="shared" si="66"/>
        <v>-0.26201085338100438</v>
      </c>
      <c r="L113" s="7">
        <f t="shared" si="66"/>
        <v>-0.18319006784818059</v>
      </c>
      <c r="M113" s="7">
        <f t="shared" si="66"/>
        <v>0.23399381607463354</v>
      </c>
      <c r="N113" s="7">
        <f t="shared" si="66"/>
        <v>-0.24830521224241142</v>
      </c>
      <c r="O113" s="7">
        <f t="shared" si="66"/>
        <v>0.36761781721121878</v>
      </c>
      <c r="P113" s="7">
        <f t="shared" si="66"/>
        <v>-4.808868924089893E-2</v>
      </c>
      <c r="Q113" s="7">
        <f t="shared" si="66"/>
        <v>0.46236257374607703</v>
      </c>
      <c r="R113" s="7">
        <f t="shared" si="66"/>
        <v>0.29697287194494493</v>
      </c>
      <c r="S113" s="7">
        <f t="shared" si="66"/>
        <v>-7.3732204887733133E-2</v>
      </c>
      <c r="T113" s="7">
        <f t="shared" si="66"/>
        <v>-0.13717373409949496</v>
      </c>
      <c r="U113" s="7">
        <f t="shared" si="66"/>
        <v>0.18023537427604852</v>
      </c>
      <c r="V113" s="7">
        <f t="shared" si="66"/>
        <v>-4.0793612207197238E-3</v>
      </c>
      <c r="W113" s="7">
        <f t="shared" si="66"/>
        <v>0.11315660158462681</v>
      </c>
      <c r="X113" s="7">
        <f t="shared" si="66"/>
        <v>0.12185730165167952</v>
      </c>
      <c r="Y113" s="7">
        <f t="shared" si="66"/>
        <v>0.1846092193067653</v>
      </c>
      <c r="Z113" s="7">
        <f t="shared" si="66"/>
        <v>-0.46821272876130227</v>
      </c>
      <c r="AA113" s="7">
        <f t="shared" si="95"/>
        <v>-0.4089827978264019</v>
      </c>
      <c r="AB113" s="7">
        <f t="shared" si="95"/>
        <v>0.38704576503645316</v>
      </c>
      <c r="AC113" s="7">
        <f t="shared" si="95"/>
        <v>0.19718745787129599</v>
      </c>
      <c r="AD113" s="7">
        <f t="shared" si="95"/>
        <v>0.102876299301073</v>
      </c>
      <c r="AE113" s="7">
        <f t="shared" si="95"/>
        <v>0.48591790926545286</v>
      </c>
      <c r="AF113" s="7">
        <f t="shared" si="95"/>
        <v>2.3028362564193827E-2</v>
      </c>
      <c r="AG113" s="7">
        <f t="shared" si="95"/>
        <v>-0.12708633181378626</v>
      </c>
      <c r="AH113" s="7">
        <f t="shared" si="95"/>
        <v>0.20127581719900944</v>
      </c>
      <c r="AI113" s="7">
        <f t="shared" si="95"/>
        <v>-5.3886767919721024E-2</v>
      </c>
      <c r="AJ113" s="7">
        <f t="shared" si="95"/>
        <v>5.3247400890086283E-2</v>
      </c>
      <c r="AK113" s="7">
        <f t="shared" si="95"/>
        <v>0.42905449822613662</v>
      </c>
      <c r="AL113" s="7">
        <f t="shared" si="95"/>
        <v>-0.21269920341057968</v>
      </c>
      <c r="AM113" s="7">
        <f t="shared" si="95"/>
        <v>-0.11647492860970488</v>
      </c>
      <c r="AN113" s="7">
        <f t="shared" si="95"/>
        <v>0.25981475714252156</v>
      </c>
      <c r="AO113" s="7">
        <f t="shared" si="95"/>
        <v>-9.1512658182698381E-2</v>
      </c>
      <c r="AP113" s="7">
        <f t="shared" si="94"/>
        <v>-0.26501150743881663</v>
      </c>
      <c r="AQ113" s="7">
        <f t="shared" si="101"/>
        <v>0.29896116493557856</v>
      </c>
      <c r="AR113" s="7">
        <f t="shared" si="101"/>
        <v>-9.1512658182698381E-2</v>
      </c>
      <c r="AS113" s="7">
        <f t="shared" si="101"/>
        <v>-4.7632335546392568E-3</v>
      </c>
      <c r="AT113" s="7">
        <f t="shared" si="101"/>
        <v>-9.1512658182698381E-2</v>
      </c>
      <c r="AU113" s="7">
        <f t="shared" si="101"/>
        <v>-0.26501150743881663</v>
      </c>
      <c r="AV113" s="7">
        <f t="shared" si="101"/>
        <v>-9.1512658182698381E-2</v>
      </c>
      <c r="AW113" s="7">
        <f t="shared" si="101"/>
        <v>-0.26501150743881663</v>
      </c>
      <c r="AX113" s="7">
        <f t="shared" si="101"/>
        <v>-0.26501150743881663</v>
      </c>
      <c r="AY113" s="7">
        <f t="shared" si="101"/>
        <v>-9.1512658182698381E-2</v>
      </c>
      <c r="AZ113" s="7">
        <f t="shared" si="101"/>
        <v>-0.26501150743881663</v>
      </c>
      <c r="BA113" s="7">
        <f t="shared" si="101"/>
        <v>0.29896116493557856</v>
      </c>
      <c r="BB113" s="7">
        <f t="shared" si="101"/>
        <v>-0.17826208281075751</v>
      </c>
      <c r="BC113" s="7">
        <f t="shared" si="101"/>
        <v>0.18600802015857143</v>
      </c>
      <c r="BD113" s="7">
        <f t="shared" si="101"/>
        <v>-9.1512658182698381E-2</v>
      </c>
      <c r="BE113" s="7">
        <f t="shared" si="101"/>
        <v>-0.17826208281075751</v>
      </c>
      <c r="BF113" s="7">
        <f t="shared" si="101"/>
        <v>-9.1512658182698381E-2</v>
      </c>
      <c r="BG113" s="7">
        <f t="shared" si="99"/>
        <v>0.29896116493557856</v>
      </c>
      <c r="BH113" s="7">
        <f t="shared" si="99"/>
        <v>0.29896116493557856</v>
      </c>
      <c r="BI113" s="7">
        <f t="shared" si="99"/>
        <v>0.18600802015857143</v>
      </c>
      <c r="BJ113" s="7">
        <f t="shared" si="99"/>
        <v>5.202713544829507E-2</v>
      </c>
      <c r="BK113" s="7">
        <f t="shared" si="99"/>
        <v>-0.20465562430155781</v>
      </c>
      <c r="BL113" s="7">
        <f t="shared" si="99"/>
        <v>-0.40847932699525424</v>
      </c>
      <c r="BM113" s="7">
        <f t="shared" si="99"/>
        <v>0.40651199000616578</v>
      </c>
      <c r="BN113" s="7">
        <f t="shared" si="99"/>
        <v>-2.6791235896439503E-11</v>
      </c>
      <c r="BO113" s="7">
        <f t="shared" si="99"/>
        <v>-1.0867418076543345E-11</v>
      </c>
      <c r="BP113" s="7">
        <f t="shared" si="99"/>
        <v>-2.5672830528122859E-10</v>
      </c>
      <c r="BQ113" s="7">
        <f t="shared" si="99"/>
        <v>-1.5697280142390468E-9</v>
      </c>
      <c r="BR113" s="7">
        <f t="shared" si="99"/>
        <v>-7.2864833056129896E-9</v>
      </c>
      <c r="BS113" s="7">
        <f t="shared" si="99"/>
        <v>7.8544894327023683E-12</v>
      </c>
      <c r="BT113" s="7">
        <f t="shared" si="99"/>
        <v>-9.6729291243491389E-12</v>
      </c>
      <c r="BU113" s="7">
        <f t="shared" si="99"/>
        <v>-0.26201085338100438</v>
      </c>
      <c r="BV113" s="7">
        <f t="shared" si="99"/>
        <v>-0.18319006784818059</v>
      </c>
      <c r="BW113" s="7">
        <f t="shared" si="90"/>
        <v>0.23399381607463354</v>
      </c>
      <c r="BX113" s="7">
        <f t="shared" si="90"/>
        <v>-0.24830521224241142</v>
      </c>
      <c r="BY113" s="7">
        <f t="shared" si="90"/>
        <v>0.36761781721121878</v>
      </c>
      <c r="BZ113" s="7">
        <f t="shared" si="90"/>
        <v>-0.35409048310510949</v>
      </c>
      <c r="CA113" s="7">
        <f t="shared" si="90"/>
        <v>-0.17526470325394483</v>
      </c>
      <c r="CB113" s="7">
        <f t="shared" si="90"/>
        <v>0.15057386516358284</v>
      </c>
      <c r="CC113" s="7">
        <f t="shared" si="90"/>
        <v>-0.48765564120446325</v>
      </c>
      <c r="CD113" s="7">
        <f t="shared" si="90"/>
        <v>0.10042021414941749</v>
      </c>
      <c r="CE113" s="7">
        <f t="shared" si="90"/>
        <v>-4.6497515265859657E-2</v>
      </c>
      <c r="CF113" s="7">
        <f t="shared" si="90"/>
        <v>-0.10283625000364172</v>
      </c>
      <c r="CG113" s="7">
        <f t="shared" si="90"/>
        <v>0.17049630681553585</v>
      </c>
      <c r="CH113" s="7">
        <f t="shared" ref="BW113:CL176" si="102">IF(MOD(CH$3/$J113,1)&gt;0.5,-(1-MOD(CH$3/$J113,1)),MOD(CH$3/$J113,1))</f>
        <v>0.33244970030260346</v>
      </c>
      <c r="CI113" s="7">
        <f t="shared" si="102"/>
        <v>0.40656379988275315</v>
      </c>
      <c r="CJ113" s="7">
        <f t="shared" si="102"/>
        <v>-0.48481506790214723</v>
      </c>
      <c r="CK113" s="7">
        <f t="shared" si="102"/>
        <v>-0.22907115062679773</v>
      </c>
      <c r="CL113" s="7">
        <f t="shared" si="97"/>
        <v>-7.3366649999786926E-2</v>
      </c>
      <c r="CM113" s="7">
        <f t="shared" si="97"/>
        <v>-0.4177624205470547</v>
      </c>
      <c r="CN113" s="7">
        <f t="shared" si="97"/>
        <v>0.27318666515165546</v>
      </c>
      <c r="CO113" s="7">
        <f t="shared" si="97"/>
        <v>-2.0763363543917279E-2</v>
      </c>
      <c r="CP113" s="7">
        <f t="shared" si="97"/>
        <v>0.2176871756772023</v>
      </c>
      <c r="CQ113" s="7">
        <f t="shared" si="97"/>
        <v>-0.30699746025253205</v>
      </c>
      <c r="CR113" s="7">
        <f t="shared" si="97"/>
        <v>-0.26671745944899072</v>
      </c>
      <c r="CS113" s="7">
        <f t="shared" si="97"/>
        <v>0.34357084235512048</v>
      </c>
      <c r="CT113" s="7">
        <f t="shared" si="97"/>
        <v>0.25863081778088315</v>
      </c>
      <c r="CU113" s="7">
        <f t="shared" si="97"/>
        <v>-1.5233628215433725E-2</v>
      </c>
      <c r="CV113" s="7">
        <f t="shared" si="97"/>
        <v>-3.0169114347501136E-2</v>
      </c>
      <c r="CW113" s="7">
        <f t="shared" si="97"/>
        <v>-0.37709374182963273</v>
      </c>
      <c r="CX113" s="7">
        <f t="shared" si="97"/>
        <v>-0.1765616182664913</v>
      </c>
      <c r="CY113" s="7">
        <f t="shared" si="97"/>
        <v>-0.16507447604635517</v>
      </c>
      <c r="CZ113" s="7">
        <f t="shared" si="97"/>
        <v>-0.18922001938019939</v>
      </c>
      <c r="DA113" s="7">
        <f t="shared" si="97"/>
        <v>-0.47711125651879183</v>
      </c>
      <c r="DB113" s="7">
        <f t="shared" si="93"/>
        <v>0.49269004193614996</v>
      </c>
      <c r="DC113" s="7">
        <f t="shared" si="93"/>
        <v>6.6001172822287471E-2</v>
      </c>
      <c r="DD113" s="7">
        <f t="shared" si="93"/>
        <v>8.1998826815146059E-2</v>
      </c>
      <c r="DE113" s="7">
        <f t="shared" si="93"/>
        <v>0.28494736724574776</v>
      </c>
      <c r="DF113" s="7">
        <f t="shared" si="93"/>
        <v>7.9387479310202378E-3</v>
      </c>
      <c r="DG113" s="7">
        <f t="shared" si="93"/>
        <v>4.3344063430440834E-3</v>
      </c>
      <c r="DH113" s="7">
        <f t="shared" si="93"/>
        <v>-0.43271493317021181</v>
      </c>
      <c r="DI113" s="7">
        <f t="shared" si="93"/>
        <v>-6.3854614920718755E-2</v>
      </c>
      <c r="DJ113" s="7">
        <f t="shared" si="93"/>
        <v>0.32376455713028401</v>
      </c>
      <c r="DK113" s="7">
        <f t="shared" si="93"/>
        <v>0.49248846855330808</v>
      </c>
      <c r="DL113" s="7">
        <f t="shared" si="93"/>
        <v>-0.4220729152925653</v>
      </c>
      <c r="DM113" s="7">
        <f t="shared" si="93"/>
        <v>-0.19988607279157189</v>
      </c>
      <c r="DN113" s="7">
        <f t="shared" si="93"/>
        <v>-0.26745723237439356</v>
      </c>
      <c r="DO113" s="7">
        <f t="shared" si="93"/>
        <v>0.14603201673570254</v>
      </c>
      <c r="DP113" s="7">
        <f t="shared" si="93"/>
        <v>0</v>
      </c>
      <c r="DQ113" s="7">
        <f t="shared" si="93"/>
        <v>-0.22321229910214468</v>
      </c>
      <c r="DR113" s="7">
        <f t="shared" si="89"/>
        <v>0.40673513657414184</v>
      </c>
      <c r="DS113" s="7">
        <f t="shared" si="89"/>
        <v>-0.10382171534065798</v>
      </c>
      <c r="DT113" s="7">
        <f t="shared" si="89"/>
        <v>0.46536233961795759</v>
      </c>
      <c r="DU113" s="7">
        <f t="shared" si="89"/>
        <v>0.46499553890110246</v>
      </c>
      <c r="DV113" s="7">
        <f t="shared" si="89"/>
        <v>0.31681802691839422</v>
      </c>
      <c r="DW113" s="7">
        <f t="shared" si="89"/>
        <v>-0.29460484307419343</v>
      </c>
      <c r="DX113" s="7">
        <f t="shared" si="89"/>
        <v>-0.47509179033051452</v>
      </c>
      <c r="DY113" s="7">
        <f t="shared" si="89"/>
        <v>0.49358839258848275</v>
      </c>
      <c r="DZ113" s="7">
        <f t="shared" si="89"/>
        <v>-0.25283766275971331</v>
      </c>
      <c r="EA113" s="7">
        <f t="shared" ref="DR113:EG176" si="103">IF(MOD(EA$3/$J113,1)&gt;0.5,-(1-MOD(EA$3/$J113,1)),MOD(EA$3/$J113,1))</f>
        <v>-0.36774371879179757</v>
      </c>
      <c r="EB113" s="7">
        <f t="shared" si="103"/>
        <v>0.39101840433681168</v>
      </c>
      <c r="EC113" s="7">
        <f t="shared" si="103"/>
        <v>0.3870619070123742</v>
      </c>
      <c r="ED113" s="7">
        <f t="shared" si="103"/>
        <v>0.35329763755842403</v>
      </c>
      <c r="EE113" s="7">
        <f t="shared" si="103"/>
        <v>-0.45530319139198183</v>
      </c>
      <c r="EF113" s="7">
        <f t="shared" si="103"/>
        <v>-0.39367142969862401</v>
      </c>
      <c r="EG113" s="7">
        <f t="shared" si="103"/>
        <v>-0.29289455061608272</v>
      </c>
      <c r="EH113" s="7">
        <f t="shared" si="56"/>
        <v>0.38353416793229017</v>
      </c>
      <c r="EI113" s="7">
        <f t="shared" si="56"/>
        <v>0.20490046417928398</v>
      </c>
      <c r="EJ113" s="7">
        <f t="shared" si="98"/>
        <v>0.21050423518133843</v>
      </c>
      <c r="EK113" s="7">
        <f t="shared" si="98"/>
        <v>-0.15849211599921453</v>
      </c>
      <c r="EL113" s="7">
        <f t="shared" si="98"/>
        <v>-0.46760169238774729</v>
      </c>
      <c r="EM113" s="7">
        <f t="shared" si="98"/>
        <v>0.37525753960148189</v>
      </c>
      <c r="EN113" s="7">
        <f t="shared" si="98"/>
        <v>-0.13180508337921282</v>
      </c>
      <c r="EO113" s="7">
        <f t="shared" si="98"/>
        <v>-0.2338022877847592</v>
      </c>
      <c r="EP113" s="7">
        <f t="shared" si="98"/>
        <v>6.4252376022104096E-2</v>
      </c>
      <c r="EQ113" s="7">
        <f t="shared" si="98"/>
        <v>-0.31297090048662479</v>
      </c>
      <c r="ER113" s="7">
        <f t="shared" si="98"/>
        <v>0.38613948293848677</v>
      </c>
      <c r="ES113" s="7">
        <f t="shared" si="98"/>
        <v>9.6723248106057147E-2</v>
      </c>
      <c r="ET113" s="7">
        <f t="shared" si="98"/>
        <v>0.10949663226393103</v>
      </c>
      <c r="EU113" s="7">
        <f t="shared" si="98"/>
        <v>0.39289599633910921</v>
      </c>
      <c r="EV113" s="7">
        <f t="shared" si="98"/>
        <v>-0.29855203466981528</v>
      </c>
      <c r="EW113" s="7">
        <f t="shared" si="98"/>
        <v>-0.38116480723149504</v>
      </c>
      <c r="EX113" s="7">
        <f t="shared" si="98"/>
        <v>-0.38508881002758688</v>
      </c>
      <c r="EY113" s="7">
        <f t="shared" si="98"/>
        <v>0.29153296534058271</v>
      </c>
      <c r="EZ113" s="7">
        <f t="shared" si="100"/>
        <v>-0.26119368689864597</v>
      </c>
      <c r="FA113" s="7">
        <f t="shared" si="100"/>
        <v>0.47223214708421946</v>
      </c>
      <c r="FB113" s="7">
        <f t="shared" si="100"/>
        <v>-0.22457952145793758</v>
      </c>
      <c r="FC113" s="7">
        <f t="shared" si="100"/>
        <v>0.37852686026651139</v>
      </c>
      <c r="FD113" s="7">
        <f t="shared" si="100"/>
        <v>0.32767693035621814</v>
      </c>
      <c r="FE113" s="7">
        <f t="shared" si="100"/>
        <v>-0.30538864584407799</v>
      </c>
      <c r="FF113" s="7">
        <f t="shared" si="100"/>
        <v>-0.28851429165782772</v>
      </c>
      <c r="FG113" s="7">
        <f t="shared" si="100"/>
        <v>-0.42439477391959668</v>
      </c>
      <c r="FH113" s="7">
        <f t="shared" si="100"/>
        <v>0.44876134479488883</v>
      </c>
      <c r="FI113" s="7">
        <f t="shared" si="100"/>
        <v>-0.43834152768000934</v>
      </c>
      <c r="FJ113" s="7">
        <f t="shared" si="100"/>
        <v>0.26292510855402185</v>
      </c>
      <c r="FK113" s="7">
        <f t="shared" si="100"/>
        <v>0.2878132606903705</v>
      </c>
      <c r="FL113" s="7">
        <f t="shared" si="100"/>
        <v>7.0195933335980953E-2</v>
      </c>
      <c r="FM113" s="7">
        <f t="shared" si="100"/>
        <v>-4.1204792798296808E-2</v>
      </c>
      <c r="FN113" s="7">
        <f t="shared" si="100"/>
        <v>0.30371792561146549</v>
      </c>
      <c r="FO113" s="7">
        <f t="shared" si="100"/>
        <v>1.0596464080720125E-2</v>
      </c>
      <c r="FP113" s="7">
        <f t="shared" si="96"/>
        <v>-0.30735776270222459</v>
      </c>
      <c r="FQ113" s="7">
        <f t="shared" si="96"/>
        <v>0.30149573372912641</v>
      </c>
      <c r="FR113" s="7">
        <f t="shared" si="96"/>
        <v>1.7466591212127014E-2</v>
      </c>
      <c r="FS113" s="7">
        <f t="shared" si="96"/>
        <v>0.21013803586601654</v>
      </c>
      <c r="FT113" s="7">
        <f t="shared" si="96"/>
        <v>-1.9941076206094976E-2</v>
      </c>
      <c r="FU113" s="7">
        <f t="shared" si="96"/>
        <v>-0.44085515683184084</v>
      </c>
      <c r="FV113" s="7">
        <f t="shared" si="96"/>
        <v>-0.49811605917472068</v>
      </c>
      <c r="FW113" s="7">
        <f t="shared" si="96"/>
        <v>-0.30344608515769034</v>
      </c>
      <c r="FX113" s="7">
        <f t="shared" si="96"/>
        <v>-7.4637212627882477E-2</v>
      </c>
      <c r="FY113" s="7">
        <f t="shared" si="96"/>
        <v>-0.1762098321372112</v>
      </c>
      <c r="FZ113" s="7">
        <f t="shared" si="96"/>
        <v>-8.263688138627856E-2</v>
      </c>
      <c r="GA113" s="7">
        <f t="shared" si="96"/>
        <v>-0.45451707898757832</v>
      </c>
      <c r="GB113" s="7">
        <f t="shared" si="96"/>
        <v>0.14508801092046042</v>
      </c>
      <c r="GC113" s="7">
        <f t="shared" si="96"/>
        <v>-2.9005937209490185E-2</v>
      </c>
      <c r="GD113" s="7">
        <f t="shared" si="96"/>
        <v>2.1158107052883679E-2</v>
      </c>
      <c r="GE113" s="7">
        <f t="shared" si="96"/>
        <v>-0.13339601931329526</v>
      </c>
      <c r="GF113" s="7">
        <f t="shared" si="92"/>
        <v>-0.40234265805895575</v>
      </c>
      <c r="GG113" s="7">
        <f t="shared" si="92"/>
        <v>0.49435707584711963</v>
      </c>
      <c r="GH113" s="7">
        <f t="shared" si="92"/>
        <v>0.43384820800747548</v>
      </c>
      <c r="GI113" s="7">
        <f t="shared" si="92"/>
        <v>0.17942197257037407</v>
      </c>
      <c r="GJ113" s="7">
        <f t="shared" si="92"/>
        <v>-3.1388926800673289E-2</v>
      </c>
      <c r="GK113" s="7">
        <f t="shared" si="92"/>
        <v>-0.48288097621313497</v>
      </c>
    </row>
    <row r="114" spans="6:193">
      <c r="F114" s="20">
        <v>112</v>
      </c>
      <c r="G114">
        <f>'Class data q'!J113</f>
        <v>-3.854793018687805E-19</v>
      </c>
      <c r="H114" s="20">
        <f>'Class data q'!K113</f>
        <v>-1.2102526679676613E-17</v>
      </c>
      <c r="J114" s="88">
        <v>-2.9943558064236036E-19</v>
      </c>
      <c r="K114" s="7">
        <f t="shared" si="66"/>
        <v>-4.9947436389652045E-2</v>
      </c>
      <c r="L114" s="7">
        <f t="shared" si="66"/>
        <v>-0.37377120042452949</v>
      </c>
      <c r="M114" s="7">
        <f t="shared" si="66"/>
        <v>0.1632917363864026</v>
      </c>
      <c r="N114" s="7">
        <f t="shared" si="66"/>
        <v>-0.30818526097465693</v>
      </c>
      <c r="O114" s="7">
        <f t="shared" si="66"/>
        <v>4.795996959605775E-2</v>
      </c>
      <c r="P114" s="7">
        <f t="shared" si="66"/>
        <v>-0.38567882533834563</v>
      </c>
      <c r="Q114" s="7">
        <f t="shared" si="66"/>
        <v>3.6042962356077624E-3</v>
      </c>
      <c r="R114" s="7">
        <f t="shared" si="66"/>
        <v>-0.19612081056448005</v>
      </c>
      <c r="S114" s="7">
        <f t="shared" si="66"/>
        <v>-0.45052677067565128</v>
      </c>
      <c r="T114" s="7">
        <f t="shared" si="66"/>
        <v>0.11076200730676011</v>
      </c>
      <c r="U114" s="7">
        <f t="shared" si="66"/>
        <v>9.4085643477814784E-2</v>
      </c>
      <c r="V114" s="7">
        <f t="shared" si="66"/>
        <v>-0.43054551910093064</v>
      </c>
      <c r="W114" s="7">
        <f t="shared" si="66"/>
        <v>-0.14168053560877603</v>
      </c>
      <c r="X114" s="7">
        <f t="shared" si="66"/>
        <v>0.44422639590582236</v>
      </c>
      <c r="Y114" s="7">
        <f t="shared" si="66"/>
        <v>0.23765723774125602</v>
      </c>
      <c r="Z114" s="7">
        <f t="shared" si="66"/>
        <v>-0.46481416319097857</v>
      </c>
      <c r="AA114" s="7">
        <f t="shared" si="95"/>
        <v>-0.23915221431741673</v>
      </c>
      <c r="AB114" s="7">
        <f t="shared" si="95"/>
        <v>-0.21438243237730603</v>
      </c>
      <c r="AC114" s="7">
        <f t="shared" si="95"/>
        <v>-0.45879709927497725</v>
      </c>
      <c r="AD114" s="7">
        <f t="shared" si="95"/>
        <v>0.41979114502753578</v>
      </c>
      <c r="AE114" s="7">
        <f t="shared" si="95"/>
        <v>0.20025395148775882</v>
      </c>
      <c r="AF114" s="7">
        <f t="shared" si="95"/>
        <v>-0.11976648553909452</v>
      </c>
      <c r="AG114" s="7">
        <f t="shared" si="95"/>
        <v>-0.16360497426374376</v>
      </c>
      <c r="AH114" s="7">
        <f t="shared" si="95"/>
        <v>-0.45353393750891446</v>
      </c>
      <c r="AI114" s="7">
        <f t="shared" si="95"/>
        <v>0.34042759068415762</v>
      </c>
      <c r="AJ114" s="7">
        <f t="shared" si="95"/>
        <v>-0.41898492994641856</v>
      </c>
      <c r="AK114" s="7">
        <f t="shared" si="95"/>
        <v>-0.43589774889746025</v>
      </c>
      <c r="AL114" s="7">
        <f t="shared" si="95"/>
        <v>0.11820710556838776</v>
      </c>
      <c r="AM114" s="7">
        <f t="shared" si="95"/>
        <v>-0.47945852860607374</v>
      </c>
      <c r="AN114" s="7">
        <f t="shared" si="95"/>
        <v>-0.45417554794380521</v>
      </c>
      <c r="AO114" s="7">
        <f t="shared" si="95"/>
        <v>0.45689696117917844</v>
      </c>
      <c r="AP114" s="7">
        <f t="shared" si="94"/>
        <v>0.23354269198107191</v>
      </c>
      <c r="AQ114" s="7">
        <f t="shared" si="101"/>
        <v>-0.32777840916615264</v>
      </c>
      <c r="AR114" s="7">
        <f t="shared" si="101"/>
        <v>0.45689696117917844</v>
      </c>
      <c r="AS114" s="7">
        <f t="shared" si="101"/>
        <v>-0.43142590422176763</v>
      </c>
      <c r="AT114" s="7">
        <f t="shared" si="101"/>
        <v>0.45689696117917844</v>
      </c>
      <c r="AU114" s="7">
        <f t="shared" si="101"/>
        <v>0.23354269198107191</v>
      </c>
      <c r="AV114" s="7">
        <f t="shared" si="101"/>
        <v>0.45689696117917844</v>
      </c>
      <c r="AW114" s="7">
        <f t="shared" si="101"/>
        <v>0.23354269198107191</v>
      </c>
      <c r="AX114" s="7">
        <f t="shared" si="101"/>
        <v>0.23354269198107191</v>
      </c>
      <c r="AY114" s="7">
        <f t="shared" si="101"/>
        <v>0.45689696117917844</v>
      </c>
      <c r="AZ114" s="7">
        <f t="shared" si="101"/>
        <v>0.23354269198107191</v>
      </c>
      <c r="BA114" s="7">
        <f t="shared" si="101"/>
        <v>-0.32777840916615264</v>
      </c>
      <c r="BB114" s="7">
        <f t="shared" si="101"/>
        <v>0.3452198265801254</v>
      </c>
      <c r="BC114" s="7">
        <f t="shared" si="101"/>
        <v>-0.47318898228213979</v>
      </c>
      <c r="BD114" s="7">
        <f t="shared" si="101"/>
        <v>0.45689696117917844</v>
      </c>
      <c r="BE114" s="7">
        <f t="shared" si="101"/>
        <v>0.3452198265801254</v>
      </c>
      <c r="BF114" s="7">
        <f t="shared" si="101"/>
        <v>0.45689696117917844</v>
      </c>
      <c r="BG114" s="7">
        <f t="shared" si="99"/>
        <v>-0.32777840916615264</v>
      </c>
      <c r="BH114" s="7">
        <f t="shared" si="99"/>
        <v>-0.32777840916615264</v>
      </c>
      <c r="BI114" s="7">
        <f t="shared" si="99"/>
        <v>-0.47318898228213979</v>
      </c>
      <c r="BJ114" s="7">
        <f t="shared" si="99"/>
        <v>-0.3583166506415516</v>
      </c>
      <c r="BK114" s="7">
        <f t="shared" si="99"/>
        <v>0.17330110937095267</v>
      </c>
      <c r="BL114" s="7">
        <f t="shared" si="99"/>
        <v>-0.23850406961769277</v>
      </c>
      <c r="BM114" s="7">
        <f t="shared" si="99"/>
        <v>-0.18932252869034949</v>
      </c>
      <c r="BN114" s="7">
        <f t="shared" si="99"/>
        <v>-3.4489744393795263E-11</v>
      </c>
      <c r="BO114" s="7">
        <f t="shared" si="99"/>
        <v>-1.3990253400208985E-11</v>
      </c>
      <c r="BP114" s="7">
        <f t="shared" si="99"/>
        <v>-3.3049996073231114E-10</v>
      </c>
      <c r="BQ114" s="7">
        <f t="shared" si="99"/>
        <v>-2.0207941986427613E-9</v>
      </c>
      <c r="BR114" s="7">
        <f t="shared" si="99"/>
        <v>-9.3802763334593919E-9</v>
      </c>
      <c r="BS114" s="7">
        <f t="shared" si="99"/>
        <v>1.0111500766069937E-11</v>
      </c>
      <c r="BT114" s="7">
        <f t="shared" si="99"/>
        <v>-1.2452483488800681E-11</v>
      </c>
      <c r="BU114" s="7">
        <f t="shared" si="99"/>
        <v>-4.9947436389652045E-2</v>
      </c>
      <c r="BV114" s="7">
        <f t="shared" si="99"/>
        <v>-0.37377120042452949</v>
      </c>
      <c r="BW114" s="7">
        <f t="shared" si="102"/>
        <v>0.1632917363864026</v>
      </c>
      <c r="BX114" s="7">
        <f t="shared" si="102"/>
        <v>-0.30818526097465693</v>
      </c>
      <c r="BY114" s="7">
        <f t="shared" si="102"/>
        <v>4.795996959605775E-2</v>
      </c>
      <c r="BZ114" s="7">
        <f t="shared" si="102"/>
        <v>-0.16848642666675639</v>
      </c>
      <c r="CA114" s="7">
        <f t="shared" si="102"/>
        <v>6.1725482770619511E-2</v>
      </c>
      <c r="CB114" s="7">
        <f t="shared" si="102"/>
        <v>0.48119475093862096</v>
      </c>
      <c r="CC114" s="7">
        <f t="shared" si="102"/>
        <v>-5.3078908114169154E-2</v>
      </c>
      <c r="CD114" s="7">
        <f t="shared" si="102"/>
        <v>-0.29601767417064861</v>
      </c>
      <c r="CE114" s="7">
        <f t="shared" si="102"/>
        <v>0.22749431232243755</v>
      </c>
      <c r="CF114" s="7">
        <f t="shared" si="102"/>
        <v>-0.27032746959349119</v>
      </c>
      <c r="CG114" s="7">
        <f t="shared" si="102"/>
        <v>-0.49315803344644915</v>
      </c>
      <c r="CH114" s="7">
        <f t="shared" si="102"/>
        <v>-0.2846668417091538</v>
      </c>
      <c r="CI114" s="7">
        <f t="shared" si="102"/>
        <v>0.3854502278360652</v>
      </c>
      <c r="CJ114" s="7">
        <f t="shared" si="102"/>
        <v>-0.18736299908077125</v>
      </c>
      <c r="CK114" s="7">
        <f t="shared" si="102"/>
        <v>-7.5424102594325859E-3</v>
      </c>
      <c r="CL114" s="7">
        <f t="shared" si="97"/>
        <v>-0.23238969075148352</v>
      </c>
      <c r="CM114" s="7">
        <f t="shared" si="97"/>
        <v>0.48513469478703541</v>
      </c>
      <c r="CN114" s="7">
        <f t="shared" si="97"/>
        <v>0.4549285371239904</v>
      </c>
      <c r="CO114" s="7">
        <f t="shared" si="97"/>
        <v>-0.14172827809900213</v>
      </c>
      <c r="CP114" s="7">
        <f t="shared" si="97"/>
        <v>0.44112356916975237</v>
      </c>
      <c r="CQ114" s="7">
        <f t="shared" si="97"/>
        <v>0.28273280456375005</v>
      </c>
      <c r="CR114" s="7">
        <f t="shared" si="97"/>
        <v>-0.40100199738648712</v>
      </c>
      <c r="CS114" s="7">
        <f t="shared" si="97"/>
        <v>-0.25887879955984516</v>
      </c>
      <c r="CT114" s="7">
        <f t="shared" si="97"/>
        <v>-0.37998424052473467</v>
      </c>
      <c r="CU114" s="7">
        <f t="shared" si="97"/>
        <v>-0.35313534861265339</v>
      </c>
      <c r="CV114" s="7">
        <f t="shared" si="97"/>
        <v>-0.44147626612249269</v>
      </c>
      <c r="CW114" s="7">
        <f t="shared" si="97"/>
        <v>-0.3360406530860276</v>
      </c>
      <c r="CX114" s="7">
        <f t="shared" si="97"/>
        <v>0.34740892476267948</v>
      </c>
      <c r="CY114" s="7">
        <f t="shared" si="97"/>
        <v>0.36219693209963744</v>
      </c>
      <c r="CZ114" s="7">
        <f t="shared" si="97"/>
        <v>0.19317218212804832</v>
      </c>
      <c r="DA114" s="7">
        <f t="shared" si="97"/>
        <v>0.24784846691716389</v>
      </c>
      <c r="DB114" s="7">
        <f t="shared" si="93"/>
        <v>-7.8380952465114895E-2</v>
      </c>
      <c r="DC114" s="7">
        <f t="shared" si="93"/>
        <v>8.4966809780844324E-2</v>
      </c>
      <c r="DD114" s="7">
        <f t="shared" si="93"/>
        <v>0.10556143811284235</v>
      </c>
      <c r="DE114" s="7">
        <f t="shared" si="93"/>
        <v>0.36682785646115329</v>
      </c>
      <c r="DF114" s="7">
        <f t="shared" si="93"/>
        <v>1.0219971199137399E-2</v>
      </c>
      <c r="DG114" s="7">
        <f t="shared" si="93"/>
        <v>5.5799111366389171E-3</v>
      </c>
      <c r="DH114" s="7">
        <f t="shared" si="93"/>
        <v>-0.26970385064788249</v>
      </c>
      <c r="DI114" s="7">
        <f t="shared" si="93"/>
        <v>-8.2203431963343343E-2</v>
      </c>
      <c r="DJ114" s="7">
        <f t="shared" si="93"/>
        <v>0.4167992834542289</v>
      </c>
      <c r="DK114" s="7">
        <f t="shared" si="93"/>
        <v>-0.36599347803259252</v>
      </c>
      <c r="DL114" s="7">
        <f t="shared" si="93"/>
        <v>0.31870224223133281</v>
      </c>
      <c r="DM114" s="7">
        <f t="shared" si="93"/>
        <v>3.0029088106841684E-2</v>
      </c>
      <c r="DN114" s="7">
        <f t="shared" si="93"/>
        <v>-5.6958848886392244E-2</v>
      </c>
      <c r="DO114" s="7">
        <f t="shared" si="93"/>
        <v>-0.23729918193195276</v>
      </c>
      <c r="DP114" s="7">
        <f t="shared" si="93"/>
        <v>0.28735302946241714</v>
      </c>
      <c r="DQ114" s="7">
        <f t="shared" si="93"/>
        <v>0</v>
      </c>
      <c r="DR114" s="7">
        <f t="shared" si="103"/>
        <v>-0.18903526028005135</v>
      </c>
      <c r="DS114" s="7">
        <f t="shared" si="103"/>
        <v>0.44105085915705322</v>
      </c>
      <c r="DT114" s="7">
        <f t="shared" si="103"/>
        <v>0.1737916766297305</v>
      </c>
      <c r="DU114" s="7">
        <f t="shared" si="103"/>
        <v>0.17331947461567765</v>
      </c>
      <c r="DV114" s="7">
        <f t="shared" si="103"/>
        <v>-0.30479032379588245</v>
      </c>
      <c r="DW114" s="7">
        <f t="shared" si="103"/>
        <v>0.19544562169897128</v>
      </c>
      <c r="DX114" s="7">
        <f t="shared" si="103"/>
        <v>-3.6904796629877223E-2</v>
      </c>
      <c r="DY114" s="7">
        <f t="shared" si="103"/>
        <v>-7.7224458031314613E-2</v>
      </c>
      <c r="DZ114" s="7">
        <f t="shared" si="103"/>
        <v>-0.46343224272866257</v>
      </c>
      <c r="EA114" s="7">
        <f t="shared" si="103"/>
        <v>0.25070218632210661</v>
      </c>
      <c r="EB114" s="7">
        <f t="shared" si="103"/>
        <v>-0.20926824313902803</v>
      </c>
      <c r="EC114" s="7">
        <f t="shared" si="103"/>
        <v>-0.21436165195570256</v>
      </c>
      <c r="ED114" s="7">
        <f t="shared" si="103"/>
        <v>-0.25782818652483064</v>
      </c>
      <c r="EE114" s="7">
        <f t="shared" si="103"/>
        <v>-0.29878291329995743</v>
      </c>
      <c r="EF114" s="7">
        <f t="shared" si="103"/>
        <v>-0.21944107817290759</v>
      </c>
      <c r="EG114" s="7">
        <f t="shared" si="103"/>
        <v>0.19764737187618664</v>
      </c>
      <c r="EH114" s="7">
        <f t="shared" si="56"/>
        <v>0.49374387298998118</v>
      </c>
      <c r="EI114" s="7">
        <f t="shared" si="56"/>
        <v>-0.44886773723812645</v>
      </c>
      <c r="EJ114" s="7">
        <f t="shared" si="98"/>
        <v>-0.44165370566221784</v>
      </c>
      <c r="EK114" s="7">
        <f t="shared" si="98"/>
        <v>8.3317723784919417E-2</v>
      </c>
      <c r="EL114" s="7">
        <f t="shared" si="98"/>
        <v>-0.31461542581470259</v>
      </c>
      <c r="EM114" s="7">
        <f t="shared" si="98"/>
        <v>-0.2295580401030024</v>
      </c>
      <c r="EN114" s="7">
        <f t="shared" si="98"/>
        <v>0.11767335607564089</v>
      </c>
      <c r="EO114" s="7">
        <f t="shared" si="98"/>
        <v>0.27371997544988025</v>
      </c>
      <c r="EP114" s="7">
        <f t="shared" si="98"/>
        <v>0.37006852038463123</v>
      </c>
      <c r="EQ114" s="7">
        <f t="shared" si="98"/>
        <v>-0.25349191902536905</v>
      </c>
      <c r="ER114" s="7">
        <f t="shared" si="98"/>
        <v>-0.2155491373816707</v>
      </c>
      <c r="ES114" s="7">
        <f t="shared" si="98"/>
        <v>0.41186999593119489</v>
      </c>
      <c r="ET114" s="7">
        <f t="shared" si="98"/>
        <v>0.29037293911057205</v>
      </c>
      <c r="EU114" s="7">
        <f t="shared" si="98"/>
        <v>-5.7439001537107792E-2</v>
      </c>
      <c r="EV114" s="7">
        <f t="shared" si="98"/>
        <v>-9.6988836821938151E-2</v>
      </c>
      <c r="EW114" s="7">
        <f t="shared" si="98"/>
        <v>-0.2033406398515063</v>
      </c>
      <c r="EX114" s="7">
        <f t="shared" si="98"/>
        <v>7.896081272374289E-2</v>
      </c>
      <c r="EY114" s="7">
        <f t="shared" si="98"/>
        <v>0.23736493450661289</v>
      </c>
      <c r="EZ114" s="7">
        <f t="shared" si="100"/>
        <v>0.23845757481940444</v>
      </c>
      <c r="FA114" s="7">
        <f t="shared" si="100"/>
        <v>4.4694632470497098E-2</v>
      </c>
      <c r="FB114" s="7">
        <f t="shared" si="100"/>
        <v>-0.4270540389168449</v>
      </c>
      <c r="FC114" s="7">
        <f t="shared" si="100"/>
        <v>0.19994467083457346</v>
      </c>
      <c r="FD114" s="7">
        <f t="shared" si="100"/>
        <v>0.13448285951660577</v>
      </c>
      <c r="FE114" s="7">
        <f t="shared" si="100"/>
        <v>-0.3931429983907988</v>
      </c>
      <c r="FF114" s="7">
        <f t="shared" si="100"/>
        <v>-0.37141974740890782</v>
      </c>
      <c r="FG114" s="7">
        <f t="shared" si="100"/>
        <v>0.45365410210658963</v>
      </c>
      <c r="FH114" s="7">
        <f t="shared" si="100"/>
        <v>0.4274428485685462</v>
      </c>
      <c r="FI114" s="7">
        <f t="shared" si="100"/>
        <v>-0.38018812026790272</v>
      </c>
      <c r="FJ114" s="7">
        <f t="shared" si="100"/>
        <v>5.2395806086593666E-3</v>
      </c>
      <c r="FK114" s="7">
        <f t="shared" si="100"/>
        <v>-0.16948873037515</v>
      </c>
      <c r="FL114" s="7">
        <f t="shared" si="100"/>
        <v>0.10155171690323073</v>
      </c>
      <c r="FM114" s="7">
        <f t="shared" si="100"/>
        <v>0.10755177247961001</v>
      </c>
      <c r="FN114" s="7">
        <f t="shared" si="100"/>
        <v>-2.2544106430558486E-2</v>
      </c>
      <c r="FO114" s="7">
        <f t="shared" si="100"/>
        <v>-0.13548429094404923</v>
      </c>
      <c r="FP114" s="7">
        <f t="shared" si="96"/>
        <v>-4.7976245790906091E-3</v>
      </c>
      <c r="FQ114" s="7">
        <f t="shared" si="96"/>
        <v>-0.16334576349510144</v>
      </c>
      <c r="FR114" s="7">
        <f t="shared" si="96"/>
        <v>0.24101146115221184</v>
      </c>
      <c r="FS114" s="7">
        <f t="shared" si="96"/>
        <v>-0.21212813518236118</v>
      </c>
      <c r="FT114" s="7">
        <f t="shared" si="96"/>
        <v>-0.42802273346598341</v>
      </c>
      <c r="FU114" s="7">
        <f t="shared" si="96"/>
        <v>0.43246377829840055</v>
      </c>
      <c r="FV114" s="7">
        <f t="shared" si="96"/>
        <v>0.22080787058479423</v>
      </c>
      <c r="FW114" s="7">
        <f t="shared" si="96"/>
        <v>-0.24123011915659465</v>
      </c>
      <c r="FX114" s="7">
        <f t="shared" si="96"/>
        <v>-0.36049505877571164</v>
      </c>
      <c r="FY114" s="7">
        <f t="shared" si="96"/>
        <v>6.0508768239514232E-2</v>
      </c>
      <c r="FZ114" s="7">
        <f t="shared" si="96"/>
        <v>5.4500484488636758E-2</v>
      </c>
      <c r="GA114" s="7">
        <f t="shared" si="96"/>
        <v>-5.9739945836554398E-2</v>
      </c>
      <c r="GB114" s="7">
        <f t="shared" si="96"/>
        <v>-0.17111939710503066</v>
      </c>
      <c r="GC114" s="7">
        <f t="shared" si="96"/>
        <v>0.24743421739594851</v>
      </c>
      <c r="GD114" s="7">
        <f t="shared" si="96"/>
        <v>-0.30857783212525192</v>
      </c>
      <c r="GE114" s="7">
        <f t="shared" si="96"/>
        <v>0.27450352657979238</v>
      </c>
      <c r="GF114" s="7">
        <f t="shared" si="92"/>
        <v>0.19182556310624932</v>
      </c>
      <c r="GG114" s="7">
        <f t="shared" si="92"/>
        <v>0.21943853992274853</v>
      </c>
      <c r="GH114" s="7">
        <f t="shared" si="92"/>
        <v>0.12835243874496882</v>
      </c>
      <c r="GI114" s="7">
        <f t="shared" si="92"/>
        <v>0.3000930941318245</v>
      </c>
      <c r="GJ114" s="7">
        <f t="shared" si="92"/>
        <v>-0.14594098029840552</v>
      </c>
      <c r="GK114" s="7">
        <f t="shared" si="92"/>
        <v>-1.2518609962157257E-2</v>
      </c>
    </row>
    <row r="115" spans="6:193">
      <c r="F115" s="20">
        <v>113</v>
      </c>
      <c r="G115">
        <f>'Class data q'!J114</f>
        <v>-2.9943558064236036E-19</v>
      </c>
      <c r="H115" s="20">
        <f>'Class data q'!K114</f>
        <v>-1.2258961003192572E-19</v>
      </c>
      <c r="J115" s="89">
        <v>-5.4226727836088383E-19</v>
      </c>
      <c r="K115" s="7">
        <f t="shared" si="66"/>
        <v>-0.47538870151758672</v>
      </c>
      <c r="L115" s="7">
        <f t="shared" si="66"/>
        <v>2.3740496108377585E-3</v>
      </c>
      <c r="M115" s="7">
        <f t="shared" si="66"/>
        <v>0.29893583517822808</v>
      </c>
      <c r="N115" s="7">
        <f t="shared" si="66"/>
        <v>-0.20045059498537565</v>
      </c>
      <c r="O115" s="7">
        <f t="shared" si="66"/>
        <v>-0.31694129502079615</v>
      </c>
      <c r="P115" s="7">
        <f t="shared" si="66"/>
        <v>0.24408245050176447</v>
      </c>
      <c r="Q115" s="7">
        <f t="shared" si="66"/>
        <v>-7.8281128689923207E-3</v>
      </c>
      <c r="R115" s="7">
        <f t="shared" si="66"/>
        <v>-0.22132225818234019</v>
      </c>
      <c r="S115" s="7">
        <f t="shared" si="66"/>
        <v>-0.31030800405892478</v>
      </c>
      <c r="T115" s="7">
        <f t="shared" si="66"/>
        <v>-0.38664625382019824</v>
      </c>
      <c r="U115" s="7">
        <f t="shared" si="66"/>
        <v>0.26072079355390043</v>
      </c>
      <c r="V115" s="7">
        <f t="shared" si="66"/>
        <v>0.41883186599006605</v>
      </c>
      <c r="W115" s="7">
        <f t="shared" si="66"/>
        <v>0.36957329396411787</v>
      </c>
      <c r="X115" s="7">
        <f t="shared" si="66"/>
        <v>-0.20250993063003508</v>
      </c>
      <c r="Y115" s="7">
        <f t="shared" si="66"/>
        <v>0.13123239372292131</v>
      </c>
      <c r="Z115" s="7">
        <f t="shared" si="66"/>
        <v>-0.46543406686174738</v>
      </c>
      <c r="AA115" s="7">
        <f t="shared" si="95"/>
        <v>0.42013395898599459</v>
      </c>
      <c r="AB115" s="7">
        <f t="shared" si="95"/>
        <v>-1.3996502273796008E-2</v>
      </c>
      <c r="AC115" s="7">
        <f t="shared" si="95"/>
        <v>-0.14896029341611727</v>
      </c>
      <c r="AD115" s="7">
        <f t="shared" si="95"/>
        <v>-0.21600287742372315</v>
      </c>
      <c r="AE115" s="7">
        <f t="shared" si="95"/>
        <v>-0.23284579688577889</v>
      </c>
      <c r="AF115" s="7">
        <f t="shared" si="95"/>
        <v>0.17290658771698375</v>
      </c>
      <c r="AG115" s="7">
        <f t="shared" si="95"/>
        <v>-9.0341336126204208E-2</v>
      </c>
      <c r="AH115" s="7">
        <f t="shared" si="95"/>
        <v>-0.146054018296218</v>
      </c>
      <c r="AI115" s="7">
        <f t="shared" si="95"/>
        <v>-0.39076343519991497</v>
      </c>
      <c r="AJ115" s="7">
        <f t="shared" si="95"/>
        <v>0.16060633170809524</v>
      </c>
      <c r="AK115" s="7">
        <f t="shared" si="95"/>
        <v>0.43573041364771825</v>
      </c>
      <c r="AL115" s="7">
        <f t="shared" si="95"/>
        <v>0.11756076027614881</v>
      </c>
      <c r="AM115" s="7">
        <f t="shared" si="95"/>
        <v>0.31279004385214648</v>
      </c>
      <c r="AN115" s="7">
        <f t="shared" si="95"/>
        <v>0.38316817960469507</v>
      </c>
      <c r="AO115" s="7">
        <f t="shared" si="95"/>
        <v>0.35667851907437931</v>
      </c>
      <c r="AP115" s="7">
        <f t="shared" si="94"/>
        <v>0.23334410824943586</v>
      </c>
      <c r="AQ115" s="7">
        <f t="shared" si="101"/>
        <v>-7.6612838363466329E-2</v>
      </c>
      <c r="AR115" s="7">
        <f t="shared" si="101"/>
        <v>0.35667851907437931</v>
      </c>
      <c r="AS115" s="7">
        <f t="shared" si="101"/>
        <v>0.41834572448685092</v>
      </c>
      <c r="AT115" s="7">
        <f t="shared" si="101"/>
        <v>0.35667851907437931</v>
      </c>
      <c r="AU115" s="7">
        <f t="shared" si="101"/>
        <v>0.23334410824943586</v>
      </c>
      <c r="AV115" s="7">
        <f t="shared" si="101"/>
        <v>0.35667851907437931</v>
      </c>
      <c r="AW115" s="7">
        <f t="shared" si="101"/>
        <v>0.23334410824943586</v>
      </c>
      <c r="AX115" s="7">
        <f t="shared" si="101"/>
        <v>0.23334410824943586</v>
      </c>
      <c r="AY115" s="7">
        <f t="shared" si="101"/>
        <v>0.35667851907437931</v>
      </c>
      <c r="AZ115" s="7">
        <f t="shared" si="101"/>
        <v>0.23334410824943586</v>
      </c>
      <c r="BA115" s="7">
        <f t="shared" si="101"/>
        <v>-7.6612838363466329E-2</v>
      </c>
      <c r="BB115" s="7">
        <f t="shared" si="101"/>
        <v>0.29501131366190769</v>
      </c>
      <c r="BC115" s="7">
        <f t="shared" si="101"/>
        <v>-0.15690737415794775</v>
      </c>
      <c r="BD115" s="7">
        <f t="shared" si="101"/>
        <v>0.35667851907437931</v>
      </c>
      <c r="BE115" s="7">
        <f t="shared" si="101"/>
        <v>0.29501131366190769</v>
      </c>
      <c r="BF115" s="7">
        <f t="shared" si="101"/>
        <v>0.35667851907437931</v>
      </c>
      <c r="BG115" s="7">
        <f t="shared" si="99"/>
        <v>-7.6612838363466329E-2</v>
      </c>
      <c r="BH115" s="7">
        <f t="shared" si="99"/>
        <v>-7.6612838363466329E-2</v>
      </c>
      <c r="BI115" s="7">
        <f t="shared" si="99"/>
        <v>-0.15690737415794775</v>
      </c>
      <c r="BJ115" s="7">
        <f t="shared" si="99"/>
        <v>0.45871605968814388</v>
      </c>
      <c r="BK115" s="7">
        <f t="shared" si="99"/>
        <v>0.40884666276031689</v>
      </c>
      <c r="BL115" s="7">
        <f t="shared" si="99"/>
        <v>0.42049185921757182</v>
      </c>
      <c r="BM115" s="7">
        <f t="shared" si="99"/>
        <v>-1.5862727970206159E-4</v>
      </c>
      <c r="BN115" s="7">
        <f t="shared" si="99"/>
        <v>-1.904498780902486E-11</v>
      </c>
      <c r="BO115" s="7">
        <f t="shared" si="99"/>
        <v>-7.7252648722492268E-12</v>
      </c>
      <c r="BP115" s="7">
        <f t="shared" si="99"/>
        <v>-1.8249945998860539E-10</v>
      </c>
      <c r="BQ115" s="7">
        <f t="shared" si="99"/>
        <v>-1.1158660662147213E-9</v>
      </c>
      <c r="BR115" s="7">
        <f t="shared" si="99"/>
        <v>-5.1797123257202315E-9</v>
      </c>
      <c r="BS115" s="7">
        <f t="shared" si="99"/>
        <v>5.5834884822956845E-12</v>
      </c>
      <c r="BT115" s="7">
        <f t="shared" si="99"/>
        <v>-6.876166303015907E-12</v>
      </c>
      <c r="BU115" s="7">
        <f t="shared" si="99"/>
        <v>-0.47538870151758672</v>
      </c>
      <c r="BV115" s="7">
        <f t="shared" si="99"/>
        <v>2.3740496108377585E-3</v>
      </c>
      <c r="BW115" s="7">
        <f t="shared" si="102"/>
        <v>0.29893583517822808</v>
      </c>
      <c r="BX115" s="7">
        <f t="shared" si="102"/>
        <v>-0.20045059498537565</v>
      </c>
      <c r="BY115" s="7">
        <f t="shared" si="102"/>
        <v>-0.31694129502079615</v>
      </c>
      <c r="BZ115" s="7">
        <f t="shared" si="102"/>
        <v>0.4591550321746356</v>
      </c>
      <c r="CA115" s="7">
        <f t="shared" si="102"/>
        <v>-0.41372382383612449</v>
      </c>
      <c r="CB115" s="7">
        <f t="shared" si="102"/>
        <v>-0.1820963056587861</v>
      </c>
      <c r="CC115" s="7">
        <f t="shared" si="102"/>
        <v>7.507399188065178E-2</v>
      </c>
      <c r="CD115" s="7">
        <f t="shared" si="102"/>
        <v>0.49311704779381893</v>
      </c>
      <c r="CE115" s="7">
        <f t="shared" si="102"/>
        <v>-0.3221876244193137</v>
      </c>
      <c r="CF115" s="7">
        <f t="shared" si="102"/>
        <v>5.9494836428053866E-2</v>
      </c>
      <c r="CG115" s="7">
        <f t="shared" si="102"/>
        <v>-0.1679341217948993</v>
      </c>
      <c r="CH115" s="7">
        <f t="shared" si="102"/>
        <v>-5.2806981456685387E-2</v>
      </c>
      <c r="CI115" s="7">
        <f t="shared" si="102"/>
        <v>0.4216099472562016</v>
      </c>
      <c r="CJ115" s="7">
        <f t="shared" si="102"/>
        <v>0.20969087549330601</v>
      </c>
      <c r="CK115" s="7">
        <f t="shared" si="102"/>
        <v>-0.45197299098488075</v>
      </c>
      <c r="CL115" s="7">
        <f t="shared" si="97"/>
        <v>8.0443769342051219E-2</v>
      </c>
      <c r="CM115" s="7">
        <f t="shared" si="97"/>
        <v>-0.34485083486994128</v>
      </c>
      <c r="CN115" s="7">
        <f t="shared" si="97"/>
        <v>-2.1250966089844781E-2</v>
      </c>
      <c r="CO115" s="7">
        <f t="shared" si="97"/>
        <v>6.9959863095515828E-2</v>
      </c>
      <c r="CP115" s="7">
        <f t="shared" si="97"/>
        <v>-2.572902032153479E-2</v>
      </c>
      <c r="CQ115" s="7">
        <f t="shared" si="97"/>
        <v>-1.1952315845327632E-2</v>
      </c>
      <c r="CR115" s="7">
        <f t="shared" si="97"/>
        <v>-0.22457497824473194</v>
      </c>
      <c r="CS115" s="7">
        <f t="shared" si="97"/>
        <v>-6.8840234790443766E-2</v>
      </c>
      <c r="CT115" s="7">
        <f t="shared" si="97"/>
        <v>-0.25995141294374235</v>
      </c>
      <c r="CU115" s="7">
        <f t="shared" si="97"/>
        <v>0.21939152881071067</v>
      </c>
      <c r="CV115" s="7">
        <f t="shared" si="97"/>
        <v>0.1977386563454786</v>
      </c>
      <c r="CW115" s="7">
        <f t="shared" si="97"/>
        <v>-0.42459958241085571</v>
      </c>
      <c r="CX115" s="7">
        <f t="shared" si="97"/>
        <v>0.29622011587353581</v>
      </c>
      <c r="CY115" s="7">
        <f t="shared" si="97"/>
        <v>0.30438593324844776</v>
      </c>
      <c r="CZ115" s="7">
        <f t="shared" si="97"/>
        <v>0.41981930751770058</v>
      </c>
      <c r="DA115" s="7">
        <f t="shared" si="97"/>
        <v>-0.20656449257017662</v>
      </c>
      <c r="DB115" s="7">
        <f t="shared" si="93"/>
        <v>6.1102408781326334E-2</v>
      </c>
      <c r="DC115" s="7">
        <f t="shared" si="93"/>
        <v>4.6917981293210474E-2</v>
      </c>
      <c r="DD115" s="7">
        <f t="shared" si="93"/>
        <v>5.8290167554099701E-2</v>
      </c>
      <c r="DE115" s="7">
        <f t="shared" si="93"/>
        <v>0.20255935878568254</v>
      </c>
      <c r="DF115" s="7">
        <f t="shared" si="93"/>
        <v>5.6433849732037506E-3</v>
      </c>
      <c r="DG115" s="7">
        <f t="shared" si="93"/>
        <v>3.0811815460867597E-3</v>
      </c>
      <c r="DH115" s="7">
        <f t="shared" si="93"/>
        <v>0.40326359389253047</v>
      </c>
      <c r="DI115" s="7">
        <f t="shared" si="93"/>
        <v>-4.5392066538001985E-2</v>
      </c>
      <c r="DJ115" s="7">
        <f t="shared" si="93"/>
        <v>0.23015317433440677</v>
      </c>
      <c r="DK115" s="7">
        <f t="shared" si="93"/>
        <v>0.35009324481129961</v>
      </c>
      <c r="DL115" s="7">
        <f t="shared" si="93"/>
        <v>-0.16743961412272235</v>
      </c>
      <c r="DM115" s="7">
        <f t="shared" si="93"/>
        <v>-0.43122631517048338</v>
      </c>
      <c r="DN115" s="7">
        <f t="shared" si="93"/>
        <v>-0.47926034647176974</v>
      </c>
      <c r="DO115" s="7">
        <f t="shared" si="93"/>
        <v>-0.47445907837207413</v>
      </c>
      <c r="DP115" s="7">
        <f t="shared" si="93"/>
        <v>-0.28913412766860602</v>
      </c>
      <c r="DQ115" s="7">
        <f t="shared" si="93"/>
        <v>-0.44780813338494818</v>
      </c>
      <c r="DR115" s="7">
        <f t="shared" si="103"/>
        <v>0</v>
      </c>
      <c r="DS115" s="7">
        <f t="shared" si="103"/>
        <v>0.34792843042020927</v>
      </c>
      <c r="DT115" s="7">
        <f t="shared" si="103"/>
        <v>-0.24745804983451425</v>
      </c>
      <c r="DU115" s="7">
        <f t="shared" si="103"/>
        <v>-0.24771879594607316</v>
      </c>
      <c r="DV115" s="7">
        <f t="shared" si="103"/>
        <v>-6.3919004592950746E-2</v>
      </c>
      <c r="DW115" s="7">
        <f t="shared" si="103"/>
        <v>0.21230721589779789</v>
      </c>
      <c r="DX115" s="7">
        <f t="shared" si="103"/>
        <v>8.400520469200301E-2</v>
      </c>
      <c r="DY115" s="7">
        <f t="shared" si="103"/>
        <v>6.1741015601456395E-2</v>
      </c>
      <c r="DZ115" s="7">
        <f t="shared" si="103"/>
        <v>-4.7136048701732491E-2</v>
      </c>
      <c r="EA115" s="7">
        <f t="shared" si="103"/>
        <v>3.7787745350410518E-3</v>
      </c>
      <c r="EB115" s="7">
        <f t="shared" si="103"/>
        <v>-1.1172488572088746E-2</v>
      </c>
      <c r="EC115" s="7">
        <f t="shared" si="103"/>
        <v>-1.3985027494001767E-2</v>
      </c>
      <c r="ED115" s="7">
        <f t="shared" si="103"/>
        <v>-3.7986894353016276E-2</v>
      </c>
      <c r="EE115" s="7">
        <f t="shared" si="103"/>
        <v>0.38720637200726515</v>
      </c>
      <c r="EF115" s="7">
        <f t="shared" si="103"/>
        <v>0.43101828804673453</v>
      </c>
      <c r="EG115" s="7">
        <f t="shared" si="103"/>
        <v>0.21352300443797456</v>
      </c>
      <c r="EH115" s="7">
        <f t="shared" si="56"/>
        <v>0.27264135085608282</v>
      </c>
      <c r="EI115" s="7">
        <f t="shared" si="56"/>
        <v>-0.14347738045869185</v>
      </c>
      <c r="EJ115" s="7">
        <f t="shared" si="98"/>
        <v>-0.13949385089697097</v>
      </c>
      <c r="EK115" s="7">
        <f t="shared" si="98"/>
        <v>-0.40180076396603615</v>
      </c>
      <c r="EL115" s="7">
        <f t="shared" si="98"/>
        <v>0.37846378736854186</v>
      </c>
      <c r="EM115" s="7">
        <f t="shared" si="98"/>
        <v>-2.2376349430866083E-2</v>
      </c>
      <c r="EN115" s="7">
        <f t="shared" si="98"/>
        <v>-0.38282986324268231</v>
      </c>
      <c r="EO115" s="7">
        <f t="shared" si="98"/>
        <v>0.25552967740359933</v>
      </c>
      <c r="EP115" s="7">
        <f t="shared" si="98"/>
        <v>-0.24345930633828827</v>
      </c>
      <c r="EQ115" s="7">
        <f t="shared" si="98"/>
        <v>-0.37901684286319082</v>
      </c>
      <c r="ER115" s="7">
        <f t="shared" si="98"/>
        <v>-1.4640747287945288E-2</v>
      </c>
      <c r="ES115" s="7">
        <f t="shared" si="98"/>
        <v>-0.22037687152896779</v>
      </c>
      <c r="ET115" s="7">
        <f t="shared" si="98"/>
        <v>-7.8699091662775E-2</v>
      </c>
      <c r="EU115" s="7">
        <f t="shared" si="98"/>
        <v>-0.16637428316991754</v>
      </c>
      <c r="EV115" s="7">
        <f t="shared" si="98"/>
        <v>0.49863541976952314</v>
      </c>
      <c r="EW115" s="7">
        <f t="shared" si="98"/>
        <v>0.43990881913674962</v>
      </c>
      <c r="EX115" s="7">
        <f t="shared" si="98"/>
        <v>0.14798525179746891</v>
      </c>
      <c r="EY115" s="7">
        <f t="shared" si="98"/>
        <v>0.33983845271437341</v>
      </c>
      <c r="EZ115" s="7">
        <f t="shared" si="100"/>
        <v>0.23605806657812889</v>
      </c>
      <c r="FA115" s="7">
        <f t="shared" si="100"/>
        <v>-0.10997692116307967</v>
      </c>
      <c r="FB115" s="7">
        <f t="shared" si="100"/>
        <v>-2.7048300434782124E-2</v>
      </c>
      <c r="FC115" s="7">
        <f t="shared" si="100"/>
        <v>-0.44178404560717666</v>
      </c>
      <c r="FD115" s="7">
        <f t="shared" si="100"/>
        <v>-0.47793152539084749</v>
      </c>
      <c r="FE115" s="7">
        <f t="shared" si="100"/>
        <v>-0.21709036612805355</v>
      </c>
      <c r="FF115" s="7">
        <f t="shared" si="100"/>
        <v>-0.20509496361941593</v>
      </c>
      <c r="FG115" s="7">
        <f t="shared" si="100"/>
        <v>-0.30168776117523888</v>
      </c>
      <c r="FH115" s="7">
        <f t="shared" si="100"/>
        <v>1.1538314004496897E-2</v>
      </c>
      <c r="FI115" s="7">
        <f t="shared" si="100"/>
        <v>-0.38528611699975102</v>
      </c>
      <c r="FJ115" s="7">
        <f t="shared" si="100"/>
        <v>-0.4282058109603426</v>
      </c>
      <c r="FK115" s="7">
        <f t="shared" si="100"/>
        <v>-0.13428269390558256</v>
      </c>
      <c r="FL115" s="7">
        <f t="shared" si="100"/>
        <v>-0.12870810746396444</v>
      </c>
      <c r="FM115" s="7">
        <f t="shared" si="100"/>
        <v>-0.36443559250018609</v>
      </c>
      <c r="FN115" s="7">
        <f t="shared" si="100"/>
        <v>-0.23163533371624823</v>
      </c>
      <c r="FO115" s="7">
        <f t="shared" si="100"/>
        <v>0.31873828252551561</v>
      </c>
      <c r="FP115" s="7">
        <f t="shared" si="96"/>
        <v>0.43159479227679753</v>
      </c>
      <c r="FQ115" s="7">
        <f t="shared" si="96"/>
        <v>-0.10061739709299644</v>
      </c>
      <c r="FR115" s="7">
        <f t="shared" si="96"/>
        <v>-0.13308436198848739</v>
      </c>
      <c r="FS115" s="7">
        <f t="shared" si="96"/>
        <v>-0.30919382876009749</v>
      </c>
      <c r="FT115" s="7">
        <f t="shared" si="96"/>
        <v>0.35967852676983014</v>
      </c>
      <c r="FU115" s="7">
        <f t="shared" si="96"/>
        <v>-0.31338888563306</v>
      </c>
      <c r="FV115" s="7">
        <f t="shared" si="96"/>
        <v>-0.22149608993333225</v>
      </c>
      <c r="FW115" s="7">
        <f t="shared" si="96"/>
        <v>-0.37224597670559234</v>
      </c>
      <c r="FX115" s="7">
        <f t="shared" si="96"/>
        <v>0.18819929304501848</v>
      </c>
      <c r="FY115" s="7">
        <f t="shared" si="96"/>
        <v>-0.41439568370419322</v>
      </c>
      <c r="FZ115" s="7">
        <f t="shared" si="96"/>
        <v>-0.23921914312806969</v>
      </c>
      <c r="GA115" s="7">
        <f t="shared" si="96"/>
        <v>0.33835735351499352</v>
      </c>
      <c r="GB115" s="7">
        <f t="shared" si="96"/>
        <v>-0.39210903781446405</v>
      </c>
      <c r="GC115" s="7">
        <f t="shared" si="96"/>
        <v>0.29822457695559024</v>
      </c>
      <c r="GD115" s="7">
        <f t="shared" si="96"/>
        <v>7.9083140981310862E-3</v>
      </c>
      <c r="GE115" s="7">
        <f t="shared" si="96"/>
        <v>0.35288004016098284</v>
      </c>
      <c r="GF115" s="7">
        <f t="shared" si="92"/>
        <v>0.45643139138405786</v>
      </c>
      <c r="GG115" s="7">
        <f t="shared" si="92"/>
        <v>4.78542460917879E-2</v>
      </c>
      <c r="GH115" s="7">
        <f t="shared" si="92"/>
        <v>0.10076480763905238</v>
      </c>
      <c r="GI115" s="7">
        <f t="shared" si="92"/>
        <v>0.13858070213393248</v>
      </c>
      <c r="GJ115" s="7">
        <f t="shared" si="92"/>
        <v>-4.42161310593292E-2</v>
      </c>
      <c r="GK115" s="7">
        <f t="shared" si="92"/>
        <v>6.6514572340743428E-3</v>
      </c>
    </row>
    <row r="116" spans="6:193">
      <c r="F116" s="20">
        <v>114</v>
      </c>
      <c r="G116">
        <f>'Class data q'!J115</f>
        <v>-5.4226727836088383E-19</v>
      </c>
      <c r="H116" s="20">
        <f>'Class data q'!K115</f>
        <v>-3.5248181874891084E-19</v>
      </c>
      <c r="J116" s="88">
        <v>-7.309374813892249E-19</v>
      </c>
      <c r="K116" s="7">
        <f t="shared" si="66"/>
        <v>0.38919818489092078</v>
      </c>
      <c r="L116" s="7">
        <f t="shared" si="66"/>
        <v>0.48551956055011658</v>
      </c>
      <c r="M116" s="7">
        <f t="shared" si="66"/>
        <v>-0.29446743365925787</v>
      </c>
      <c r="N116" s="7">
        <f t="shared" si="66"/>
        <v>-0.43931436069021057</v>
      </c>
      <c r="O116" s="7">
        <f t="shared" si="66"/>
        <v>0.24862616367140467</v>
      </c>
      <c r="P116" s="7">
        <f t="shared" si="66"/>
        <v>-0.45531421840536268</v>
      </c>
      <c r="Q116" s="7">
        <f t="shared" si="66"/>
        <v>0.25092037913611875</v>
      </c>
      <c r="R116" s="7">
        <f t="shared" si="66"/>
        <v>-0.43523585925413499</v>
      </c>
      <c r="S116" s="7">
        <f t="shared" si="66"/>
        <v>-0.47960034195102708</v>
      </c>
      <c r="T116" s="7">
        <f t="shared" si="66"/>
        <v>0.45503435667470271</v>
      </c>
      <c r="U116" s="7">
        <f t="shared" si="66"/>
        <v>-0.3228183763071657</v>
      </c>
      <c r="V116" s="7">
        <f t="shared" si="66"/>
        <v>5.260178060622489E-2</v>
      </c>
      <c r="W116" s="7">
        <f t="shared" si="66"/>
        <v>-0.46770042964324898</v>
      </c>
      <c r="X116" s="7">
        <f t="shared" si="66"/>
        <v>-0.4083587441498272</v>
      </c>
      <c r="Y116" s="7">
        <f t="shared" si="66"/>
        <v>9.7358576880829148E-2</v>
      </c>
      <c r="Z116" s="7">
        <f t="shared" si="66"/>
        <v>0.17094586684163815</v>
      </c>
      <c r="AA116" s="7">
        <f t="shared" si="95"/>
        <v>0.31168862493316513</v>
      </c>
      <c r="AB116" s="7">
        <f t="shared" si="95"/>
        <v>-0.26850456190851113</v>
      </c>
      <c r="AC116" s="7">
        <f t="shared" si="95"/>
        <v>-0.36863138474008172</v>
      </c>
      <c r="AD116" s="7">
        <f t="shared" si="95"/>
        <v>-0.41836888006593198</v>
      </c>
      <c r="AE116" s="7">
        <f t="shared" si="95"/>
        <v>0.31101486045762861</v>
      </c>
      <c r="AF116" s="7">
        <f t="shared" si="95"/>
        <v>-9.7361661406373923E-2</v>
      </c>
      <c r="AG116" s="7">
        <f t="shared" si="95"/>
        <v>-6.7022353774406795E-2</v>
      </c>
      <c r="AH116" s="7">
        <f t="shared" si="95"/>
        <v>-0.36647527982062889</v>
      </c>
      <c r="AI116" s="7">
        <f t="shared" si="95"/>
        <v>-0.39224523245911769</v>
      </c>
      <c r="AJ116" s="7">
        <f t="shared" si="95"/>
        <v>-0.34749807599246196</v>
      </c>
      <c r="AK116" s="7">
        <f t="shared" si="95"/>
        <v>3.6147684251545797E-2</v>
      </c>
      <c r="AL116" s="7">
        <f t="shared" si="95"/>
        <v>0.23111992863010755</v>
      </c>
      <c r="AM116" s="7">
        <f t="shared" si="95"/>
        <v>0.18175257342397799</v>
      </c>
      <c r="AN116" s="7">
        <f t="shared" si="95"/>
        <v>-0.40347908576757163</v>
      </c>
      <c r="AO116" s="7">
        <f t="shared" si="95"/>
        <v>6.4915083447287802E-3</v>
      </c>
      <c r="AP116" s="7">
        <f t="shared" si="94"/>
        <v>-8.5007719686610139E-2</v>
      </c>
      <c r="AQ116" s="7">
        <f t="shared" si="101"/>
        <v>-0.31495831618547232</v>
      </c>
      <c r="AR116" s="7">
        <f t="shared" si="101"/>
        <v>6.4915083447287802E-3</v>
      </c>
      <c r="AS116" s="7">
        <f t="shared" si="101"/>
        <v>5.224112236039824E-2</v>
      </c>
      <c r="AT116" s="7">
        <f t="shared" si="101"/>
        <v>6.4915083447287802E-3</v>
      </c>
      <c r="AU116" s="7">
        <f t="shared" si="101"/>
        <v>-8.5007719686610139E-2</v>
      </c>
      <c r="AV116" s="7">
        <f t="shared" si="101"/>
        <v>6.4915083447287802E-3</v>
      </c>
      <c r="AW116" s="7">
        <f t="shared" si="101"/>
        <v>-8.5007719686610139E-2</v>
      </c>
      <c r="AX116" s="7">
        <f t="shared" si="101"/>
        <v>-8.5007719686610139E-2</v>
      </c>
      <c r="AY116" s="7">
        <f t="shared" si="101"/>
        <v>6.4915083447287802E-3</v>
      </c>
      <c r="AZ116" s="7">
        <f t="shared" si="101"/>
        <v>-8.5007719686610139E-2</v>
      </c>
      <c r="BA116" s="7">
        <f t="shared" si="101"/>
        <v>-0.31495831618547232</v>
      </c>
      <c r="BB116" s="7">
        <f t="shared" si="101"/>
        <v>-3.9258105670940679E-2</v>
      </c>
      <c r="BC116" s="7">
        <f t="shared" si="101"/>
        <v>-0.37452715825630101</v>
      </c>
      <c r="BD116" s="7">
        <f t="shared" si="101"/>
        <v>6.4915083447287802E-3</v>
      </c>
      <c r="BE116" s="7">
        <f t="shared" si="101"/>
        <v>-3.9258105670940679E-2</v>
      </c>
      <c r="BF116" s="7">
        <f t="shared" si="101"/>
        <v>6.4915083447287802E-3</v>
      </c>
      <c r="BG116" s="7">
        <f t="shared" si="99"/>
        <v>-0.31495831618547232</v>
      </c>
      <c r="BH116" s="7">
        <f t="shared" si="99"/>
        <v>-0.31495831618547232</v>
      </c>
      <c r="BI116" s="7">
        <f t="shared" si="99"/>
        <v>-0.37452715825630101</v>
      </c>
      <c r="BJ116" s="7">
        <f t="shared" si="99"/>
        <v>8.2191032378029938E-2</v>
      </c>
      <c r="BK116" s="7">
        <f t="shared" si="99"/>
        <v>-0.47104773085198071</v>
      </c>
      <c r="BL116" s="7">
        <f t="shared" si="99"/>
        <v>0.31195414365322477</v>
      </c>
      <c r="BM116" s="7">
        <f t="shared" si="99"/>
        <v>-0.25823853095182303</v>
      </c>
      <c r="BN116" s="7">
        <f t="shared" si="99"/>
        <v>-1.412903127828713E-11</v>
      </c>
      <c r="BO116" s="7">
        <f t="shared" si="99"/>
        <v>-5.7311932977199831E-12</v>
      </c>
      <c r="BP116" s="7">
        <f t="shared" si="99"/>
        <v>-1.3539247500915508E-10</v>
      </c>
      <c r="BQ116" s="7">
        <f t="shared" si="99"/>
        <v>-8.2783779831174797E-10</v>
      </c>
      <c r="BR116" s="7">
        <f t="shared" si="99"/>
        <v>-3.8427205861779612E-9</v>
      </c>
      <c r="BS116" s="7">
        <f t="shared" si="99"/>
        <v>4.1422736966495045E-12</v>
      </c>
      <c r="BT116" s="7">
        <f t="shared" si="99"/>
        <v>-5.1012527535476693E-12</v>
      </c>
      <c r="BU116" s="7">
        <f t="shared" si="99"/>
        <v>0.38919818489092078</v>
      </c>
      <c r="BV116" s="7">
        <f t="shared" si="99"/>
        <v>0.48551956055011658</v>
      </c>
      <c r="BW116" s="7">
        <f t="shared" si="102"/>
        <v>-0.29446743365925787</v>
      </c>
      <c r="BX116" s="7">
        <f t="shared" si="102"/>
        <v>-0.43931436069021057</v>
      </c>
      <c r="BY116" s="7">
        <f t="shared" si="102"/>
        <v>0.24862616367140467</v>
      </c>
      <c r="BZ116" s="7">
        <f t="shared" si="102"/>
        <v>0.3406375455939426</v>
      </c>
      <c r="CA116" s="7">
        <f t="shared" si="102"/>
        <v>0.43494607201148439</v>
      </c>
      <c r="CB116" s="7">
        <f t="shared" si="102"/>
        <v>-0.39321430138079594</v>
      </c>
      <c r="CC116" s="7">
        <f t="shared" si="102"/>
        <v>-0.20242501929757251</v>
      </c>
      <c r="CD116" s="7">
        <f t="shared" si="102"/>
        <v>0.10771240823843131</v>
      </c>
      <c r="CE116" s="7">
        <f t="shared" si="102"/>
        <v>-0.49714513005013039</v>
      </c>
      <c r="CF116" s="7">
        <f t="shared" si="102"/>
        <v>-0.47210371860320688</v>
      </c>
      <c r="CG116" s="7">
        <f t="shared" si="102"/>
        <v>-0.38270767243502035</v>
      </c>
      <c r="CH116" s="7">
        <f t="shared" si="102"/>
        <v>-0.29729724726702866</v>
      </c>
      <c r="CI116" s="7">
        <f t="shared" si="102"/>
        <v>-0.20345806750193884</v>
      </c>
      <c r="CJ116" s="7">
        <f t="shared" si="102"/>
        <v>0.38120274270993937</v>
      </c>
      <c r="CK116" s="7">
        <f t="shared" si="102"/>
        <v>0.40656981234847522</v>
      </c>
      <c r="CL116" s="7">
        <f t="shared" si="97"/>
        <v>-0.45656214203191481</v>
      </c>
      <c r="CM116" s="7">
        <f t="shared" si="97"/>
        <v>0.16295386849294236</v>
      </c>
      <c r="CN116" s="7">
        <f t="shared" si="97"/>
        <v>0.36879616070437038</v>
      </c>
      <c r="CO116" s="7">
        <f t="shared" si="97"/>
        <v>-4.5548420302425896E-2</v>
      </c>
      <c r="CP116" s="7">
        <f t="shared" si="97"/>
        <v>-8.4054613201882233E-2</v>
      </c>
      <c r="CQ116" s="7">
        <f t="shared" si="97"/>
        <v>0.11757378677601338</v>
      </c>
      <c r="CR116" s="7">
        <f t="shared" si="97"/>
        <v>0.28292110456541408</v>
      </c>
      <c r="CS116" s="7">
        <f t="shared" si="97"/>
        <v>0.40020377295591913</v>
      </c>
      <c r="CT116" s="7">
        <f t="shared" si="97"/>
        <v>-0.45446600047052499</v>
      </c>
      <c r="CU116" s="7">
        <f t="shared" si="97"/>
        <v>-0.42019279468659221</v>
      </c>
      <c r="CV116" s="7">
        <f t="shared" si="97"/>
        <v>0.30387623289945509</v>
      </c>
      <c r="CW116" s="7">
        <f t="shared" si="97"/>
        <v>-8.9364123890259162E-2</v>
      </c>
      <c r="CX116" s="7">
        <f t="shared" si="97"/>
        <v>-3.8361320512064312E-2</v>
      </c>
      <c r="CY116" s="7">
        <f t="shared" si="97"/>
        <v>-3.2303270848132004E-2</v>
      </c>
      <c r="CZ116" s="7">
        <f t="shared" si="97"/>
        <v>-0.46290735447163867</v>
      </c>
      <c r="DA116" s="7">
        <f t="shared" si="97"/>
        <v>0.3305124121988654</v>
      </c>
      <c r="DB116" s="7">
        <f t="shared" si="93"/>
        <v>-0.21279024550989456</v>
      </c>
      <c r="DC116" s="7">
        <f t="shared" si="93"/>
        <v>3.4807472143446108E-2</v>
      </c>
      <c r="DD116" s="7">
        <f t="shared" si="93"/>
        <v>4.3244260035325506E-2</v>
      </c>
      <c r="DE116" s="7">
        <f t="shared" si="93"/>
        <v>0.1502745651878088</v>
      </c>
      <c r="DF116" s="7">
        <f t="shared" si="93"/>
        <v>4.1867096544914153E-3</v>
      </c>
      <c r="DG116" s="7">
        <f t="shared" si="93"/>
        <v>2.2858643504731313E-3</v>
      </c>
      <c r="DH116" s="7">
        <f t="shared" si="93"/>
        <v>0.29917285279517047</v>
      </c>
      <c r="DI116" s="7">
        <f t="shared" si="93"/>
        <v>-3.3675427799865654E-2</v>
      </c>
      <c r="DJ116" s="7">
        <f t="shared" si="93"/>
        <v>0.17074584164877193</v>
      </c>
      <c r="DK116" s="7">
        <f t="shared" si="93"/>
        <v>0.25972687934340843</v>
      </c>
      <c r="DL116" s="7">
        <f t="shared" si="93"/>
        <v>0.35953834381695393</v>
      </c>
      <c r="DM116" s="7">
        <f t="shared" si="93"/>
        <v>0.42196133859436774</v>
      </c>
      <c r="DN116" s="7">
        <f t="shared" si="93"/>
        <v>0.38632589221809982</v>
      </c>
      <c r="DO116" s="7">
        <f t="shared" si="93"/>
        <v>0.13176700424097954</v>
      </c>
      <c r="DP116" s="7">
        <f t="shared" si="93"/>
        <v>-0.47262342993256301</v>
      </c>
      <c r="DQ116" s="7">
        <f t="shared" si="93"/>
        <v>0.4096596333700811</v>
      </c>
      <c r="DR116" s="7">
        <f t="shared" si="103"/>
        <v>-0.25812084868018148</v>
      </c>
      <c r="DS116" s="7">
        <f t="shared" si="103"/>
        <v>0</v>
      </c>
      <c r="DT116" s="7">
        <f t="shared" si="103"/>
        <v>0.30017433464115029</v>
      </c>
      <c r="DU116" s="7">
        <f t="shared" si="103"/>
        <v>0.29998089253719695</v>
      </c>
      <c r="DV116" s="7">
        <f t="shared" si="103"/>
        <v>-0.30554102556080731</v>
      </c>
      <c r="DW116" s="7">
        <f t="shared" si="103"/>
        <v>-0.10061455153084964</v>
      </c>
      <c r="DX116" s="7">
        <f t="shared" si="103"/>
        <v>-0.19579913871683063</v>
      </c>
      <c r="DY116" s="7">
        <f t="shared" si="103"/>
        <v>-0.21231647642414941</v>
      </c>
      <c r="DZ116" s="7">
        <f t="shared" si="103"/>
        <v>0.44878905083222609</v>
      </c>
      <c r="EA116" s="7">
        <f t="shared" si="103"/>
        <v>-2.9680000675640361E-2</v>
      </c>
      <c r="EB116" s="7">
        <f t="shared" si="103"/>
        <v>-0.26640948502017303</v>
      </c>
      <c r="EC116" s="7">
        <f t="shared" si="103"/>
        <v>-0.26849604900861579</v>
      </c>
      <c r="ED116" s="7">
        <f t="shared" si="103"/>
        <v>-0.28630253362407276</v>
      </c>
      <c r="EE116" s="7">
        <f t="shared" si="103"/>
        <v>0.28726033465037581</v>
      </c>
      <c r="EF116" s="7">
        <f t="shared" si="103"/>
        <v>0.31976348173943248</v>
      </c>
      <c r="EG116" s="7">
        <f t="shared" si="103"/>
        <v>-9.9712583360478946E-2</v>
      </c>
      <c r="EH116" s="7">
        <f t="shared" si="56"/>
        <v>0.20226693398779957</v>
      </c>
      <c r="EI116" s="7">
        <f t="shared" si="56"/>
        <v>-0.36456372592846653</v>
      </c>
      <c r="EJ116" s="7">
        <f t="shared" si="98"/>
        <v>-0.36160842839795959</v>
      </c>
      <c r="EK116" s="7">
        <f t="shared" si="98"/>
        <v>0.44379154154904088</v>
      </c>
      <c r="EL116" s="7">
        <f t="shared" si="98"/>
        <v>0.2807743933782581</v>
      </c>
      <c r="EM116" s="7">
        <f t="shared" si="98"/>
        <v>-0.27472139580558808</v>
      </c>
      <c r="EN116" s="7">
        <f t="shared" si="98"/>
        <v>0.45786565727745515</v>
      </c>
      <c r="EO116" s="7">
        <f t="shared" si="98"/>
        <v>-6.8548708470972164E-2</v>
      </c>
      <c r="EP116" s="7">
        <f t="shared" si="98"/>
        <v>-0.43873823224734243</v>
      </c>
      <c r="EQ116" s="7">
        <f t="shared" si="98"/>
        <v>-5.5547239759805356E-2</v>
      </c>
      <c r="ER116" s="7">
        <f t="shared" si="98"/>
        <v>-0.26898251385285021</v>
      </c>
      <c r="ES116" s="7">
        <f t="shared" si="98"/>
        <v>-0.42161385510060878</v>
      </c>
      <c r="ET116" s="7">
        <f t="shared" si="98"/>
        <v>0.16725223862703542</v>
      </c>
      <c r="EU116" s="7">
        <f t="shared" si="98"/>
        <v>-0.15591300672026742</v>
      </c>
      <c r="EV116" s="7">
        <f t="shared" si="98"/>
        <v>0.36992722203661532</v>
      </c>
      <c r="EW116" s="7">
        <f t="shared" si="98"/>
        <v>0.32635918139927533</v>
      </c>
      <c r="EX116" s="7">
        <f t="shared" si="98"/>
        <v>-0.1483336756688256</v>
      </c>
      <c r="EY116" s="7">
        <f t="shared" si="98"/>
        <v>-0.26412263447478335</v>
      </c>
      <c r="EZ116" s="7">
        <f t="shared" si="100"/>
        <v>-8.2994290585001962E-2</v>
      </c>
      <c r="FA116" s="7">
        <f t="shared" si="100"/>
        <v>-0.11407297965795804</v>
      </c>
      <c r="FB116" s="7">
        <f t="shared" si="100"/>
        <v>0.46369173246843753</v>
      </c>
      <c r="FC116" s="7">
        <f t="shared" si="100"/>
        <v>-0.32775037282168817</v>
      </c>
      <c r="FD116" s="7">
        <f t="shared" si="100"/>
        <v>-0.35456743444594818</v>
      </c>
      <c r="FE116" s="7">
        <f t="shared" si="100"/>
        <v>-0.16105481658278908</v>
      </c>
      <c r="FF116" s="7">
        <f t="shared" si="100"/>
        <v>-0.1521556775499413</v>
      </c>
      <c r="FG116" s="7">
        <f t="shared" si="100"/>
        <v>-0.22381586022426225</v>
      </c>
      <c r="FH116" s="7">
        <f t="shared" si="100"/>
        <v>-0.2275552738719</v>
      </c>
      <c r="FI116" s="7">
        <f t="shared" si="100"/>
        <v>7.1481604432904078E-2</v>
      </c>
      <c r="FJ116" s="7">
        <f t="shared" si="100"/>
        <v>-0.15525999002184498</v>
      </c>
      <c r="FK116" s="7">
        <f t="shared" si="100"/>
        <v>0.29017920565709687</v>
      </c>
      <c r="FL116" s="7">
        <f t="shared" si="100"/>
        <v>-0.38958272310550512</v>
      </c>
      <c r="FM116" s="7">
        <f t="shared" si="100"/>
        <v>-0.33882657568747732</v>
      </c>
      <c r="FN116" s="7">
        <f t="shared" si="100"/>
        <v>2.4801252616889258E-2</v>
      </c>
      <c r="FO116" s="7">
        <f t="shared" si="100"/>
        <v>1.4320450744968127E-2</v>
      </c>
      <c r="FP116" s="7">
        <f t="shared" si="96"/>
        <v>-0.29175439422855121</v>
      </c>
      <c r="FQ116" s="7">
        <f t="shared" si="96"/>
        <v>-0.39424096911374562</v>
      </c>
      <c r="FR116" s="7">
        <f t="shared" si="96"/>
        <v>0.38677209819930525</v>
      </c>
      <c r="FS116" s="7">
        <f t="shared" si="96"/>
        <v>-0.29260493562969359</v>
      </c>
      <c r="FT116" s="7">
        <f t="shared" si="96"/>
        <v>0.42750866470596804</v>
      </c>
      <c r="FU116" s="7">
        <f t="shared" si="96"/>
        <v>-0.23249668050651828</v>
      </c>
      <c r="FV116" s="7">
        <f t="shared" si="96"/>
        <v>0.31943497141923838</v>
      </c>
      <c r="FW116" s="7">
        <f t="shared" si="96"/>
        <v>-5.0524075321106254E-2</v>
      </c>
      <c r="FX116" s="7">
        <f t="shared" si="96"/>
        <v>-0.18346650631840511</v>
      </c>
      <c r="FY116" s="7">
        <f t="shared" si="96"/>
        <v>0.4344476331827557</v>
      </c>
      <c r="FZ116" s="7">
        <f t="shared" si="96"/>
        <v>-0.24243848432475801</v>
      </c>
      <c r="GA116" s="7">
        <f t="shared" si="96"/>
        <v>-0.3703533295026773</v>
      </c>
      <c r="GB116" s="7">
        <f t="shared" si="96"/>
        <v>-0.31010692014052665</v>
      </c>
      <c r="GC116" s="7">
        <f t="shared" si="96"/>
        <v>0.4479338811934781</v>
      </c>
      <c r="GD116" s="7">
        <f t="shared" si="96"/>
        <v>-0.34690787922579602</v>
      </c>
      <c r="GE116" s="7">
        <f t="shared" si="96"/>
        <v>0.43050007675230972</v>
      </c>
      <c r="GF116" s="7">
        <f t="shared" si="92"/>
        <v>7.8053297603787541E-2</v>
      </c>
      <c r="GG116" s="7">
        <f t="shared" si="92"/>
        <v>-0.2935209758070414</v>
      </c>
      <c r="GH116" s="7">
        <f t="shared" si="92"/>
        <v>0.27350164974313884</v>
      </c>
      <c r="GI116" s="7">
        <f t="shared" si="92"/>
        <v>0.36267729145423289</v>
      </c>
      <c r="GJ116" s="7">
        <f t="shared" si="92"/>
        <v>-0.18718493186662499</v>
      </c>
      <c r="GK116" s="7">
        <f t="shared" si="92"/>
        <v>-0.12499900143504838</v>
      </c>
    </row>
    <row r="117" spans="6:193">
      <c r="F117" s="20">
        <v>115</v>
      </c>
      <c r="G117">
        <f>'Class data q'!J116</f>
        <v>-7.309374813892249E-19</v>
      </c>
      <c r="H117" s="20">
        <f>'Class data q'!K116</f>
        <v>-5.3448679659846178E-19</v>
      </c>
      <c r="J117" s="89">
        <v>-9.503461535295137E-19</v>
      </c>
      <c r="K117" s="7">
        <f t="shared" si="66"/>
        <v>0.29934307617165812</v>
      </c>
      <c r="L117" s="7">
        <f t="shared" si="66"/>
        <v>0.1425541336809435</v>
      </c>
      <c r="M117" s="7">
        <f t="shared" si="66"/>
        <v>0.31177221461725835</v>
      </c>
      <c r="N117" s="7">
        <f t="shared" si="66"/>
        <v>-0.26137830563118847</v>
      </c>
      <c r="O117" s="7">
        <f t="shared" si="66"/>
        <v>-3.9647122386839873E-2</v>
      </c>
      <c r="P117" s="7">
        <f t="shared" si="66"/>
        <v>7.9369461657108786E-2</v>
      </c>
      <c r="Q117" s="7">
        <f t="shared" si="66"/>
        <v>2.6641945288361057E-2</v>
      </c>
      <c r="R117" s="7">
        <f t="shared" si="66"/>
        <v>6.5313452847362896E-2</v>
      </c>
      <c r="S117" s="7">
        <f t="shared" si="66"/>
        <v>-4.9423290260179442E-2</v>
      </c>
      <c r="T117" s="7">
        <f t="shared" si="66"/>
        <v>0.34997949471160167</v>
      </c>
      <c r="U117" s="7">
        <f t="shared" si="66"/>
        <v>0.28996672139028057</v>
      </c>
      <c r="V117" s="7">
        <f t="shared" si="66"/>
        <v>-0.19041489086404395</v>
      </c>
      <c r="W117" s="7">
        <f t="shared" si="66"/>
        <v>-0.35972132135059787</v>
      </c>
      <c r="X117" s="7">
        <f t="shared" si="66"/>
        <v>0.45504763483388283</v>
      </c>
      <c r="Y117" s="7">
        <f t="shared" si="66"/>
        <v>7.4881171152867146E-2</v>
      </c>
      <c r="Z117" s="7">
        <f t="shared" si="66"/>
        <v>-0.40677606412157252</v>
      </c>
      <c r="AA117" s="7">
        <f t="shared" si="95"/>
        <v>0.23972833229260102</v>
      </c>
      <c r="AB117" s="7">
        <f t="shared" si="95"/>
        <v>-0.437386649926925</v>
      </c>
      <c r="AC117" s="7">
        <f t="shared" si="95"/>
        <v>0.48560304448262837</v>
      </c>
      <c r="AD117" s="7">
        <f t="shared" si="95"/>
        <v>0.4473485627560852</v>
      </c>
      <c r="AE117" s="7">
        <f t="shared" si="95"/>
        <v>8.3377478909167912E-3</v>
      </c>
      <c r="AF117" s="7">
        <f t="shared" si="95"/>
        <v>0.38686120351295172</v>
      </c>
      <c r="AG117" s="7">
        <f t="shared" si="95"/>
        <v>-5.1548743878954584E-2</v>
      </c>
      <c r="AH117" s="7">
        <f t="shared" si="95"/>
        <v>0.48726136434174783</v>
      </c>
      <c r="AI117" s="7">
        <f t="shared" si="95"/>
        <v>-2.3966035327703139E-2</v>
      </c>
      <c r="AJ117" s="7">
        <f t="shared" si="95"/>
        <v>0.15140354768993802</v>
      </c>
      <c r="AK117" s="7">
        <f t="shared" si="95"/>
        <v>-0.27555812915698397</v>
      </c>
      <c r="AL117" s="7">
        <f t="shared" si="95"/>
        <v>0.42874593398096295</v>
      </c>
      <c r="AM117" s="7">
        <f t="shared" si="95"/>
        <v>0.43368352564920087</v>
      </c>
      <c r="AN117" s="7">
        <f t="shared" si="95"/>
        <v>0.30167541519131191</v>
      </c>
      <c r="AO117" s="7">
        <f t="shared" si="95"/>
        <v>-0.22587957512442236</v>
      </c>
      <c r="AP117" s="7">
        <f t="shared" si="94"/>
        <v>-0.29625415920402032</v>
      </c>
      <c r="AQ117" s="7">
        <f t="shared" si="101"/>
        <v>-0.47311551569459342</v>
      </c>
      <c r="AR117" s="7">
        <f t="shared" si="101"/>
        <v>-0.22587957512442236</v>
      </c>
      <c r="AS117" s="7">
        <f t="shared" si="101"/>
        <v>-0.19069228308462338</v>
      </c>
      <c r="AT117" s="7">
        <f t="shared" si="101"/>
        <v>-0.22587957512442236</v>
      </c>
      <c r="AU117" s="7">
        <f t="shared" si="101"/>
        <v>-0.29625415920402032</v>
      </c>
      <c r="AV117" s="7">
        <f t="shared" si="101"/>
        <v>-0.22587957512442236</v>
      </c>
      <c r="AW117" s="7">
        <f t="shared" si="101"/>
        <v>-0.29625415920402032</v>
      </c>
      <c r="AX117" s="7">
        <f t="shared" si="101"/>
        <v>-0.29625415920402032</v>
      </c>
      <c r="AY117" s="7">
        <f t="shared" si="101"/>
        <v>-0.22587957512442236</v>
      </c>
      <c r="AZ117" s="7">
        <f t="shared" si="101"/>
        <v>-0.29625415920402032</v>
      </c>
      <c r="BA117" s="7">
        <f t="shared" si="101"/>
        <v>-0.47311551569459342</v>
      </c>
      <c r="BB117" s="7">
        <f t="shared" si="101"/>
        <v>-0.26106686716422134</v>
      </c>
      <c r="BC117" s="7">
        <f t="shared" si="101"/>
        <v>0.48106844219189288</v>
      </c>
      <c r="BD117" s="7">
        <f t="shared" si="101"/>
        <v>-0.22587957512442236</v>
      </c>
      <c r="BE117" s="7">
        <f t="shared" si="101"/>
        <v>-0.26106686716422134</v>
      </c>
      <c r="BF117" s="7">
        <f t="shared" si="101"/>
        <v>-0.22587957512442236</v>
      </c>
      <c r="BG117" s="7">
        <f t="shared" si="99"/>
        <v>-0.47311551569459342</v>
      </c>
      <c r="BH117" s="7">
        <f t="shared" si="99"/>
        <v>-0.47311551569459342</v>
      </c>
      <c r="BI117" s="7">
        <f t="shared" si="99"/>
        <v>0.48106844219189288</v>
      </c>
      <c r="BJ117" s="7">
        <f t="shared" si="99"/>
        <v>-0.16765697987976669</v>
      </c>
      <c r="BK117" s="7">
        <f t="shared" si="99"/>
        <v>-5.4912943773795408E-2</v>
      </c>
      <c r="BL117" s="7">
        <f t="shared" si="99"/>
        <v>0.2399325500755439</v>
      </c>
      <c r="BM117" s="7">
        <f t="shared" si="99"/>
        <v>-0.42949076190393798</v>
      </c>
      <c r="BN117" s="7">
        <f t="shared" si="99"/>
        <v>-1.0867085009635957E-11</v>
      </c>
      <c r="BO117" s="7">
        <f t="shared" si="99"/>
        <v>-4.4080294969717215E-12</v>
      </c>
      <c r="BP117" s="7">
        <f t="shared" si="99"/>
        <v>-1.041341457508338E-10</v>
      </c>
      <c r="BQ117" s="7">
        <f t="shared" si="99"/>
        <v>-6.3671290462252728E-10</v>
      </c>
      <c r="BR117" s="7">
        <f t="shared" si="99"/>
        <v>-2.9555425884453257E-9</v>
      </c>
      <c r="BS117" s="7">
        <f t="shared" si="99"/>
        <v>3.1859371364939125E-12</v>
      </c>
      <c r="BT117" s="7">
        <f t="shared" si="99"/>
        <v>-3.9235281690253032E-12</v>
      </c>
      <c r="BU117" s="7">
        <f t="shared" si="99"/>
        <v>0.29934307617165812</v>
      </c>
      <c r="BV117" s="7">
        <f t="shared" si="99"/>
        <v>0.1425541336809435</v>
      </c>
      <c r="BW117" s="7">
        <f t="shared" si="102"/>
        <v>0.31177221461725835</v>
      </c>
      <c r="BX117" s="7">
        <f t="shared" si="102"/>
        <v>-0.26137830563118847</v>
      </c>
      <c r="BY117" s="7">
        <f t="shared" si="102"/>
        <v>-3.9647122386839873E-2</v>
      </c>
      <c r="BZ117" s="7">
        <f t="shared" si="102"/>
        <v>0.2619937469292985</v>
      </c>
      <c r="CA117" s="7">
        <f t="shared" si="102"/>
        <v>0.33452904000872313</v>
      </c>
      <c r="CB117" s="7">
        <f t="shared" si="102"/>
        <v>0.46669564415504139</v>
      </c>
      <c r="CC117" s="7">
        <f t="shared" si="102"/>
        <v>-0.38656304816033837</v>
      </c>
      <c r="CD117" s="7">
        <f t="shared" si="102"/>
        <v>-0.14802778464000266</v>
      </c>
      <c r="CE117" s="7">
        <f t="shared" si="102"/>
        <v>0.38675957258351679</v>
      </c>
      <c r="CF117" s="7">
        <f t="shared" si="102"/>
        <v>0.1751472404033374</v>
      </c>
      <c r="CG117" s="7">
        <f t="shared" si="102"/>
        <v>0.47477658273830875</v>
      </c>
      <c r="CH117" s="7">
        <f t="shared" si="102"/>
        <v>-0.45953189967642438</v>
      </c>
      <c r="CI117" s="7">
        <f t="shared" si="102"/>
        <v>0.38177003239639307</v>
      </c>
      <c r="CJ117" s="7">
        <f t="shared" si="102"/>
        <v>-0.16855118635520983</v>
      </c>
      <c r="CK117" s="7">
        <f t="shared" si="102"/>
        <v>0.31270407476601125</v>
      </c>
      <c r="CL117" s="7">
        <f t="shared" si="97"/>
        <v>0.18710069630321979</v>
      </c>
      <c r="CM117" s="7">
        <f t="shared" si="97"/>
        <v>-0.49077429261059358</v>
      </c>
      <c r="CN117" s="7">
        <f t="shared" si="97"/>
        <v>-0.33513701075002444</v>
      </c>
      <c r="CO117" s="7">
        <f t="shared" si="97"/>
        <v>-0.11288391016500565</v>
      </c>
      <c r="CP117" s="7">
        <f t="shared" si="97"/>
        <v>-0.44988296632472302</v>
      </c>
      <c r="CQ117" s="7">
        <f t="shared" si="97"/>
        <v>0.24076854754443744</v>
      </c>
      <c r="CR117" s="7">
        <f t="shared" si="97"/>
        <v>-1.5951647672284963E-2</v>
      </c>
      <c r="CS117" s="7">
        <f t="shared" si="97"/>
        <v>0.38431828387873912</v>
      </c>
      <c r="CT117" s="7">
        <f t="shared" si="97"/>
        <v>-0.20054391215459333</v>
      </c>
      <c r="CU117" s="7">
        <f t="shared" si="97"/>
        <v>-0.48022546626143736</v>
      </c>
      <c r="CV117" s="7">
        <f t="shared" si="97"/>
        <v>-0.23338856485935366</v>
      </c>
      <c r="CW117" s="7">
        <f t="shared" si="97"/>
        <v>0.46952283644106729</v>
      </c>
      <c r="CX117" s="7">
        <f t="shared" si="97"/>
        <v>-0.26037712492352105</v>
      </c>
      <c r="CY117" s="7">
        <f t="shared" si="97"/>
        <v>-0.25571771156446232</v>
      </c>
      <c r="CZ117" s="7">
        <f t="shared" si="97"/>
        <v>-4.8651955409809045E-2</v>
      </c>
      <c r="DA117" s="7">
        <f t="shared" si="97"/>
        <v>2.3333853583633823E-2</v>
      </c>
      <c r="DB117" s="7">
        <f t="shared" si="93"/>
        <v>-0.39453522999484814</v>
      </c>
      <c r="DC117" s="7">
        <f t="shared" si="93"/>
        <v>2.677138843311579E-2</v>
      </c>
      <c r="DD117" s="7">
        <f t="shared" si="93"/>
        <v>3.3260355079429385E-2</v>
      </c>
      <c r="DE117" s="7">
        <f t="shared" si="93"/>
        <v>0.11558031964173847</v>
      </c>
      <c r="DF117" s="7">
        <f t="shared" si="93"/>
        <v>3.2201140592787907E-3</v>
      </c>
      <c r="DG117" s="7">
        <f t="shared" si="93"/>
        <v>1.7581214223122107E-3</v>
      </c>
      <c r="DH117" s="7">
        <f t="shared" si="93"/>
        <v>0.23010210617466351</v>
      </c>
      <c r="DI117" s="7">
        <f t="shared" si="93"/>
        <v>-2.5900701854078778E-2</v>
      </c>
      <c r="DJ117" s="7">
        <f t="shared" si="93"/>
        <v>0.13132534391697401</v>
      </c>
      <c r="DK117" s="7">
        <f t="shared" si="93"/>
        <v>0.19976311823990384</v>
      </c>
      <c r="DL117" s="7">
        <f t="shared" si="93"/>
        <v>4.5658499475140113E-2</v>
      </c>
      <c r="DM117" s="7">
        <f t="shared" si="93"/>
        <v>0.32454212281526817</v>
      </c>
      <c r="DN117" s="7">
        <f t="shared" si="93"/>
        <v>0.29713391652568366</v>
      </c>
      <c r="DO117" s="7">
        <f t="shared" si="93"/>
        <v>-0.1295267303108637</v>
      </c>
      <c r="DP117" s="7">
        <f t="shared" si="93"/>
        <v>0.40561988959195505</v>
      </c>
      <c r="DQ117" s="7">
        <f t="shared" si="93"/>
        <v>0.3150805414745767</v>
      </c>
      <c r="DR117" s="7">
        <f t="shared" si="103"/>
        <v>-0.42940024921767272</v>
      </c>
      <c r="DS117" s="7">
        <f t="shared" si="103"/>
        <v>-0.23087237352981504</v>
      </c>
      <c r="DT117" s="7">
        <f t="shared" si="103"/>
        <v>0</v>
      </c>
      <c r="DU117" s="7">
        <f t="shared" si="103"/>
        <v>-1.4878166627307898E-4</v>
      </c>
      <c r="DV117" s="7">
        <f t="shared" si="103"/>
        <v>-0.46587241730866491</v>
      </c>
      <c r="DW117" s="7">
        <f t="shared" si="103"/>
        <v>-0.30825780473709952</v>
      </c>
      <c r="DX117" s="7">
        <f t="shared" si="103"/>
        <v>-0.38146690035599751</v>
      </c>
      <c r="DY117" s="7">
        <f t="shared" si="103"/>
        <v>-0.39417084110243394</v>
      </c>
      <c r="DZ117" s="7">
        <f t="shared" si="103"/>
        <v>0.11430368392258217</v>
      </c>
      <c r="EA117" s="7">
        <f t="shared" si="103"/>
        <v>0.28455517093726623</v>
      </c>
      <c r="EB117" s="7">
        <f t="shared" si="103"/>
        <v>-0.43577526841252501</v>
      </c>
      <c r="EC117" s="7">
        <f t="shared" si="103"/>
        <v>-0.43738010242043412</v>
      </c>
      <c r="ED117" s="7">
        <f t="shared" si="103"/>
        <v>-0.45107556166849849</v>
      </c>
      <c r="EE117" s="7">
        <f t="shared" si="103"/>
        <v>0.22093985936867461</v>
      </c>
      <c r="EF117" s="7">
        <f t="shared" si="103"/>
        <v>0.24593892774209206</v>
      </c>
      <c r="EG117" s="7">
        <f t="shared" si="103"/>
        <v>-0.30756407609907066</v>
      </c>
      <c r="EH117" s="7">
        <f t="shared" si="56"/>
        <v>0.15556908685143789</v>
      </c>
      <c r="EI117" s="7">
        <f t="shared" si="56"/>
        <v>0.48873159324969651</v>
      </c>
      <c r="EJ117" s="7">
        <f t="shared" si="98"/>
        <v>0.49100459422484849</v>
      </c>
      <c r="EK117" s="7">
        <f t="shared" si="98"/>
        <v>0.34133233499915833</v>
      </c>
      <c r="EL117" s="7">
        <f t="shared" si="98"/>
        <v>0.21595134275262567</v>
      </c>
      <c r="EM117" s="7">
        <f t="shared" si="98"/>
        <v>-0.44216818862634322</v>
      </c>
      <c r="EN117" s="7">
        <f t="shared" si="98"/>
        <v>0.35215712622402029</v>
      </c>
      <c r="EO117" s="7">
        <f t="shared" si="98"/>
        <v>-0.28359507897369052</v>
      </c>
      <c r="EP117" s="7">
        <f t="shared" si="98"/>
        <v>0.43168193126006171</v>
      </c>
      <c r="EQ117" s="7">
        <f t="shared" si="98"/>
        <v>0.4955323362669406</v>
      </c>
      <c r="ER117" s="7">
        <f t="shared" si="98"/>
        <v>-0.43775425597144135</v>
      </c>
      <c r="ES117" s="7">
        <f t="shared" si="98"/>
        <v>0.44485276280970926</v>
      </c>
      <c r="ET117" s="7">
        <f t="shared" si="98"/>
        <v>-0.33310642974259319</v>
      </c>
      <c r="EU117" s="7">
        <f t="shared" si="98"/>
        <v>0.18746587861596575</v>
      </c>
      <c r="EV117" s="7">
        <f t="shared" si="98"/>
        <v>0.28452124625173103</v>
      </c>
      <c r="EW117" s="7">
        <f t="shared" si="98"/>
        <v>0.2510118625663772</v>
      </c>
      <c r="EX117" s="7">
        <f t="shared" si="98"/>
        <v>-0.34495990142257715</v>
      </c>
      <c r="EY117" s="7">
        <f t="shared" si="98"/>
        <v>0.33511123798972764</v>
      </c>
      <c r="EZ117" s="7">
        <f t="shared" si="100"/>
        <v>-0.29470557525803442</v>
      </c>
      <c r="FA117" s="7">
        <f t="shared" si="100"/>
        <v>0.21964619932184792</v>
      </c>
      <c r="FB117" s="7">
        <f t="shared" si="100"/>
        <v>0.12576574807748231</v>
      </c>
      <c r="FC117" s="7">
        <f t="shared" si="100"/>
        <v>-0.25208186632306329</v>
      </c>
      <c r="FD117" s="7">
        <f t="shared" si="100"/>
        <v>-0.27270760927903503</v>
      </c>
      <c r="FE117" s="7">
        <f t="shared" si="100"/>
        <v>-0.1238717088099115</v>
      </c>
      <c r="FF117" s="7">
        <f t="shared" si="100"/>
        <v>-0.11702713512794916</v>
      </c>
      <c r="FG117" s="7">
        <f t="shared" si="100"/>
        <v>-0.17214296134066953</v>
      </c>
      <c r="FH117" s="7">
        <f t="shared" si="100"/>
        <v>0.42633815226129457</v>
      </c>
      <c r="FI117" s="7">
        <f t="shared" si="100"/>
        <v>-0.3262331967623453</v>
      </c>
      <c r="FJ117" s="7">
        <f t="shared" si="100"/>
        <v>0.34367085533593844</v>
      </c>
      <c r="FK117" s="7">
        <f t="shared" si="100"/>
        <v>-0.46540970922861291</v>
      </c>
      <c r="FL117" s="7">
        <f t="shared" si="100"/>
        <v>0.15674248837331817</v>
      </c>
      <c r="FM117" s="7">
        <f t="shared" si="100"/>
        <v>-0.26596430349390943</v>
      </c>
      <c r="FN117" s="7">
        <f t="shared" si="100"/>
        <v>0.48484264328113014</v>
      </c>
      <c r="FO117" s="7">
        <f t="shared" si="100"/>
        <v>9.2888183722578788E-2</v>
      </c>
      <c r="FP117" s="7">
        <f t="shared" si="96"/>
        <v>-0.45392788238747173</v>
      </c>
      <c r="FQ117" s="7">
        <f t="shared" si="96"/>
        <v>-0.29919905316897655</v>
      </c>
      <c r="FR117" s="7">
        <f t="shared" si="96"/>
        <v>0.37666932352885496</v>
      </c>
      <c r="FS117" s="7">
        <f t="shared" si="96"/>
        <v>-0.30022018962747232</v>
      </c>
      <c r="FT117" s="7">
        <f t="shared" si="96"/>
        <v>0.48182973634221948</v>
      </c>
      <c r="FU117" s="7">
        <f t="shared" si="96"/>
        <v>-0.17881962004017538</v>
      </c>
      <c r="FV117" s="7">
        <f t="shared" si="96"/>
        <v>1.481388784943527E-2</v>
      </c>
      <c r="FW117" s="7">
        <f t="shared" si="96"/>
        <v>0.49939579080904672</v>
      </c>
      <c r="FX117" s="7">
        <f t="shared" si="96"/>
        <v>0.24278422674984235</v>
      </c>
      <c r="FY117" s="7">
        <f t="shared" si="96"/>
        <v>0.3341456769354425</v>
      </c>
      <c r="FZ117" s="7">
        <f t="shared" si="96"/>
        <v>0.42829962280737988</v>
      </c>
      <c r="GA117" s="7">
        <f t="shared" si="96"/>
        <v>-0.26331356278637941</v>
      </c>
      <c r="GB117" s="7">
        <f t="shared" si="96"/>
        <v>0.35077769751714527</v>
      </c>
      <c r="GC117" s="7">
        <f t="shared" si="96"/>
        <v>-5.7719449557112057E-3</v>
      </c>
      <c r="GD117" s="7">
        <f t="shared" si="96"/>
        <v>-0.1540210986191255</v>
      </c>
      <c r="GE117" s="7">
        <f t="shared" si="96"/>
        <v>-0.16415664202179414</v>
      </c>
      <c r="GF117" s="7">
        <f t="shared" si="92"/>
        <v>0.32048587086893576</v>
      </c>
      <c r="GG117" s="7">
        <f t="shared" si="92"/>
        <v>2.9334408352667651E-2</v>
      </c>
      <c r="GH117" s="7">
        <f t="shared" si="92"/>
        <v>-0.10096605208286746</v>
      </c>
      <c r="GI117" s="7">
        <f t="shared" si="92"/>
        <v>-0.1801179109336104</v>
      </c>
      <c r="GJ117" s="7">
        <f t="shared" si="92"/>
        <v>-0.25534186131574188</v>
      </c>
      <c r="GK117" s="7">
        <f t="shared" si="92"/>
        <v>0.13339133235733769</v>
      </c>
    </row>
    <row r="118" spans="6:193">
      <c r="F118" s="20">
        <v>116</v>
      </c>
      <c r="G118">
        <f>'Class data q'!J117</f>
        <v>-9.503461535295137E-19</v>
      </c>
      <c r="H118" s="20">
        <f>'Class data q'!K117</f>
        <v>-9.8606213384217269E-19</v>
      </c>
      <c r="J118" s="88">
        <v>-9.5020475944525536E-19</v>
      </c>
      <c r="K118" s="7">
        <f t="shared" si="66"/>
        <v>0.29938761956055787</v>
      </c>
      <c r="L118" s="7">
        <f t="shared" si="66"/>
        <v>0.14272415008408346</v>
      </c>
      <c r="M118" s="7">
        <f t="shared" si="66"/>
        <v>0.31196741131480965</v>
      </c>
      <c r="N118" s="7">
        <f t="shared" si="66"/>
        <v>-0.26097078830110121</v>
      </c>
      <c r="O118" s="7">
        <f t="shared" si="66"/>
        <v>-3.9504218223978982E-2</v>
      </c>
      <c r="P118" s="7">
        <f t="shared" si="66"/>
        <v>0.11479657785622521</v>
      </c>
      <c r="Q118" s="7">
        <f t="shared" si="66"/>
        <v>0.12589804801393711</v>
      </c>
      <c r="R118" s="7">
        <f t="shared" si="66"/>
        <v>0.13347531468019724</v>
      </c>
      <c r="S118" s="7">
        <f t="shared" si="66"/>
        <v>-6.2525379522355706E-2</v>
      </c>
      <c r="T118" s="7">
        <f t="shared" si="66"/>
        <v>0.35003157299227966</v>
      </c>
      <c r="U118" s="7">
        <f t="shared" si="66"/>
        <v>0.29015867334745793</v>
      </c>
      <c r="V118" s="7">
        <f t="shared" si="66"/>
        <v>-0.19029442151888687</v>
      </c>
      <c r="W118" s="7">
        <f t="shared" si="66"/>
        <v>-0.35977484925215275</v>
      </c>
      <c r="X118" s="7">
        <f t="shared" si="66"/>
        <v>0.45511534765365319</v>
      </c>
      <c r="Y118" s="7">
        <f t="shared" si="66"/>
        <v>7.4892313756098824E-2</v>
      </c>
      <c r="Z118" s="7">
        <f t="shared" si="66"/>
        <v>-0.40698539775347209</v>
      </c>
      <c r="AA118" s="7">
        <f t="shared" si="95"/>
        <v>0.23976400478074461</v>
      </c>
      <c r="AB118" s="7">
        <f t="shared" si="95"/>
        <v>-0.43730293091938022</v>
      </c>
      <c r="AC118" s="7">
        <f t="shared" si="95"/>
        <v>0.48567530406363468</v>
      </c>
      <c r="AD118" s="7">
        <f t="shared" si="95"/>
        <v>0.44741512992463117</v>
      </c>
      <c r="AE118" s="7">
        <f t="shared" si="95"/>
        <v>8.4877923850839032E-3</v>
      </c>
      <c r="AF118" s="7">
        <f t="shared" si="95"/>
        <v>0.38662116232115218</v>
      </c>
      <c r="AG118" s="7">
        <f t="shared" si="95"/>
        <v>-5.1556414528215133E-2</v>
      </c>
      <c r="AH118" s="7">
        <f t="shared" si="95"/>
        <v>0.48733387068705991</v>
      </c>
      <c r="AI118" s="7">
        <f t="shared" si="95"/>
        <v>-0.16146431789434246</v>
      </c>
      <c r="AJ118" s="7">
        <f t="shared" si="95"/>
        <v>2.821652611760328E-2</v>
      </c>
      <c r="AK118" s="7">
        <f t="shared" si="95"/>
        <v>-0.28036085503288888</v>
      </c>
      <c r="AL118" s="7">
        <f t="shared" si="95"/>
        <v>0.40634035836933435</v>
      </c>
      <c r="AM118" s="7">
        <f t="shared" si="95"/>
        <v>0.36366146699361934</v>
      </c>
      <c r="AN118" s="7">
        <f t="shared" si="95"/>
        <v>0.22002701639348743</v>
      </c>
      <c r="AO118" s="7">
        <f t="shared" si="95"/>
        <v>-0.22576438305924595</v>
      </c>
      <c r="AP118" s="7">
        <f t="shared" si="94"/>
        <v>-0.29614943914476899</v>
      </c>
      <c r="AQ118" s="7">
        <f t="shared" si="94"/>
        <v>-0.47303711327824283</v>
      </c>
      <c r="AR118" s="7">
        <f t="shared" si="94"/>
        <v>-0.22576438305924595</v>
      </c>
      <c r="AS118" s="7">
        <f t="shared" si="94"/>
        <v>-0.19057185501648444</v>
      </c>
      <c r="AT118" s="7">
        <f t="shared" si="94"/>
        <v>-0.22576438305924595</v>
      </c>
      <c r="AU118" s="7">
        <f t="shared" si="94"/>
        <v>-0.29614943914476899</v>
      </c>
      <c r="AV118" s="7">
        <f t="shared" si="94"/>
        <v>-0.22576438305924595</v>
      </c>
      <c r="AW118" s="7">
        <f t="shared" si="94"/>
        <v>-0.29614943914476899</v>
      </c>
      <c r="AX118" s="7">
        <f t="shared" si="94"/>
        <v>-0.29614943914476899</v>
      </c>
      <c r="AY118" s="7">
        <f t="shared" si="94"/>
        <v>-0.22576438305924595</v>
      </c>
      <c r="AZ118" s="7">
        <f t="shared" si="94"/>
        <v>-0.29614943914476899</v>
      </c>
      <c r="BA118" s="7">
        <f t="shared" si="94"/>
        <v>-0.47303711327824283</v>
      </c>
      <c r="BB118" s="7">
        <f t="shared" si="101"/>
        <v>-0.26095691110200747</v>
      </c>
      <c r="BC118" s="7">
        <f t="shared" si="101"/>
        <v>0.48114002700682162</v>
      </c>
      <c r="BD118" s="7">
        <f t="shared" si="101"/>
        <v>-0.22576438305924595</v>
      </c>
      <c r="BE118" s="7">
        <f t="shared" si="101"/>
        <v>-0.26095691110200747</v>
      </c>
      <c r="BF118" s="7">
        <f t="shared" si="101"/>
        <v>-0.22576438305924595</v>
      </c>
      <c r="BG118" s="7">
        <f t="shared" si="99"/>
        <v>-0.47303711327824283</v>
      </c>
      <c r="BH118" s="7">
        <f t="shared" si="99"/>
        <v>-0.47303711327824283</v>
      </c>
      <c r="BI118" s="7">
        <f t="shared" si="99"/>
        <v>0.48114002700682162</v>
      </c>
      <c r="BJ118" s="7">
        <f t="shared" si="99"/>
        <v>-0.16753312407084886</v>
      </c>
      <c r="BK118" s="7">
        <f t="shared" si="99"/>
        <v>-5.462350741770039E-2</v>
      </c>
      <c r="BL118" s="7">
        <f t="shared" si="99"/>
        <v>0.23996825295207075</v>
      </c>
      <c r="BM118" s="7">
        <f t="shared" si="99"/>
        <v>-0.42940586795820723</v>
      </c>
      <c r="BN118" s="7">
        <f t="shared" si="99"/>
        <v>-1.0868639321870432E-11</v>
      </c>
      <c r="BO118" s="7">
        <f t="shared" si="99"/>
        <v>-4.4086956307864966E-12</v>
      </c>
      <c r="BP118" s="7">
        <f t="shared" si="99"/>
        <v>-1.0414957785087608E-10</v>
      </c>
      <c r="BQ118" s="7">
        <f t="shared" si="99"/>
        <v>-6.3680771766883026E-10</v>
      </c>
      <c r="BR118" s="7">
        <f t="shared" si="99"/>
        <v>-2.9559823477853797E-9</v>
      </c>
      <c r="BS118" s="7">
        <f t="shared" si="99"/>
        <v>3.1864112160640695E-12</v>
      </c>
      <c r="BT118" s="7">
        <f t="shared" si="99"/>
        <v>-3.9240832805376158E-12</v>
      </c>
      <c r="BU118" s="7">
        <f t="shared" si="99"/>
        <v>0.29938761956055787</v>
      </c>
      <c r="BV118" s="7">
        <f t="shared" si="99"/>
        <v>0.14272415008408346</v>
      </c>
      <c r="BW118" s="7">
        <f t="shared" si="102"/>
        <v>0.31196741131480965</v>
      </c>
      <c r="BX118" s="7">
        <f t="shared" si="102"/>
        <v>-0.26097078830110121</v>
      </c>
      <c r="BY118" s="7">
        <f t="shared" si="102"/>
        <v>-3.9504218223978982E-2</v>
      </c>
      <c r="BZ118" s="7">
        <f t="shared" si="102"/>
        <v>0.26203273259587223</v>
      </c>
      <c r="CA118" s="7">
        <f t="shared" si="102"/>
        <v>0.33457881920294386</v>
      </c>
      <c r="CB118" s="7">
        <f t="shared" si="102"/>
        <v>0.46676509024292584</v>
      </c>
      <c r="CC118" s="7">
        <f t="shared" si="102"/>
        <v>-0.38647176640743885</v>
      </c>
      <c r="CD118" s="7">
        <f t="shared" si="102"/>
        <v>-0.14790100793213323</v>
      </c>
      <c r="CE118" s="7">
        <f t="shared" si="102"/>
        <v>0.38681712387975059</v>
      </c>
      <c r="CF118" s="7">
        <f t="shared" si="102"/>
        <v>0.17532210678479232</v>
      </c>
      <c r="CG118" s="7">
        <f t="shared" si="102"/>
        <v>0.4748472313006068</v>
      </c>
      <c r="CH118" s="7">
        <f t="shared" si="102"/>
        <v>-0.45945147596631719</v>
      </c>
      <c r="CI118" s="7">
        <f t="shared" si="102"/>
        <v>0.38197564503561043</v>
      </c>
      <c r="CJ118" s="7">
        <f t="shared" si="102"/>
        <v>-0.16827865980206713</v>
      </c>
      <c r="CK118" s="7">
        <f t="shared" si="102"/>
        <v>0.3127506063223478</v>
      </c>
      <c r="CL118" s="7">
        <f t="shared" si="102"/>
        <v>0.18727734140440222</v>
      </c>
      <c r="CM118" s="7">
        <f t="shared" si="97"/>
        <v>-0.48995449885969311</v>
      </c>
      <c r="CN118" s="7">
        <f t="shared" si="97"/>
        <v>-0.33131798146827407</v>
      </c>
      <c r="CO118" s="7">
        <f t="shared" si="97"/>
        <v>-0.11185908108156539</v>
      </c>
      <c r="CP118" s="7">
        <f t="shared" si="97"/>
        <v>-0.44920589159440905</v>
      </c>
      <c r="CQ118" s="7">
        <f t="shared" si="97"/>
        <v>0.24467327376489933</v>
      </c>
      <c r="CR118" s="7">
        <f t="shared" si="97"/>
        <v>-1.2829141421587309E-2</v>
      </c>
      <c r="CS118" s="7">
        <f t="shared" si="97"/>
        <v>0.38482188331857703</v>
      </c>
      <c r="CT118" s="7">
        <f t="shared" si="97"/>
        <v>-0.19521681685206005</v>
      </c>
      <c r="CU118" s="7">
        <f t="shared" si="97"/>
        <v>-0.47672563430511161</v>
      </c>
      <c r="CV118" s="7">
        <f t="shared" si="97"/>
        <v>-0.22717353413282382</v>
      </c>
      <c r="CW118" s="7">
        <f t="shared" si="97"/>
        <v>0.4697415070314741</v>
      </c>
      <c r="CX118" s="7">
        <f t="shared" si="97"/>
        <v>-0.26026706622503692</v>
      </c>
      <c r="CY118" s="7">
        <f t="shared" si="97"/>
        <v>-0.25560695952753876</v>
      </c>
      <c r="CZ118" s="7">
        <f t="shared" si="97"/>
        <v>-4.8361587394819106E-2</v>
      </c>
      <c r="DA118" s="7">
        <f t="shared" si="97"/>
        <v>2.3486129555396529E-2</v>
      </c>
      <c r="DB118" s="7">
        <f t="shared" si="93"/>
        <v>-0.39444513453294416</v>
      </c>
      <c r="DC118" s="7">
        <f t="shared" si="93"/>
        <v>2.6775372117594527E-2</v>
      </c>
      <c r="DD118" s="7">
        <f t="shared" si="93"/>
        <v>3.3265304346839192E-2</v>
      </c>
      <c r="DE118" s="7">
        <f t="shared" si="93"/>
        <v>0.11559751843314799</v>
      </c>
      <c r="DF118" s="7">
        <f t="shared" si="93"/>
        <v>3.2205932245051201E-3</v>
      </c>
      <c r="DG118" s="7">
        <f t="shared" si="93"/>
        <v>1.7583830374704719E-3</v>
      </c>
      <c r="DH118" s="7">
        <f t="shared" si="93"/>
        <v>0.23013634624372767</v>
      </c>
      <c r="DI118" s="7">
        <f t="shared" si="93"/>
        <v>-2.5904555977081078E-2</v>
      </c>
      <c r="DJ118" s="7">
        <f t="shared" si="93"/>
        <v>0.13134488562791419</v>
      </c>
      <c r="DK118" s="7">
        <f t="shared" si="93"/>
        <v>0.19979284375210671</v>
      </c>
      <c r="DL118" s="7">
        <f t="shared" si="93"/>
        <v>4.5814097439168977E-2</v>
      </c>
      <c r="DM118" s="7">
        <f t="shared" si="93"/>
        <v>0.32459041591820476</v>
      </c>
      <c r="DN118" s="7">
        <f t="shared" si="93"/>
        <v>0.29717813118322101</v>
      </c>
      <c r="DO118" s="7">
        <f t="shared" si="93"/>
        <v>-0.12939720057570336</v>
      </c>
      <c r="DP118" s="7">
        <f t="shared" si="93"/>
        <v>0.40568024737513358</v>
      </c>
      <c r="DQ118" s="7">
        <f t="shared" si="93"/>
        <v>0.31512742665820326</v>
      </c>
      <c r="DR118" s="7">
        <f t="shared" si="103"/>
        <v>-0.42931534180330977</v>
      </c>
      <c r="DS118" s="7">
        <f t="shared" si="103"/>
        <v>-0.23075792441204168</v>
      </c>
      <c r="DT118" s="7">
        <f t="shared" si="103"/>
        <v>1.4880380555126749E-4</v>
      </c>
      <c r="DU118" s="7">
        <f t="shared" si="103"/>
        <v>0</v>
      </c>
      <c r="DV118" s="7">
        <f t="shared" si="103"/>
        <v>-0.46579293709171055</v>
      </c>
      <c r="DW118" s="7">
        <f t="shared" si="103"/>
        <v>-0.30815487086598403</v>
      </c>
      <c r="DX118" s="7">
        <f t="shared" si="103"/>
        <v>-0.38137486027691103</v>
      </c>
      <c r="DY118" s="7">
        <f t="shared" si="103"/>
        <v>-0.39408069141807611</v>
      </c>
      <c r="DZ118" s="7">
        <f t="shared" si="103"/>
        <v>0.1144694965512898</v>
      </c>
      <c r="EA118" s="7">
        <f t="shared" si="103"/>
        <v>0.28489512144069362</v>
      </c>
      <c r="EB118" s="7">
        <f t="shared" si="103"/>
        <v>-0.43569130962527858</v>
      </c>
      <c r="EC118" s="7">
        <f t="shared" si="103"/>
        <v>-0.43729638243859548</v>
      </c>
      <c r="ED118" s="7">
        <f t="shared" si="103"/>
        <v>-0.45099387962311466</v>
      </c>
      <c r="EE118" s="7">
        <f t="shared" si="103"/>
        <v>0.22097273606054663</v>
      </c>
      <c r="EF118" s="7">
        <f t="shared" si="103"/>
        <v>0.24597552439047327</v>
      </c>
      <c r="EG118" s="7">
        <f t="shared" si="103"/>
        <v>-0.30746103899849386</v>
      </c>
      <c r="EH118" s="7">
        <f t="shared" si="56"/>
        <v>0.1555922361235875</v>
      </c>
      <c r="EI118" s="7">
        <f t="shared" si="56"/>
        <v>0.48880431837066518</v>
      </c>
      <c r="EJ118" s="7">
        <f t="shared" si="98"/>
        <v>0.49107765757701227</v>
      </c>
      <c r="EK118" s="7">
        <f t="shared" si="98"/>
        <v>0.34138312654956388</v>
      </c>
      <c r="EL118" s="7">
        <f t="shared" si="98"/>
        <v>0.21598347713424115</v>
      </c>
      <c r="EM118" s="7">
        <f t="shared" si="98"/>
        <v>-0.44208518112995332</v>
      </c>
      <c r="EN118" s="7">
        <f t="shared" si="98"/>
        <v>0.3522095285445544</v>
      </c>
      <c r="EO118" s="7">
        <f t="shared" si="98"/>
        <v>-0.2834884751951261</v>
      </c>
      <c r="EP118" s="7">
        <f t="shared" si="98"/>
        <v>0.43174616717422087</v>
      </c>
      <c r="EQ118" s="7">
        <f t="shared" si="98"/>
        <v>0.49575487716990208</v>
      </c>
      <c r="ER118" s="7">
        <f t="shared" si="98"/>
        <v>-0.43767059166507494</v>
      </c>
      <c r="ES118" s="7">
        <f t="shared" si="98"/>
        <v>0.44491895859372532</v>
      </c>
      <c r="ET118" s="7">
        <f t="shared" si="98"/>
        <v>-0.3328583896358901</v>
      </c>
      <c r="EU118" s="7">
        <f t="shared" si="98"/>
        <v>0.18779138186321731</v>
      </c>
      <c r="EV118" s="7">
        <f t="shared" si="98"/>
        <v>0.28456358409593346</v>
      </c>
      <c r="EW118" s="7">
        <f t="shared" si="98"/>
        <v>0.25104921408676556</v>
      </c>
      <c r="EX118" s="7">
        <f t="shared" si="98"/>
        <v>-0.34486242896312014</v>
      </c>
      <c r="EY118" s="7">
        <f t="shared" si="98"/>
        <v>0.33530990762277479</v>
      </c>
      <c r="EZ118" s="7">
        <f t="shared" si="100"/>
        <v>-0.29460062476359872</v>
      </c>
      <c r="FA118" s="7">
        <f t="shared" si="100"/>
        <v>0.21997649112328466</v>
      </c>
      <c r="FB118" s="7">
        <f t="shared" si="100"/>
        <v>0.12593326630495549</v>
      </c>
      <c r="FC118" s="7">
        <f t="shared" si="100"/>
        <v>-0.25211937706408261</v>
      </c>
      <c r="FD118" s="7">
        <f t="shared" si="100"/>
        <v>-0.2727481892090986</v>
      </c>
      <c r="FE118" s="7">
        <f t="shared" si="100"/>
        <v>-0.12389014139158261</v>
      </c>
      <c r="FF118" s="7">
        <f t="shared" si="100"/>
        <v>-0.11704454921100904</v>
      </c>
      <c r="FG118" s="7">
        <f t="shared" si="100"/>
        <v>-0.17216857686841591</v>
      </c>
      <c r="FH118" s="7">
        <f t="shared" si="100"/>
        <v>0.44187718877812188</v>
      </c>
      <c r="FI118" s="7">
        <f t="shared" si="100"/>
        <v>-0.3300018366423032</v>
      </c>
      <c r="FJ118" s="7">
        <f t="shared" si="100"/>
        <v>0.34193634920045568</v>
      </c>
      <c r="FK118" s="7">
        <f t="shared" si="100"/>
        <v>-0.46949666671437029</v>
      </c>
      <c r="FL118" s="7">
        <f t="shared" si="100"/>
        <v>0.16242035686303069</v>
      </c>
      <c r="FM118" s="7">
        <f t="shared" si="100"/>
        <v>-0.26005172777236396</v>
      </c>
      <c r="FN118" s="7">
        <f t="shared" si="100"/>
        <v>0.48015306793390522</v>
      </c>
      <c r="FO118" s="7">
        <f t="shared" si="100"/>
        <v>8.739626503241027E-2</v>
      </c>
      <c r="FP118" s="7">
        <f t="shared" si="96"/>
        <v>-0.45533466283377777</v>
      </c>
      <c r="FQ118" s="7">
        <f t="shared" si="96"/>
        <v>-0.30370768929324043</v>
      </c>
      <c r="FR118" s="7">
        <f t="shared" si="96"/>
        <v>0.37419570866325813</v>
      </c>
      <c r="FS118" s="7">
        <f t="shared" si="96"/>
        <v>-0.30219931300635849</v>
      </c>
      <c r="FT118" s="7">
        <f t="shared" si="96"/>
        <v>0.48279425727392233</v>
      </c>
      <c r="FU118" s="7">
        <f t="shared" si="96"/>
        <v>-0.17884622908014458</v>
      </c>
      <c r="FV118" s="7">
        <f t="shared" si="96"/>
        <v>1.496489601787343E-2</v>
      </c>
      <c r="FW118" s="7">
        <f t="shared" si="96"/>
        <v>0.49961890660874664</v>
      </c>
      <c r="FX118" s="7">
        <f t="shared" si="96"/>
        <v>0.24356437299446654</v>
      </c>
      <c r="FY118" s="7">
        <f t="shared" si="96"/>
        <v>0.33419539908377899</v>
      </c>
      <c r="FZ118" s="7">
        <f t="shared" si="96"/>
        <v>0.42895857064337495</v>
      </c>
      <c r="GA118" s="7">
        <f t="shared" si="96"/>
        <v>-0.20189677315391918</v>
      </c>
      <c r="GB118" s="7">
        <f t="shared" si="96"/>
        <v>0.37969783285038261</v>
      </c>
      <c r="GC118" s="7">
        <f t="shared" si="96"/>
        <v>4.1546806322230623E-2</v>
      </c>
      <c r="GD118" s="7">
        <f t="shared" si="96"/>
        <v>-0.10851005304607497</v>
      </c>
      <c r="GE118" s="7">
        <f t="shared" si="96"/>
        <v>-0.12668251015591636</v>
      </c>
      <c r="GF118" s="7">
        <f t="shared" si="92"/>
        <v>0.37291249994012787</v>
      </c>
      <c r="GG118" s="7">
        <f t="shared" si="92"/>
        <v>8.7669865200325603E-2</v>
      </c>
      <c r="GH118" s="7">
        <f t="shared" si="92"/>
        <v>-1.1549989079412626E-2</v>
      </c>
      <c r="GI118" s="7">
        <f t="shared" si="92"/>
        <v>-0.18282318166412637</v>
      </c>
      <c r="GJ118" s="7">
        <f t="shared" si="92"/>
        <v>-0.21713727912975855</v>
      </c>
      <c r="GK118" s="7">
        <f t="shared" si="92"/>
        <v>0.13475041574518087</v>
      </c>
    </row>
    <row r="119" spans="6:193">
      <c r="F119" s="20">
        <v>117</v>
      </c>
      <c r="G119">
        <f>'Class data q'!J118</f>
        <v>-9.5020475944525536E-19</v>
      </c>
      <c r="H119" s="20">
        <f>'Class data q'!K118</f>
        <v>-9.013153966151576E-19</v>
      </c>
      <c r="J119" s="89">
        <v>-5.0760609370472761E-19</v>
      </c>
      <c r="K119" s="7">
        <f t="shared" si="66"/>
        <v>-0.43956633981839444</v>
      </c>
      <c r="L119" s="7">
        <f t="shared" si="66"/>
        <v>0.13910341031987006</v>
      </c>
      <c r="M119" s="7">
        <f t="shared" si="66"/>
        <v>0.45591550993784402</v>
      </c>
      <c r="N119" s="7">
        <f t="shared" si="66"/>
        <v>0.1272800415391071</v>
      </c>
      <c r="O119" s="7">
        <f t="shared" si="66"/>
        <v>-0.20201594387958299</v>
      </c>
      <c r="P119" s="7">
        <f t="shared" si="66"/>
        <v>-0.26497867413104359</v>
      </c>
      <c r="Q119" s="7">
        <f t="shared" si="66"/>
        <v>-0.18480385471161753</v>
      </c>
      <c r="R119" s="7">
        <f t="shared" si="66"/>
        <v>-0.40468326917141439</v>
      </c>
      <c r="S119" s="7">
        <f t="shared" si="66"/>
        <v>0.1528246367633983</v>
      </c>
      <c r="T119" s="7">
        <f t="shared" si="66"/>
        <v>-0.34476423601240991</v>
      </c>
      <c r="U119" s="7">
        <f t="shared" si="66"/>
        <v>0.41509100670379384</v>
      </c>
      <c r="V119" s="7">
        <f t="shared" si="66"/>
        <v>-0.48428514952053314</v>
      </c>
      <c r="W119" s="7">
        <f t="shared" ref="W119:AL180" si="104">IF(MOD(W$3/$J119,1)&gt;0.5,-(1-MOD(W$3/$J119,1)),MOD(W$3/$J119,1))</f>
        <v>0.32652547255086095</v>
      </c>
      <c r="X119" s="7">
        <f t="shared" si="104"/>
        <v>-0.14805441699713062</v>
      </c>
      <c r="Y119" s="7">
        <f t="shared" si="104"/>
        <v>0.14019341741454294</v>
      </c>
      <c r="Z119" s="7">
        <f t="shared" si="104"/>
        <v>0.3662171553972553</v>
      </c>
      <c r="AA119" s="7">
        <f t="shared" si="104"/>
        <v>0.44882222910988789</v>
      </c>
      <c r="AB119" s="7">
        <f t="shared" si="104"/>
        <v>5.333139179633295E-2</v>
      </c>
      <c r="AC119" s="7">
        <f t="shared" si="104"/>
        <v>-9.0848216383441094E-2</v>
      </c>
      <c r="AD119" s="7">
        <f t="shared" si="104"/>
        <v>-0.16246871112327166</v>
      </c>
      <c r="AE119" s="7">
        <f t="shared" si="104"/>
        <v>-0.11217810020191199</v>
      </c>
      <c r="AF119" s="7">
        <f t="shared" si="104"/>
        <v>-2.0137601504954805E-2</v>
      </c>
      <c r="AG119" s="7">
        <f t="shared" si="104"/>
        <v>-9.6510170134283868E-2</v>
      </c>
      <c r="AH119" s="7">
        <f t="shared" si="104"/>
        <v>-8.7743490260211221E-2</v>
      </c>
      <c r="AI119" s="7">
        <f t="shared" si="104"/>
        <v>3.1363331954707974E-2</v>
      </c>
      <c r="AJ119" s="7">
        <f t="shared" si="104"/>
        <v>9.2031793250043847E-2</v>
      </c>
      <c r="AK119" s="7">
        <f t="shared" si="104"/>
        <v>-0.426683015560684</v>
      </c>
      <c r="AL119" s="7">
        <f t="shared" si="104"/>
        <v>9.8710972146079712E-2</v>
      </c>
      <c r="AM119" s="7">
        <f t="shared" si="95"/>
        <v>1.5703498229413526E-4</v>
      </c>
      <c r="AN119" s="7">
        <f t="shared" si="95"/>
        <v>-0.27951591650662522</v>
      </c>
      <c r="AO119" s="7">
        <f t="shared" si="95"/>
        <v>0.44931744766854886</v>
      </c>
      <c r="AP119" s="7">
        <f t="shared" si="94"/>
        <v>0.31756131606231741</v>
      </c>
      <c r="AQ119" s="7">
        <f t="shared" si="94"/>
        <v>-1.3560614768165169E-2</v>
      </c>
      <c r="AR119" s="7">
        <f t="shared" si="94"/>
        <v>0.44931744766854886</v>
      </c>
      <c r="AS119" s="7">
        <f t="shared" si="94"/>
        <v>-0.48480448652833541</v>
      </c>
      <c r="AT119" s="7">
        <f t="shared" si="94"/>
        <v>0.44931744766854886</v>
      </c>
      <c r="AU119" s="7">
        <f t="shared" si="94"/>
        <v>0.31756131606231741</v>
      </c>
      <c r="AV119" s="7">
        <f t="shared" si="94"/>
        <v>0.44931744766854886</v>
      </c>
      <c r="AW119" s="7">
        <f t="shared" si="94"/>
        <v>0.31756131606231741</v>
      </c>
      <c r="AX119" s="7">
        <f t="shared" si="94"/>
        <v>0.31756131606231741</v>
      </c>
      <c r="AY119" s="7">
        <f t="shared" si="94"/>
        <v>0.44931744766854886</v>
      </c>
      <c r="AZ119" s="7">
        <f t="shared" si="94"/>
        <v>0.31756131606231741</v>
      </c>
      <c r="BA119" s="7">
        <f t="shared" si="94"/>
        <v>-1.3560614768165169E-2</v>
      </c>
      <c r="BB119" s="7">
        <f t="shared" si="101"/>
        <v>0.38343938186543314</v>
      </c>
      <c r="BC119" s="7">
        <f t="shared" si="101"/>
        <v>-9.9337952614411917E-2</v>
      </c>
      <c r="BD119" s="7">
        <f t="shared" si="101"/>
        <v>0.44931744766854886</v>
      </c>
      <c r="BE119" s="7">
        <f t="shared" si="101"/>
        <v>0.38343938186543314</v>
      </c>
      <c r="BF119" s="7">
        <f t="shared" si="101"/>
        <v>0.44931744766854886</v>
      </c>
      <c r="BG119" s="7">
        <f t="shared" si="99"/>
        <v>-1.3560614768165169E-2</v>
      </c>
      <c r="BH119" s="7">
        <f t="shared" si="99"/>
        <v>-1.3560614768165169E-2</v>
      </c>
      <c r="BI119" s="7">
        <f t="shared" si="99"/>
        <v>-9.9337952614411917E-2</v>
      </c>
      <c r="BJ119" s="7">
        <f t="shared" si="99"/>
        <v>-0.44167751845679781</v>
      </c>
      <c r="BK119" s="7">
        <f t="shared" si="99"/>
        <v>-0.35838492663981514</v>
      </c>
      <c r="BL119" s="7">
        <f t="shared" si="99"/>
        <v>0.44920456806702225</v>
      </c>
      <c r="BM119" s="7">
        <f t="shared" si="99"/>
        <v>6.8114167071112064E-2</v>
      </c>
      <c r="BN119" s="7">
        <f t="shared" si="99"/>
        <v>-2.0345392037768306E-11</v>
      </c>
      <c r="BO119" s="7">
        <f t="shared" si="99"/>
        <v>-8.2528428535511011E-12</v>
      </c>
      <c r="BP119" s="7">
        <f t="shared" si="99"/>
        <v>-1.9496115832851046E-10</v>
      </c>
      <c r="BQ119" s="7">
        <f t="shared" si="99"/>
        <v>-1.192061449550863E-9</v>
      </c>
      <c r="BR119" s="7">
        <f t="shared" si="99"/>
        <v>-5.5334018478347957E-9</v>
      </c>
      <c r="BS119" s="7">
        <f t="shared" si="99"/>
        <v>5.9647493215773896E-12</v>
      </c>
      <c r="BT119" s="7">
        <f t="shared" si="99"/>
        <v>-7.3456796201298857E-12</v>
      </c>
      <c r="BU119" s="7">
        <f t="shared" si="99"/>
        <v>-0.43956633981839444</v>
      </c>
      <c r="BV119" s="7">
        <f t="shared" si="99"/>
        <v>0.13910341031987006</v>
      </c>
      <c r="BW119" s="7">
        <f t="shared" si="102"/>
        <v>0.45591550993784402</v>
      </c>
      <c r="BX119" s="7">
        <f t="shared" si="102"/>
        <v>0.1272800415391071</v>
      </c>
      <c r="BY119" s="7">
        <f t="shared" si="102"/>
        <v>-0.20201594387958299</v>
      </c>
      <c r="BZ119" s="7">
        <f t="shared" si="102"/>
        <v>0.49050780266613009</v>
      </c>
      <c r="CA119" s="7">
        <f t="shared" si="102"/>
        <v>-0.37369076069220186</v>
      </c>
      <c r="CB119" s="7">
        <f t="shared" si="102"/>
        <v>-0.12624687569310888</v>
      </c>
      <c r="CC119" s="7">
        <f t="shared" si="102"/>
        <v>0.14848394226096029</v>
      </c>
      <c r="CD119" s="7">
        <f t="shared" si="102"/>
        <v>-0.40492750614539941</v>
      </c>
      <c r="CE119" s="7">
        <f t="shared" si="102"/>
        <v>-0.27590413766925848</v>
      </c>
      <c r="CF119" s="7">
        <f t="shared" si="102"/>
        <v>0.20012461158074757</v>
      </c>
      <c r="CG119" s="7">
        <f t="shared" si="102"/>
        <v>-0.11111764656296452</v>
      </c>
      <c r="CH119" s="7">
        <f t="shared" si="102"/>
        <v>1.1870792368168237E-2</v>
      </c>
      <c r="CI119" s="7">
        <f t="shared" si="102"/>
        <v>-0.41303374479557853</v>
      </c>
      <c r="CJ119" s="7">
        <f t="shared" si="102"/>
        <v>0.42886020680036463</v>
      </c>
      <c r="CK119" s="7">
        <f t="shared" si="102"/>
        <v>-0.4145517196652273</v>
      </c>
      <c r="CL119" s="7">
        <f t="shared" si="102"/>
        <v>0.22250401359487304</v>
      </c>
      <c r="CM119" s="7">
        <f t="shared" si="97"/>
        <v>0.31443775966370779</v>
      </c>
      <c r="CN119" s="7">
        <f t="shared" si="97"/>
        <v>5.0061110739044068E-2</v>
      </c>
      <c r="CO119" s="7">
        <f t="shared" si="97"/>
        <v>-0.10585951181824171</v>
      </c>
      <c r="CP119" s="7">
        <f t="shared" si="97"/>
        <v>-0.48121688314919631</v>
      </c>
      <c r="CQ119" s="7">
        <f t="shared" si="97"/>
        <v>0.12827833253578547</v>
      </c>
      <c r="CR119" s="7">
        <f t="shared" si="97"/>
        <v>0.28658438980880163</v>
      </c>
      <c r="CS119" s="7">
        <f t="shared" si="97"/>
        <v>0.33616086034352843</v>
      </c>
      <c r="CT119" s="7">
        <f t="shared" si="97"/>
        <v>2.4166599786724419E-2</v>
      </c>
      <c r="CU119" s="7">
        <f t="shared" si="97"/>
        <v>3.4001043773677964E-2</v>
      </c>
      <c r="CV119" s="7">
        <f t="shared" si="97"/>
        <v>0.19594566655619872</v>
      </c>
      <c r="CW119" s="7">
        <f t="shared" si="97"/>
        <v>-0.24874190350457148</v>
      </c>
      <c r="CX119" s="7">
        <f t="shared" si="97"/>
        <v>0.38473072547518417</v>
      </c>
      <c r="CY119" s="7">
        <f t="shared" si="97"/>
        <v>0.39345413446968158</v>
      </c>
      <c r="CZ119" s="7">
        <f t="shared" si="97"/>
        <v>-0.34666302991162379</v>
      </c>
      <c r="DA119" s="7">
        <f t="shared" si="97"/>
        <v>-8.4102213131718839E-2</v>
      </c>
      <c r="DB119" s="7">
        <f t="shared" si="93"/>
        <v>0.13355832880669927</v>
      </c>
      <c r="DC119" s="7">
        <f t="shared" si="93"/>
        <v>5.0121711180354078E-2</v>
      </c>
      <c r="DD119" s="7">
        <f t="shared" si="93"/>
        <v>6.227043155464615E-2</v>
      </c>
      <c r="DE119" s="7">
        <f t="shared" si="93"/>
        <v>0.21639084628312619</v>
      </c>
      <c r="DF119" s="7">
        <f t="shared" si="93"/>
        <v>6.0287357620691338E-3</v>
      </c>
      <c r="DG119" s="7">
        <f t="shared" si="93"/>
        <v>3.2915757944075403E-3</v>
      </c>
      <c r="DH119" s="7">
        <f t="shared" si="93"/>
        <v>0.43079989431595467</v>
      </c>
      <c r="DI119" s="7">
        <f t="shared" si="93"/>
        <v>-4.849160143269815E-2</v>
      </c>
      <c r="DJ119" s="7">
        <f t="shared" si="93"/>
        <v>0.24586886761260016</v>
      </c>
      <c r="DK119" s="7">
        <f t="shared" si="93"/>
        <v>0.37399888100394946</v>
      </c>
      <c r="DL119" s="7">
        <f t="shared" si="93"/>
        <v>-4.2305746117194065E-2</v>
      </c>
      <c r="DM119" s="7">
        <f t="shared" si="93"/>
        <v>-0.39238838559884581</v>
      </c>
      <c r="DN119" s="7">
        <f t="shared" si="93"/>
        <v>-0.44370235472862074</v>
      </c>
      <c r="DO119" s="7">
        <f t="shared" si="93"/>
        <v>-0.37028961263704163</v>
      </c>
      <c r="DP119" s="7">
        <f t="shared" si="93"/>
        <v>-0.24059362830854381</v>
      </c>
      <c r="DQ119" s="7">
        <f t="shared" ref="DQ119:EF180" si="105">IF(MOD(DQ$3/$J119,1)&gt;0.5,-(1-MOD(DQ$3/$J119,1)),MOD(DQ$3/$J119,1))</f>
        <v>-0.41010247048661153</v>
      </c>
      <c r="DR119" s="7">
        <f t="shared" si="105"/>
        <v>6.8283625996654163E-2</v>
      </c>
      <c r="DS119" s="7">
        <f t="shared" si="105"/>
        <v>0.43996987123328002</v>
      </c>
      <c r="DT119" s="7">
        <f t="shared" si="105"/>
        <v>-0.12778813076596718</v>
      </c>
      <c r="DU119" s="7">
        <f t="shared" si="105"/>
        <v>-0.12806668156748802</v>
      </c>
      <c r="DV119" s="7">
        <f t="shared" si="105"/>
        <v>0</v>
      </c>
      <c r="DW119" s="7">
        <f t="shared" si="105"/>
        <v>0.29508794842120833</v>
      </c>
      <c r="DX119" s="7">
        <f t="shared" si="105"/>
        <v>0.1580250106676182</v>
      </c>
      <c r="DY119" s="7">
        <f t="shared" si="105"/>
        <v>0.13424054201609392</v>
      </c>
      <c r="DZ119" s="7">
        <f t="shared" si="105"/>
        <v>8.6212582971066709E-2</v>
      </c>
      <c r="EA119" s="7">
        <f t="shared" si="105"/>
        <v>0.27717130694873493</v>
      </c>
      <c r="EB119" s="7">
        <f t="shared" si="105"/>
        <v>5.6348239393457122E-2</v>
      </c>
      <c r="EC119" s="7">
        <f t="shared" si="105"/>
        <v>5.3343650115699193E-2</v>
      </c>
      <c r="ED119" s="7">
        <f t="shared" si="105"/>
        <v>2.770284875686202E-2</v>
      </c>
      <c r="EE119" s="7">
        <f t="shared" si="105"/>
        <v>0.41364622709693061</v>
      </c>
      <c r="EF119" s="7">
        <f t="shared" si="105"/>
        <v>0.46044977962543593</v>
      </c>
      <c r="EG119" s="7">
        <f t="shared" si="103"/>
        <v>0.29638675541135351</v>
      </c>
      <c r="EH119" s="7">
        <f t="shared" si="56"/>
        <v>0.29125829088916211</v>
      </c>
      <c r="EI119" s="7">
        <f t="shared" si="56"/>
        <v>-8.4990910248258666E-2</v>
      </c>
      <c r="EJ119" s="7">
        <f t="shared" si="98"/>
        <v>-8.0735370843798671E-2</v>
      </c>
      <c r="EK119" s="7">
        <f t="shared" si="98"/>
        <v>-0.36095355106120874</v>
      </c>
      <c r="EL119" s="7">
        <f t="shared" si="98"/>
        <v>0.40430666707849261</v>
      </c>
      <c r="EM119" s="7">
        <f t="shared" si="98"/>
        <v>4.4379338290080339E-2</v>
      </c>
      <c r="EN119" s="7">
        <f t="shared" si="98"/>
        <v>-0.34068724844804177</v>
      </c>
      <c r="EO119" s="7">
        <f t="shared" si="98"/>
        <v>0.34126179632312659</v>
      </c>
      <c r="EP119" s="7">
        <f t="shared" si="98"/>
        <v>-0.19179996456104265</v>
      </c>
      <c r="EQ119" s="7">
        <f t="shared" si="98"/>
        <v>-0.20004660921773088</v>
      </c>
      <c r="ER119" s="7">
        <f t="shared" si="98"/>
        <v>5.2643155396587371E-2</v>
      </c>
      <c r="ES119" s="7">
        <f t="shared" si="98"/>
        <v>-0.16714137740611035</v>
      </c>
      <c r="ET119" s="7">
        <f t="shared" si="98"/>
        <v>0.12077792698581025</v>
      </c>
      <c r="EU119" s="7">
        <f t="shared" si="98"/>
        <v>9.5399581489263419E-2</v>
      </c>
      <c r="EV119" s="7">
        <f t="shared" si="98"/>
        <v>-0.46731594571825008</v>
      </c>
      <c r="EW119" s="7">
        <f t="shared" si="98"/>
        <v>0.46994738841531319</v>
      </c>
      <c r="EX119" s="7">
        <f t="shared" si="98"/>
        <v>0.22637384738088207</v>
      </c>
      <c r="EY119" s="7">
        <f t="shared" si="98"/>
        <v>0.49961110651211182</v>
      </c>
      <c r="EZ119" s="7">
        <f t="shared" si="100"/>
        <v>0.32046059330649745</v>
      </c>
      <c r="FA119" s="7">
        <f t="shared" si="100"/>
        <v>0.15564795987057423</v>
      </c>
      <c r="FB119" s="7">
        <f t="shared" si="100"/>
        <v>0.1076719955277925</v>
      </c>
      <c r="FC119" s="7">
        <f t="shared" si="100"/>
        <v>-0.47195066214870596</v>
      </c>
      <c r="FD119" s="7">
        <f t="shared" si="100"/>
        <v>0.48943357707735347</v>
      </c>
      <c r="FE119" s="7">
        <f t="shared" si="100"/>
        <v>-0.23191408349621834</v>
      </c>
      <c r="FF119" s="7">
        <f t="shared" si="100"/>
        <v>-0.21909959140900148</v>
      </c>
      <c r="FG119" s="7">
        <f t="shared" si="100"/>
        <v>-0.3222880954270968</v>
      </c>
      <c r="FH119" s="7">
        <f t="shared" si="100"/>
        <v>-0.49177025068968305</v>
      </c>
      <c r="FI119" s="7">
        <f t="shared" si="100"/>
        <v>-0.41607439396744894</v>
      </c>
      <c r="FJ119" s="7">
        <f t="shared" si="100"/>
        <v>0.1768822236613623</v>
      </c>
      <c r="FK119" s="7">
        <f t="shared" si="100"/>
        <v>-0.42106605099345984</v>
      </c>
      <c r="FL119" s="7">
        <f t="shared" si="100"/>
        <v>0.43750617803905811</v>
      </c>
      <c r="FM119" s="7">
        <f t="shared" si="100"/>
        <v>0.39053324356744668</v>
      </c>
      <c r="FN119" s="7">
        <f t="shared" si="100"/>
        <v>-3.0516640273177131E-3</v>
      </c>
      <c r="FO119" s="7">
        <f t="shared" si="100"/>
        <v>-9.7932801582217621E-2</v>
      </c>
      <c r="FP119" s="7">
        <f t="shared" si="96"/>
        <v>0.30024400771160842</v>
      </c>
      <c r="FQ119" s="7">
        <f t="shared" si="96"/>
        <v>0.27347990437247205</v>
      </c>
      <c r="FR119" s="7">
        <f t="shared" si="96"/>
        <v>-0.12239699869148524</v>
      </c>
      <c r="FS119" s="7">
        <f t="shared" si="96"/>
        <v>9.9169897553327502E-2</v>
      </c>
      <c r="FT119" s="7">
        <f t="shared" si="96"/>
        <v>0.13535856673400559</v>
      </c>
      <c r="FU119" s="7">
        <f t="shared" si="96"/>
        <v>-0.33478821509113621</v>
      </c>
      <c r="FV119" s="7">
        <f t="shared" si="96"/>
        <v>-0.10005339410475278</v>
      </c>
      <c r="FW119" s="7">
        <f t="shared" si="96"/>
        <v>-0.19281340376775358</v>
      </c>
      <c r="FX119" s="7">
        <f t="shared" si="96"/>
        <v>-0.18439714284597386</v>
      </c>
      <c r="FY119" s="7">
        <f t="shared" si="96"/>
        <v>-0.37440849758822392</v>
      </c>
      <c r="FZ119" s="7">
        <f t="shared" si="96"/>
        <v>0.29071511434456632</v>
      </c>
      <c r="GA119" s="7">
        <f t="shared" si="96"/>
        <v>-0.26947678392332364</v>
      </c>
      <c r="GB119" s="7">
        <f t="shared" si="96"/>
        <v>-0.13416719984343217</v>
      </c>
      <c r="GC119" s="7">
        <f t="shared" si="96"/>
        <v>0.35256811256783749</v>
      </c>
      <c r="GD119" s="7">
        <f t="shared" si="96"/>
        <v>-0.39152814333317565</v>
      </c>
      <c r="GE119" s="7">
        <f t="shared" si="96"/>
        <v>0.49005503336951506</v>
      </c>
      <c r="GF119" s="7">
        <f t="shared" si="92"/>
        <v>-0.38140457825784324</v>
      </c>
      <c r="GG119" s="7">
        <f t="shared" si="92"/>
        <v>-3.8027032764262003E-2</v>
      </c>
      <c r="GH119" s="7">
        <f t="shared" si="92"/>
        <v>1.0303568554490994E-2</v>
      </c>
      <c r="GI119" s="7">
        <f t="shared" si="92"/>
        <v>-3.7032536924137105E-2</v>
      </c>
      <c r="GJ119" s="7">
        <f t="shared" si="92"/>
        <v>-0.31960367032121439</v>
      </c>
      <c r="GK119" s="7">
        <f t="shared" si="92"/>
        <v>9.9643658798644452E-2</v>
      </c>
    </row>
    <row r="120" spans="6:193">
      <c r="F120" s="20">
        <v>118</v>
      </c>
      <c r="G120">
        <f>'Class data q'!J119</f>
        <v>-5.0760609370472761E-19</v>
      </c>
      <c r="H120" s="20">
        <f>'Class data q'!K119</f>
        <v>-3.2089076957219792E-19</v>
      </c>
      <c r="J120" s="88">
        <v>-6.5739453450215928E-19</v>
      </c>
      <c r="K120" s="7">
        <f t="shared" si="66"/>
        <v>0.43273791626646557</v>
      </c>
      <c r="L120" s="7">
        <f t="shared" ref="L120:AA180" si="106">IF(MOD(L$3/$J120,1)&gt;0.5,-(1-MOD(L$3/$J120,1)),MOD(L$3/$J120,1))</f>
        <v>-0.34829486836969759</v>
      </c>
      <c r="M120" s="7">
        <f t="shared" si="106"/>
        <v>-0.1036689338884238</v>
      </c>
      <c r="N120" s="7">
        <f t="shared" si="106"/>
        <v>-4.0979264929786652E-2</v>
      </c>
      <c r="O120" s="7">
        <f t="shared" si="106"/>
        <v>0.38831039105280052</v>
      </c>
      <c r="P120" s="7">
        <f t="shared" si="106"/>
        <v>0.17355351754088133</v>
      </c>
      <c r="Q120" s="7">
        <f t="shared" si="106"/>
        <v>0.27057148332721681</v>
      </c>
      <c r="R120" s="7">
        <f t="shared" si="106"/>
        <v>0.19079389649937184</v>
      </c>
      <c r="S120" s="7">
        <f t="shared" si="106"/>
        <v>-0.28647159769761288</v>
      </c>
      <c r="T120" s="7">
        <f t="shared" si="106"/>
        <v>-0.49406079734865671</v>
      </c>
      <c r="U120" s="7">
        <f t="shared" si="106"/>
        <v>-0.13519150599159047</v>
      </c>
      <c r="V120" s="7">
        <f t="shared" si="106"/>
        <v>0.17035669456056346</v>
      </c>
      <c r="W120" s="7">
        <f t="shared" si="106"/>
        <v>0.47997776655234436</v>
      </c>
      <c r="X120" s="7">
        <f t="shared" si="106"/>
        <v>-0.34217163858142352</v>
      </c>
      <c r="Y120" s="7">
        <f t="shared" si="106"/>
        <v>0.1082501135042198</v>
      </c>
      <c r="Z120" s="7">
        <f t="shared" si="106"/>
        <v>-3.3671032004805479E-2</v>
      </c>
      <c r="AA120" s="7">
        <f t="shared" si="106"/>
        <v>0.34655733586049486</v>
      </c>
      <c r="AB120" s="7">
        <f t="shared" si="104"/>
        <v>-0.18667192210350769</v>
      </c>
      <c r="AC120" s="7">
        <f t="shared" si="104"/>
        <v>-0.29799996616069913</v>
      </c>
      <c r="AD120" s="7">
        <f t="shared" si="104"/>
        <v>-0.3533016117571548</v>
      </c>
      <c r="AE120" s="7">
        <f t="shared" si="104"/>
        <v>0.45767853225679289</v>
      </c>
      <c r="AF120" s="7">
        <f t="shared" si="104"/>
        <v>-0.33199421335569346</v>
      </c>
      <c r="AG120" s="7">
        <f t="shared" si="104"/>
        <v>-7.4520166952318334E-2</v>
      </c>
      <c r="AH120" s="7">
        <f t="shared" si="104"/>
        <v>-0.29560265706133282</v>
      </c>
      <c r="AI120" s="7">
        <f t="shared" si="104"/>
        <v>0.20760167138973884</v>
      </c>
      <c r="AJ120" s="7">
        <f t="shared" si="104"/>
        <v>0.24114659843530717</v>
      </c>
      <c r="AK120" s="7">
        <f t="shared" si="104"/>
        <v>0.34163746236345105</v>
      </c>
      <c r="AL120" s="7">
        <f t="shared" si="104"/>
        <v>0.33038970711686488</v>
      </c>
      <c r="AM120" s="7">
        <f t="shared" si="95"/>
        <v>-0.26255980453731809</v>
      </c>
      <c r="AN120" s="7">
        <f t="shared" si="95"/>
        <v>-0.21216537365160093</v>
      </c>
      <c r="AO120" s="7">
        <f t="shared" si="95"/>
        <v>0.11908805068826078</v>
      </c>
      <c r="AP120" s="7">
        <f t="shared" si="94"/>
        <v>1.735277335296459E-2</v>
      </c>
      <c r="AQ120" s="7">
        <f t="shared" si="94"/>
        <v>-0.23832247343945645</v>
      </c>
      <c r="AR120" s="7">
        <f t="shared" si="94"/>
        <v>0.11908805068826078</v>
      </c>
      <c r="AS120" s="7">
        <f t="shared" si="94"/>
        <v>0.1699556893559091</v>
      </c>
      <c r="AT120" s="7">
        <f t="shared" si="94"/>
        <v>0.11908805068826078</v>
      </c>
      <c r="AU120" s="7">
        <f t="shared" si="94"/>
        <v>1.735277335296459E-2</v>
      </c>
      <c r="AV120" s="7">
        <f t="shared" si="94"/>
        <v>0.11908805068826078</v>
      </c>
      <c r="AW120" s="7">
        <f t="shared" si="94"/>
        <v>1.735277335296459E-2</v>
      </c>
      <c r="AX120" s="7">
        <f t="shared" si="94"/>
        <v>1.735277335296459E-2</v>
      </c>
      <c r="AY120" s="7">
        <f t="shared" si="94"/>
        <v>0.11908805068826078</v>
      </c>
      <c r="AZ120" s="7">
        <f t="shared" si="94"/>
        <v>1.735277335296459E-2</v>
      </c>
      <c r="BA120" s="7">
        <f t="shared" si="94"/>
        <v>-0.23832247343945645</v>
      </c>
      <c r="BB120" s="7">
        <f t="shared" si="101"/>
        <v>6.8220412020612686E-2</v>
      </c>
      <c r="BC120" s="7">
        <f t="shared" si="101"/>
        <v>-0.30455530183602553</v>
      </c>
      <c r="BD120" s="7">
        <f t="shared" si="101"/>
        <v>0.11908805068826078</v>
      </c>
      <c r="BE120" s="7">
        <f t="shared" si="101"/>
        <v>6.8220412020612686E-2</v>
      </c>
      <c r="BF120" s="7">
        <f t="shared" si="101"/>
        <v>0.11908805068826078</v>
      </c>
      <c r="BG120" s="7">
        <f t="shared" si="99"/>
        <v>-0.23832247343945645</v>
      </c>
      <c r="BH120" s="7">
        <f t="shared" si="99"/>
        <v>-0.23832247343945645</v>
      </c>
      <c r="BI120" s="7">
        <f t="shared" si="99"/>
        <v>-0.30455530183602553</v>
      </c>
      <c r="BJ120" s="7">
        <f t="shared" si="99"/>
        <v>0.20325610584431186</v>
      </c>
      <c r="BK120" s="7">
        <f t="shared" si="99"/>
        <v>-0.18813299297585351</v>
      </c>
      <c r="BL120" s="7">
        <f t="shared" si="99"/>
        <v>0.34685255824875072</v>
      </c>
      <c r="BM120" s="7">
        <f t="shared" si="99"/>
        <v>-0.17525742682324486</v>
      </c>
      <c r="BN120" s="7">
        <f t="shared" si="99"/>
        <v>-1.5709655798445965E-11</v>
      </c>
      <c r="BO120" s="7">
        <f t="shared" si="99"/>
        <v>-6.372347094441011E-12</v>
      </c>
      <c r="BP120" s="7">
        <f t="shared" si="99"/>
        <v>-1.505389146672087E-10</v>
      </c>
      <c r="BQ120" s="7">
        <f t="shared" si="99"/>
        <v>-9.2044827315618249E-10</v>
      </c>
      <c r="BR120" s="7">
        <f t="shared" si="99"/>
        <v>-4.2726070459409016E-9</v>
      </c>
      <c r="BS120" s="7">
        <f t="shared" si="99"/>
        <v>4.6056712432918435E-12</v>
      </c>
      <c r="BT120" s="7">
        <f t="shared" si="99"/>
        <v>-5.6719073882049997E-12</v>
      </c>
      <c r="BU120" s="7">
        <f t="shared" si="99"/>
        <v>0.43273791626646557</v>
      </c>
      <c r="BV120" s="7">
        <f t="shared" si="99"/>
        <v>-0.34829486836969759</v>
      </c>
      <c r="BW120" s="7">
        <f t="shared" si="102"/>
        <v>-0.1036689338884238</v>
      </c>
      <c r="BX120" s="7">
        <f t="shared" si="102"/>
        <v>-4.0979264929786652E-2</v>
      </c>
      <c r="BY120" s="7">
        <f t="shared" si="102"/>
        <v>0.38831039105280052</v>
      </c>
      <c r="BZ120" s="7">
        <f t="shared" si="102"/>
        <v>0.37874478197723116</v>
      </c>
      <c r="CA120" s="7">
        <f t="shared" si="102"/>
        <v>0.4836036348506737</v>
      </c>
      <c r="CB120" s="7">
        <f t="shared" si="102"/>
        <v>-0.32533298192447102</v>
      </c>
      <c r="CC120" s="7">
        <f t="shared" si="102"/>
        <v>-0.11320003891547847</v>
      </c>
      <c r="CD120" s="7">
        <f t="shared" si="102"/>
        <v>0.23163256657518261</v>
      </c>
      <c r="CE120" s="7">
        <f t="shared" si="102"/>
        <v>-0.44089058722733165</v>
      </c>
      <c r="CF120" s="7">
        <f t="shared" si="102"/>
        <v>-0.30117744956021353</v>
      </c>
      <c r="CG120" s="7">
        <f t="shared" si="102"/>
        <v>-0.31365097287745003</v>
      </c>
      <c r="CH120" s="7">
        <f t="shared" si="102"/>
        <v>-0.21868565482236102</v>
      </c>
      <c r="CI120" s="7">
        <f t="shared" si="102"/>
        <v>-2.4783194391608809E-3</v>
      </c>
      <c r="CJ120" s="7">
        <f t="shared" si="102"/>
        <v>-0.35241130845178859</v>
      </c>
      <c r="CK120" s="7">
        <f t="shared" si="102"/>
        <v>0.45205291350944166</v>
      </c>
      <c r="CL120" s="7">
        <f t="shared" si="102"/>
        <v>-0.28389723160945013</v>
      </c>
      <c r="CM120" s="7">
        <f t="shared" si="97"/>
        <v>-3.5724081721522971E-2</v>
      </c>
      <c r="CN120" s="7">
        <f t="shared" si="97"/>
        <v>0.10177457007071666</v>
      </c>
      <c r="CO120" s="7">
        <f t="shared" si="97"/>
        <v>-4.3810921180675422E-2</v>
      </c>
      <c r="CP120" s="7">
        <f t="shared" si="97"/>
        <v>-0.42223582017289019</v>
      </c>
      <c r="CQ120" s="7">
        <f t="shared" si="97"/>
        <v>-6.5681799891521564E-2</v>
      </c>
      <c r="CR120" s="7">
        <f t="shared" si="97"/>
        <v>0.33507063184516284</v>
      </c>
      <c r="CS120" s="7">
        <f t="shared" si="97"/>
        <v>-0.10754395632536173</v>
      </c>
      <c r="CT120" s="7">
        <f t="shared" si="97"/>
        <v>-0.24740151316110115</v>
      </c>
      <c r="CU120" s="7">
        <f t="shared" si="97"/>
        <v>7.8048556765963895E-4</v>
      </c>
      <c r="CV120" s="7">
        <f t="shared" si="97"/>
        <v>0.37886906590541969</v>
      </c>
      <c r="CW120" s="7">
        <f t="shared" si="97"/>
        <v>0.12437935188060489</v>
      </c>
      <c r="CX120" s="7">
        <f t="shared" si="97"/>
        <v>6.9217520835751722E-2</v>
      </c>
      <c r="CY120" s="7">
        <f t="shared" si="97"/>
        <v>7.5953286545819232E-2</v>
      </c>
      <c r="CZ120" s="7">
        <f t="shared" si="97"/>
        <v>-0.17908194996176263</v>
      </c>
      <c r="DA120" s="7">
        <f t="shared" si="97"/>
        <v>0.47935728164552693</v>
      </c>
      <c r="DB120" s="7">
        <f t="shared" ref="DB120:DQ180" si="107">IF(MOD(DB$3/$J120,1)&gt;0.5,-(1-MOD(DB$3/$J120,1)),MOD(DB$3/$J120,1))</f>
        <v>-0.1247248264578662</v>
      </c>
      <c r="DC120" s="7">
        <f t="shared" si="107"/>
        <v>3.8701395717144552E-2</v>
      </c>
      <c r="DD120" s="7">
        <f t="shared" si="107"/>
        <v>4.8082009897905099E-2</v>
      </c>
      <c r="DE120" s="7">
        <f t="shared" si="107"/>
        <v>0.16708583115681055</v>
      </c>
      <c r="DF120" s="7">
        <f t="shared" si="107"/>
        <v>4.6550782666293306E-3</v>
      </c>
      <c r="DG120" s="7">
        <f t="shared" si="107"/>
        <v>2.5415847614211635E-3</v>
      </c>
      <c r="DH120" s="7">
        <f t="shared" si="107"/>
        <v>0.33264142009901815</v>
      </c>
      <c r="DI120" s="7">
        <f t="shared" si="107"/>
        <v>-3.7442709193466261E-2</v>
      </c>
      <c r="DJ120" s="7">
        <f t="shared" si="107"/>
        <v>0.1898472361759905</v>
      </c>
      <c r="DK120" s="7">
        <f t="shared" si="107"/>
        <v>0.28878261237769765</v>
      </c>
      <c r="DL120" s="7">
        <f t="shared" si="107"/>
        <v>-0.48836964603882271</v>
      </c>
      <c r="DM120" s="7">
        <f t="shared" si="107"/>
        <v>0.46916629495461687</v>
      </c>
      <c r="DN120" s="7">
        <f t="shared" si="107"/>
        <v>0.42954429924974613</v>
      </c>
      <c r="DO120" s="7">
        <f t="shared" si="107"/>
        <v>0.25837815829394084</v>
      </c>
      <c r="DP120" s="7">
        <f t="shared" si="107"/>
        <v>-0.41362563629966664</v>
      </c>
      <c r="DQ120" s="7">
        <f t="shared" si="107"/>
        <v>0.45548839384422479</v>
      </c>
      <c r="DR120" s="7">
        <f t="shared" si="105"/>
        <v>-0.17512657939643594</v>
      </c>
      <c r="DS120" s="7">
        <f t="shared" si="105"/>
        <v>0.11187033512951117</v>
      </c>
      <c r="DT120" s="7">
        <f t="shared" si="105"/>
        <v>0.44562527318424516</v>
      </c>
      <c r="DU120" s="7">
        <f t="shared" si="105"/>
        <v>0.44541019064729426</v>
      </c>
      <c r="DV120" s="7">
        <f t="shared" si="105"/>
        <v>-0.22785166735659812</v>
      </c>
      <c r="DW120" s="7">
        <f t="shared" si="105"/>
        <v>0</v>
      </c>
      <c r="DX120" s="7">
        <f t="shared" si="105"/>
        <v>-0.10583291885364088</v>
      </c>
      <c r="DY120" s="7">
        <f t="shared" si="105"/>
        <v>-0.1241980566657247</v>
      </c>
      <c r="DZ120" s="7">
        <f t="shared" si="105"/>
        <v>-0.3891344325192061</v>
      </c>
      <c r="EA120" s="7">
        <f t="shared" si="105"/>
        <v>0.30261069309066535</v>
      </c>
      <c r="EB120" s="7">
        <f t="shared" si="105"/>
        <v>-0.18434246826154899</v>
      </c>
      <c r="EC120" s="7">
        <f t="shared" si="105"/>
        <v>-0.18666245686264804</v>
      </c>
      <c r="ED120" s="7">
        <f t="shared" si="105"/>
        <v>-0.20646095887951477</v>
      </c>
      <c r="EE120" s="7">
        <f t="shared" si="105"/>
        <v>0.31939624455712895</v>
      </c>
      <c r="EF120" s="7">
        <f t="shared" si="105"/>
        <v>0.35553552960380219</v>
      </c>
      <c r="EG120" s="7">
        <f t="shared" si="103"/>
        <v>1.0028716518661884E-3</v>
      </c>
      <c r="EH120" s="7">
        <f t="shared" si="56"/>
        <v>0.22489460367863345</v>
      </c>
      <c r="EI120" s="7">
        <f t="shared" si="56"/>
        <v>-0.29347725699463612</v>
      </c>
      <c r="EJ120" s="7">
        <f t="shared" si="98"/>
        <v>-0.29019134933898394</v>
      </c>
      <c r="EK120" s="7">
        <f t="shared" si="98"/>
        <v>0.49343865002977455</v>
      </c>
      <c r="EL120" s="7">
        <f t="shared" si="98"/>
        <v>0.31218471886126903</v>
      </c>
      <c r="EM120" s="7">
        <f t="shared" si="98"/>
        <v>-0.19358423529209512</v>
      </c>
      <c r="EN120" s="7">
        <f t="shared" si="98"/>
        <v>-0.49091275819862201</v>
      </c>
      <c r="EO120" s="7">
        <f t="shared" si="98"/>
        <v>3.5653059669196185E-2</v>
      </c>
      <c r="EP120" s="7">
        <f t="shared" si="98"/>
        <v>-0.3759496901934708</v>
      </c>
      <c r="EQ120" s="7">
        <f t="shared" si="98"/>
        <v>0.16197934217176835</v>
      </c>
      <c r="ER120" s="7">
        <f t="shared" si="98"/>
        <v>-0.18720334269203576</v>
      </c>
      <c r="ES120" s="7">
        <f t="shared" si="98"/>
        <v>-0.35690960323644783</v>
      </c>
      <c r="ET120" s="7">
        <f t="shared" si="98"/>
        <v>0.40970347287242559</v>
      </c>
      <c r="EU120" s="7">
        <f t="shared" si="98"/>
        <v>0.16225595835542039</v>
      </c>
      <c r="EV120" s="7">
        <f t="shared" si="98"/>
        <v>0.41131110433938056</v>
      </c>
      <c r="EW120" s="7">
        <f t="shared" si="98"/>
        <v>0.36286909239500525</v>
      </c>
      <c r="EX120" s="7">
        <f t="shared" si="98"/>
        <v>-5.3057478547378079E-2</v>
      </c>
      <c r="EY120" s="7">
        <f t="shared" si="98"/>
        <v>-6.9929451849744195E-2</v>
      </c>
      <c r="EZ120" s="7">
        <f t="shared" si="100"/>
        <v>1.9591445442929123E-2</v>
      </c>
      <c r="FA120" s="7">
        <f t="shared" si="100"/>
        <v>0.20877664326701817</v>
      </c>
      <c r="FB120" s="7">
        <f t="shared" si="100"/>
        <v>-0.37256458289402361</v>
      </c>
      <c r="FC120" s="7">
        <f t="shared" si="100"/>
        <v>-0.36441591686807273</v>
      </c>
      <c r="FD120" s="7">
        <f t="shared" si="100"/>
        <v>-0.39423301216342743</v>
      </c>
      <c r="FE120" s="7">
        <f t="shared" si="100"/>
        <v>-0.17907207288812765</v>
      </c>
      <c r="FF120" s="7">
        <f t="shared" si="100"/>
        <v>-0.16917738418931116</v>
      </c>
      <c r="FG120" s="7">
        <f t="shared" si="100"/>
        <v>-0.24885421551485032</v>
      </c>
      <c r="FH120" s="7">
        <f t="shared" si="100"/>
        <v>-3.8646381006913089E-2</v>
      </c>
      <c r="FI120" s="7">
        <f t="shared" si="100"/>
        <v>0.38775721620253734</v>
      </c>
      <c r="FJ120" s="7">
        <f t="shared" si="100"/>
        <v>0.1493159959195367</v>
      </c>
      <c r="FK120" s="7">
        <f t="shared" si="100"/>
        <v>0.29530958597916879</v>
      </c>
      <c r="FL120" s="7">
        <f t="shared" si="100"/>
        <v>0.16035128357557937</v>
      </c>
      <c r="FM120" s="7">
        <f t="shared" si="100"/>
        <v>0.4405262084741608</v>
      </c>
      <c r="FN120" s="7">
        <f t="shared" si="100"/>
        <v>0.4408920367488065</v>
      </c>
      <c r="FO120" s="7">
        <f t="shared" si="100"/>
        <v>-0.35385360184753267</v>
      </c>
      <c r="FP120" s="7">
        <f t="shared" si="96"/>
        <v>0.33316292235945788</v>
      </c>
      <c r="FQ120" s="7">
        <f t="shared" si="96"/>
        <v>0.198712091498777</v>
      </c>
      <c r="FR120" s="7">
        <f t="shared" si="96"/>
        <v>-3.1106950405643374E-2</v>
      </c>
      <c r="FS120" s="7">
        <f t="shared" si="96"/>
        <v>-0.22713444504082858</v>
      </c>
      <c r="FT120" s="7">
        <f t="shared" si="96"/>
        <v>0.37029688333348432</v>
      </c>
      <c r="FU120" s="7">
        <f t="shared" si="96"/>
        <v>-0.25850616207128141</v>
      </c>
      <c r="FV120" s="7">
        <f t="shared" si="96"/>
        <v>0.46704060385350576</v>
      </c>
      <c r="FW120" s="7">
        <f t="shared" si="96"/>
        <v>0.1675644496996358</v>
      </c>
      <c r="FX120" s="7">
        <f t="shared" si="96"/>
        <v>-0.42089861995870681</v>
      </c>
      <c r="FY120" s="7">
        <f t="shared" si="96"/>
        <v>0.48304943550313356</v>
      </c>
      <c r="FZ120" s="7">
        <f t="shared" si="96"/>
        <v>0.40166185196260784</v>
      </c>
      <c r="GA120" s="7">
        <f t="shared" si="96"/>
        <v>-0.33741491604291696</v>
      </c>
      <c r="GB120" s="7">
        <f t="shared" si="96"/>
        <v>-4.1603897456298E-2</v>
      </c>
      <c r="GC120" s="7">
        <f t="shared" si="96"/>
        <v>-0.299507196913396</v>
      </c>
      <c r="GD120" s="7">
        <f t="shared" si="96"/>
        <v>0.13867680161160933</v>
      </c>
      <c r="GE120" s="7">
        <f t="shared" si="96"/>
        <v>6.0259851962030098E-2</v>
      </c>
      <c r="GF120" s="7">
        <f t="shared" si="92"/>
        <v>0.32339863548088488</v>
      </c>
      <c r="GG120" s="7">
        <f t="shared" si="92"/>
        <v>-0.27248634968736951</v>
      </c>
      <c r="GH120" s="7">
        <f t="shared" si="92"/>
        <v>-0.32516989289331377</v>
      </c>
      <c r="GI120" s="7">
        <f t="shared" si="92"/>
        <v>-0.28163792151519118</v>
      </c>
      <c r="GJ120" s="7">
        <f t="shared" si="92"/>
        <v>0.15656656033104355</v>
      </c>
      <c r="GK120" s="7">
        <f t="shared" si="92"/>
        <v>0.20346133993769477</v>
      </c>
    </row>
    <row r="121" spans="6:193">
      <c r="F121" s="20">
        <v>119</v>
      </c>
      <c r="G121">
        <f>'Class data q'!J120</f>
        <v>-6.5739453450215928E-19</v>
      </c>
      <c r="H121" s="20">
        <f>'Class data q'!K120</f>
        <v>-4.5812542879656032E-19</v>
      </c>
      <c r="J121" s="89">
        <v>-5.8782055207736522E-19</v>
      </c>
      <c r="K121" s="7">
        <f t="shared" si="66"/>
        <v>0.48395643878063338</v>
      </c>
      <c r="L121" s="7">
        <f t="shared" si="106"/>
        <v>-0.15280033624952027</v>
      </c>
      <c r="M121" s="7">
        <f t="shared" si="106"/>
        <v>0.12077933318726242</v>
      </c>
      <c r="N121" s="7">
        <f t="shared" si="106"/>
        <v>0.42760734380266552</v>
      </c>
      <c r="O121" s="7">
        <f t="shared" si="106"/>
        <v>-0.44737027304457522</v>
      </c>
      <c r="P121" s="7">
        <f t="shared" si="106"/>
        <v>-9.0332920446826392E-2</v>
      </c>
      <c r="Q121" s="7">
        <f t="shared" si="106"/>
        <v>0.40088481796101405</v>
      </c>
      <c r="R121" s="7">
        <f t="shared" si="106"/>
        <v>-0.43281981758548227</v>
      </c>
      <c r="S121" s="7">
        <f t="shared" si="106"/>
        <v>-0.35199917504354516</v>
      </c>
      <c r="T121" s="7">
        <f t="shared" si="106"/>
        <v>-0.43417822762753877</v>
      </c>
      <c r="U121" s="7">
        <f t="shared" si="106"/>
        <v>8.5525774017142453E-2</v>
      </c>
      <c r="V121" s="7">
        <f t="shared" si="106"/>
        <v>0.30887920080900089</v>
      </c>
      <c r="W121" s="7">
        <f t="shared" si="106"/>
        <v>0.41842834028181208</v>
      </c>
      <c r="X121" s="7">
        <f t="shared" si="106"/>
        <v>-0.2643115864037251</v>
      </c>
      <c r="Y121" s="7">
        <f t="shared" si="106"/>
        <v>0.12106251257364416</v>
      </c>
      <c r="Z121" s="7">
        <f t="shared" si="106"/>
        <v>-0.2743747504074463</v>
      </c>
      <c r="AA121" s="7">
        <f t="shared" si="106"/>
        <v>0.38757559204281378</v>
      </c>
      <c r="AB121" s="7">
        <f t="shared" si="104"/>
        <v>-9.0407044672487613E-2</v>
      </c>
      <c r="AC121" s="7">
        <f t="shared" si="104"/>
        <v>-0.21491178926056209</v>
      </c>
      <c r="AD121" s="7">
        <f t="shared" si="104"/>
        <v>-0.27675889453036995</v>
      </c>
      <c r="AE121" s="7">
        <f t="shared" si="104"/>
        <v>-0.36979177270987318</v>
      </c>
      <c r="AF121" s="7">
        <f t="shared" si="104"/>
        <v>0.39199276899572189</v>
      </c>
      <c r="AG121" s="7">
        <f t="shared" si="104"/>
        <v>-8.3340315835358725E-2</v>
      </c>
      <c r="AH121" s="7">
        <f t="shared" si="104"/>
        <v>-0.21223073652454227</v>
      </c>
      <c r="AI121" s="7">
        <f t="shared" si="104"/>
        <v>0.1042544576016553</v>
      </c>
      <c r="AJ121" s="7">
        <f t="shared" si="104"/>
        <v>-0.40629859384944211</v>
      </c>
      <c r="AK121" s="7">
        <f t="shared" si="104"/>
        <v>-0.18080996430622776</v>
      </c>
      <c r="AL121" s="7">
        <f t="shared" si="104"/>
        <v>-0.43281572591749295</v>
      </c>
      <c r="AM121" s="7">
        <f t="shared" si="95"/>
        <v>0.22209378093782561</v>
      </c>
      <c r="AN121" s="7">
        <f t="shared" si="95"/>
        <v>-9.6139075843552746E-2</v>
      </c>
      <c r="AO121" s="7">
        <f t="shared" si="95"/>
        <v>0.25154244020428895</v>
      </c>
      <c r="AP121" s="7">
        <f t="shared" si="94"/>
        <v>0.13776585473117198</v>
      </c>
      <c r="AQ121" s="7">
        <f t="shared" si="94"/>
        <v>-0.14817091501060231</v>
      </c>
      <c r="AR121" s="7">
        <f t="shared" si="94"/>
        <v>0.25154244020428895</v>
      </c>
      <c r="AS121" s="7">
        <f t="shared" si="94"/>
        <v>0.30843073294084755</v>
      </c>
      <c r="AT121" s="7">
        <f t="shared" si="94"/>
        <v>0.25154244020428895</v>
      </c>
      <c r="AU121" s="7">
        <f t="shared" si="94"/>
        <v>0.13776585473117198</v>
      </c>
      <c r="AV121" s="7">
        <f t="shared" si="94"/>
        <v>0.25154244020428895</v>
      </c>
      <c r="AW121" s="7">
        <f t="shared" si="94"/>
        <v>0.13776585473117198</v>
      </c>
      <c r="AX121" s="7">
        <f t="shared" si="94"/>
        <v>0.13776585473117198</v>
      </c>
      <c r="AY121" s="7">
        <f t="shared" si="94"/>
        <v>0.25154244020428895</v>
      </c>
      <c r="AZ121" s="7">
        <f t="shared" si="94"/>
        <v>0.13776585473117198</v>
      </c>
      <c r="BA121" s="7">
        <f t="shared" si="94"/>
        <v>-0.14817091501060231</v>
      </c>
      <c r="BB121" s="7">
        <f t="shared" si="101"/>
        <v>0.19465414746773058</v>
      </c>
      <c r="BC121" s="7">
        <f t="shared" si="101"/>
        <v>-0.22224300935750663</v>
      </c>
      <c r="BD121" s="7">
        <f t="shared" si="101"/>
        <v>0.25154244020428895</v>
      </c>
      <c r="BE121" s="7">
        <f t="shared" si="101"/>
        <v>0.19465414746773058</v>
      </c>
      <c r="BF121" s="7">
        <f t="shared" si="101"/>
        <v>0.25154244020428895</v>
      </c>
      <c r="BG121" s="7">
        <f t="shared" si="99"/>
        <v>-0.14817091501060231</v>
      </c>
      <c r="BH121" s="7">
        <f t="shared" si="99"/>
        <v>-0.14817091501060231</v>
      </c>
      <c r="BI121" s="7">
        <f t="shared" si="99"/>
        <v>-0.22224300935750663</v>
      </c>
      <c r="BJ121" s="7">
        <f t="shared" si="99"/>
        <v>0.34567256077207387</v>
      </c>
      <c r="BK121" s="7">
        <f t="shared" si="99"/>
        <v>0.14467739454154005</v>
      </c>
      <c r="BL121" s="7">
        <f t="shared" si="99"/>
        <v>0.38790575672286154</v>
      </c>
      <c r="BM121" s="7">
        <f t="shared" si="99"/>
        <v>-7.7641538626761819E-2</v>
      </c>
      <c r="BN121" s="7">
        <f t="shared" si="99"/>
        <v>-1.7569057320088177E-11</v>
      </c>
      <c r="BO121" s="7">
        <f t="shared" si="99"/>
        <v>-7.1266326173713423E-12</v>
      </c>
      <c r="BP121" s="7">
        <f t="shared" si="99"/>
        <v>-1.6835655092251045E-10</v>
      </c>
      <c r="BQ121" s="7">
        <f t="shared" si="99"/>
        <v>-1.02939179402739E-9</v>
      </c>
      <c r="BR121" s="7">
        <f t="shared" si="99"/>
        <v>-4.7783094148101668E-9</v>
      </c>
      <c r="BS121" s="7">
        <f t="shared" si="99"/>
        <v>5.1507949022090849E-12</v>
      </c>
      <c r="BT121" s="7">
        <f t="shared" si="99"/>
        <v>-6.3432592511958319E-12</v>
      </c>
      <c r="BU121" s="7">
        <f t="shared" si="99"/>
        <v>0.48395643878063338</v>
      </c>
      <c r="BV121" s="7">
        <f t="shared" si="99"/>
        <v>-0.15280033624952027</v>
      </c>
      <c r="BW121" s="7">
        <f t="shared" si="102"/>
        <v>0.12077933318726242</v>
      </c>
      <c r="BX121" s="7">
        <f t="shared" si="102"/>
        <v>0.42760734380266552</v>
      </c>
      <c r="BY121" s="7">
        <f t="shared" si="102"/>
        <v>-0.44737027304457522</v>
      </c>
      <c r="BZ121" s="7">
        <f t="shared" si="102"/>
        <v>0.42357271919657868</v>
      </c>
      <c r="CA121" s="7">
        <f t="shared" si="102"/>
        <v>-0.4591574158258277</v>
      </c>
      <c r="CB121" s="7">
        <f t="shared" si="102"/>
        <v>-0.24547991946809533</v>
      </c>
      <c r="CC121" s="7">
        <f t="shared" si="102"/>
        <v>-8.2390866507774385E-3</v>
      </c>
      <c r="CD121" s="7">
        <f t="shared" si="102"/>
        <v>0.3774076372798012</v>
      </c>
      <c r="CE121" s="7">
        <f t="shared" si="102"/>
        <v>-0.37471483287455964</v>
      </c>
      <c r="CF121" s="7">
        <f t="shared" si="102"/>
        <v>-0.10010613647079714</v>
      </c>
      <c r="CG121" s="7">
        <f t="shared" si="102"/>
        <v>-0.23241523693466526</v>
      </c>
      <c r="CH121" s="7">
        <f t="shared" si="102"/>
        <v>-0.12620989784598002</v>
      </c>
      <c r="CI121" s="7">
        <f t="shared" si="102"/>
        <v>0.23394678989963946</v>
      </c>
      <c r="CJ121" s="7">
        <f t="shared" si="102"/>
        <v>-3.9044774323504061E-2</v>
      </c>
      <c r="CK121" s="7">
        <f t="shared" si="102"/>
        <v>-0.49444245595589231</v>
      </c>
      <c r="CL121" s="7">
        <f t="shared" si="102"/>
        <v>-8.078064539075247E-2</v>
      </c>
      <c r="CM121" s="7">
        <f t="shared" si="97"/>
        <v>-9.3078591007905942E-2</v>
      </c>
      <c r="CN121" s="7">
        <f t="shared" si="97"/>
        <v>0.49311169284460021</v>
      </c>
      <c r="CO121" s="7">
        <f t="shared" si="97"/>
        <v>0.13459585881318681</v>
      </c>
      <c r="CP121" s="7">
        <f t="shared" si="97"/>
        <v>0.35630322175822471</v>
      </c>
      <c r="CQ121" s="7">
        <f t="shared" si="97"/>
        <v>0.42419453808913943</v>
      </c>
      <c r="CR121" s="7">
        <f t="shared" si="97"/>
        <v>-7.4494049865542422E-2</v>
      </c>
      <c r="CS121" s="7">
        <f t="shared" si="97"/>
        <v>0.47152332805889863</v>
      </c>
      <c r="CT121" s="7">
        <f t="shared" si="97"/>
        <v>-0.12200428974645661</v>
      </c>
      <c r="CU121" s="7">
        <f t="shared" si="97"/>
        <v>2.5086365265494237E-2</v>
      </c>
      <c r="CV121" s="7">
        <f t="shared" si="97"/>
        <v>-0.47473504784227316</v>
      </c>
      <c r="CW121" s="7">
        <f t="shared" si="97"/>
        <v>0.37581923633004122</v>
      </c>
      <c r="CX121" s="7">
        <f t="shared" si="97"/>
        <v>0.19576927330513083</v>
      </c>
      <c r="CY121" s="7">
        <f t="shared" si="97"/>
        <v>0.20330227899511</v>
      </c>
      <c r="CZ121" s="7">
        <f t="shared" si="97"/>
        <v>0.15479971195283104</v>
      </c>
      <c r="DA121" s="7">
        <f t="shared" si="97"/>
        <v>-0.34554714343886395</v>
      </c>
      <c r="DB121" s="7">
        <f t="shared" si="107"/>
        <v>-2.1127939064816692E-2</v>
      </c>
      <c r="DC121" s="7">
        <f t="shared" si="107"/>
        <v>4.3282062752218263E-2</v>
      </c>
      <c r="DD121" s="7">
        <f t="shared" si="107"/>
        <v>5.3772959116613846E-2</v>
      </c>
      <c r="DE121" s="7">
        <f t="shared" si="107"/>
        <v>0.18686197991386533</v>
      </c>
      <c r="DF121" s="7">
        <f t="shared" si="107"/>
        <v>5.2060497023233374E-3</v>
      </c>
      <c r="DG121" s="7">
        <f t="shared" si="107"/>
        <v>2.8424047529939781E-3</v>
      </c>
      <c r="DH121" s="7">
        <f t="shared" si="107"/>
        <v>0.37201259933720454</v>
      </c>
      <c r="DI121" s="7">
        <f t="shared" si="107"/>
        <v>-4.1874399072557189E-2</v>
      </c>
      <c r="DJ121" s="7">
        <f t="shared" si="107"/>
        <v>0.21231740709197047</v>
      </c>
      <c r="DK121" s="7">
        <f t="shared" si="107"/>
        <v>0.32296269731543509</v>
      </c>
      <c r="DL121" s="7">
        <f t="shared" si="107"/>
        <v>-0.30945425543601446</v>
      </c>
      <c r="DM121" s="7">
        <f t="shared" si="107"/>
        <v>-0.47530354802021302</v>
      </c>
      <c r="DN121" s="7">
        <f t="shared" si="107"/>
        <v>0.48038482774276658</v>
      </c>
      <c r="DO121" s="7">
        <f t="shared" si="107"/>
        <v>0.40731881639016287</v>
      </c>
      <c r="DP121" s="7">
        <f t="shared" si="107"/>
        <v>-0.3442228236040884</v>
      </c>
      <c r="DQ121" s="7">
        <f t="shared" si="107"/>
        <v>-0.4906003548461324</v>
      </c>
      <c r="DR121" s="7">
        <f t="shared" si="105"/>
        <v>-7.7495204200492052E-2</v>
      </c>
      <c r="DS121" s="7">
        <f t="shared" si="105"/>
        <v>0.24347044145714647</v>
      </c>
      <c r="DT121" s="7">
        <f t="shared" si="105"/>
        <v>-0.38327164613251696</v>
      </c>
      <c r="DU121" s="7">
        <f t="shared" si="105"/>
        <v>-0.38351218567091649</v>
      </c>
      <c r="DV121" s="7">
        <f t="shared" si="105"/>
        <v>-0.13646079248021992</v>
      </c>
      <c r="DW121" s="7">
        <f t="shared" si="105"/>
        <v>0.11835922064806814</v>
      </c>
      <c r="DX121" s="7">
        <f t="shared" si="105"/>
        <v>0</v>
      </c>
      <c r="DY121" s="7">
        <f t="shared" si="105"/>
        <v>-2.0538821210616343E-2</v>
      </c>
      <c r="DZ121" s="7">
        <f t="shared" si="105"/>
        <v>-0.19847363938337148</v>
      </c>
      <c r="EA121" s="7">
        <f t="shared" si="105"/>
        <v>-0.3064948791711477</v>
      </c>
      <c r="EB121" s="7">
        <f t="shared" si="105"/>
        <v>-8.7801878489259133E-2</v>
      </c>
      <c r="EC121" s="7">
        <f t="shared" si="105"/>
        <v>-9.0396459133096574E-2</v>
      </c>
      <c r="ED121" s="7">
        <f t="shared" si="105"/>
        <v>-0.11253829641867885</v>
      </c>
      <c r="EE121" s="7">
        <f t="shared" si="105"/>
        <v>0.35719973514083048</v>
      </c>
      <c r="EF121" s="7">
        <f t="shared" si="105"/>
        <v>0.39761643780040634</v>
      </c>
      <c r="EG121" s="7">
        <f t="shared" si="103"/>
        <v>0.11948079140705925</v>
      </c>
      <c r="EH121" s="7">
        <f t="shared" si="56"/>
        <v>0.25151295369799265</v>
      </c>
      <c r="EI121" s="7">
        <f t="shared" si="56"/>
        <v>-0.20985377576238595</v>
      </c>
      <c r="EJ121" s="7">
        <f t="shared" si="98"/>
        <v>-0.20617895063748926</v>
      </c>
      <c r="EK121" s="7">
        <f t="shared" si="98"/>
        <v>-0.4481583359150666</v>
      </c>
      <c r="EL121" s="7">
        <f t="shared" si="98"/>
        <v>0.34913465888392509</v>
      </c>
      <c r="EM121" s="7">
        <f t="shared" si="98"/>
        <v>-9.8137493862951675E-2</v>
      </c>
      <c r="EN121" s="7">
        <f t="shared" si="98"/>
        <v>-0.43065758901713624</v>
      </c>
      <c r="EO121" s="7">
        <f t="shared" si="98"/>
        <v>0.1582321486734295</v>
      </c>
      <c r="EP121" s="7">
        <f t="shared" si="98"/>
        <v>-0.30208758187958451</v>
      </c>
      <c r="EQ121" s="7">
        <f t="shared" si="98"/>
        <v>0.4178695321684418</v>
      </c>
      <c r="ER121" s="7">
        <f t="shared" si="98"/>
        <v>-9.1001363787710177E-2</v>
      </c>
      <c r="ES121" s="7">
        <f t="shared" si="98"/>
        <v>-0.28079392506925693</v>
      </c>
      <c r="ET121" s="7">
        <f t="shared" si="98"/>
        <v>-0.30508590208545128</v>
      </c>
      <c r="EU121" s="7">
        <f t="shared" si="98"/>
        <v>-0.46346189092392232</v>
      </c>
      <c r="EV121" s="7">
        <f t="shared" si="98"/>
        <v>0.45999356609288589</v>
      </c>
      <c r="EW121" s="7">
        <f t="shared" si="98"/>
        <v>0.40581799536814989</v>
      </c>
      <c r="EX121" s="7">
        <f t="shared" si="98"/>
        <v>5.9021900290270768E-2</v>
      </c>
      <c r="EY121" s="7">
        <f t="shared" si="98"/>
        <v>0.15851219402510974</v>
      </c>
      <c r="EZ121" s="7">
        <f t="shared" si="100"/>
        <v>0.14026949430499136</v>
      </c>
      <c r="FA121" s="7">
        <f t="shared" si="100"/>
        <v>-0.41143505400217339</v>
      </c>
      <c r="FB121" s="7">
        <f t="shared" si="100"/>
        <v>-0.17994259527029643</v>
      </c>
      <c r="FC121" s="7">
        <f t="shared" si="100"/>
        <v>-0.40754790078032899</v>
      </c>
      <c r="FD121" s="7">
        <f t="shared" si="100"/>
        <v>-0.44089412423683116</v>
      </c>
      <c r="FE121" s="7">
        <f t="shared" si="100"/>
        <v>-0.20026690387500046</v>
      </c>
      <c r="FF121" s="7">
        <f t="shared" si="100"/>
        <v>-0.18920108753323683</v>
      </c>
      <c r="FG121" s="7">
        <f t="shared" si="100"/>
        <v>-0.27830840651817446</v>
      </c>
      <c r="FH121" s="7">
        <f t="shared" si="100"/>
        <v>-0.17097821868546248</v>
      </c>
      <c r="FI121" s="7">
        <f t="shared" si="100"/>
        <v>5.4360694134409471E-2</v>
      </c>
      <c r="FJ121" s="7">
        <f t="shared" si="100"/>
        <v>0.15488216980970648</v>
      </c>
      <c r="FK121" s="7">
        <f t="shared" si="100"/>
        <v>-0.40410662749715698</v>
      </c>
      <c r="FL121" s="7">
        <f t="shared" si="100"/>
        <v>-0.31091252782675838</v>
      </c>
      <c r="FM121" s="7">
        <f t="shared" si="100"/>
        <v>0.23914212412408631</v>
      </c>
      <c r="FN121" s="7">
        <f t="shared" si="100"/>
        <v>4.8551524797204593E-2</v>
      </c>
      <c r="FO121" s="7">
        <f t="shared" si="100"/>
        <v>0.33122586726667436</v>
      </c>
      <c r="FP121" s="7">
        <f t="shared" si="96"/>
        <v>-0.28443326287419701</v>
      </c>
      <c r="FQ121" s="7">
        <f t="shared" si="96"/>
        <v>1.4425791266923227E-2</v>
      </c>
      <c r="FR121" s="7">
        <f t="shared" si="96"/>
        <v>0.12458995963397257</v>
      </c>
      <c r="FS121" s="7">
        <f t="shared" si="96"/>
        <v>0.49715690674851487</v>
      </c>
      <c r="FT121" s="7">
        <f t="shared" si="96"/>
        <v>0.47935791968585661</v>
      </c>
      <c r="FU121" s="7">
        <f t="shared" si="96"/>
        <v>-0.28910274994676144</v>
      </c>
      <c r="FV121" s="7">
        <f t="shared" si="96"/>
        <v>-0.35932161361532211</v>
      </c>
      <c r="FW121" s="7">
        <f t="shared" si="96"/>
        <v>0.42411568867054283</v>
      </c>
      <c r="FX121" s="7">
        <f t="shared" si="96"/>
        <v>0.47615791259567786</v>
      </c>
      <c r="FY121" s="7">
        <f t="shared" si="96"/>
        <v>-0.45977720977622627</v>
      </c>
      <c r="FZ121" s="7">
        <f t="shared" si="96"/>
        <v>0.15935755961337073</v>
      </c>
      <c r="GA121" s="7">
        <f t="shared" si="96"/>
        <v>0.28310364435583324</v>
      </c>
      <c r="GB121" s="7">
        <f t="shared" si="96"/>
        <v>0.21241289977200495</v>
      </c>
      <c r="GC121" s="7">
        <f t="shared" si="96"/>
        <v>0.110284862792696</v>
      </c>
      <c r="GD121" s="7">
        <f t="shared" si="96"/>
        <v>0.46986600621841035</v>
      </c>
      <c r="GE121" s="7">
        <f t="shared" si="96"/>
        <v>0.15014847697341338</v>
      </c>
      <c r="GF121" s="7">
        <f t="shared" si="92"/>
        <v>-0.39348084419827956</v>
      </c>
      <c r="GG121" s="7">
        <f t="shared" si="92"/>
        <v>-0.19505951421899681</v>
      </c>
      <c r="GH121" s="7">
        <f t="shared" si="92"/>
        <v>0.49050599517681803</v>
      </c>
      <c r="GI121" s="7">
        <f t="shared" si="92"/>
        <v>-0.39231210326044064</v>
      </c>
      <c r="GJ121" s="7">
        <f t="shared" si="92"/>
        <v>8.6368516824620656E-2</v>
      </c>
      <c r="GK121" s="7">
        <f t="shared" si="92"/>
        <v>-0.23378726601038302</v>
      </c>
    </row>
    <row r="122" spans="6:193">
      <c r="F122" s="20">
        <v>120</v>
      </c>
      <c r="G122">
        <f>'Class data q'!J121</f>
        <v>-5.8782055207736522E-19</v>
      </c>
      <c r="H122" s="20">
        <f>'Class data q'!K121</f>
        <v>-4.0130239570486513E-19</v>
      </c>
      <c r="J122" s="88">
        <v>-5.7574741085432242E-19</v>
      </c>
      <c r="K122" s="7">
        <f t="shared" si="66"/>
        <v>0.4941047682755581</v>
      </c>
      <c r="L122" s="7">
        <f t="shared" si="106"/>
        <v>-0.11406546399968298</v>
      </c>
      <c r="M122" s="7">
        <f t="shared" si="106"/>
        <v>0.16525103711466205</v>
      </c>
      <c r="N122" s="7">
        <f t="shared" si="106"/>
        <v>-0.47954789869752812</v>
      </c>
      <c r="O122" s="7">
        <f t="shared" si="106"/>
        <v>-0.41481238809844534</v>
      </c>
      <c r="P122" s="7">
        <f t="shared" si="106"/>
        <v>-1.8965718169226875E-2</v>
      </c>
      <c r="Q122" s="7">
        <f t="shared" si="106"/>
        <v>1.4423206509491138E-2</v>
      </c>
      <c r="R122" s="7">
        <f t="shared" si="106"/>
        <v>9.651124484310003E-2</v>
      </c>
      <c r="S122" s="7">
        <f t="shared" si="106"/>
        <v>-0.33705087831143032</v>
      </c>
      <c r="T122" s="7">
        <f t="shared" si="106"/>
        <v>-0.42231322218220191</v>
      </c>
      <c r="U122" s="7">
        <f t="shared" si="106"/>
        <v>0.12925822807480447</v>
      </c>
      <c r="V122" s="7">
        <f t="shared" si="106"/>
        <v>0.33632575660301178</v>
      </c>
      <c r="W122" s="7">
        <f t="shared" si="106"/>
        <v>0.40623306741262388</v>
      </c>
      <c r="X122" s="7">
        <f t="shared" si="106"/>
        <v>-0.24888456068714482</v>
      </c>
      <c r="Y122" s="7">
        <f t="shared" si="106"/>
        <v>0.12360113416978681</v>
      </c>
      <c r="Z122" s="7">
        <f t="shared" si="106"/>
        <v>-0.32206727500785615</v>
      </c>
      <c r="AA122" s="7">
        <f t="shared" si="106"/>
        <v>0.39570286238588664</v>
      </c>
      <c r="AB122" s="7">
        <f t="shared" si="104"/>
        <v>-7.133332588865704E-2</v>
      </c>
      <c r="AC122" s="7">
        <f t="shared" si="104"/>
        <v>-0.19844887399232214</v>
      </c>
      <c r="AD122" s="7">
        <f t="shared" si="104"/>
        <v>-0.26159288276891401</v>
      </c>
      <c r="AE122" s="7">
        <f t="shared" si="104"/>
        <v>-0.33560710460718002</v>
      </c>
      <c r="AF122" s="7">
        <f t="shared" si="104"/>
        <v>0.33730413467965992</v>
      </c>
      <c r="AG122" s="7">
        <f t="shared" si="104"/>
        <v>-8.5087921441018732E-2</v>
      </c>
      <c r="AH122" s="7">
        <f t="shared" si="104"/>
        <v>-0.19571160089352135</v>
      </c>
      <c r="AI122" s="7">
        <f t="shared" si="104"/>
        <v>-0.2220076643129687</v>
      </c>
      <c r="AJ122" s="7">
        <f t="shared" si="104"/>
        <v>-0.47202316698530922</v>
      </c>
      <c r="AK122" s="7">
        <f t="shared" si="104"/>
        <v>-0.27501599277454858</v>
      </c>
      <c r="AL122" s="7">
        <f t="shared" si="104"/>
        <v>0.46251735387713211</v>
      </c>
      <c r="AM122" s="7">
        <f t="shared" si="95"/>
        <v>0.26895369208466491</v>
      </c>
      <c r="AN122" s="7">
        <f t="shared" si="95"/>
        <v>0.30188935890600987</v>
      </c>
      <c r="AO122" s="7">
        <f t="shared" si="95"/>
        <v>0.27778667221012121</v>
      </c>
      <c r="AP122" s="7">
        <f t="shared" si="94"/>
        <v>0.1616242474637466</v>
      </c>
      <c r="AQ122" s="7">
        <f t="shared" si="94"/>
        <v>-0.13030847629687525</v>
      </c>
      <c r="AR122" s="7">
        <f t="shared" si="94"/>
        <v>0.27778667221012121</v>
      </c>
      <c r="AS122" s="7">
        <f t="shared" si="94"/>
        <v>0.33586788458330852</v>
      </c>
      <c r="AT122" s="7">
        <f t="shared" si="94"/>
        <v>0.27778667221012121</v>
      </c>
      <c r="AU122" s="7">
        <f t="shared" si="94"/>
        <v>0.1616242474637466</v>
      </c>
      <c r="AV122" s="7">
        <f t="shared" si="94"/>
        <v>0.27778667221012121</v>
      </c>
      <c r="AW122" s="7">
        <f t="shared" si="94"/>
        <v>0.1616242474637466</v>
      </c>
      <c r="AX122" s="7">
        <f t="shared" si="94"/>
        <v>0.1616242474637466</v>
      </c>
      <c r="AY122" s="7">
        <f t="shared" si="94"/>
        <v>0.27778667221012121</v>
      </c>
      <c r="AZ122" s="7">
        <f t="shared" si="94"/>
        <v>0.1616242474637466</v>
      </c>
      <c r="BA122" s="7">
        <f t="shared" si="94"/>
        <v>-0.13030847629687525</v>
      </c>
      <c r="BB122" s="7">
        <f t="shared" si="101"/>
        <v>0.21970545983693412</v>
      </c>
      <c r="BC122" s="7">
        <f t="shared" si="101"/>
        <v>-0.20593382618410372</v>
      </c>
      <c r="BD122" s="7">
        <f t="shared" si="101"/>
        <v>0.27778667221012121</v>
      </c>
      <c r="BE122" s="7">
        <f t="shared" si="101"/>
        <v>0.21970545983693412</v>
      </c>
      <c r="BF122" s="7">
        <f t="shared" si="101"/>
        <v>0.27778667221012121</v>
      </c>
      <c r="BG122" s="7">
        <f t="shared" si="99"/>
        <v>-0.13030847629687525</v>
      </c>
      <c r="BH122" s="7">
        <f t="shared" si="99"/>
        <v>-0.13030847629687525</v>
      </c>
      <c r="BI122" s="7">
        <f t="shared" si="99"/>
        <v>-0.20593382618410372</v>
      </c>
      <c r="BJ122" s="7">
        <f t="shared" si="99"/>
        <v>0.37389065530430554</v>
      </c>
      <c r="BK122" s="7">
        <f t="shared" si="99"/>
        <v>0.21061973934318523</v>
      </c>
      <c r="BL122" s="7">
        <f t="shared" si="99"/>
        <v>0.3960399504575709</v>
      </c>
      <c r="BM122" s="7">
        <f t="shared" si="99"/>
        <v>-5.8300133433286883E-2</v>
      </c>
      <c r="BN122" s="7">
        <f t="shared" si="99"/>
        <v>-1.7937429319658804E-11</v>
      </c>
      <c r="BO122" s="7">
        <f t="shared" si="99"/>
        <v>-7.2760686364858884E-12</v>
      </c>
      <c r="BP122" s="7">
        <f t="shared" si="99"/>
        <v>-1.7188694911851599E-10</v>
      </c>
      <c r="BQ122" s="7">
        <f t="shared" si="99"/>
        <v>-1.050977638250572E-9</v>
      </c>
      <c r="BR122" s="7">
        <f t="shared" si="99"/>
        <v>-4.8785082640279143E-9</v>
      </c>
      <c r="BS122" s="7">
        <f t="shared" si="99"/>
        <v>5.2588045486146578E-12</v>
      </c>
      <c r="BT122" s="7">
        <f t="shared" si="99"/>
        <v>-6.4762639695459256E-12</v>
      </c>
      <c r="BU122" s="7">
        <f t="shared" si="99"/>
        <v>0.4941047682755581</v>
      </c>
      <c r="BV122" s="7">
        <f t="shared" si="99"/>
        <v>-0.11406546399968298</v>
      </c>
      <c r="BW122" s="7">
        <f t="shared" si="102"/>
        <v>0.16525103711466205</v>
      </c>
      <c r="BX122" s="7">
        <f t="shared" si="102"/>
        <v>-0.47954789869752812</v>
      </c>
      <c r="BY122" s="7">
        <f t="shared" si="102"/>
        <v>-0.41481238809844534</v>
      </c>
      <c r="BZ122" s="7">
        <f t="shared" si="102"/>
        <v>0.43245483166583037</v>
      </c>
      <c r="CA122" s="7">
        <f t="shared" si="102"/>
        <v>-0.44781621172300567</v>
      </c>
      <c r="CB122" s="7">
        <f t="shared" si="102"/>
        <v>-0.22965800291901994</v>
      </c>
      <c r="CC122" s="7">
        <f t="shared" si="102"/>
        <v>1.2557653969544225E-2</v>
      </c>
      <c r="CD122" s="7">
        <f t="shared" si="102"/>
        <v>0.4062912008235795</v>
      </c>
      <c r="CE122" s="7">
        <f t="shared" si="102"/>
        <v>-0.36160290916451188</v>
      </c>
      <c r="CF122" s="7">
        <f t="shared" si="102"/>
        <v>-6.0266292659525211E-2</v>
      </c>
      <c r="CG122" s="7">
        <f t="shared" si="102"/>
        <v>-0.21631936039152533</v>
      </c>
      <c r="CH122" s="7">
        <f t="shared" si="102"/>
        <v>-0.10788694735811111</v>
      </c>
      <c r="CI122" s="7">
        <f t="shared" si="102"/>
        <v>0.28079155996851535</v>
      </c>
      <c r="CJ122" s="7">
        <f t="shared" si="102"/>
        <v>2.3045006578253258E-2</v>
      </c>
      <c r="CK122" s="7">
        <f t="shared" si="102"/>
        <v>-0.48384116186311943</v>
      </c>
      <c r="CL122" s="7">
        <f t="shared" si="102"/>
        <v>-4.0535555496536313E-2</v>
      </c>
      <c r="CM122" s="7">
        <f t="shared" si="97"/>
        <v>9.3695188614898228E-2</v>
      </c>
      <c r="CN122" s="7">
        <f t="shared" si="97"/>
        <v>0.36320192305139187</v>
      </c>
      <c r="CO122" s="7">
        <f t="shared" si="97"/>
        <v>0.36808288060541017</v>
      </c>
      <c r="CP122" s="7">
        <f t="shared" si="97"/>
        <v>-0.48943870256232813</v>
      </c>
      <c r="CQ122" s="7">
        <f t="shared" si="97"/>
        <v>0.31380911954626356</v>
      </c>
      <c r="CR122" s="7">
        <f t="shared" si="97"/>
        <v>-0.36309280571337865</v>
      </c>
      <c r="CS122" s="7">
        <f t="shared" si="97"/>
        <v>-0.41374150752792982</v>
      </c>
      <c r="CT122" s="7">
        <f t="shared" si="97"/>
        <v>9.1668933515961726E-2</v>
      </c>
      <c r="CU122" s="7">
        <f t="shared" si="97"/>
        <v>-0.17754619711973874</v>
      </c>
      <c r="CV122" s="7">
        <f t="shared" si="97"/>
        <v>-5.8763313499454739E-2</v>
      </c>
      <c r="CW122" s="7">
        <f t="shared" si="97"/>
        <v>0.4256390021159997</v>
      </c>
      <c r="CX122" s="7">
        <f t="shared" si="97"/>
        <v>0.22084396931699168</v>
      </c>
      <c r="CY122" s="7">
        <f t="shared" si="97"/>
        <v>0.22853493844686579</v>
      </c>
      <c r="CZ122" s="7">
        <f t="shared" si="97"/>
        <v>0.22095431679300548</v>
      </c>
      <c r="DA122" s="7">
        <f t="shared" si="97"/>
        <v>-0.31085407733459758</v>
      </c>
      <c r="DB122" s="7">
        <f t="shared" si="107"/>
        <v>-6.0147136707189297E-4</v>
      </c>
      <c r="DC122" s="7">
        <f t="shared" si="107"/>
        <v>4.4189666409969401E-2</v>
      </c>
      <c r="DD122" s="7">
        <f t="shared" si="107"/>
        <v>5.4900551733022593E-2</v>
      </c>
      <c r="DE122" s="7">
        <f t="shared" si="107"/>
        <v>0.19078038411366868</v>
      </c>
      <c r="DF122" s="7">
        <f t="shared" si="107"/>
        <v>5.3152180148252808E-3</v>
      </c>
      <c r="DG122" s="7">
        <f t="shared" si="107"/>
        <v>2.9020085885457935E-3</v>
      </c>
      <c r="DH122" s="7">
        <f t="shared" si="107"/>
        <v>0.37981352134549423</v>
      </c>
      <c r="DI122" s="7">
        <f t="shared" si="107"/>
        <v>-4.275248471237425E-2</v>
      </c>
      <c r="DJ122" s="7">
        <f t="shared" si="107"/>
        <v>0.21676959913244881</v>
      </c>
      <c r="DK122" s="7">
        <f t="shared" si="107"/>
        <v>0.32973506690139343</v>
      </c>
      <c r="DL122" s="7">
        <f t="shared" si="107"/>
        <v>-0.27400433914746469</v>
      </c>
      <c r="DM122" s="7">
        <f t="shared" si="107"/>
        <v>-0.46430092040165083</v>
      </c>
      <c r="DN122" s="7">
        <f t="shared" si="107"/>
        <v>0.49045826230348749</v>
      </c>
      <c r="DO122" s="7">
        <f t="shared" si="107"/>
        <v>0.43682960271035176</v>
      </c>
      <c r="DP122" s="7">
        <f t="shared" si="107"/>
        <v>-0.33047149739364479</v>
      </c>
      <c r="DQ122" s="7">
        <f t="shared" si="107"/>
        <v>-0.47991849377482554</v>
      </c>
      <c r="DR122" s="7">
        <f t="shared" si="105"/>
        <v>-5.8150730445768128E-2</v>
      </c>
      <c r="DS122" s="7">
        <f t="shared" si="105"/>
        <v>0.26954540760265644</v>
      </c>
      <c r="DT122" s="7">
        <f t="shared" si="105"/>
        <v>-0.34936964437348794</v>
      </c>
      <c r="DU122" s="7">
        <f t="shared" si="105"/>
        <v>-0.34961522790819899</v>
      </c>
      <c r="DV122" s="7">
        <f t="shared" si="105"/>
        <v>-0.11835279823227229</v>
      </c>
      <c r="DW122" s="7">
        <f t="shared" si="105"/>
        <v>0.14181066576866552</v>
      </c>
      <c r="DX122" s="7">
        <f t="shared" si="105"/>
        <v>2.0969510232148547E-2</v>
      </c>
      <c r="DY122" s="7">
        <f t="shared" si="105"/>
        <v>0</v>
      </c>
      <c r="DZ122" s="7">
        <f t="shared" si="105"/>
        <v>-0.16069651393093554</v>
      </c>
      <c r="EA122" s="7">
        <f t="shared" si="105"/>
        <v>-0.22904388574743351</v>
      </c>
      <c r="EB122" s="7">
        <f t="shared" si="105"/>
        <v>-6.8673530646492842E-2</v>
      </c>
      <c r="EC122" s="7">
        <f t="shared" si="105"/>
        <v>-7.1322518375689481E-2</v>
      </c>
      <c r="ED122" s="7">
        <f t="shared" si="105"/>
        <v>-9.3928659144790205E-2</v>
      </c>
      <c r="EE122" s="7">
        <f t="shared" si="105"/>
        <v>0.3646900386417869</v>
      </c>
      <c r="EF122" s="7">
        <f t="shared" si="105"/>
        <v>0.40595425976133243</v>
      </c>
      <c r="EG122" s="7">
        <f t="shared" si="103"/>
        <v>0.14295575531716342</v>
      </c>
      <c r="EH122" s="7">
        <f t="shared" si="56"/>
        <v>0.25678705715408062</v>
      </c>
      <c r="EI122" s="7">
        <f t="shared" si="56"/>
        <v>-0.19328479642834162</v>
      </c>
      <c r="EJ122" s="7">
        <f t="shared" si="98"/>
        <v>-0.18953291202038713</v>
      </c>
      <c r="EK122" s="7">
        <f t="shared" si="98"/>
        <v>-0.43658648649351162</v>
      </c>
      <c r="EL122" s="7">
        <f t="shared" si="98"/>
        <v>0.35645584168578931</v>
      </c>
      <c r="EM122" s="7">
        <f t="shared" si="98"/>
        <v>-7.9225878812519523E-2</v>
      </c>
      <c r="EN122" s="7">
        <f t="shared" si="98"/>
        <v>-0.41871875750443488</v>
      </c>
      <c r="EO122" s="7">
        <f t="shared" si="98"/>
        <v>0.18251970956624053</v>
      </c>
      <c r="EP122" s="7">
        <f t="shared" si="98"/>
        <v>-0.28745270028666492</v>
      </c>
      <c r="EQ122" s="7">
        <f t="shared" si="98"/>
        <v>0.46857107206324855</v>
      </c>
      <c r="ER122" s="7">
        <f t="shared" si="98"/>
        <v>-7.1940107584647417E-2</v>
      </c>
      <c r="ES122" s="7">
        <f t="shared" si="98"/>
        <v>-0.26571252592197325</v>
      </c>
      <c r="ET122" s="7">
        <f t="shared" si="98"/>
        <v>-0.24857487333447059</v>
      </c>
      <c r="EU122" s="7">
        <f t="shared" si="98"/>
        <v>-0.38930241885926797</v>
      </c>
      <c r="EV122" s="7">
        <f t="shared" si="98"/>
        <v>0.46963940588379322</v>
      </c>
      <c r="EW122" s="7">
        <f t="shared" si="98"/>
        <v>0.41432779997441233</v>
      </c>
      <c r="EX122" s="7">
        <f t="shared" si="98"/>
        <v>8.1229070864476949E-2</v>
      </c>
      <c r="EY122" s="7">
        <f t="shared" si="98"/>
        <v>0.20377513756393695</v>
      </c>
      <c r="EZ122" s="7">
        <f t="shared" si="100"/>
        <v>0.1641803871332268</v>
      </c>
      <c r="FA122" s="7">
        <f t="shared" si="100"/>
        <v>-0.33618460464834232</v>
      </c>
      <c r="FB122" s="7">
        <f t="shared" si="100"/>
        <v>-0.14177688289871915</v>
      </c>
      <c r="FC122" s="7">
        <f t="shared" si="100"/>
        <v>-0.41609398065583281</v>
      </c>
      <c r="FD122" s="7">
        <f t="shared" si="100"/>
        <v>-0.45013945808630962</v>
      </c>
      <c r="FE122" s="7">
        <f t="shared" si="100"/>
        <v>-0.20446640276496808</v>
      </c>
      <c r="FF122" s="7">
        <f t="shared" si="100"/>
        <v>-0.19316854167419861</v>
      </c>
      <c r="FG122" s="7">
        <f t="shared" si="100"/>
        <v>-0.28414439749635023</v>
      </c>
      <c r="FH122" s="7">
        <f t="shared" si="100"/>
        <v>0.36928368104145193</v>
      </c>
      <c r="FI122" s="7">
        <f t="shared" si="100"/>
        <v>0.19575069174819504</v>
      </c>
      <c r="FJ122" s="7">
        <f t="shared" si="100"/>
        <v>-0.24029072135651575</v>
      </c>
      <c r="FK122" s="7">
        <f t="shared" si="100"/>
        <v>-0.33523899577188132</v>
      </c>
      <c r="FL122" s="7">
        <f t="shared" si="100"/>
        <v>-1.7322576867108808E-2</v>
      </c>
      <c r="FM122" s="7">
        <f t="shared" si="100"/>
        <v>-0.41379452779963799</v>
      </c>
      <c r="FN122" s="7">
        <f t="shared" si="100"/>
        <v>-1.9875395346353741E-2</v>
      </c>
      <c r="FO122" s="7">
        <f t="shared" si="100"/>
        <v>8.0000897550554839E-2</v>
      </c>
      <c r="FP122" s="7">
        <f t="shared" si="96"/>
        <v>0.39505965742736926</v>
      </c>
      <c r="FQ122" s="7">
        <f t="shared" si="96"/>
        <v>-1.2777708330780513E-2</v>
      </c>
      <c r="FR122" s="7">
        <f t="shared" si="96"/>
        <v>-0.43897422620067417</v>
      </c>
      <c r="FS122" s="7">
        <f t="shared" si="96"/>
        <v>4.625281848429097E-2</v>
      </c>
      <c r="FT122" s="7">
        <f t="shared" si="96"/>
        <v>-0.30089507719094222</v>
      </c>
      <c r="FU122" s="7">
        <f t="shared" si="96"/>
        <v>-0.29516509301991234</v>
      </c>
      <c r="FV122" s="7">
        <f t="shared" si="96"/>
        <v>-0.32491739140436349</v>
      </c>
      <c r="FW122" s="7">
        <f t="shared" si="92"/>
        <v>0.47494820740803201</v>
      </c>
      <c r="FX122" s="7">
        <f t="shared" si="92"/>
        <v>-0.34610120732683924</v>
      </c>
      <c r="FY122" s="7">
        <f t="shared" si="92"/>
        <v>-0.448449002448989</v>
      </c>
      <c r="FZ122" s="7">
        <f t="shared" si="92"/>
        <v>0.3094857812152938</v>
      </c>
      <c r="GA122" s="7">
        <f t="shared" si="92"/>
        <v>0.27570351396616388</v>
      </c>
      <c r="GB122" s="7">
        <f t="shared" si="92"/>
        <v>-0.19870669285808162</v>
      </c>
      <c r="GC122" s="7">
        <f t="shared" si="92"/>
        <v>-0.10907425832408535</v>
      </c>
      <c r="GD122" s="7">
        <f t="shared" si="92"/>
        <v>-0.16134307907498169</v>
      </c>
      <c r="GE122" s="7">
        <f t="shared" si="92"/>
        <v>-0.3121123185178476</v>
      </c>
      <c r="GF122" s="7">
        <f t="shared" si="92"/>
        <v>-0.44911111246221935</v>
      </c>
      <c r="GG122" s="7">
        <f t="shared" si="92"/>
        <v>9.5519670483895425E-2</v>
      </c>
      <c r="GH122" s="7">
        <f t="shared" si="92"/>
        <v>-0.13781389892210427</v>
      </c>
      <c r="GI122" s="7">
        <f t="shared" si="92"/>
        <v>-8.6544926562659441E-3</v>
      </c>
      <c r="GJ122" s="7">
        <f t="shared" si="92"/>
        <v>-0.20947363133637964</v>
      </c>
      <c r="GK122" s="7">
        <f t="shared" si="92"/>
        <v>7.5852983005095354E-2</v>
      </c>
    </row>
    <row r="123" spans="6:193">
      <c r="F123" s="20">
        <v>121</v>
      </c>
      <c r="G123">
        <f>'Class data q'!J122</f>
        <v>-5.7574741085432242E-19</v>
      </c>
      <c r="H123" s="20">
        <f>'Class data q'!K122</f>
        <v>-4.3583496802276919E-19</v>
      </c>
      <c r="J123" s="89">
        <v>-1.0589742198795931E-18</v>
      </c>
      <c r="K123" s="7">
        <f t="shared" si="66"/>
        <v>0.26863689000641894</v>
      </c>
      <c r="L123" s="7">
        <f t="shared" si="106"/>
        <v>2.5352558881357679E-2</v>
      </c>
      <c r="M123" s="7">
        <f t="shared" si="106"/>
        <v>0.17721249022487773</v>
      </c>
      <c r="N123" s="7">
        <f t="shared" si="106"/>
        <v>0.45769778372112135</v>
      </c>
      <c r="O123" s="7">
        <f t="shared" si="106"/>
        <v>-0.1381587519907348</v>
      </c>
      <c r="P123" s="7">
        <f t="shared" si="106"/>
        <v>-0.3424729750799429</v>
      </c>
      <c r="Q123" s="7">
        <f t="shared" si="106"/>
        <v>-0.39600041775418049</v>
      </c>
      <c r="R123" s="7">
        <f t="shared" si="106"/>
        <v>7.7626379517653277E-2</v>
      </c>
      <c r="S123" s="7">
        <f t="shared" si="106"/>
        <v>-1.7438926799357546E-2</v>
      </c>
      <c r="T123" s="7">
        <f t="shared" si="106"/>
        <v>0.31407909689358704</v>
      </c>
      <c r="U123" s="7">
        <f t="shared" si="106"/>
        <v>0.15764377341850611</v>
      </c>
      <c r="V123" s="7">
        <f t="shared" si="106"/>
        <v>-0.27346097763399024</v>
      </c>
      <c r="W123" s="7">
        <f t="shared" si="106"/>
        <v>-0.32282162083885746</v>
      </c>
      <c r="X123" s="7">
        <f t="shared" si="106"/>
        <v>0.4083694969328468</v>
      </c>
      <c r="Y123" s="7">
        <f t="shared" si="106"/>
        <v>6.7199967327820145E-2</v>
      </c>
      <c r="Z123" s="7">
        <f t="shared" si="106"/>
        <v>-0.26247098023532156</v>
      </c>
      <c r="AA123" s="7">
        <f t="shared" si="106"/>
        <v>0.21513734159857312</v>
      </c>
      <c r="AB123" s="7">
        <f t="shared" si="104"/>
        <v>-0.49509872560722568</v>
      </c>
      <c r="AC123" s="7">
        <f t="shared" si="104"/>
        <v>0.43579057620379036</v>
      </c>
      <c r="AD123" s="7">
        <f t="shared" si="104"/>
        <v>0.40146018469698008</v>
      </c>
      <c r="AE123" s="7">
        <f t="shared" si="104"/>
        <v>-9.5096101323692395E-2</v>
      </c>
      <c r="AF123" s="7">
        <f t="shared" si="104"/>
        <v>-0.44766531759857586</v>
      </c>
      <c r="AG123" s="7">
        <f t="shared" si="104"/>
        <v>-4.6260947193041857E-2</v>
      </c>
      <c r="AH123" s="7">
        <f t="shared" si="104"/>
        <v>0.43727878797500319</v>
      </c>
      <c r="AI123" s="7">
        <f t="shared" si="104"/>
        <v>-0.23890440940647295</v>
      </c>
      <c r="AJ123" s="7">
        <f t="shared" si="104"/>
        <v>7.093281957952513E-2</v>
      </c>
      <c r="AK123" s="7">
        <f t="shared" si="104"/>
        <v>3.5222628412874712E-2</v>
      </c>
      <c r="AL123" s="7">
        <f t="shared" si="104"/>
        <v>-0.12586940032065286</v>
      </c>
      <c r="AM123" s="7">
        <f t="shared" si="95"/>
        <v>-0.29629432603042005</v>
      </c>
      <c r="AN123" s="7">
        <f t="shared" si="95"/>
        <v>-0.41363238904108357</v>
      </c>
      <c r="AO123" s="7">
        <f t="shared" si="95"/>
        <v>-0.30528774512302459</v>
      </c>
      <c r="AP123" s="7">
        <f t="shared" si="94"/>
        <v>-0.36844340465729497</v>
      </c>
      <c r="AQ123" s="7">
        <f t="shared" si="94"/>
        <v>0.47283742475898755</v>
      </c>
      <c r="AR123" s="7">
        <f t="shared" si="94"/>
        <v>-0.30528774512302459</v>
      </c>
      <c r="AS123" s="7">
        <f t="shared" si="94"/>
        <v>-0.2737099153558894</v>
      </c>
      <c r="AT123" s="7">
        <f t="shared" si="94"/>
        <v>-0.30528774512302459</v>
      </c>
      <c r="AU123" s="7">
        <f t="shared" si="94"/>
        <v>-0.36844340465729497</v>
      </c>
      <c r="AV123" s="7">
        <f t="shared" si="94"/>
        <v>-0.30528774512302459</v>
      </c>
      <c r="AW123" s="7">
        <f t="shared" si="94"/>
        <v>-0.36844340465729497</v>
      </c>
      <c r="AX123" s="7">
        <f t="shared" si="94"/>
        <v>-0.36844340465729497</v>
      </c>
      <c r="AY123" s="7">
        <f t="shared" si="94"/>
        <v>-0.30528774512302459</v>
      </c>
      <c r="AZ123" s="7">
        <f t="shared" si="94"/>
        <v>-0.36844340465729497</v>
      </c>
      <c r="BA123" s="7">
        <f t="shared" si="94"/>
        <v>0.47283742475898755</v>
      </c>
      <c r="BB123" s="7">
        <f t="shared" si="101"/>
        <v>-0.33686557489015978</v>
      </c>
      <c r="BC123" s="7">
        <f t="shared" si="101"/>
        <v>0.43172112695385806</v>
      </c>
      <c r="BD123" s="7">
        <f t="shared" si="101"/>
        <v>-0.30528774512302459</v>
      </c>
      <c r="BE123" s="7">
        <f t="shared" si="101"/>
        <v>-0.33686557489015978</v>
      </c>
      <c r="BF123" s="7">
        <f t="shared" si="101"/>
        <v>-0.30528774512302459</v>
      </c>
      <c r="BG123" s="7">
        <f t="shared" si="99"/>
        <v>0.47283742475898755</v>
      </c>
      <c r="BH123" s="7">
        <f t="shared" si="99"/>
        <v>0.47283742475898755</v>
      </c>
      <c r="BI123" s="7">
        <f t="shared" si="99"/>
        <v>0.43172112695385806</v>
      </c>
      <c r="BJ123" s="7">
        <f t="shared" si="99"/>
        <v>-0.25303754072658935</v>
      </c>
      <c r="BK123" s="7">
        <f t="shared" si="99"/>
        <v>-0.25443720209279852</v>
      </c>
      <c r="BL123" s="7">
        <f t="shared" si="99"/>
        <v>0.21532061101236882</v>
      </c>
      <c r="BM123" s="7">
        <f t="shared" si="99"/>
        <v>-0.4880127865253483</v>
      </c>
      <c r="BN123" s="7">
        <f t="shared" si="99"/>
        <v>-9.7523100706098376E-12</v>
      </c>
      <c r="BO123" s="7">
        <f t="shared" si="99"/>
        <v>-3.9558356590418953E-12</v>
      </c>
      <c r="BP123" s="7">
        <f t="shared" si="99"/>
        <v>-9.3452134919402852E-11</v>
      </c>
      <c r="BQ123" s="7">
        <f t="shared" si="99"/>
        <v>-5.7139981635145887E-10</v>
      </c>
      <c r="BR123" s="7">
        <f t="shared" si="99"/>
        <v>-2.652367214750484E-9</v>
      </c>
      <c r="BS123" s="7">
        <f t="shared" si="99"/>
        <v>2.8591282452542438E-12</v>
      </c>
      <c r="BT123" s="7">
        <f t="shared" si="99"/>
        <v>-3.521072322598684E-12</v>
      </c>
      <c r="BU123" s="7">
        <f t="shared" si="99"/>
        <v>0.26863689000641894</v>
      </c>
      <c r="BV123" s="7">
        <f t="shared" si="99"/>
        <v>2.5352558881357679E-2</v>
      </c>
      <c r="BW123" s="7">
        <f t="shared" si="102"/>
        <v>0.17721249022487773</v>
      </c>
      <c r="BX123" s="7">
        <f t="shared" si="102"/>
        <v>0.45769778372112135</v>
      </c>
      <c r="BY123" s="7">
        <f t="shared" si="102"/>
        <v>-0.1381587519907348</v>
      </c>
      <c r="BZ123" s="7">
        <f t="shared" si="102"/>
        <v>0.23511880173188127</v>
      </c>
      <c r="CA123" s="7">
        <f t="shared" si="102"/>
        <v>0.30021352781596383</v>
      </c>
      <c r="CB123" s="7">
        <f t="shared" si="102"/>
        <v>0.41882267005721008</v>
      </c>
      <c r="CC123" s="7">
        <f t="shared" si="102"/>
        <v>-0.449488536482052</v>
      </c>
      <c r="CD123" s="7">
        <f t="shared" si="102"/>
        <v>-0.23542188036130618</v>
      </c>
      <c r="CE123" s="7">
        <f t="shared" si="102"/>
        <v>0.34708632679203044</v>
      </c>
      <c r="CF123" s="7">
        <f t="shared" si="102"/>
        <v>5.4602311164020367E-2</v>
      </c>
      <c r="CG123" s="7">
        <f t="shared" si="102"/>
        <v>0.42607467747660654</v>
      </c>
      <c r="CH123" s="7">
        <f t="shared" si="102"/>
        <v>0.4850276528037803</v>
      </c>
      <c r="CI123" s="7">
        <f t="shared" si="102"/>
        <v>0.24003003160886394</v>
      </c>
      <c r="CJ123" s="7">
        <f t="shared" si="102"/>
        <v>-0.35641859569403289</v>
      </c>
      <c r="CK123" s="7">
        <f t="shared" si="102"/>
        <v>0.28062733640548276</v>
      </c>
      <c r="CL123" s="7">
        <f t="shared" si="102"/>
        <v>6.5329598592348548E-2</v>
      </c>
      <c r="CM123" s="7">
        <f t="shared" si="97"/>
        <v>-5.5902814575844673E-2</v>
      </c>
      <c r="CN123" s="7">
        <f t="shared" si="97"/>
        <v>3.2197918348689569E-2</v>
      </c>
      <c r="CO123" s="7">
        <f t="shared" si="97"/>
        <v>0.18064553604534783</v>
      </c>
      <c r="CP123" s="7">
        <f t="shared" si="97"/>
        <v>8.3372512651050279E-2</v>
      </c>
      <c r="CQ123" s="7">
        <f t="shared" si="97"/>
        <v>-0.45097209481401279</v>
      </c>
      <c r="CR123" s="7">
        <f t="shared" si="97"/>
        <v>-0.16846542366307915</v>
      </c>
      <c r="CS123" s="7">
        <f t="shared" si="97"/>
        <v>3.7159737249750524E-2</v>
      </c>
      <c r="CT123" s="7">
        <f t="shared" si="97"/>
        <v>0.12719889951706875</v>
      </c>
      <c r="CU123" s="7">
        <f t="shared" si="97"/>
        <v>0.10714957967654826</v>
      </c>
      <c r="CV123" s="7">
        <f t="shared" si="97"/>
        <v>0.48225195497283835</v>
      </c>
      <c r="CW123" s="7">
        <f t="shared" si="97"/>
        <v>0.31878127806958267</v>
      </c>
      <c r="CX123" s="7">
        <f t="shared" si="97"/>
        <v>-0.33624658542557129</v>
      </c>
      <c r="CY123" s="7">
        <f t="shared" si="97"/>
        <v>-0.33206512804883836</v>
      </c>
      <c r="CZ123" s="7">
        <f t="shared" si="97"/>
        <v>-0.24881845699276761</v>
      </c>
      <c r="DA123" s="7">
        <f t="shared" si="97"/>
        <v>-8.163827478225294E-2</v>
      </c>
      <c r="DB123" s="7">
        <f t="shared" si="107"/>
        <v>-0.45664294326499122</v>
      </c>
      <c r="DC123" s="7">
        <f t="shared" si="107"/>
        <v>2.4025217559072314E-2</v>
      </c>
      <c r="DD123" s="7">
        <f t="shared" si="107"/>
        <v>2.9848555254117056E-2</v>
      </c>
      <c r="DE123" s="7">
        <f t="shared" si="107"/>
        <v>0.10372425516432966</v>
      </c>
      <c r="DF123" s="7">
        <f t="shared" si="107"/>
        <v>2.8897993480047693E-3</v>
      </c>
      <c r="DG123" s="7">
        <f t="shared" si="107"/>
        <v>1.5777758322787331E-3</v>
      </c>
      <c r="DH123" s="7">
        <f t="shared" si="107"/>
        <v>0.20649856003765144</v>
      </c>
      <c r="DI123" s="7">
        <f t="shared" si="107"/>
        <v>-2.3243844768513044E-2</v>
      </c>
      <c r="DJ123" s="7">
        <f t="shared" si="107"/>
        <v>0.11785417728736328</v>
      </c>
      <c r="DK123" s="7">
        <f t="shared" si="107"/>
        <v>0.17927170224969177</v>
      </c>
      <c r="DL123" s="7">
        <f t="shared" si="107"/>
        <v>-6.1603659251844856E-2</v>
      </c>
      <c r="DM123" s="7">
        <f t="shared" si="107"/>
        <v>0.29125105435603688</v>
      </c>
      <c r="DN123" s="7">
        <f t="shared" si="107"/>
        <v>0.26665434280869471</v>
      </c>
      <c r="DO123" s="7">
        <f t="shared" si="107"/>
        <v>-0.21881863781972954</v>
      </c>
      <c r="DP123" s="7">
        <f t="shared" si="107"/>
        <v>0.36401197935924262</v>
      </c>
      <c r="DQ123" s="7">
        <f t="shared" si="107"/>
        <v>0.28276002854574367</v>
      </c>
      <c r="DR123" s="7">
        <f t="shared" si="105"/>
        <v>-0.48793155850145209</v>
      </c>
      <c r="DS123" s="7">
        <f t="shared" si="105"/>
        <v>-0.30976838938313955</v>
      </c>
      <c r="DT123" s="7">
        <f t="shared" si="105"/>
        <v>-0.10257857491793387</v>
      </c>
      <c r="DU123" s="7">
        <f t="shared" si="105"/>
        <v>-0.10271209477290677</v>
      </c>
      <c r="DV123" s="7">
        <f t="shared" si="105"/>
        <v>0.47933753643449711</v>
      </c>
      <c r="DW123" s="7">
        <f t="shared" si="105"/>
        <v>-0.37921573333777092</v>
      </c>
      <c r="DX123" s="7">
        <f t="shared" si="105"/>
        <v>-0.44491514425705159</v>
      </c>
      <c r="DY123" s="7">
        <f t="shared" si="105"/>
        <v>-0.45631593286587679</v>
      </c>
      <c r="DZ123" s="7">
        <f t="shared" si="105"/>
        <v>0</v>
      </c>
      <c r="EA123" s="7">
        <f t="shared" si="105"/>
        <v>5.0208757181124497E-2</v>
      </c>
      <c r="EB123" s="7">
        <f t="shared" si="105"/>
        <v>-0.49365263731222186</v>
      </c>
      <c r="EC123" s="7">
        <f t="shared" si="105"/>
        <v>-0.49509284973461987</v>
      </c>
      <c r="ED123" s="7">
        <f t="shared" si="105"/>
        <v>0.49261655170982888</v>
      </c>
      <c r="EE123" s="7">
        <f t="shared" si="105"/>
        <v>0.19827616345206725</v>
      </c>
      <c r="EF123" s="7">
        <f t="shared" si="105"/>
        <v>0.22071086301746354</v>
      </c>
      <c r="EG123" s="7">
        <f t="shared" si="103"/>
        <v>-0.37859316639481089</v>
      </c>
      <c r="EH123" s="7">
        <f t="shared" si="56"/>
        <v>0.13961103162093311</v>
      </c>
      <c r="EI123" s="7">
        <f t="shared" si="56"/>
        <v>0.43859820289677132</v>
      </c>
      <c r="EJ123" s="7">
        <f t="shared" si="98"/>
        <v>0.44063804267110518</v>
      </c>
      <c r="EK123" s="7">
        <f t="shared" si="98"/>
        <v>0.30631895050153385</v>
      </c>
      <c r="EL123" s="7">
        <f t="shared" si="98"/>
        <v>0.19379936176144705</v>
      </c>
      <c r="EM123" s="7">
        <f t="shared" si="98"/>
        <v>-0.49938978088094266</v>
      </c>
      <c r="EN123" s="7">
        <f t="shared" si="98"/>
        <v>0.31603335006876532</v>
      </c>
      <c r="EO123" s="7">
        <f t="shared" ref="EJ123:EY180" si="108">IF(MOD(EO$3/$J123,1)&gt;0.5,-(1-MOD(EO$3/$J123,1)),MOD(EO$3/$J123,1))</f>
        <v>-0.35708287483676426</v>
      </c>
      <c r="EP123" s="7">
        <f t="shared" si="108"/>
        <v>0.3874006139335831</v>
      </c>
      <c r="EQ123" s="7">
        <f t="shared" si="108"/>
        <v>0.3421227604689896</v>
      </c>
      <c r="ER123" s="7">
        <f t="shared" si="108"/>
        <v>-0.49542862314756431</v>
      </c>
      <c r="ES123" s="7">
        <f t="shared" si="108"/>
        <v>0.39922040035238365</v>
      </c>
      <c r="ET123" s="7">
        <f t="shared" si="108"/>
        <v>0.49590600328053513</v>
      </c>
      <c r="EU123" s="7">
        <f t="shared" si="108"/>
        <v>-3.6921253894065975E-2</v>
      </c>
      <c r="EV123" s="7">
        <f t="shared" si="108"/>
        <v>0.25533546227735393</v>
      </c>
      <c r="EW123" s="7">
        <f t="shared" si="108"/>
        <v>0.22526342341682196</v>
      </c>
      <c r="EX123" s="7">
        <f t="shared" si="108"/>
        <v>-0.41215298124875199</v>
      </c>
      <c r="EY123" s="7">
        <f t="shared" si="108"/>
        <v>0.19815742983982298</v>
      </c>
      <c r="EZ123" s="7">
        <f t="shared" si="100"/>
        <v>-0.36705367224562913</v>
      </c>
      <c r="FA123" s="7">
        <f t="shared" si="100"/>
        <v>-8.0419446265951322E-3</v>
      </c>
      <c r="FB123" s="7">
        <f t="shared" si="100"/>
        <v>1.0286301948272403E-2</v>
      </c>
      <c r="FC123" s="7">
        <f t="shared" si="100"/>
        <v>-0.2262236677129903</v>
      </c>
      <c r="FD123" s="7">
        <f t="shared" si="100"/>
        <v>-0.24473365134991498</v>
      </c>
      <c r="FE123" s="7">
        <f t="shared" si="100"/>
        <v>-0.11116512544754154</v>
      </c>
      <c r="FF123" s="7">
        <f t="shared" si="100"/>
        <v>-0.10502265837979574</v>
      </c>
      <c r="FG123" s="7">
        <f t="shared" si="100"/>
        <v>-0.15448478168419066</v>
      </c>
      <c r="FH123" s="7">
        <f t="shared" si="100"/>
        <v>-0.28556679929593543</v>
      </c>
      <c r="FI123" s="7">
        <f t="shared" si="100"/>
        <v>0.27169571260080261</v>
      </c>
      <c r="FJ123" s="7">
        <f t="shared" si="100"/>
        <v>-0.46063951223004374</v>
      </c>
      <c r="FK123" s="7">
        <f t="shared" si="100"/>
        <v>0.35195287828124222</v>
      </c>
      <c r="FL123" s="7">
        <f t="shared" si="100"/>
        <v>0.24267822040540921</v>
      </c>
      <c r="FM123" s="7">
        <f t="shared" si="100"/>
        <v>-0.34182506097982213</v>
      </c>
      <c r="FN123" s="7">
        <f t="shared" si="100"/>
        <v>-0.282377426752209</v>
      </c>
      <c r="FO123" s="7">
        <f t="shared" si="100"/>
        <v>-0.12123288182684888</v>
      </c>
      <c r="FP123" s="7">
        <f t="shared" si="96"/>
        <v>-0.48415743283524471</v>
      </c>
      <c r="FQ123" s="7">
        <f t="shared" si="96"/>
        <v>-0.19115039314009152</v>
      </c>
      <c r="FR123" s="7">
        <f t="shared" si="96"/>
        <v>8.1866894710836746E-2</v>
      </c>
      <c r="FS123" s="7">
        <f t="shared" si="96"/>
        <v>6.4097443519246511E-2</v>
      </c>
      <c r="FT123" s="7">
        <f t="shared" si="96"/>
        <v>-0.18306712087245192</v>
      </c>
      <c r="FU123" s="7">
        <f t="shared" si="96"/>
        <v>-0.16047655824908769</v>
      </c>
      <c r="FV123" s="7">
        <f t="shared" ref="FP123:GE180" si="109">IF(MOD(FV$3/$J123,1)&gt;0.5,-(1-MOD(FV$3/$J123,1)),MOD(FV$3/$J123,1))</f>
        <v>-8.9284274573087741E-2</v>
      </c>
      <c r="FW123" s="7">
        <f t="shared" si="109"/>
        <v>0.34558990734990624</v>
      </c>
      <c r="FX123" s="7">
        <f t="shared" si="109"/>
        <v>-0.29501310783237766</v>
      </c>
      <c r="FY123" s="7">
        <f t="shared" si="109"/>
        <v>0.29986948958041648</v>
      </c>
      <c r="FZ123" s="7">
        <f t="shared" si="109"/>
        <v>-2.5949041809825157E-2</v>
      </c>
      <c r="GA123" s="7">
        <f t="shared" si="109"/>
        <v>0.39874532613413294</v>
      </c>
      <c r="GB123" s="7">
        <f t="shared" si="109"/>
        <v>0.41455188711367441</v>
      </c>
      <c r="GC123" s="7">
        <f t="shared" si="109"/>
        <v>0.37483330902938405</v>
      </c>
      <c r="GD123" s="7">
        <f t="shared" si="109"/>
        <v>0.47273424129679142</v>
      </c>
      <c r="GE123" s="7">
        <f t="shared" si="109"/>
        <v>2.8814330607929151E-3</v>
      </c>
      <c r="GF123" s="7">
        <f t="shared" si="92"/>
        <v>0.17995251584113703</v>
      </c>
      <c r="GG123" s="7">
        <f t="shared" si="92"/>
        <v>-0.18447604128226658</v>
      </c>
      <c r="GH123" s="7">
        <f t="shared" si="92"/>
        <v>0.25966737597661904</v>
      </c>
      <c r="GI123" s="7">
        <f t="shared" si="92"/>
        <v>-0.31522732379003671</v>
      </c>
      <c r="GJ123" s="7">
        <f t="shared" si="92"/>
        <v>0.4081569890259118</v>
      </c>
      <c r="GK123" s="7">
        <f t="shared" si="92"/>
        <v>0.19650106531631373</v>
      </c>
    </row>
    <row r="124" spans="6:193">
      <c r="F124" s="20">
        <v>122</v>
      </c>
      <c r="G124">
        <f>'Class data q'!J123</f>
        <v>-1.0589742198795931E-18</v>
      </c>
      <c r="H124" s="20">
        <f>'Class data q'!K123</f>
        <v>-1.2114971616356E-18</v>
      </c>
      <c r="J124" s="88">
        <v>-2.1711182192261916E-18</v>
      </c>
      <c r="K124" s="7">
        <f t="shared" si="66"/>
        <v>0.13102904231848733</v>
      </c>
      <c r="L124" s="7">
        <f t="shared" si="106"/>
        <v>-0.49987894877049666</v>
      </c>
      <c r="M124" s="7">
        <f t="shared" si="106"/>
        <v>-0.4258084762824581</v>
      </c>
      <c r="N124" s="7">
        <f t="shared" si="106"/>
        <v>0.19875489513578226</v>
      </c>
      <c r="O124" s="7">
        <f t="shared" si="106"/>
        <v>0.42036755768921258</v>
      </c>
      <c r="P124" s="7">
        <f t="shared" si="106"/>
        <v>0.21257165962080649</v>
      </c>
      <c r="Q124" s="7">
        <f t="shared" si="106"/>
        <v>-2.7781324434954513E-2</v>
      </c>
      <c r="R124" s="7">
        <f t="shared" si="106"/>
        <v>-0.49474660096714729</v>
      </c>
      <c r="S124" s="7">
        <f t="shared" si="106"/>
        <v>0.45883259447096236</v>
      </c>
      <c r="T124" s="7">
        <f t="shared" si="106"/>
        <v>0.15319371541726365</v>
      </c>
      <c r="U124" s="7">
        <f t="shared" si="106"/>
        <v>-0.4353532198300748</v>
      </c>
      <c r="V124" s="7">
        <f t="shared" si="106"/>
        <v>0.35437319239868215</v>
      </c>
      <c r="W124" s="7">
        <f t="shared" si="106"/>
        <v>-0.15745792700774119</v>
      </c>
      <c r="X124" s="7">
        <f t="shared" si="106"/>
        <v>0.19918434915589894</v>
      </c>
      <c r="Y124" s="7">
        <f t="shared" si="106"/>
        <v>3.2777134080831258E-2</v>
      </c>
      <c r="Z124" s="7">
        <f t="shared" si="106"/>
        <v>0.38422320370384155</v>
      </c>
      <c r="AA124" s="7">
        <f t="shared" si="106"/>
        <v>0.10493435892565886</v>
      </c>
      <c r="AB124" s="7">
        <f t="shared" si="104"/>
        <v>0.2462682264058679</v>
      </c>
      <c r="AC124" s="7">
        <f t="shared" si="104"/>
        <v>0.21255912339530145</v>
      </c>
      <c r="AD124" s="7">
        <f t="shared" si="104"/>
        <v>0.19581429612512055</v>
      </c>
      <c r="AE124" s="7">
        <f t="shared" si="104"/>
        <v>0.44137158984750369</v>
      </c>
      <c r="AF124" s="7">
        <f t="shared" si="104"/>
        <v>0.29389370105461765</v>
      </c>
      <c r="AG124" s="7">
        <f t="shared" si="104"/>
        <v>-2.2564017947444004E-2</v>
      </c>
      <c r="AH124" s="7">
        <f t="shared" si="104"/>
        <v>0.21328500643818682</v>
      </c>
      <c r="AI124" s="7">
        <f t="shared" si="104"/>
        <v>-0.46559478633020035</v>
      </c>
      <c r="AJ124" s="7">
        <f t="shared" si="104"/>
        <v>-0.36752212583917299</v>
      </c>
      <c r="AK124" s="7">
        <f t="shared" si="104"/>
        <v>-0.12772102847292999</v>
      </c>
      <c r="AL124" s="7">
        <f t="shared" si="104"/>
        <v>9.1653385527408204E-2</v>
      </c>
      <c r="AM124" s="7">
        <f t="shared" si="95"/>
        <v>2.2782876679116271E-2</v>
      </c>
      <c r="AN124" s="7">
        <f t="shared" si="95"/>
        <v>-0.17731397561240669</v>
      </c>
      <c r="AO124" s="7">
        <f t="shared" si="95"/>
        <v>0.33884952078350788</v>
      </c>
      <c r="AP124" s="7">
        <f t="shared" si="94"/>
        <v>0.30804501889409813</v>
      </c>
      <c r="AQ124" s="7">
        <f t="shared" si="94"/>
        <v>0.23062891673972835</v>
      </c>
      <c r="AR124" s="7">
        <f t="shared" si="94"/>
        <v>0.33884952078350788</v>
      </c>
      <c r="AS124" s="7">
        <f t="shared" si="94"/>
        <v>0.35425177172821276</v>
      </c>
      <c r="AT124" s="7">
        <f t="shared" si="94"/>
        <v>0.33884952078350788</v>
      </c>
      <c r="AU124" s="7">
        <f t="shared" si="94"/>
        <v>0.30804501889409813</v>
      </c>
      <c r="AV124" s="7">
        <f t="shared" si="94"/>
        <v>0.33884952078350788</v>
      </c>
      <c r="AW124" s="7">
        <f t="shared" si="94"/>
        <v>0.30804501889409813</v>
      </c>
      <c r="AX124" s="7">
        <f t="shared" si="94"/>
        <v>0.30804501889409813</v>
      </c>
      <c r="AY124" s="7">
        <f t="shared" si="94"/>
        <v>0.33884952078350788</v>
      </c>
      <c r="AZ124" s="7">
        <f t="shared" si="94"/>
        <v>0.30804501889409813</v>
      </c>
      <c r="BA124" s="7">
        <f t="shared" si="94"/>
        <v>0.23062891673972835</v>
      </c>
      <c r="BB124" s="7">
        <f t="shared" si="101"/>
        <v>0.32344726983880301</v>
      </c>
      <c r="BC124" s="7">
        <f t="shared" si="101"/>
        <v>0.21057422832757799</v>
      </c>
      <c r="BD124" s="7">
        <f t="shared" si="101"/>
        <v>0.33884952078350788</v>
      </c>
      <c r="BE124" s="7">
        <f t="shared" si="101"/>
        <v>0.32344726983880301</v>
      </c>
      <c r="BF124" s="7">
        <f t="shared" si="101"/>
        <v>0.33884952078350788</v>
      </c>
      <c r="BG124" s="7">
        <f t="shared" si="99"/>
        <v>0.23062891673972835</v>
      </c>
      <c r="BH124" s="7">
        <f t="shared" si="99"/>
        <v>0.23062891673972835</v>
      </c>
      <c r="BI124" s="7">
        <f t="shared" si="99"/>
        <v>0.21057422832757799</v>
      </c>
      <c r="BJ124" s="7">
        <f t="shared" si="99"/>
        <v>0.36433483012745738</v>
      </c>
      <c r="BK124" s="7">
        <f t="shared" si="99"/>
        <v>-0.14859265340998118</v>
      </c>
      <c r="BL124" s="7">
        <f t="shared" si="99"/>
        <v>0.10502374953681189</v>
      </c>
      <c r="BM124" s="7">
        <f t="shared" si="99"/>
        <v>0.24972443010076387</v>
      </c>
      <c r="BN124" s="7">
        <f t="shared" si="99"/>
        <v>-4.7567505490064832E-12</v>
      </c>
      <c r="BO124" s="7">
        <f t="shared" si="99"/>
        <v>-1.9294565944960596E-12</v>
      </c>
      <c r="BP124" s="7">
        <f t="shared" si="99"/>
        <v>-4.5581760588220277E-11</v>
      </c>
      <c r="BQ124" s="7">
        <f t="shared" si="99"/>
        <v>-2.787032826745417E-10</v>
      </c>
      <c r="BR124" s="7">
        <f t="shared" si="99"/>
        <v>-1.2937059201689749E-9</v>
      </c>
      <c r="BS124" s="7">
        <f t="shared" si="99"/>
        <v>1.3945546936329156E-12</v>
      </c>
      <c r="BT124" s="7">
        <f t="shared" si="99"/>
        <v>-1.7174039967926547E-12</v>
      </c>
      <c r="BU124" s="7">
        <f t="shared" si="99"/>
        <v>0.13102904231848733</v>
      </c>
      <c r="BV124" s="7">
        <f t="shared" si="99"/>
        <v>-0.49987894877049666</v>
      </c>
      <c r="BW124" s="7">
        <f t="shared" si="102"/>
        <v>-0.4258084762824581</v>
      </c>
      <c r="BX124" s="7">
        <f t="shared" si="102"/>
        <v>0.19875489513578226</v>
      </c>
      <c r="BY124" s="7">
        <f t="shared" si="102"/>
        <v>0.42036755768921258</v>
      </c>
      <c r="BZ124" s="7">
        <f t="shared" si="102"/>
        <v>0.11468042018079713</v>
      </c>
      <c r="CA124" s="7">
        <f t="shared" si="102"/>
        <v>0.14643071187966916</v>
      </c>
      <c r="CB124" s="7">
        <f t="shared" si="102"/>
        <v>0.20428293879353937</v>
      </c>
      <c r="CC124" s="7">
        <f t="shared" si="102"/>
        <v>0.26851483371618107</v>
      </c>
      <c r="CD124" s="7">
        <f t="shared" si="102"/>
        <v>0.37292696022327421</v>
      </c>
      <c r="CE124" s="7">
        <f t="shared" si="102"/>
        <v>0.16929316372116504</v>
      </c>
      <c r="CF124" s="7">
        <f t="shared" si="102"/>
        <v>-0.48561222974483076</v>
      </c>
      <c r="CG124" s="7">
        <f t="shared" si="102"/>
        <v>0.20782014318504111</v>
      </c>
      <c r="CH124" s="7">
        <f t="shared" si="102"/>
        <v>0.23657476396240501</v>
      </c>
      <c r="CI124" s="7">
        <f t="shared" si="102"/>
        <v>-0.39516889328196636</v>
      </c>
      <c r="CJ124" s="7">
        <f t="shared" si="102"/>
        <v>-0.19833460931765712</v>
      </c>
      <c r="CK124" s="7">
        <f t="shared" si="102"/>
        <v>0.13687744500288021</v>
      </c>
      <c r="CL124" s="7">
        <f t="shared" si="102"/>
        <v>-0.48037993942768409</v>
      </c>
      <c r="CM124" s="7">
        <f t="shared" si="97"/>
        <v>0.41150915393703569</v>
      </c>
      <c r="CN124" s="7">
        <f t="shared" ref="CN124:DC180" si="110">IF(MOD(CN$3/$J124,1)&gt;0.5,-(1-MOD(CN$3/$J124,1)),MOD(CN$3/$J124,1))</f>
        <v>0.23407449981637285</v>
      </c>
      <c r="CO124" s="7">
        <f t="shared" si="110"/>
        <v>1.4642052618703882E-2</v>
      </c>
      <c r="CP124" s="7">
        <f t="shared" si="110"/>
        <v>-8.313788364963548E-3</v>
      </c>
      <c r="CQ124" s="7">
        <f t="shared" si="110"/>
        <v>0.48616101784875987</v>
      </c>
      <c r="CR124" s="7">
        <f t="shared" si="110"/>
        <v>0.18517907524148747</v>
      </c>
      <c r="CS124" s="7">
        <f t="shared" si="110"/>
        <v>0.48139048114573746</v>
      </c>
      <c r="CT124" s="7">
        <f t="shared" si="110"/>
        <v>-0.3297913995404862</v>
      </c>
      <c r="CU124" s="7">
        <f t="shared" si="110"/>
        <v>0.29512214585270513</v>
      </c>
      <c r="CV124" s="7">
        <f t="shared" si="110"/>
        <v>0.28216362050271471</v>
      </c>
      <c r="CW124" s="7">
        <f t="shared" si="110"/>
        <v>-0.35675756263825398</v>
      </c>
      <c r="CX124" s="7">
        <f t="shared" si="110"/>
        <v>0.3237491851742148</v>
      </c>
      <c r="CY124" s="7">
        <f t="shared" si="110"/>
        <v>0.32578871278918903</v>
      </c>
      <c r="CZ124" s="7">
        <f t="shared" si="110"/>
        <v>-0.14585208122173432</v>
      </c>
      <c r="DA124" s="7">
        <f t="shared" si="110"/>
        <v>0.44793571483931321</v>
      </c>
      <c r="DB124" s="7">
        <f t="shared" si="110"/>
        <v>0.26502523454347249</v>
      </c>
      <c r="DC124" s="7">
        <f t="shared" si="110"/>
        <v>1.1718425001805715E-2</v>
      </c>
      <c r="DD124" s="7">
        <f t="shared" si="107"/>
        <v>1.4558788293908404E-2</v>
      </c>
      <c r="DE124" s="7">
        <f t="shared" si="107"/>
        <v>5.0592045712916728E-2</v>
      </c>
      <c r="DF124" s="7">
        <f t="shared" si="107"/>
        <v>1.4095146837525049E-3</v>
      </c>
      <c r="DG124" s="7">
        <f t="shared" si="107"/>
        <v>7.6956838017219796E-4</v>
      </c>
      <c r="DH124" s="7">
        <f t="shared" si="107"/>
        <v>0.1007207482234983</v>
      </c>
      <c r="DI124" s="7">
        <f t="shared" si="107"/>
        <v>-1.1337306353364496E-2</v>
      </c>
      <c r="DJ124" s="7">
        <f t="shared" si="107"/>
        <v>5.7483988825315267E-2</v>
      </c>
      <c r="DK124" s="7">
        <f t="shared" si="107"/>
        <v>8.7440706524040138E-2</v>
      </c>
      <c r="DL124" s="7">
        <f t="shared" si="107"/>
        <v>0.45770770291625135</v>
      </c>
      <c r="DM124" s="7">
        <f t="shared" si="107"/>
        <v>0.14205921876779226</v>
      </c>
      <c r="DN124" s="7">
        <f t="shared" si="107"/>
        <v>0.13006204459653337</v>
      </c>
      <c r="DO124" s="7">
        <f t="shared" si="107"/>
        <v>0.38102527825231475</v>
      </c>
      <c r="DP124" s="7">
        <f t="shared" si="107"/>
        <v>0.17754873891950904</v>
      </c>
      <c r="DQ124" s="7">
        <f t="shared" si="107"/>
        <v>0.137917676702599</v>
      </c>
      <c r="DR124" s="7">
        <f t="shared" si="105"/>
        <v>0.24976404949250222</v>
      </c>
      <c r="DS124" s="7">
        <f t="shared" si="105"/>
        <v>0.33666406320782399</v>
      </c>
      <c r="DT124" s="7">
        <f t="shared" si="105"/>
        <v>0.43772197437881877</v>
      </c>
      <c r="DU124" s="7">
        <f t="shared" si="105"/>
        <v>0.43765684937410637</v>
      </c>
      <c r="DV124" s="7">
        <f t="shared" si="105"/>
        <v>0.233799380065837</v>
      </c>
      <c r="DW124" s="7">
        <f t="shared" si="105"/>
        <v>0.30279075947161521</v>
      </c>
      <c r="DX124" s="7">
        <f t="shared" si="105"/>
        <v>0.27074552959482345</v>
      </c>
      <c r="DY124" s="7">
        <f t="shared" si="105"/>
        <v>0.26518473556890171</v>
      </c>
      <c r="DZ124" s="7">
        <f t="shared" si="105"/>
        <v>0.48775520858418392</v>
      </c>
      <c r="EA124" s="7">
        <f t="shared" si="105"/>
        <v>0</v>
      </c>
      <c r="EB124" s="7">
        <f t="shared" si="105"/>
        <v>0.24697356350382865</v>
      </c>
      <c r="EC124" s="7">
        <f t="shared" si="105"/>
        <v>0.24627109239333639</v>
      </c>
      <c r="ED124" s="7">
        <f t="shared" si="105"/>
        <v>0.24027628893124903</v>
      </c>
      <c r="EE124" s="7">
        <f t="shared" si="105"/>
        <v>9.6710231461834814E-2</v>
      </c>
      <c r="EF124" s="7">
        <f t="shared" si="105"/>
        <v>0.10765287302787818</v>
      </c>
      <c r="EG124" s="7">
        <f t="shared" si="103"/>
        <v>0.30309441974073631</v>
      </c>
      <c r="EH124" s="7">
        <f t="shared" ref="EH124:EW180" si="111">IF(MOD(EH$3/$J124,1)&gt;0.5,-(1-MOD(EH$3/$J124,1)),MOD(EH$3/$J124,1))</f>
        <v>6.8096007848921322E-2</v>
      </c>
      <c r="EI124" s="7">
        <f t="shared" si="111"/>
        <v>0.21392855793856294</v>
      </c>
      <c r="EJ124" s="7">
        <f t="shared" si="108"/>
        <v>0.21492350041317143</v>
      </c>
      <c r="EK124" s="7">
        <f t="shared" si="108"/>
        <v>0.14940866359516397</v>
      </c>
      <c r="EL124" s="7">
        <f t="shared" si="108"/>
        <v>9.4526648119436327E-2</v>
      </c>
      <c r="EM124" s="7">
        <f t="shared" si="108"/>
        <v>0.24417524184578987</v>
      </c>
      <c r="EN124" s="7">
        <f t="shared" si="108"/>
        <v>0.15414691258234905</v>
      </c>
      <c r="EO124" s="7">
        <f t="shared" si="108"/>
        <v>0.31358617648633796</v>
      </c>
      <c r="EP124" s="7">
        <f t="shared" si="108"/>
        <v>0.18895666725481575</v>
      </c>
      <c r="EQ124" s="7">
        <f t="shared" si="108"/>
        <v>-0.34537263302186727</v>
      </c>
      <c r="ER124" s="7">
        <f t="shared" si="108"/>
        <v>0.24610731716226864</v>
      </c>
      <c r="ES124" s="7">
        <f t="shared" si="108"/>
        <v>0.19472182964493831</v>
      </c>
      <c r="ET124" s="7">
        <f t="shared" si="108"/>
        <v>-0.27036405534756969</v>
      </c>
      <c r="EU124" s="7">
        <f t="shared" si="108"/>
        <v>-4.2498116725921964E-2</v>
      </c>
      <c r="EV124" s="7">
        <f t="shared" si="108"/>
        <v>0.12454120166202981</v>
      </c>
      <c r="EW124" s="7">
        <f t="shared" si="108"/>
        <v>0.10987340807505934</v>
      </c>
      <c r="EX124" s="7">
        <f t="shared" si="108"/>
        <v>0.28672544524660565</v>
      </c>
      <c r="EY124" s="7">
        <f t="shared" si="108"/>
        <v>-0.41559247289178747</v>
      </c>
      <c r="EZ124" s="7">
        <f t="shared" si="100"/>
        <v>0.30872286811642641</v>
      </c>
      <c r="FA124" s="7">
        <f t="shared" si="100"/>
        <v>-2.8412083210399564E-2</v>
      </c>
      <c r="FB124" s="7">
        <f t="shared" si="100"/>
        <v>0.49277240593652349</v>
      </c>
      <c r="FC124" s="7">
        <f t="shared" si="100"/>
        <v>-0.11034177223202868</v>
      </c>
      <c r="FD124" s="7">
        <f t="shared" si="100"/>
        <v>-0.11937011316174673</v>
      </c>
      <c r="FE124" s="7">
        <f t="shared" si="100"/>
        <v>-5.4221368949952553E-2</v>
      </c>
      <c r="FF124" s="7">
        <f t="shared" si="100"/>
        <v>-5.1225348644102775E-2</v>
      </c>
      <c r="FG124" s="7">
        <f t="shared" si="100"/>
        <v>-7.5350756913454497E-2</v>
      </c>
      <c r="FH124" s="7">
        <f t="shared" si="100"/>
        <v>-0.29029708684201694</v>
      </c>
      <c r="FI124" s="7">
        <f t="shared" si="100"/>
        <v>-8.5848798465196552E-2</v>
      </c>
      <c r="FJ124" s="7">
        <f t="shared" si="100"/>
        <v>-0.10223140721172097</v>
      </c>
      <c r="FK124" s="7">
        <f t="shared" si="100"/>
        <v>-2.2213365046727773E-2</v>
      </c>
      <c r="FL124" s="7">
        <f t="shared" si="100"/>
        <v>-0.2979553421250678</v>
      </c>
      <c r="FM124" s="7">
        <f t="shared" si="100"/>
        <v>0.39246055511310729</v>
      </c>
      <c r="FN124" s="7">
        <f t="shared" si="100"/>
        <v>0.20512309895786096</v>
      </c>
      <c r="FO124" s="7">
        <f t="shared" si="100"/>
        <v>-0.15505385284078699</v>
      </c>
      <c r="FP124" s="7">
        <f t="shared" si="109"/>
        <v>-0.13819197831360963</v>
      </c>
      <c r="FQ124" s="7">
        <f t="shared" si="109"/>
        <v>-0.26262523164995955</v>
      </c>
      <c r="FR124" s="7">
        <f t="shared" si="109"/>
        <v>-0.27639712445693476</v>
      </c>
      <c r="FS124" s="7">
        <f t="shared" si="109"/>
        <v>0.17820135892323563</v>
      </c>
      <c r="FT124" s="7">
        <f t="shared" si="109"/>
        <v>-0.1627606902209453</v>
      </c>
      <c r="FU124" s="7">
        <f t="shared" si="109"/>
        <v>-7.8273277141655773E-2</v>
      </c>
      <c r="FV124" s="7">
        <f t="shared" si="109"/>
        <v>0.44420633861649994</v>
      </c>
      <c r="FW124" s="7">
        <f t="shared" si="109"/>
        <v>-0.34368151407177372</v>
      </c>
      <c r="FX124" s="7">
        <f t="shared" si="109"/>
        <v>0.2948818629750698</v>
      </c>
      <c r="FY124" s="7">
        <f t="shared" si="109"/>
        <v>0.14626290543832882</v>
      </c>
      <c r="FZ124" s="7">
        <f t="shared" si="109"/>
        <v>-6.1635945963775196E-2</v>
      </c>
      <c r="GA124" s="7">
        <f t="shared" si="109"/>
        <v>-0.33608271413140756</v>
      </c>
      <c r="GB124" s="7">
        <f t="shared" si="109"/>
        <v>7.1606135816111305E-2</v>
      </c>
      <c r="GC124" s="7">
        <f t="shared" si="109"/>
        <v>0.19306134532234864</v>
      </c>
      <c r="GD124" s="7">
        <f t="shared" si="109"/>
        <v>-0.12449425946499559</v>
      </c>
      <c r="GE124" s="7">
        <f t="shared" si="109"/>
        <v>0.23408257400916455</v>
      </c>
      <c r="GF124" s="7">
        <f t="shared" si="92"/>
        <v>0.21841868950147614</v>
      </c>
      <c r="GG124" s="7">
        <f t="shared" si="92"/>
        <v>-0.40014572836167872</v>
      </c>
      <c r="GH124" s="7">
        <f t="shared" si="92"/>
        <v>2.6711542007149092E-2</v>
      </c>
      <c r="GI124" s="7">
        <f t="shared" si="92"/>
        <v>4.2162893586413119E-2</v>
      </c>
      <c r="GJ124" s="7">
        <f t="shared" si="92"/>
        <v>0.38277867167973056</v>
      </c>
      <c r="GK124" s="7">
        <f t="shared" si="92"/>
        <v>-2.1139132261556171E-3</v>
      </c>
    </row>
    <row r="125" spans="6:193">
      <c r="F125" s="20">
        <v>123</v>
      </c>
      <c r="G125">
        <f>'Class data q'!J124</f>
        <v>-2.1711182192261916E-18</v>
      </c>
      <c r="H125" s="20">
        <f>'Class data q'!K124</f>
        <v>-3.1257872652565118E-18</v>
      </c>
      <c r="J125" s="89">
        <v>-5.3620880339037921E-19</v>
      </c>
      <c r="K125" s="7">
        <f t="shared" si="66"/>
        <v>-0.46946126354752094</v>
      </c>
      <c r="L125" s="7">
        <f t="shared" si="106"/>
        <v>2.4998320201790936E-2</v>
      </c>
      <c r="M125" s="7">
        <f t="shared" si="106"/>
        <v>0.32491087536436103</v>
      </c>
      <c r="N125" s="7">
        <f t="shared" si="106"/>
        <v>-0.14622181366711828</v>
      </c>
      <c r="O125" s="7">
        <f t="shared" si="106"/>
        <v>-0.29792488019594887</v>
      </c>
      <c r="P125" s="7">
        <f t="shared" si="106"/>
        <v>-4.1592058879359683E-2</v>
      </c>
      <c r="Q125" s="7">
        <f t="shared" si="106"/>
        <v>0.20029112969746166</v>
      </c>
      <c r="R125" s="7">
        <f t="shared" si="106"/>
        <v>-0.15094800247891271</v>
      </c>
      <c r="S125" s="7">
        <f t="shared" si="106"/>
        <v>-5.381749667128588E-2</v>
      </c>
      <c r="T125" s="7">
        <f t="shared" si="106"/>
        <v>-0.37971613947705463</v>
      </c>
      <c r="U125" s="7">
        <f t="shared" si="106"/>
        <v>0.28626405255383514</v>
      </c>
      <c r="V125" s="7">
        <f t="shared" si="106"/>
        <v>0.43486285483826115</v>
      </c>
      <c r="W125" s="7">
        <f t="shared" si="106"/>
        <v>0.36245027696942034</v>
      </c>
      <c r="X125" s="7">
        <f t="shared" si="106"/>
        <v>-0.19349931089765748</v>
      </c>
      <c r="Y125" s="7">
        <f t="shared" si="106"/>
        <v>0.13271515224471844</v>
      </c>
      <c r="Z125" s="7">
        <f t="shared" si="106"/>
        <v>-0.49329032451933896</v>
      </c>
      <c r="AA125" s="7">
        <f t="shared" si="106"/>
        <v>0.42488093639233632</v>
      </c>
      <c r="AB125" s="7">
        <f t="shared" si="104"/>
        <v>-2.8559214514868314E-3</v>
      </c>
      <c r="AC125" s="7">
        <f t="shared" si="104"/>
        <v>-0.13934463114305629</v>
      </c>
      <c r="AD125" s="7">
        <f t="shared" si="104"/>
        <v>-0.20714471076542984</v>
      </c>
      <c r="AE125" s="7">
        <f t="shared" si="104"/>
        <v>-0.21287921028575441</v>
      </c>
      <c r="AF125" s="7">
        <f t="shared" si="104"/>
        <v>0.14096404113942329</v>
      </c>
      <c r="AG125" s="7">
        <f t="shared" si="104"/>
        <v>-9.1362077897435556E-2</v>
      </c>
      <c r="AH125" s="7">
        <f t="shared" si="104"/>
        <v>-0.13640551882436436</v>
      </c>
      <c r="AI125" s="7">
        <f t="shared" si="104"/>
        <v>0.31218820284743742</v>
      </c>
      <c r="AJ125" s="7">
        <f t="shared" si="104"/>
        <v>-0.23202671941703557</v>
      </c>
      <c r="AK125" s="7">
        <f t="shared" si="104"/>
        <v>-0.20337362445643947</v>
      </c>
      <c r="AL125" s="7">
        <f t="shared" si="104"/>
        <v>0.13602606114210403</v>
      </c>
      <c r="AM125" s="7">
        <f t="shared" si="95"/>
        <v>-5.1226581090304535E-3</v>
      </c>
      <c r="AN125" s="7">
        <f t="shared" si="95"/>
        <v>-0.48187444924292322</v>
      </c>
      <c r="AO125" s="7">
        <f t="shared" si="95"/>
        <v>0.37200725444549443</v>
      </c>
      <c r="AP125" s="7">
        <f t="shared" si="94"/>
        <v>0.24727932222317683</v>
      </c>
      <c r="AQ125" s="7">
        <f t="shared" si="94"/>
        <v>-6.6179742204865333E-2</v>
      </c>
      <c r="AR125" s="7">
        <f t="shared" si="94"/>
        <v>0.37200725444549443</v>
      </c>
      <c r="AS125" s="7">
        <f t="shared" si="94"/>
        <v>0.43437122055665323</v>
      </c>
      <c r="AT125" s="7">
        <f t="shared" si="94"/>
        <v>0.37200725444549443</v>
      </c>
      <c r="AU125" s="7">
        <f t="shared" si="94"/>
        <v>0.24727932222317683</v>
      </c>
      <c r="AV125" s="7">
        <f t="shared" si="94"/>
        <v>0.37200725444549443</v>
      </c>
      <c r="AW125" s="7">
        <f t="shared" si="94"/>
        <v>0.24727932222317683</v>
      </c>
      <c r="AX125" s="7">
        <f t="shared" si="94"/>
        <v>0.24727932222317683</v>
      </c>
      <c r="AY125" s="7">
        <f t="shared" si="94"/>
        <v>0.37200725444549443</v>
      </c>
      <c r="AZ125" s="7">
        <f t="shared" si="94"/>
        <v>0.24727932222317683</v>
      </c>
      <c r="BA125" s="7">
        <f t="shared" si="94"/>
        <v>-6.6179742204865333E-2</v>
      </c>
      <c r="BB125" s="7">
        <f t="shared" si="101"/>
        <v>0.30964328833433563</v>
      </c>
      <c r="BC125" s="7">
        <f t="shared" si="101"/>
        <v>-0.14738150375226855</v>
      </c>
      <c r="BD125" s="7">
        <f t="shared" si="101"/>
        <v>0.37200725444549443</v>
      </c>
      <c r="BE125" s="7">
        <f t="shared" si="101"/>
        <v>0.30964328833433563</v>
      </c>
      <c r="BF125" s="7">
        <f t="shared" si="101"/>
        <v>0.37200725444549443</v>
      </c>
      <c r="BG125" s="7">
        <f t="shared" si="99"/>
        <v>-6.6179742204865333E-2</v>
      </c>
      <c r="BH125" s="7">
        <f t="shared" si="99"/>
        <v>-6.6179742204865333E-2</v>
      </c>
      <c r="BI125" s="7">
        <f t="shared" si="99"/>
        <v>-0.14738150375226855</v>
      </c>
      <c r="BJ125" s="7">
        <f t="shared" si="99"/>
        <v>0.47519768901018167</v>
      </c>
      <c r="BK125" s="7">
        <f t="shared" si="99"/>
        <v>0.44736227841981169</v>
      </c>
      <c r="BL125" s="7">
        <f t="shared" si="99"/>
        <v>0.42524288043964581</v>
      </c>
      <c r="BM125" s="7">
        <f t="shared" si="99"/>
        <v>1.1138303865031229E-2</v>
      </c>
      <c r="BN125" s="7">
        <f t="shared" si="99"/>
        <v>-1.9260149031197216E-11</v>
      </c>
      <c r="BO125" s="7">
        <f t="shared" si="99"/>
        <v>-7.8125284019847641E-12</v>
      </c>
      <c r="BP125" s="7">
        <f t="shared" si="99"/>
        <v>-1.8456136618993924E-10</v>
      </c>
      <c r="BQ125" s="7">
        <f t="shared" si="99"/>
        <v>-1.1284739809269695E-9</v>
      </c>
      <c r="BR125" s="7">
        <f t="shared" ref="BR125:CG180" si="112">IF(MOD(BR$3/$J125,1)&gt;0.5,-(1-MOD(BR$3/$J125,1)),MOD(BR$3/$J125,1))</f>
        <v>-5.2382364001957171E-9</v>
      </c>
      <c r="BS125" s="7">
        <f t="shared" si="112"/>
        <v>5.6465747744344982E-12</v>
      </c>
      <c r="BT125" s="7">
        <f t="shared" si="112"/>
        <v>-6.953881914739668E-12</v>
      </c>
      <c r="BU125" s="7">
        <f t="shared" si="112"/>
        <v>-0.46946126354752094</v>
      </c>
      <c r="BV125" s="7">
        <f t="shared" si="112"/>
        <v>2.4998320201790936E-2</v>
      </c>
      <c r="BW125" s="7">
        <f t="shared" si="112"/>
        <v>0.32491087536436103</v>
      </c>
      <c r="BX125" s="7">
        <f t="shared" si="102"/>
        <v>-0.14622181366711828</v>
      </c>
      <c r="BY125" s="7">
        <f t="shared" si="102"/>
        <v>-0.29792488019594887</v>
      </c>
      <c r="BZ125" s="7">
        <f t="shared" si="102"/>
        <v>0.46434289789489686</v>
      </c>
      <c r="CA125" s="7">
        <f t="shared" si="102"/>
        <v>-0.40709965146776061</v>
      </c>
      <c r="CB125" s="7">
        <f t="shared" si="102"/>
        <v>-0.17285503802364455</v>
      </c>
      <c r="CC125" s="7">
        <f t="shared" si="102"/>
        <v>8.7220955582229642E-2</v>
      </c>
      <c r="CD125" s="7">
        <f t="shared" si="102"/>
        <v>-0.49001263563380126</v>
      </c>
      <c r="CE125" s="7">
        <f t="shared" si="102"/>
        <v>-0.31452920984986066</v>
      </c>
      <c r="CF125" s="7">
        <f t="shared" si="102"/>
        <v>8.2764498991387381E-2</v>
      </c>
      <c r="CG125" s="7">
        <f t="shared" si="102"/>
        <v>-0.15853283956110775</v>
      </c>
      <c r="CH125" s="7">
        <f t="shared" si="102"/>
        <v>-4.2104909504868671E-2</v>
      </c>
      <c r="CI125" s="7">
        <f t="shared" si="102"/>
        <v>0.44897104830678503</v>
      </c>
      <c r="CJ125" s="7">
        <f t="shared" si="102"/>
        <v>0.24595628499288846</v>
      </c>
      <c r="CK125" s="7">
        <f t="shared" si="102"/>
        <v>-0.44578098537757749</v>
      </c>
      <c r="CL125" s="7">
        <f t="shared" si="102"/>
        <v>0.10395012810454363</v>
      </c>
      <c r="CM125" s="7">
        <f t="shared" ref="CM125:DB180" si="113">IF(MOD(CM$3/$J125,1)&gt;0.5,-(1-MOD(CM$3/$J125,1)),MOD(CM$3/$J125,1))</f>
        <v>-0.23575997477296085</v>
      </c>
      <c r="CN125" s="7">
        <f t="shared" si="113"/>
        <v>0.48695147949395334</v>
      </c>
      <c r="CO125" s="7">
        <f t="shared" si="113"/>
        <v>0.20633500140580985</v>
      </c>
      <c r="CP125" s="7">
        <f t="shared" si="113"/>
        <v>6.4370062037674813E-2</v>
      </c>
      <c r="CQ125" s="7">
        <f t="shared" si="113"/>
        <v>-0.49234608395364177</v>
      </c>
      <c r="CR125" s="7">
        <f t="shared" si="113"/>
        <v>0.19094037811498765</v>
      </c>
      <c r="CS125" s="7">
        <f t="shared" si="113"/>
        <v>-1.8257009812607805E-3</v>
      </c>
      <c r="CT125" s="7">
        <f t="shared" si="113"/>
        <v>0.4489310440572325</v>
      </c>
      <c r="CU125" s="7">
        <f t="shared" si="113"/>
        <v>-0.31488196633196708</v>
      </c>
      <c r="CV125" s="7">
        <f t="shared" si="113"/>
        <v>2.4779661161176136E-2</v>
      </c>
      <c r="CW125" s="7">
        <f t="shared" si="113"/>
        <v>-0.3955008453697344</v>
      </c>
      <c r="CX125" s="7">
        <f t="shared" si="113"/>
        <v>0.31086574846783521</v>
      </c>
      <c r="CY125" s="7">
        <f t="shared" si="113"/>
        <v>0.31912382915485038</v>
      </c>
      <c r="CZ125" s="7">
        <f t="shared" si="113"/>
        <v>0.4584589000556103</v>
      </c>
      <c r="DA125" s="7">
        <f t="shared" si="113"/>
        <v>-0.18630096078129754</v>
      </c>
      <c r="DB125" s="7">
        <f t="shared" si="113"/>
        <v>7.3091511429578482E-2</v>
      </c>
      <c r="DC125" s="7">
        <f t="shared" si="110"/>
        <v>4.7448094587759601E-2</v>
      </c>
      <c r="DD125" s="7">
        <f t="shared" si="107"/>
        <v>5.8948772036010691E-2</v>
      </c>
      <c r="DE125" s="7">
        <f t="shared" si="107"/>
        <v>0.2048480209588604</v>
      </c>
      <c r="DF125" s="7">
        <f t="shared" si="107"/>
        <v>5.7071480192277917E-3</v>
      </c>
      <c r="DG125" s="7">
        <f t="shared" si="107"/>
        <v>3.1159949642151391E-3</v>
      </c>
      <c r="DH125" s="7">
        <f t="shared" si="107"/>
        <v>0.40781995770950968</v>
      </c>
      <c r="DI125" s="7">
        <f t="shared" si="107"/>
        <v>-4.5904938943753471E-2</v>
      </c>
      <c r="DJ125" s="7">
        <f t="shared" si="107"/>
        <v>0.23275361139786174</v>
      </c>
      <c r="DK125" s="7">
        <f t="shared" si="107"/>
        <v>0.3540488515593071</v>
      </c>
      <c r="DL125" s="7">
        <f t="shared" si="107"/>
        <v>-0.14673402115301348</v>
      </c>
      <c r="DM125" s="7">
        <f t="shared" si="107"/>
        <v>-0.42479989861105105</v>
      </c>
      <c r="DN125" s="7">
        <f t="shared" si="107"/>
        <v>-0.47337665314726241</v>
      </c>
      <c r="DO125" s="7">
        <f t="shared" si="107"/>
        <v>-0.45722241341669756</v>
      </c>
      <c r="DP125" s="7">
        <f t="shared" si="107"/>
        <v>-0.28110225078095596</v>
      </c>
      <c r="DQ125" s="7">
        <f t="shared" si="107"/>
        <v>-0.44156907020349578</v>
      </c>
      <c r="DR125" s="7">
        <f t="shared" si="105"/>
        <v>1.1298723430495095E-2</v>
      </c>
      <c r="DS125" s="7">
        <f t="shared" si="105"/>
        <v>0.36315830095962864</v>
      </c>
      <c r="DT125" s="7">
        <f t="shared" si="105"/>
        <v>-0.22765656303925375</v>
      </c>
      <c r="DU125" s="7">
        <f t="shared" si="105"/>
        <v>-0.22792025524901294</v>
      </c>
      <c r="DV125" s="7">
        <f t="shared" si="105"/>
        <v>-5.3342484317303929E-2</v>
      </c>
      <c r="DW125" s="7">
        <f t="shared" si="105"/>
        <v>0.22600473984302072</v>
      </c>
      <c r="DX125" s="7">
        <f t="shared" si="105"/>
        <v>9.6253079697035115E-2</v>
      </c>
      <c r="DY125" s="7">
        <f t="shared" si="105"/>
        <v>7.3737333691550111E-2</v>
      </c>
      <c r="DZ125" s="7">
        <f t="shared" si="105"/>
        <v>-2.5071179018629541E-2</v>
      </c>
      <c r="EA125" s="7">
        <f t="shared" si="105"/>
        <v>4.901636358539907E-2</v>
      </c>
      <c r="EB125" s="7">
        <f t="shared" si="105"/>
        <v>0</v>
      </c>
      <c r="EC125" s="7">
        <f t="shared" si="105"/>
        <v>-2.8443170213292568E-3</v>
      </c>
      <c r="ED125" s="7">
        <f t="shared" si="105"/>
        <v>-2.7117374335799305E-2</v>
      </c>
      <c r="EE125" s="7">
        <f t="shared" si="105"/>
        <v>0.39158130971510069</v>
      </c>
      <c r="EF125" s="7">
        <f t="shared" si="105"/>
        <v>0.43588824447686003</v>
      </c>
      <c r="EG125" s="7">
        <f t="shared" si="103"/>
        <v>0.22723426524166279</v>
      </c>
      <c r="EH125" s="7">
        <f t="shared" si="111"/>
        <v>0.27572185007512223</v>
      </c>
      <c r="EI125" s="7">
        <f t="shared" si="111"/>
        <v>-0.13379976826853146</v>
      </c>
      <c r="EJ125" s="7">
        <f t="shared" si="108"/>
        <v>-0.12977122990801548</v>
      </c>
      <c r="EK125" s="7">
        <f t="shared" si="108"/>
        <v>-0.39504187624175491</v>
      </c>
      <c r="EL125" s="7">
        <f t="shared" si="108"/>
        <v>0.3827399450304767</v>
      </c>
      <c r="EM125" s="7">
        <f t="shared" si="108"/>
        <v>-1.1330450183974494E-2</v>
      </c>
      <c r="EN125" s="7">
        <f t="shared" si="108"/>
        <v>-0.37585662855790059</v>
      </c>
      <c r="EO125" s="7">
        <f t="shared" si="108"/>
        <v>0.2697155599873613</v>
      </c>
      <c r="EP125" s="7">
        <f t="shared" si="108"/>
        <v>-0.23491136227668963</v>
      </c>
      <c r="EQ125" s="7">
        <f t="shared" si="108"/>
        <v>-0.34940307905471624</v>
      </c>
      <c r="ER125" s="7">
        <f t="shared" si="108"/>
        <v>-3.5074456118724395E-3</v>
      </c>
      <c r="ES125" s="7">
        <f t="shared" si="108"/>
        <v>-0.2115681254203563</v>
      </c>
      <c r="ET125" s="7">
        <f t="shared" si="108"/>
        <v>-4.5692120642218725E-2</v>
      </c>
      <c r="EU125" s="7">
        <f t="shared" si="108"/>
        <v>-0.1230592064594207</v>
      </c>
      <c r="EV125" s="7">
        <f t="shared" si="108"/>
        <v>-0.49573063652985216</v>
      </c>
      <c r="EW125" s="7">
        <f t="shared" si="108"/>
        <v>0.44487922721881146</v>
      </c>
      <c r="EX125" s="7">
        <f t="shared" si="108"/>
        <v>0.16095601965981565</v>
      </c>
      <c r="EY125" s="7">
        <f t="shared" si="108"/>
        <v>0.36627564026363046</v>
      </c>
      <c r="EZ125" s="7">
        <f t="shared" si="100"/>
        <v>0.25002394481642765</v>
      </c>
      <c r="FA125" s="7">
        <f t="shared" si="100"/>
        <v>-6.6024626257058294E-2</v>
      </c>
      <c r="FB125" s="7">
        <f t="shared" si="100"/>
        <v>-4.7564648396694054E-3</v>
      </c>
      <c r="FC125" s="7">
        <f t="shared" si="100"/>
        <v>-0.44677564135449743</v>
      </c>
      <c r="FD125" s="7">
        <f t="shared" si="100"/>
        <v>-0.48333154151495328</v>
      </c>
      <c r="FE125" s="7">
        <f t="shared" si="100"/>
        <v>-0.2195432101343594</v>
      </c>
      <c r="FF125" s="7">
        <f t="shared" si="100"/>
        <v>-0.20741227489033909</v>
      </c>
      <c r="FG125" s="7">
        <f t="shared" si="100"/>
        <v>-0.3050964477511231</v>
      </c>
      <c r="FH125" s="7">
        <f t="shared" si="100"/>
        <v>7.9335070003878627E-2</v>
      </c>
      <c r="FI125" s="7">
        <f t="shared" si="100"/>
        <v>0.11321681078087664</v>
      </c>
      <c r="FJ125" s="7">
        <f t="shared" si="100"/>
        <v>0.34098154140038162</v>
      </c>
      <c r="FK125" s="7">
        <f t="shared" si="100"/>
        <v>0.32186135841070751</v>
      </c>
      <c r="FL125" s="7">
        <f t="shared" ref="EZ125:FO180" si="114">IF(MOD(FL$3/$J125,1)&gt;0.5,-(1-MOD(FL$3/$J125,1)),MOD(FL$3/$J125,1))</f>
        <v>-0.37314787493029655</v>
      </c>
      <c r="FM125" s="7">
        <f t="shared" si="114"/>
        <v>0.42235739066657629</v>
      </c>
      <c r="FN125" s="7">
        <f t="shared" si="114"/>
        <v>0.14431769403413597</v>
      </c>
      <c r="FO125" s="7">
        <f t="shared" si="114"/>
        <v>-0.4120774047556921</v>
      </c>
      <c r="FP125" s="7">
        <f t="shared" si="109"/>
        <v>0.24439296415035727</v>
      </c>
      <c r="FQ125" s="7">
        <f t="shared" si="109"/>
        <v>0.29941341294870938</v>
      </c>
      <c r="FR125" s="7">
        <f t="shared" si="109"/>
        <v>-0.46225102487187542</v>
      </c>
      <c r="FS125" s="7">
        <f t="shared" si="109"/>
        <v>0.42744203678093839</v>
      </c>
      <c r="FT125" s="7">
        <f t="shared" si="109"/>
        <v>0.48802839270313747</v>
      </c>
      <c r="FU125" s="7">
        <f t="shared" si="109"/>
        <v>-0.31692977997801908</v>
      </c>
      <c r="FV125" s="7">
        <f t="shared" si="109"/>
        <v>-0.20140126613343479</v>
      </c>
      <c r="FW125" s="7">
        <f t="shared" si="109"/>
        <v>-0.34255571075301816</v>
      </c>
      <c r="FX125" s="7">
        <f t="shared" si="109"/>
        <v>0.2920142156814034</v>
      </c>
      <c r="FY125" s="7">
        <f t="shared" si="109"/>
        <v>-0.40777910249466276</v>
      </c>
      <c r="FZ125" s="7">
        <f t="shared" si="109"/>
        <v>-0.15153222662159216</v>
      </c>
      <c r="GA125" s="7">
        <f t="shared" si="109"/>
        <v>-0.48884260007901048</v>
      </c>
      <c r="GB125" s="7">
        <f t="shared" si="109"/>
        <v>0.45632532041145168</v>
      </c>
      <c r="GC125" s="7">
        <f t="shared" si="109"/>
        <v>-0.40501691524343642</v>
      </c>
      <c r="GD125" s="7">
        <f t="shared" si="109"/>
        <v>6.4113426697304021E-2</v>
      </c>
      <c r="GE125" s="7">
        <f t="shared" si="109"/>
        <v>0.33960416698721474</v>
      </c>
      <c r="GF125" s="7">
        <f t="shared" si="92"/>
        <v>0.4329008400558223</v>
      </c>
      <c r="GG125" s="7">
        <f t="shared" si="92"/>
        <v>-0.18938206526649992</v>
      </c>
      <c r="GH125" s="7">
        <f t="shared" si="92"/>
        <v>-5.4090635649117758E-4</v>
      </c>
      <c r="GI125" s="7">
        <f t="shared" si="92"/>
        <v>-0.22141266261569825</v>
      </c>
      <c r="GJ125" s="7">
        <f t="shared" si="92"/>
        <v>3.9709826827447614E-2</v>
      </c>
      <c r="GK125" s="7">
        <f t="shared" si="92"/>
        <v>0.18750618509769268</v>
      </c>
    </row>
    <row r="126" spans="6:193">
      <c r="F126" s="20">
        <v>124</v>
      </c>
      <c r="G126">
        <f>'Class data q'!J125</f>
        <v>-5.3620880339037921E-19</v>
      </c>
      <c r="H126" s="20">
        <f>'Class data q'!K125</f>
        <v>-1.1830156275945012E-18</v>
      </c>
      <c r="J126" s="88">
        <v>-5.3468365556390938E-19</v>
      </c>
      <c r="K126" s="7">
        <f t="shared" si="66"/>
        <v>-0.46794793881365537</v>
      </c>
      <c r="L126" s="7">
        <f t="shared" si="106"/>
        <v>3.0774486640624321E-2</v>
      </c>
      <c r="M126" s="7">
        <f t="shared" si="106"/>
        <v>0.33154252144405705</v>
      </c>
      <c r="N126" s="7">
        <f t="shared" si="106"/>
        <v>-0.13237675000373628</v>
      </c>
      <c r="O126" s="7">
        <f t="shared" si="106"/>
        <v>-0.29306982965822548</v>
      </c>
      <c r="P126" s="7">
        <f t="shared" si="106"/>
        <v>0.16201486277481081</v>
      </c>
      <c r="Q126" s="7">
        <f t="shared" si="106"/>
        <v>-0.42756501345161269</v>
      </c>
      <c r="R126" s="7">
        <f t="shared" si="106"/>
        <v>0.16479478148505677</v>
      </c>
      <c r="S126" s="7">
        <f t="shared" si="106"/>
        <v>-0.49895012433009356</v>
      </c>
      <c r="T126" s="7">
        <f t="shared" si="106"/>
        <v>-0.37794682303764859</v>
      </c>
      <c r="U126" s="7">
        <f t="shared" si="106"/>
        <v>0.29278546126757465</v>
      </c>
      <c r="V126" s="7">
        <f t="shared" si="106"/>
        <v>0.43895570103164427</v>
      </c>
      <c r="W126" s="7">
        <f t="shared" si="106"/>
        <v>0.36063171086172618</v>
      </c>
      <c r="X126" s="7">
        <f t="shared" si="106"/>
        <v>-0.19119882394573529</v>
      </c>
      <c r="Y126" s="7">
        <f t="shared" si="106"/>
        <v>0.13309371295791655</v>
      </c>
      <c r="Z126" s="7">
        <f t="shared" si="106"/>
        <v>0.49959773876887148</v>
      </c>
      <c r="AA126" s="7">
        <f t="shared" si="106"/>
        <v>0.42609287962251385</v>
      </c>
      <c r="AB126" s="7">
        <f t="shared" si="104"/>
        <v>-1.163753098509801E-5</v>
      </c>
      <c r="AC126" s="7">
        <f t="shared" si="104"/>
        <v>-0.1368896717451159</v>
      </c>
      <c r="AD126" s="7">
        <f t="shared" si="104"/>
        <v>-0.20488314636468918</v>
      </c>
      <c r="AE126" s="7">
        <f t="shared" si="104"/>
        <v>-0.20778157290763555</v>
      </c>
      <c r="AF126" s="7">
        <f t="shared" si="104"/>
        <v>0.13280884052111297</v>
      </c>
      <c r="AG126" s="7">
        <f t="shared" si="104"/>
        <v>-9.1622681850964116E-2</v>
      </c>
      <c r="AH126" s="7">
        <f t="shared" si="104"/>
        <v>-0.13394217581357548</v>
      </c>
      <c r="AI126" s="7">
        <f t="shared" si="104"/>
        <v>-0.35920203062482869</v>
      </c>
      <c r="AJ126" s="7">
        <f t="shared" si="104"/>
        <v>-0.41720371742712814</v>
      </c>
      <c r="AK126" s="7">
        <f t="shared" si="104"/>
        <v>-0.36654225705297705</v>
      </c>
      <c r="AL126" s="7">
        <f t="shared" si="104"/>
        <v>0.37481519265821817</v>
      </c>
      <c r="AM126" s="7">
        <f t="shared" si="95"/>
        <v>-0.38406408796299729</v>
      </c>
      <c r="AN126" s="7">
        <f t="shared" si="95"/>
        <v>-0.25581115305578805</v>
      </c>
      <c r="AO126" s="7">
        <f t="shared" si="95"/>
        <v>0.3759208094237394</v>
      </c>
      <c r="AP126" s="7">
        <f t="shared" si="94"/>
        <v>0.25083709947612687</v>
      </c>
      <c r="AQ126" s="7">
        <f t="shared" si="101"/>
        <v>-6.3516085065415839E-2</v>
      </c>
      <c r="AR126" s="7">
        <f t="shared" si="101"/>
        <v>0.3759208094237394</v>
      </c>
      <c r="AS126" s="7">
        <f t="shared" si="101"/>
        <v>0.43846266439754555</v>
      </c>
      <c r="AT126" s="7">
        <f t="shared" si="101"/>
        <v>0.3759208094237394</v>
      </c>
      <c r="AU126" s="7">
        <f t="shared" si="101"/>
        <v>0.25083709947612687</v>
      </c>
      <c r="AV126" s="7">
        <f t="shared" si="101"/>
        <v>0.3759208094237394</v>
      </c>
      <c r="AW126" s="7">
        <f t="shared" si="101"/>
        <v>0.25083709947612687</v>
      </c>
      <c r="AX126" s="7">
        <f t="shared" si="101"/>
        <v>0.25083709947612687</v>
      </c>
      <c r="AY126" s="7">
        <f t="shared" si="101"/>
        <v>0.3759208094237394</v>
      </c>
      <c r="AZ126" s="7">
        <f t="shared" si="101"/>
        <v>0.25083709947612687</v>
      </c>
      <c r="BA126" s="7">
        <f t="shared" si="101"/>
        <v>-6.3516085065415839E-2</v>
      </c>
      <c r="BB126" s="7">
        <f t="shared" si="101"/>
        <v>0.31337895444993324</v>
      </c>
      <c r="BC126" s="7">
        <f t="shared" si="101"/>
        <v>-0.14494946897277117</v>
      </c>
      <c r="BD126" s="7">
        <f t="shared" si="101"/>
        <v>0.3759208094237394</v>
      </c>
      <c r="BE126" s="7">
        <f t="shared" si="101"/>
        <v>0.31337895444993324</v>
      </c>
      <c r="BF126" s="7">
        <f t="shared" si="101"/>
        <v>0.3759208094237394</v>
      </c>
      <c r="BG126" s="7">
        <f t="shared" ref="BG126:BV180" si="115">IF(MOD(BG$3/$J126,1)&gt;0.5,-(1-MOD(BG$3/$J126,1)),MOD(BG$3/$J126,1))</f>
        <v>-6.3516085065415839E-2</v>
      </c>
      <c r="BH126" s="7">
        <f t="shared" si="115"/>
        <v>-6.3516085065415839E-2</v>
      </c>
      <c r="BI126" s="7">
        <f t="shared" si="115"/>
        <v>-0.14494946897277117</v>
      </c>
      <c r="BJ126" s="7">
        <f t="shared" si="115"/>
        <v>0.47940558750416939</v>
      </c>
      <c r="BK126" s="7">
        <f t="shared" si="115"/>
        <v>0.45719563882137626</v>
      </c>
      <c r="BL126" s="7">
        <f t="shared" si="115"/>
        <v>0.42645585608996806</v>
      </c>
      <c r="BM126" s="7">
        <f t="shared" si="115"/>
        <v>1.4022505336972024E-2</v>
      </c>
      <c r="BN126" s="7">
        <f t="shared" si="115"/>
        <v>-1.9315105070916161E-11</v>
      </c>
      <c r="BO126" s="7">
        <f t="shared" si="115"/>
        <v>-7.8348438847797297E-12</v>
      </c>
      <c r="BP126" s="7">
        <f t="shared" si="115"/>
        <v>-1.8508783394821648E-10</v>
      </c>
      <c r="BQ126" s="7">
        <f t="shared" si="115"/>
        <v>-1.1316928505422652E-9</v>
      </c>
      <c r="BR126" s="7">
        <f t="shared" si="115"/>
        <v>-5.2531781147280299E-9</v>
      </c>
      <c r="BS126" s="7">
        <f t="shared" si="115"/>
        <v>5.6626812350577349E-12</v>
      </c>
      <c r="BT126" s="7">
        <f t="shared" si="115"/>
        <v>-6.9736438845779958E-12</v>
      </c>
      <c r="BU126" s="7">
        <f t="shared" si="115"/>
        <v>-0.46794793881365537</v>
      </c>
      <c r="BV126" s="7">
        <f t="shared" si="115"/>
        <v>3.0774486640624321E-2</v>
      </c>
      <c r="BW126" s="7">
        <f t="shared" si="112"/>
        <v>0.33154252144405705</v>
      </c>
      <c r="BX126" s="7">
        <f t="shared" si="112"/>
        <v>-0.13237675000373628</v>
      </c>
      <c r="BY126" s="7">
        <f t="shared" si="112"/>
        <v>-0.29306982965822548</v>
      </c>
      <c r="BZ126" s="7">
        <f t="shared" si="112"/>
        <v>0.4656674036172837</v>
      </c>
      <c r="CA126" s="7">
        <f t="shared" si="112"/>
        <v>-0.40540844458595782</v>
      </c>
      <c r="CB126" s="7">
        <f t="shared" si="112"/>
        <v>-0.17049566472355138</v>
      </c>
      <c r="CC126" s="7">
        <f t="shared" si="112"/>
        <v>9.0322177510455459E-2</v>
      </c>
      <c r="CD126" s="7">
        <f t="shared" si="112"/>
        <v>-0.48570550201788554</v>
      </c>
      <c r="CE126" s="7">
        <f t="shared" si="112"/>
        <v>-0.31257395224131557</v>
      </c>
      <c r="CF126" s="7">
        <f t="shared" si="112"/>
        <v>8.8705439425287302E-2</v>
      </c>
      <c r="CG126" s="7">
        <f t="shared" si="112"/>
        <v>-0.1561326131890568</v>
      </c>
      <c r="CH126" s="7">
        <f t="shared" si="102"/>
        <v>-3.937258058467008E-2</v>
      </c>
      <c r="CI126" s="7">
        <f t="shared" si="102"/>
        <v>0.455956567375015</v>
      </c>
      <c r="CJ126" s="7">
        <f t="shared" si="102"/>
        <v>0.25521514884884811</v>
      </c>
      <c r="CK126" s="7">
        <f t="shared" si="102"/>
        <v>-0.44420011430223449</v>
      </c>
      <c r="CL126" s="7">
        <f t="shared" si="102"/>
        <v>0.10995149906752033</v>
      </c>
      <c r="CM126" s="7">
        <f t="shared" si="113"/>
        <v>-0.20790816128167577</v>
      </c>
      <c r="CN126" s="7">
        <f t="shared" si="113"/>
        <v>-0.38330016470766282</v>
      </c>
      <c r="CO126" s="7">
        <f t="shared" si="113"/>
        <v>0.24115272044927316</v>
      </c>
      <c r="CP126" s="7">
        <f t="shared" si="113"/>
        <v>8.737311504664369E-2</v>
      </c>
      <c r="CQ126" s="7">
        <f t="shared" si="113"/>
        <v>-0.3596862456620471</v>
      </c>
      <c r="CR126" s="7">
        <f t="shared" si="113"/>
        <v>0.29702494099961285</v>
      </c>
      <c r="CS126" s="7">
        <f t="shared" si="113"/>
        <v>1.5283672757286482E-2</v>
      </c>
      <c r="CT126" s="7">
        <f t="shared" si="113"/>
        <v>-0.37008530651436189</v>
      </c>
      <c r="CU126" s="7">
        <f t="shared" si="113"/>
        <v>-0.19597807521127208</v>
      </c>
      <c r="CV126" s="7">
        <f t="shared" si="113"/>
        <v>0.23593018096912033</v>
      </c>
      <c r="CW126" s="7">
        <f t="shared" si="113"/>
        <v>-0.38807169322829171</v>
      </c>
      <c r="CX126" s="7">
        <f t="shared" si="113"/>
        <v>0.31460490156568133</v>
      </c>
      <c r="CY126" s="7">
        <f t="shared" si="113"/>
        <v>0.32288653785174937</v>
      </c>
      <c r="CZ126" s="7">
        <f t="shared" si="113"/>
        <v>0.46832391279626018</v>
      </c>
      <c r="DA126" s="7">
        <f t="shared" si="113"/>
        <v>-0.18112751080064027</v>
      </c>
      <c r="DB126" s="7">
        <f t="shared" si="113"/>
        <v>7.6152430104068358E-2</v>
      </c>
      <c r="DC126" s="7">
        <f t="shared" si="110"/>
        <v>4.7583436967459494E-2</v>
      </c>
      <c r="DD126" s="7">
        <f t="shared" si="107"/>
        <v>5.9116919295812316E-2</v>
      </c>
      <c r="DE126" s="7">
        <f t="shared" si="107"/>
        <v>0.20543233564787505</v>
      </c>
      <c r="DF126" s="7">
        <f t="shared" si="107"/>
        <v>5.7234272608060422E-3</v>
      </c>
      <c r="DG126" s="7">
        <f t="shared" si="107"/>
        <v>3.1248831224700451E-3</v>
      </c>
      <c r="DH126" s="7">
        <f t="shared" si="107"/>
        <v>0.40898323568821598</v>
      </c>
      <c r="DI126" s="7">
        <f t="shared" si="107"/>
        <v>-4.6035879579633732E-2</v>
      </c>
      <c r="DJ126" s="7">
        <f t="shared" si="107"/>
        <v>0.23341752483683167</v>
      </c>
      <c r="DK126" s="7">
        <f t="shared" si="107"/>
        <v>0.35505875120894259</v>
      </c>
      <c r="DL126" s="7">
        <f t="shared" si="107"/>
        <v>-0.14144770923736694</v>
      </c>
      <c r="DM126" s="7">
        <f t="shared" si="107"/>
        <v>-0.42315918044940581</v>
      </c>
      <c r="DN126" s="7">
        <f t="shared" si="107"/>
        <v>-0.47187449678908155</v>
      </c>
      <c r="DO126" s="7">
        <f t="shared" si="107"/>
        <v>-0.45282174797944519</v>
      </c>
      <c r="DP126" s="7">
        <f t="shared" si="107"/>
        <v>-0.2790516451036249</v>
      </c>
      <c r="DQ126" s="7">
        <f t="shared" si="107"/>
        <v>-0.43997618493395374</v>
      </c>
      <c r="DR126" s="7">
        <f t="shared" si="103"/>
        <v>1.4183382488055063E-2</v>
      </c>
      <c r="DS126" s="7">
        <f t="shared" si="103"/>
        <v>0.36704661491538304</v>
      </c>
      <c r="DT126" s="7">
        <f t="shared" si="103"/>
        <v>-0.22260107702895504</v>
      </c>
      <c r="DU126" s="7">
        <f t="shared" si="103"/>
        <v>-0.22286552140234672</v>
      </c>
      <c r="DV126" s="7">
        <f t="shared" si="103"/>
        <v>-5.0642209795293214E-2</v>
      </c>
      <c r="DW126" s="7">
        <f t="shared" si="103"/>
        <v>0.22950183283390557</v>
      </c>
      <c r="DX126" s="7">
        <f t="shared" si="103"/>
        <v>9.9380065129192063E-2</v>
      </c>
      <c r="DY126" s="7">
        <f t="shared" si="103"/>
        <v>7.680009452898795E-2</v>
      </c>
      <c r="DZ126" s="7">
        <f t="shared" si="103"/>
        <v>-1.9437832333334626E-2</v>
      </c>
      <c r="EA126" s="7">
        <f t="shared" si="103"/>
        <v>6.0565900291828179E-2</v>
      </c>
      <c r="EB126" s="7">
        <f t="shared" si="103"/>
        <v>2.8524302372050503E-3</v>
      </c>
      <c r="EC126" s="7">
        <f t="shared" si="103"/>
        <v>0</v>
      </c>
      <c r="ED126" s="7">
        <f t="shared" si="103"/>
        <v>-2.4342294517103347E-2</v>
      </c>
      <c r="EE126" s="7">
        <f t="shared" si="103"/>
        <v>0.39269826808325636</v>
      </c>
      <c r="EF126" s="7">
        <f t="shared" si="103"/>
        <v>0.43713158528544804</v>
      </c>
      <c r="EG126" s="7">
        <f t="shared" si="103"/>
        <v>0.23073486536797216</v>
      </c>
      <c r="EH126" s="7">
        <f t="shared" si="111"/>
        <v>0.27650832741733467</v>
      </c>
      <c r="EI126" s="7">
        <f t="shared" si="111"/>
        <v>-0.13132899253606656</v>
      </c>
      <c r="EJ126" s="7">
        <f t="shared" si="108"/>
        <v>-0.1272889630509193</v>
      </c>
      <c r="EK126" s="7">
        <f t="shared" si="108"/>
        <v>-0.39331627539730407</v>
      </c>
      <c r="EL126" s="7">
        <f t="shared" si="108"/>
        <v>0.38383168402266787</v>
      </c>
      <c r="EM126" s="7">
        <f t="shared" si="108"/>
        <v>-8.5103392654752863E-3</v>
      </c>
      <c r="EN126" s="7">
        <f t="shared" si="108"/>
        <v>-0.37407630313284801</v>
      </c>
      <c r="EO126" s="7">
        <f t="shared" si="108"/>
        <v>0.27333733504331903</v>
      </c>
      <c r="EP126" s="7">
        <f t="shared" si="108"/>
        <v>-0.2327290003123057</v>
      </c>
      <c r="EQ126" s="7">
        <f t="shared" si="108"/>
        <v>-0.34184243625076904</v>
      </c>
      <c r="ER126" s="7">
        <f t="shared" si="108"/>
        <v>-6.6502011858604604E-4</v>
      </c>
      <c r="ES126" s="7">
        <f t="shared" si="108"/>
        <v>-0.20931917850132908</v>
      </c>
      <c r="ET126" s="7">
        <f t="shared" si="108"/>
        <v>-3.7265163517125277E-2</v>
      </c>
      <c r="EU126" s="7">
        <f t="shared" si="108"/>
        <v>-0.11200050331207212</v>
      </c>
      <c r="EV126" s="7">
        <f t="shared" si="108"/>
        <v>-0.49429224334979383</v>
      </c>
      <c r="EW126" s="7">
        <f t="shared" si="108"/>
        <v>0.44614821417843481</v>
      </c>
      <c r="EX126" s="7">
        <f t="shared" si="108"/>
        <v>0.16426756571435863</v>
      </c>
      <c r="EY126" s="7">
        <f t="shared" si="108"/>
        <v>0.37302527644948036</v>
      </c>
      <c r="EZ126" s="7">
        <f t="shared" si="114"/>
        <v>0.25358955091385238</v>
      </c>
      <c r="FA126" s="7">
        <f t="shared" si="114"/>
        <v>-5.4803235948573725E-2</v>
      </c>
      <c r="FB126" s="7">
        <f t="shared" si="114"/>
        <v>9.3482815060985658E-4</v>
      </c>
      <c r="FC126" s="7">
        <f t="shared" si="114"/>
        <v>-0.44805003770314356</v>
      </c>
      <c r="FD126" s="7">
        <f t="shared" si="114"/>
        <v>-0.48471021101856548</v>
      </c>
      <c r="FE126" s="7">
        <f t="shared" si="114"/>
        <v>-0.22016944182531972</v>
      </c>
      <c r="FF126" s="7">
        <f t="shared" si="114"/>
        <v>-0.20800390393480384</v>
      </c>
      <c r="FG126" s="7">
        <f t="shared" si="114"/>
        <v>-0.30596671408395226</v>
      </c>
      <c r="FH126" s="7">
        <f t="shared" si="114"/>
        <v>-0.39273903836064505</v>
      </c>
      <c r="FI126" s="7">
        <f t="shared" si="114"/>
        <v>-1.4819606838919697E-2</v>
      </c>
      <c r="FJ126" s="7">
        <f t="shared" si="114"/>
        <v>0.28205313247809727</v>
      </c>
      <c r="FK126" s="7">
        <f t="shared" si="114"/>
        <v>0.18301036385857827</v>
      </c>
      <c r="FL126" s="7">
        <f t="shared" si="114"/>
        <v>-0.18024699708175262</v>
      </c>
      <c r="FM126" s="7">
        <f t="shared" si="114"/>
        <v>-0.37676774773701993</v>
      </c>
      <c r="FN126" s="7">
        <f t="shared" si="114"/>
        <v>-1.5006743095121067E-2</v>
      </c>
      <c r="FO126" s="7">
        <f t="shared" si="114"/>
        <v>0.40133920777658716</v>
      </c>
      <c r="FP126" s="7">
        <f t="shared" si="109"/>
        <v>0.19659876399857623</v>
      </c>
      <c r="FQ126" s="7">
        <f t="shared" si="109"/>
        <v>0.14623623601215741</v>
      </c>
      <c r="FR126" s="7">
        <f t="shared" si="109"/>
        <v>0.453709959448652</v>
      </c>
      <c r="FS126" s="7">
        <f t="shared" si="109"/>
        <v>0.36020295967838578</v>
      </c>
      <c r="FT126" s="7">
        <f t="shared" si="109"/>
        <v>-0.47920280774364699</v>
      </c>
      <c r="FU126" s="7">
        <f t="shared" si="109"/>
        <v>-0.31783380006549911</v>
      </c>
      <c r="FV126" s="7">
        <f t="shared" si="109"/>
        <v>-0.19627088872035503</v>
      </c>
      <c r="FW126" s="7">
        <f t="shared" si="109"/>
        <v>-0.33497553630868193</v>
      </c>
      <c r="FX126" s="7">
        <f t="shared" si="109"/>
        <v>0.31851903799475245</v>
      </c>
      <c r="FY126" s="7">
        <f t="shared" si="109"/>
        <v>-0.40608983369951379</v>
      </c>
      <c r="FZ126" s="7">
        <f t="shared" si="109"/>
        <v>-0.12914501982907822</v>
      </c>
      <c r="GA126" s="7">
        <f t="shared" si="109"/>
        <v>-0.40225805585862418</v>
      </c>
      <c r="GB126" s="7">
        <f t="shared" si="109"/>
        <v>0.43886295815195808</v>
      </c>
      <c r="GC126" s="7">
        <f t="shared" si="109"/>
        <v>0.2025984560445977</v>
      </c>
      <c r="GD126" s="7">
        <f t="shared" si="109"/>
        <v>-0.38968650566073393</v>
      </c>
      <c r="GE126" s="7">
        <f t="shared" si="109"/>
        <v>-0.38724325002471005</v>
      </c>
      <c r="GF126" s="7">
        <f t="shared" si="92"/>
        <v>0.21405212751767522</v>
      </c>
      <c r="GG126" s="7">
        <f t="shared" si="92"/>
        <v>-0.20748324953831343</v>
      </c>
      <c r="GH126" s="7">
        <f t="shared" si="92"/>
        <v>3.7295753369335216E-2</v>
      </c>
      <c r="GI126" s="7">
        <f t="shared" si="92"/>
        <v>-0.3133219943800043</v>
      </c>
      <c r="GJ126" s="7">
        <f t="shared" si="92"/>
        <v>0.33767885426647126</v>
      </c>
      <c r="GK126" s="7">
        <f t="shared" si="92"/>
        <v>0.23367991720500925</v>
      </c>
    </row>
    <row r="127" spans="6:193">
      <c r="F127" s="20">
        <v>125</v>
      </c>
      <c r="G127">
        <f>'Class data q'!J126</f>
        <v>-5.3468365556390938E-19</v>
      </c>
      <c r="H127" s="20">
        <f>'Class data q'!K126</f>
        <v>-5.6834728174765382E-19</v>
      </c>
      <c r="J127" s="89">
        <v>-5.2166822854669126E-19</v>
      </c>
      <c r="K127" s="7">
        <f t="shared" si="66"/>
        <v>-0.45467343905923618</v>
      </c>
      <c r="L127" s="7">
        <f t="shared" si="106"/>
        <v>8.1441549867638408E-2</v>
      </c>
      <c r="M127" s="7">
        <f t="shared" si="106"/>
        <v>0.38971363454775609</v>
      </c>
      <c r="N127" s="7">
        <f t="shared" si="106"/>
        <v>-1.0931372097287451E-2</v>
      </c>
      <c r="O127" s="7">
        <f t="shared" si="106"/>
        <v>-0.25048256089266618</v>
      </c>
      <c r="P127" s="7">
        <f t="shared" si="106"/>
        <v>-0.28025127589904741</v>
      </c>
      <c r="Q127" s="7">
        <f t="shared" si="106"/>
        <v>0.15202342378415779</v>
      </c>
      <c r="R127" s="7">
        <f t="shared" si="106"/>
        <v>0.47790163100125937</v>
      </c>
      <c r="S127" s="7">
        <f t="shared" si="106"/>
        <v>-0.40354034499398495</v>
      </c>
      <c r="T127" s="7">
        <f t="shared" si="106"/>
        <v>-0.36242682913628055</v>
      </c>
      <c r="U127" s="7">
        <f t="shared" si="106"/>
        <v>0.34998960022846592</v>
      </c>
      <c r="V127" s="7">
        <f t="shared" si="106"/>
        <v>0.47485710710339823</v>
      </c>
      <c r="W127" s="7">
        <f t="shared" si="106"/>
        <v>0.34467971139343201</v>
      </c>
      <c r="X127" s="7">
        <f t="shared" si="106"/>
        <v>-0.17101953737560771</v>
      </c>
      <c r="Y127" s="7">
        <f t="shared" si="106"/>
        <v>0.13641435127296261</v>
      </c>
      <c r="Z127" s="7">
        <f t="shared" si="106"/>
        <v>0.43721363836964988</v>
      </c>
      <c r="AA127" s="7">
        <f t="shared" si="106"/>
        <v>0.43672373746243454</v>
      </c>
      <c r="AB127" s="7">
        <f t="shared" si="104"/>
        <v>2.4937697769809475E-2</v>
      </c>
      <c r="AC127" s="7">
        <f t="shared" si="104"/>
        <v>-0.11535539215806001</v>
      </c>
      <c r="AD127" s="7">
        <f t="shared" si="104"/>
        <v>-0.18504527851622732</v>
      </c>
      <c r="AE127" s="7">
        <f t="shared" si="104"/>
        <v>-0.16306639406356638</v>
      </c>
      <c r="AF127" s="7">
        <f t="shared" si="104"/>
        <v>6.1273494416993035E-2</v>
      </c>
      <c r="AG127" s="7">
        <f t="shared" si="104"/>
        <v>-9.390863346445455E-2</v>
      </c>
      <c r="AH127" s="7">
        <f t="shared" si="104"/>
        <v>-0.11233435730641439</v>
      </c>
      <c r="AI127" s="7">
        <f t="shared" si="104"/>
        <v>-0.33544930877974366</v>
      </c>
      <c r="AJ127" s="7">
        <f t="shared" si="104"/>
        <v>-0.1285121293199154</v>
      </c>
      <c r="AK127" s="7">
        <f t="shared" si="104"/>
        <v>0.20218398863594444</v>
      </c>
      <c r="AL127" s="7">
        <f t="shared" si="104"/>
        <v>-0.3023329835560844</v>
      </c>
      <c r="AM127" s="7">
        <f t="shared" si="95"/>
        <v>-0.25153338895540855</v>
      </c>
      <c r="AN127" s="7">
        <f t="shared" si="95"/>
        <v>0.41192144292244848</v>
      </c>
      <c r="AO127" s="7">
        <f t="shared" si="95"/>
        <v>0.41024951854680891</v>
      </c>
      <c r="AP127" s="7">
        <f t="shared" si="94"/>
        <v>0.28204501686073558</v>
      </c>
      <c r="AQ127" s="7">
        <f t="shared" si="101"/>
        <v>-4.0151161957895476E-2</v>
      </c>
      <c r="AR127" s="7">
        <f t="shared" si="101"/>
        <v>0.41024951854680891</v>
      </c>
      <c r="AS127" s="7">
        <f t="shared" si="101"/>
        <v>0.4743517693898458</v>
      </c>
      <c r="AT127" s="7">
        <f t="shared" si="101"/>
        <v>0.41024951854680891</v>
      </c>
      <c r="AU127" s="7">
        <f t="shared" si="101"/>
        <v>0.28204501686073558</v>
      </c>
      <c r="AV127" s="7">
        <f t="shared" si="101"/>
        <v>0.41024951854680891</v>
      </c>
      <c r="AW127" s="7">
        <f t="shared" si="101"/>
        <v>0.28204501686073558</v>
      </c>
      <c r="AX127" s="7">
        <f t="shared" si="101"/>
        <v>0.28204501686073558</v>
      </c>
      <c r="AY127" s="7">
        <f t="shared" si="101"/>
        <v>0.41024951854680891</v>
      </c>
      <c r="AZ127" s="7">
        <f t="shared" si="101"/>
        <v>0.28204501686073558</v>
      </c>
      <c r="BA127" s="7">
        <f t="shared" si="101"/>
        <v>-4.0151161957895476E-2</v>
      </c>
      <c r="BB127" s="7">
        <f t="shared" si="101"/>
        <v>0.34614726770377247</v>
      </c>
      <c r="BC127" s="7">
        <f t="shared" si="101"/>
        <v>-0.12361627830938304</v>
      </c>
      <c r="BD127" s="7">
        <f t="shared" si="101"/>
        <v>0.41024951854680891</v>
      </c>
      <c r="BE127" s="7">
        <f t="shared" si="101"/>
        <v>0.34614726770377247</v>
      </c>
      <c r="BF127" s="7">
        <f t="shared" si="101"/>
        <v>0.41024951854680891</v>
      </c>
      <c r="BG127" s="7">
        <f t="shared" si="115"/>
        <v>-4.0151161957895476E-2</v>
      </c>
      <c r="BH127" s="7">
        <f t="shared" si="115"/>
        <v>-4.0151161957895476E-2</v>
      </c>
      <c r="BI127" s="7">
        <f t="shared" si="115"/>
        <v>-0.12361627830938304</v>
      </c>
      <c r="BJ127" s="7">
        <f t="shared" si="115"/>
        <v>-0.48368379689888741</v>
      </c>
      <c r="BK127" s="7">
        <f t="shared" si="115"/>
        <v>-0.45654862418141251</v>
      </c>
      <c r="BL127" s="7">
        <f t="shared" si="115"/>
        <v>0.4370957700568725</v>
      </c>
      <c r="BM127" s="7">
        <f t="shared" si="115"/>
        <v>3.9321987248680523E-2</v>
      </c>
      <c r="BN127" s="7">
        <f t="shared" si="115"/>
        <v>-1.9796941863603479E-11</v>
      </c>
      <c r="BO127" s="7">
        <f t="shared" si="115"/>
        <v>-8.0303541594162198E-12</v>
      </c>
      <c r="BP127" s="7">
        <f t="shared" si="115"/>
        <v>-1.8970569559684236E-10</v>
      </c>
      <c r="BQ127" s="7">
        <f t="shared" si="115"/>
        <v>-1.1599281535268346E-9</v>
      </c>
      <c r="BR127" s="7">
        <f t="shared" si="115"/>
        <v>-5.3842429403871961E-9</v>
      </c>
      <c r="BS127" s="7">
        <f t="shared" si="115"/>
        <v>5.8039630120637656E-12</v>
      </c>
      <c r="BT127" s="7">
        <f t="shared" si="115"/>
        <v>-7.1476158325367578E-12</v>
      </c>
      <c r="BU127" s="7">
        <f t="shared" si="115"/>
        <v>-0.45467343905923618</v>
      </c>
      <c r="BV127" s="7">
        <f t="shared" si="115"/>
        <v>8.1441549867638408E-2</v>
      </c>
      <c r="BW127" s="7">
        <f t="shared" si="102"/>
        <v>0.38971363454775609</v>
      </c>
      <c r="BX127" s="7">
        <f t="shared" si="102"/>
        <v>-1.0931372097287451E-2</v>
      </c>
      <c r="BY127" s="7">
        <f t="shared" si="102"/>
        <v>-0.25048256089266618</v>
      </c>
      <c r="BZ127" s="7">
        <f t="shared" si="102"/>
        <v>0.47728563101626309</v>
      </c>
      <c r="CA127" s="7">
        <f t="shared" si="102"/>
        <v>-0.39057360786203987</v>
      </c>
      <c r="CB127" s="7">
        <f t="shared" si="102"/>
        <v>-0.14979984208099928</v>
      </c>
      <c r="CC127" s="7">
        <f t="shared" si="102"/>
        <v>0.11752530768032643</v>
      </c>
      <c r="CD127" s="7">
        <f t="shared" si="102"/>
        <v>-0.44792442116508235</v>
      </c>
      <c r="CE127" s="7">
        <f t="shared" si="102"/>
        <v>-0.2954229296857277</v>
      </c>
      <c r="CF127" s="7">
        <f t="shared" si="102"/>
        <v>0.14081785823799109</v>
      </c>
      <c r="CG127" s="7">
        <f t="shared" si="102"/>
        <v>-0.13507843778748674</v>
      </c>
      <c r="CH127" s="7">
        <f t="shared" si="102"/>
        <v>-1.5405286078407632E-2</v>
      </c>
      <c r="CI127" s="7">
        <f t="shared" si="102"/>
        <v>-0.48276823564935389</v>
      </c>
      <c r="CJ127" s="7">
        <f t="shared" si="102"/>
        <v>0.33643154823206833</v>
      </c>
      <c r="CK127" s="7">
        <f t="shared" si="102"/>
        <v>-0.43033311521618611</v>
      </c>
      <c r="CL127" s="7">
        <f t="shared" si="102"/>
        <v>0.16259399911489547</v>
      </c>
      <c r="CM127" s="7">
        <f t="shared" si="113"/>
        <v>3.6400864452538428E-2</v>
      </c>
      <c r="CN127" s="7">
        <f t="shared" si="113"/>
        <v>-0.24518058029931922</v>
      </c>
      <c r="CO127" s="7">
        <f t="shared" si="113"/>
        <v>-0.45343510161631961</v>
      </c>
      <c r="CP127" s="7">
        <f t="shared" si="113"/>
        <v>0.2891500467818684</v>
      </c>
      <c r="CQ127" s="7">
        <f t="shared" si="113"/>
        <v>-0.19602787716048908</v>
      </c>
      <c r="CR127" s="7">
        <f t="shared" si="113"/>
        <v>0.22757175124204565</v>
      </c>
      <c r="CS127" s="7">
        <f t="shared" si="113"/>
        <v>0.16536274858819766</v>
      </c>
      <c r="CT127" s="7">
        <f t="shared" si="113"/>
        <v>0.217457245410003</v>
      </c>
      <c r="CU127" s="7">
        <f t="shared" si="113"/>
        <v>-0.15298337740483703</v>
      </c>
      <c r="CV127" s="7">
        <f t="shared" si="113"/>
        <v>8.808884897437963E-2</v>
      </c>
      <c r="CW127" s="7">
        <f t="shared" si="113"/>
        <v>-0.32290505974229156</v>
      </c>
      <c r="CX127" s="7">
        <f t="shared" si="113"/>
        <v>0.34740380174112873</v>
      </c>
      <c r="CY127" s="7">
        <f t="shared" si="113"/>
        <v>0.3558920617523269</v>
      </c>
      <c r="CZ127" s="7">
        <f t="shared" si="113"/>
        <v>-0.44514270393669353</v>
      </c>
      <c r="DA127" s="7">
        <f t="shared" si="113"/>
        <v>-0.13574732308487403</v>
      </c>
      <c r="DB127" s="7">
        <f t="shared" si="107"/>
        <v>0.10300203038055478</v>
      </c>
      <c r="DC127" s="7">
        <f t="shared" si="107"/>
        <v>4.8770625907072936E-2</v>
      </c>
      <c r="DD127" s="7">
        <f t="shared" si="107"/>
        <v>6.059186430199176E-2</v>
      </c>
      <c r="DE127" s="7">
        <f t="shared" si="107"/>
        <v>0.21055779551927734</v>
      </c>
      <c r="DF127" s="7">
        <f t="shared" si="107"/>
        <v>5.8662246284143906E-3</v>
      </c>
      <c r="DG127" s="7">
        <f t="shared" si="107"/>
        <v>3.2028477865845384E-3</v>
      </c>
      <c r="DH127" s="7">
        <f t="shared" si="107"/>
        <v>0.41918721431692263</v>
      </c>
      <c r="DI127" s="7">
        <f t="shared" si="107"/>
        <v>-4.7184457541744607E-2</v>
      </c>
      <c r="DJ127" s="7">
        <f t="shared" si="107"/>
        <v>0.23924120470232221</v>
      </c>
      <c r="DK127" s="7">
        <f t="shared" si="107"/>
        <v>0.36391733413636917</v>
      </c>
      <c r="DL127" s="7">
        <f t="shared" si="107"/>
        <v>-9.5077525326618284E-2</v>
      </c>
      <c r="DM127" s="7">
        <f t="shared" si="107"/>
        <v>-0.40876721794034321</v>
      </c>
      <c r="DN127" s="7">
        <f t="shared" si="107"/>
        <v>-0.45869796318625333</v>
      </c>
      <c r="DO127" s="7">
        <f t="shared" si="107"/>
        <v>-0.41422022977332285</v>
      </c>
      <c r="DP127" s="7">
        <f t="shared" si="107"/>
        <v>-0.26106425353393237</v>
      </c>
      <c r="DQ127" s="7">
        <f t="shared" si="107"/>
        <v>-0.42600380039138275</v>
      </c>
      <c r="DR127" s="7">
        <f t="shared" si="103"/>
        <v>3.9486878224459288E-2</v>
      </c>
      <c r="DS127" s="7">
        <f t="shared" si="103"/>
        <v>0.40115391620749863</v>
      </c>
      <c r="DT127" s="7">
        <f t="shared" si="103"/>
        <v>-0.17825563926507337</v>
      </c>
      <c r="DU127" s="7">
        <f t="shared" si="103"/>
        <v>-0.17852668142658712</v>
      </c>
      <c r="DV127" s="7">
        <f t="shared" si="103"/>
        <v>-2.6956088319082028E-2</v>
      </c>
      <c r="DW127" s="7">
        <f t="shared" si="103"/>
        <v>0.26017744330258741</v>
      </c>
      <c r="DX127" s="7">
        <f t="shared" si="103"/>
        <v>0.12680918620435611</v>
      </c>
      <c r="DY127" s="7">
        <f t="shared" si="103"/>
        <v>0.1036658537904247</v>
      </c>
      <c r="DZ127" s="7">
        <f t="shared" si="103"/>
        <v>2.9976452332118431E-2</v>
      </c>
      <c r="EA127" s="7">
        <f t="shared" si="103"/>
        <v>0.16187549944278157</v>
      </c>
      <c r="EB127" s="7">
        <f t="shared" si="103"/>
        <v>2.7873222956660282E-2</v>
      </c>
      <c r="EC127" s="7">
        <f t="shared" si="103"/>
        <v>2.4949625652836094E-2</v>
      </c>
      <c r="ED127" s="7">
        <f t="shared" si="103"/>
        <v>0</v>
      </c>
      <c r="EE127" s="7">
        <f t="shared" si="103"/>
        <v>0.40249594286645074</v>
      </c>
      <c r="EF127" s="7">
        <f t="shared" si="103"/>
        <v>0.44803785469935081</v>
      </c>
      <c r="EG127" s="7">
        <f t="shared" si="103"/>
        <v>0.26144123953679688</v>
      </c>
      <c r="EH127" s="7">
        <f t="shared" si="111"/>
        <v>0.28340710667628899</v>
      </c>
      <c r="EI127" s="7">
        <f t="shared" si="111"/>
        <v>-0.10965597608436939</v>
      </c>
      <c r="EJ127" s="7">
        <f t="shared" si="108"/>
        <v>-0.10551514937594131</v>
      </c>
      <c r="EK127" s="7">
        <f t="shared" si="108"/>
        <v>-0.37817974357879847</v>
      </c>
      <c r="EL127" s="7">
        <f t="shared" si="108"/>
        <v>0.39340814085273113</v>
      </c>
      <c r="EM127" s="7">
        <f t="shared" si="108"/>
        <v>1.622695660850848E-2</v>
      </c>
      <c r="EN127" s="7">
        <f t="shared" si="108"/>
        <v>-0.35845974120877322</v>
      </c>
      <c r="EO127" s="7">
        <f t="shared" si="108"/>
        <v>0.3051066248824299</v>
      </c>
      <c r="EP127" s="7">
        <f t="shared" si="108"/>
        <v>-0.21358587609582036</v>
      </c>
      <c r="EQ127" s="7">
        <f t="shared" si="108"/>
        <v>-0.27552240010897089</v>
      </c>
      <c r="ER127" s="7">
        <f t="shared" si="108"/>
        <v>2.4268013531239863E-2</v>
      </c>
      <c r="ES127" s="7">
        <f t="shared" si="108"/>
        <v>-0.1895919879940603</v>
      </c>
      <c r="ET127" s="7">
        <f t="shared" si="108"/>
        <v>3.6653961561738946E-2</v>
      </c>
      <c r="EU127" s="7">
        <f t="shared" si="108"/>
        <v>-1.4996371331292835E-2</v>
      </c>
      <c r="EV127" s="7">
        <f t="shared" si="108"/>
        <v>-0.48167502413163554</v>
      </c>
      <c r="EW127" s="7">
        <f t="shared" si="108"/>
        <v>0.45727944510786811</v>
      </c>
      <c r="EX127" s="7">
        <f t="shared" si="108"/>
        <v>0.19331560563867067</v>
      </c>
      <c r="EY127" s="7">
        <f t="shared" si="108"/>
        <v>0.43223136876161306</v>
      </c>
      <c r="EZ127" s="7">
        <f t="shared" si="114"/>
        <v>0.28486614093146012</v>
      </c>
      <c r="FA127" s="7">
        <f t="shared" si="114"/>
        <v>4.3627946441289644E-2</v>
      </c>
      <c r="FB127" s="7">
        <f t="shared" si="114"/>
        <v>5.0857403068689688E-2</v>
      </c>
      <c r="FC127" s="7">
        <f t="shared" si="114"/>
        <v>-0.45922871841757618</v>
      </c>
      <c r="FD127" s="7">
        <f t="shared" si="114"/>
        <v>-0.49680354933358595</v>
      </c>
      <c r="FE127" s="7">
        <f t="shared" si="114"/>
        <v>-0.22566258697905528</v>
      </c>
      <c r="FF127" s="7">
        <f t="shared" si="114"/>
        <v>-0.21319352347230569</v>
      </c>
      <c r="FG127" s="7">
        <f t="shared" si="114"/>
        <v>-0.31360046906257522</v>
      </c>
      <c r="FH127" s="7">
        <f t="shared" si="114"/>
        <v>0.2380926410805273</v>
      </c>
      <c r="FI127" s="7">
        <f t="shared" si="114"/>
        <v>-0.13792250485949609</v>
      </c>
      <c r="FJ127" s="7">
        <f t="shared" si="114"/>
        <v>-0.23485188616192687</v>
      </c>
      <c r="FK127" s="7">
        <f t="shared" si="114"/>
        <v>-3.4955253061532687E-2</v>
      </c>
      <c r="FL127" s="7">
        <f t="shared" si="114"/>
        <v>-0.48816954779113075</v>
      </c>
      <c r="FM127" s="7">
        <f t="shared" si="114"/>
        <v>0.38525545935024752</v>
      </c>
      <c r="FN127" s="7">
        <f t="shared" si="114"/>
        <v>-0.41256019227643748</v>
      </c>
      <c r="FO127" s="7">
        <f t="shared" si="114"/>
        <v>-0.2353228223167747</v>
      </c>
      <c r="FP127" s="7">
        <f t="shared" si="109"/>
        <v>-0.22263980653406534</v>
      </c>
      <c r="FQ127" s="7">
        <f t="shared" si="109"/>
        <v>-0.1973950098956081</v>
      </c>
      <c r="FR127" s="7">
        <f t="shared" si="109"/>
        <v>-0.28345891649322397</v>
      </c>
      <c r="FS127" s="7">
        <f t="shared" si="109"/>
        <v>-0.22960112698666535</v>
      </c>
      <c r="FT127" s="7">
        <f t="shared" si="109"/>
        <v>-0.19176323057460465</v>
      </c>
      <c r="FU127" s="7">
        <f t="shared" si="109"/>
        <v>-0.32576363439695166</v>
      </c>
      <c r="FV127" s="7">
        <f t="shared" si="109"/>
        <v>-0.15126852261480495</v>
      </c>
      <c r="FW127" s="7">
        <f t="shared" si="109"/>
        <v>-0.26848417358393339</v>
      </c>
      <c r="FX127" s="7">
        <f t="shared" si="109"/>
        <v>-0.4489874003684502</v>
      </c>
      <c r="FY127" s="7">
        <f t="shared" si="109"/>
        <v>-0.39127199737890295</v>
      </c>
      <c r="FZ127" s="7">
        <f t="shared" si="109"/>
        <v>6.7229865493947827E-2</v>
      </c>
      <c r="GA127" s="7">
        <f t="shared" si="109"/>
        <v>-9.9269014586297999E-2</v>
      </c>
      <c r="GB127" s="7">
        <f t="shared" si="109"/>
        <v>5.7433274899210573E-2</v>
      </c>
      <c r="GC127" s="7">
        <f t="shared" si="109"/>
        <v>0.30419170553318509</v>
      </c>
      <c r="GD127" s="7">
        <f t="shared" si="109"/>
        <v>0.17318731704403945</v>
      </c>
      <c r="GE127" s="7">
        <f t="shared" si="109"/>
        <v>-0.21947253167883218</v>
      </c>
      <c r="GF127" s="7">
        <f t="shared" si="92"/>
        <v>-0.16214169335512452</v>
      </c>
      <c r="GG127" s="7">
        <f t="shared" si="92"/>
        <v>0.17722920108326434</v>
      </c>
      <c r="GH127" s="7">
        <f t="shared" si="92"/>
        <v>-0.31557353431662705</v>
      </c>
      <c r="GI127" s="7">
        <f t="shared" si="92"/>
        <v>-0.11952728173934446</v>
      </c>
      <c r="GJ127" s="7">
        <f t="shared" si="92"/>
        <v>-0.2768668870353963</v>
      </c>
      <c r="GK127" s="7">
        <f t="shared" si="92"/>
        <v>-0.36129584589275865</v>
      </c>
    </row>
    <row r="128" spans="6:193">
      <c r="F128" s="20">
        <v>126</v>
      </c>
      <c r="G128">
        <f>'Class data q'!J127</f>
        <v>-5.2166822854669126E-19</v>
      </c>
      <c r="H128" s="20">
        <f>'Class data q'!K127</f>
        <v>-5.1265593490471552E-19</v>
      </c>
      <c r="J128" s="88">
        <v>-2.099693455123716E-19</v>
      </c>
      <c r="K128" s="7">
        <f t="shared" si="66"/>
        <v>0.35486225539844685</v>
      </c>
      <c r="L128" s="7">
        <f t="shared" si="106"/>
        <v>0.17133547991629428</v>
      </c>
      <c r="M128" s="7">
        <f t="shared" si="106"/>
        <v>-6.2763421839832745E-2</v>
      </c>
      <c r="N128" s="7">
        <f t="shared" si="106"/>
        <v>0.39532650285148208</v>
      </c>
      <c r="O128" s="7">
        <f t="shared" si="106"/>
        <v>0.34667099163240156</v>
      </c>
      <c r="P128" s="7">
        <f t="shared" si="106"/>
        <v>-0.42454511396067574</v>
      </c>
      <c r="Q128" s="7">
        <f t="shared" si="106"/>
        <v>4.166976156329838E-2</v>
      </c>
      <c r="R128" s="7">
        <f t="shared" si="106"/>
        <v>0.25792078327458512</v>
      </c>
      <c r="S128" s="7">
        <f t="shared" si="106"/>
        <v>0.47787030435648603</v>
      </c>
      <c r="T128" s="7">
        <f t="shared" si="106"/>
        <v>-0.41595131040794597</v>
      </c>
      <c r="U128" s="7">
        <f t="shared" si="106"/>
        <v>-0.16145766962873687</v>
      </c>
      <c r="V128" s="7">
        <f t="shared" si="106"/>
        <v>-0.33572180479652713</v>
      </c>
      <c r="W128" s="7">
        <f t="shared" si="106"/>
        <v>0.37185864796653334</v>
      </c>
      <c r="X128" s="7">
        <f t="shared" si="106"/>
        <v>5.9599549552354691E-2</v>
      </c>
      <c r="Y128" s="7">
        <f t="shared" si="106"/>
        <v>0.33892105918251519</v>
      </c>
      <c r="Z128" s="7">
        <f t="shared" si="106"/>
        <v>-0.3672352654761788</v>
      </c>
      <c r="AA128" s="7">
        <f t="shared" si="106"/>
        <v>8.5038856173863753E-2</v>
      </c>
      <c r="AB128" s="7">
        <f t="shared" si="104"/>
        <v>-0.45354526937458672</v>
      </c>
      <c r="AC128" s="7">
        <f t="shared" si="104"/>
        <v>0.19789695653023642</v>
      </c>
      <c r="AD128" s="7">
        <f t="shared" si="104"/>
        <v>2.4752636461175204E-2</v>
      </c>
      <c r="AE128" s="7">
        <f t="shared" si="104"/>
        <v>-0.43614379599862563</v>
      </c>
      <c r="AF128" s="7">
        <f t="shared" si="104"/>
        <v>-0.30125746027229994</v>
      </c>
      <c r="AG128" s="7">
        <f t="shared" si="104"/>
        <v>-0.23331572685097512</v>
      </c>
      <c r="AH128" s="7">
        <f t="shared" si="104"/>
        <v>0.2054027088370316</v>
      </c>
      <c r="AI128" s="7">
        <f t="shared" si="104"/>
        <v>-0.24203036827930191</v>
      </c>
      <c r="AJ128" s="7">
        <f t="shared" si="104"/>
        <v>5.9095729267482966E-2</v>
      </c>
      <c r="AK128" s="7">
        <f t="shared" si="104"/>
        <v>-8.3002955568503012E-2</v>
      </c>
      <c r="AL128" s="7">
        <f t="shared" si="104"/>
        <v>0.4966510965047064</v>
      </c>
      <c r="AM128" s="7">
        <f t="shared" si="95"/>
        <v>0.1610573168090923</v>
      </c>
      <c r="AN128" s="7">
        <f t="shared" si="95"/>
        <v>-0.47367538247135599</v>
      </c>
      <c r="AO128" s="7">
        <f t="shared" si="95"/>
        <v>-0.49623917075175683</v>
      </c>
      <c r="AP128" s="7">
        <f t="shared" si="94"/>
        <v>0.18523711749840333</v>
      </c>
      <c r="AQ128" s="7">
        <f t="shared" si="101"/>
        <v>0.38474164784459708</v>
      </c>
      <c r="AR128" s="7">
        <f t="shared" si="101"/>
        <v>-0.49623917075175683</v>
      </c>
      <c r="AS128" s="7">
        <f t="shared" si="101"/>
        <v>-0.33697731487683669</v>
      </c>
      <c r="AT128" s="7">
        <f t="shared" si="101"/>
        <v>-0.49623917075175683</v>
      </c>
      <c r="AU128" s="7">
        <f t="shared" si="101"/>
        <v>0.18523711749840333</v>
      </c>
      <c r="AV128" s="7">
        <f t="shared" si="101"/>
        <v>-0.49623917075175683</v>
      </c>
      <c r="AW128" s="7">
        <f t="shared" si="101"/>
        <v>0.18523711749840333</v>
      </c>
      <c r="AX128" s="7">
        <f t="shared" si="101"/>
        <v>0.18523711749840333</v>
      </c>
      <c r="AY128" s="7">
        <f t="shared" si="101"/>
        <v>-0.49623917075175683</v>
      </c>
      <c r="AZ128" s="7">
        <f t="shared" si="101"/>
        <v>0.18523711749840333</v>
      </c>
      <c r="BA128" s="7">
        <f t="shared" si="101"/>
        <v>0.38474164784459708</v>
      </c>
      <c r="BB128" s="7">
        <f t="shared" si="101"/>
        <v>0.34449897337332347</v>
      </c>
      <c r="BC128" s="7">
        <f t="shared" si="101"/>
        <v>0.17737280890158802</v>
      </c>
      <c r="BD128" s="7">
        <f t="shared" si="101"/>
        <v>-0.49623917075175683</v>
      </c>
      <c r="BE128" s="7">
        <f t="shared" si="101"/>
        <v>0.34449897337332347</v>
      </c>
      <c r="BF128" s="7">
        <f t="shared" si="101"/>
        <v>-0.49623917075175683</v>
      </c>
      <c r="BG128" s="7">
        <f t="shared" si="115"/>
        <v>0.38474164784459708</v>
      </c>
      <c r="BH128" s="7">
        <f t="shared" si="115"/>
        <v>0.38474164784459708</v>
      </c>
      <c r="BI128" s="7">
        <f t="shared" si="115"/>
        <v>0.17737280890158802</v>
      </c>
      <c r="BJ128" s="7">
        <f t="shared" si="115"/>
        <v>-0.23271680131138472</v>
      </c>
      <c r="BK128" s="7">
        <f t="shared" si="115"/>
        <v>-0.19630535755657341</v>
      </c>
      <c r="BL128" s="7">
        <f t="shared" si="115"/>
        <v>8.5963170073249939E-2</v>
      </c>
      <c r="BM128" s="7">
        <f t="shared" si="115"/>
        <v>-0.41780754397931785</v>
      </c>
      <c r="BN128" s="7">
        <f t="shared" si="115"/>
        <v>-4.9185544526153535E-11</v>
      </c>
      <c r="BO128" s="7">
        <f t="shared" si="115"/>
        <v>-1.9951373886328838E-11</v>
      </c>
      <c r="BP128" s="7">
        <f t="shared" si="115"/>
        <v>-4.7132331371102509E-10</v>
      </c>
      <c r="BQ128" s="7">
        <f t="shared" si="115"/>
        <v>-2.8818382125095354E-9</v>
      </c>
      <c r="BR128" s="7">
        <f t="shared" si="115"/>
        <v>-1.3377136065528816E-8</v>
      </c>
      <c r="BS128" s="7">
        <f t="shared" si="115"/>
        <v>1.441992923140976E-11</v>
      </c>
      <c r="BT128" s="7">
        <f t="shared" si="115"/>
        <v>-1.7758350345786766E-11</v>
      </c>
      <c r="BU128" s="7">
        <f t="shared" si="115"/>
        <v>0.35486225539844685</v>
      </c>
      <c r="BV128" s="7">
        <f t="shared" si="115"/>
        <v>0.17133547991629428</v>
      </c>
      <c r="BW128" s="7">
        <f t="shared" si="102"/>
        <v>-6.2763421839832745E-2</v>
      </c>
      <c r="BX128" s="7">
        <f t="shared" si="102"/>
        <v>0.39532650285148208</v>
      </c>
      <c r="BY128" s="7">
        <f t="shared" si="102"/>
        <v>0.34667099163240156</v>
      </c>
      <c r="BZ128" s="7">
        <f t="shared" si="102"/>
        <v>0.18581476279533038</v>
      </c>
      <c r="CA128" s="7">
        <f t="shared" si="102"/>
        <v>-0.48588190032968992</v>
      </c>
      <c r="CB128" s="7">
        <f t="shared" si="102"/>
        <v>0.11231982082636671</v>
      </c>
      <c r="CC128" s="7">
        <f t="shared" si="102"/>
        <v>-0.22351162170316741</v>
      </c>
      <c r="CD128" s="7">
        <f t="shared" si="102"/>
        <v>-0.14387273625289509</v>
      </c>
      <c r="CE128" s="7">
        <f t="shared" si="102"/>
        <v>-0.249480317002716</v>
      </c>
      <c r="CF128" s="7">
        <f t="shared" si="102"/>
        <v>0.31885574545609874</v>
      </c>
      <c r="CG128" s="7">
        <f t="shared" si="102"/>
        <v>0.14889510699862285</v>
      </c>
      <c r="CH128" s="7">
        <f t="shared" si="102"/>
        <v>0.44622270453116997</v>
      </c>
      <c r="CI128" s="7">
        <f t="shared" si="102"/>
        <v>0.25405500096151457</v>
      </c>
      <c r="CJ128" s="7">
        <f t="shared" si="102"/>
        <v>0.28935448260929597</v>
      </c>
      <c r="CK128" s="7">
        <f t="shared" si="102"/>
        <v>0.4153357192294258</v>
      </c>
      <c r="CL128" s="7">
        <f t="shared" si="102"/>
        <v>0.37295850416174314</v>
      </c>
      <c r="CM128" s="7">
        <f t="shared" si="113"/>
        <v>-6.4591227985012267E-2</v>
      </c>
      <c r="CN128" s="7">
        <f t="shared" si="113"/>
        <v>0.16221293245197899</v>
      </c>
      <c r="CO128" s="7">
        <f t="shared" si="113"/>
        <v>0.17190401729506277</v>
      </c>
      <c r="CP128" s="7">
        <f t="shared" si="113"/>
        <v>-0.40563080524707118</v>
      </c>
      <c r="CQ128" s="7">
        <f t="shared" si="113"/>
        <v>-0.23117022647603847</v>
      </c>
      <c r="CR128" s="7">
        <f t="shared" si="113"/>
        <v>-2.3709111209441858E-2</v>
      </c>
      <c r="CS128" s="7">
        <f t="shared" si="113"/>
        <v>0.31782582621927702</v>
      </c>
      <c r="CT128" s="7">
        <f t="shared" si="113"/>
        <v>3.2582939722544779E-2</v>
      </c>
      <c r="CU128" s="7">
        <f t="shared" si="113"/>
        <v>0.4532882429871421</v>
      </c>
      <c r="CV128" s="7">
        <f t="shared" si="113"/>
        <v>4.0635557960456481E-2</v>
      </c>
      <c r="CW128" s="7">
        <f t="shared" si="113"/>
        <v>-0.34876540321804939</v>
      </c>
      <c r="CX128" s="7">
        <f t="shared" si="113"/>
        <v>0.34762082853640353</v>
      </c>
      <c r="CY128" s="7">
        <f t="shared" si="113"/>
        <v>0.36870988585893816</v>
      </c>
      <c r="CZ128" s="7">
        <f t="shared" si="113"/>
        <v>-0.16796738186546634</v>
      </c>
      <c r="DA128" s="7">
        <f t="shared" si="113"/>
        <v>-0.36826964356833258</v>
      </c>
      <c r="DB128" s="7">
        <f t="shared" si="107"/>
        <v>-0.25959466193542724</v>
      </c>
      <c r="DC128" s="7">
        <f t="shared" si="107"/>
        <v>0.12117047829039898</v>
      </c>
      <c r="DD128" s="7">
        <f t="shared" si="107"/>
        <v>0.15054031071835253</v>
      </c>
      <c r="DE128" s="7">
        <f t="shared" si="107"/>
        <v>-0.47686976912176982</v>
      </c>
      <c r="DF128" s="7">
        <f t="shared" si="107"/>
        <v>1.4574618036238988E-2</v>
      </c>
      <c r="DG128" s="7">
        <f t="shared" si="107"/>
        <v>7.9574660151226721E-3</v>
      </c>
      <c r="DH128" s="7">
        <f t="shared" si="107"/>
        <v>4.1469415397337617E-2</v>
      </c>
      <c r="DI128" s="7">
        <f t="shared" si="107"/>
        <v>-0.11722964759771648</v>
      </c>
      <c r="DJ128" s="7">
        <f t="shared" si="107"/>
        <v>-0.40560592238887949</v>
      </c>
      <c r="DK128" s="7">
        <f t="shared" si="107"/>
        <v>-9.5848441242256222E-2</v>
      </c>
      <c r="DL128" s="7">
        <f t="shared" si="107"/>
        <v>-0.26722564926464276</v>
      </c>
      <c r="DM128" s="7">
        <f t="shared" si="107"/>
        <v>0.46891612831940876</v>
      </c>
      <c r="DN128" s="7">
        <f t="shared" si="107"/>
        <v>0.34486333690412407</v>
      </c>
      <c r="DO128" s="7">
        <f t="shared" si="107"/>
        <v>-6.0134770717817698E-2</v>
      </c>
      <c r="DP128" s="7">
        <f t="shared" si="107"/>
        <v>-0.16411628598390959</v>
      </c>
      <c r="DQ128" s="7">
        <f t="shared" si="107"/>
        <v>0.42609188932637454</v>
      </c>
      <c r="DR128" s="7">
        <f t="shared" si="103"/>
        <v>-0.41739787282933216</v>
      </c>
      <c r="DS128" s="7">
        <f t="shared" si="103"/>
        <v>0.48116283167705243</v>
      </c>
      <c r="DT128" s="7">
        <f t="shared" si="103"/>
        <v>-0.47388143154678541</v>
      </c>
      <c r="DU128" s="7">
        <f t="shared" si="103"/>
        <v>-0.4745548350091493</v>
      </c>
      <c r="DV128" s="7">
        <f t="shared" si="103"/>
        <v>0.41752476994228171</v>
      </c>
      <c r="DW128" s="7">
        <f t="shared" si="103"/>
        <v>0.13090719456200306</v>
      </c>
      <c r="DX128" s="7">
        <f t="shared" si="103"/>
        <v>-0.20044585249835789</v>
      </c>
      <c r="DY128" s="7">
        <f t="shared" si="103"/>
        <v>-0.25794539460333343</v>
      </c>
      <c r="DZ128" s="7">
        <f t="shared" si="103"/>
        <v>4.3470594697820886E-2</v>
      </c>
      <c r="EA128" s="7">
        <f t="shared" si="103"/>
        <v>0.34016757983496859</v>
      </c>
      <c r="EB128" s="7">
        <f t="shared" si="103"/>
        <v>-0.44625196558139857</v>
      </c>
      <c r="EC128" s="7">
        <f t="shared" si="103"/>
        <v>-0.45351563458388133</v>
      </c>
      <c r="ED128" s="7">
        <f t="shared" si="103"/>
        <v>0.4844970930099608</v>
      </c>
      <c r="EE128" s="7">
        <f t="shared" si="103"/>
        <v>0</v>
      </c>
      <c r="EF128" s="7">
        <f t="shared" si="103"/>
        <v>0.11314874755895632</v>
      </c>
      <c r="EG128" s="7">
        <f t="shared" si="103"/>
        <v>0.13404709263205294</v>
      </c>
      <c r="EH128" s="7">
        <f t="shared" si="111"/>
        <v>-0.29587586732439619</v>
      </c>
      <c r="EI128" s="7">
        <f t="shared" si="111"/>
        <v>0.21205713919717484</v>
      </c>
      <c r="EJ128" s="7">
        <f t="shared" si="108"/>
        <v>0.22234501111692273</v>
      </c>
      <c r="EK128" s="7">
        <f t="shared" si="108"/>
        <v>-0.45508938054681658</v>
      </c>
      <c r="EL128" s="7">
        <f t="shared" si="108"/>
        <v>-2.2578617684936408E-2</v>
      </c>
      <c r="EM128" s="7">
        <f t="shared" si="108"/>
        <v>-0.47518708046780089</v>
      </c>
      <c r="EN128" s="7">
        <f t="shared" si="108"/>
        <v>-0.40609509198433935</v>
      </c>
      <c r="EO128" s="7">
        <f t="shared" si="108"/>
        <v>0.24253361558843833</v>
      </c>
      <c r="EP128" s="7">
        <f t="shared" si="108"/>
        <v>-4.6156395258090566E-2</v>
      </c>
      <c r="EQ128" s="7">
        <f t="shared" si="108"/>
        <v>-0.23104332309998377</v>
      </c>
      <c r="ER128" s="7">
        <f t="shared" si="108"/>
        <v>-0.45520909791854791</v>
      </c>
      <c r="ES128" s="7">
        <f t="shared" si="108"/>
        <v>1.3456349980738747E-2</v>
      </c>
      <c r="ET128" s="7">
        <f t="shared" si="108"/>
        <v>-0.45544206002267895</v>
      </c>
      <c r="EU128" s="7">
        <f t="shared" si="108"/>
        <v>-9.9270068938452027E-2</v>
      </c>
      <c r="EV128" s="7">
        <f t="shared" si="108"/>
        <v>0.28777689577940935</v>
      </c>
      <c r="EW128" s="7">
        <f t="shared" si="108"/>
        <v>0.13610945206370606</v>
      </c>
      <c r="EX128" s="7">
        <f t="shared" si="108"/>
        <v>-3.5210846747302238E-2</v>
      </c>
      <c r="EY128" s="7">
        <f t="shared" si="108"/>
        <v>4.2871765215864777E-2</v>
      </c>
      <c r="EZ128" s="7">
        <f t="shared" si="114"/>
        <v>0.19224619205113891</v>
      </c>
      <c r="FA128" s="7">
        <f t="shared" si="114"/>
        <v>4.6381878147220945E-2</v>
      </c>
      <c r="FB128" s="7">
        <f t="shared" si="114"/>
        <v>9.5349256102116087E-2</v>
      </c>
      <c r="FC128" s="7">
        <f t="shared" si="114"/>
        <v>-0.14095241593515762</v>
      </c>
      <c r="FD128" s="7">
        <f t="shared" si="114"/>
        <v>-0.23430697411632484</v>
      </c>
      <c r="FE128" s="7">
        <f t="shared" si="114"/>
        <v>0.43934195864942971</v>
      </c>
      <c r="FF128" s="7">
        <f t="shared" si="114"/>
        <v>0.47032131068450567</v>
      </c>
      <c r="FG128" s="7">
        <f t="shared" si="114"/>
        <v>0.22086054624747176</v>
      </c>
      <c r="FH128" s="7">
        <f t="shared" si="114"/>
        <v>-0.35401185347581077</v>
      </c>
      <c r="FI128" s="7">
        <f t="shared" si="114"/>
        <v>0.37046565915773044</v>
      </c>
      <c r="FJ128" s="7">
        <f t="shared" si="114"/>
        <v>0.24207221833361814</v>
      </c>
      <c r="FK128" s="7">
        <f t="shared" si="114"/>
        <v>-0.31170087511482336</v>
      </c>
      <c r="FL128" s="7">
        <f t="shared" si="114"/>
        <v>-0.29805931168581878</v>
      </c>
      <c r="FM128" s="7">
        <f t="shared" si="114"/>
        <v>-0.15904323446093827</v>
      </c>
      <c r="FN128" s="7">
        <f t="shared" si="114"/>
        <v>0.35866110002979212</v>
      </c>
      <c r="FO128" s="7">
        <f t="shared" si="114"/>
        <v>-4.5964099632271882E-2</v>
      </c>
      <c r="FP128" s="7">
        <f t="shared" si="109"/>
        <v>0.21040146670848259</v>
      </c>
      <c r="FQ128" s="7">
        <f t="shared" si="109"/>
        <v>-0.13776744380814421</v>
      </c>
      <c r="FR128" s="7">
        <f t="shared" si="109"/>
        <v>-0.23916564431398513</v>
      </c>
      <c r="FS128" s="7">
        <f t="shared" si="109"/>
        <v>-0.19837356478922885</v>
      </c>
      <c r="FT128" s="7">
        <f t="shared" si="109"/>
        <v>0.33752992721072417</v>
      </c>
      <c r="FU128" s="7">
        <f t="shared" si="109"/>
        <v>0.19064119733241391</v>
      </c>
      <c r="FV128" s="7">
        <f t="shared" si="109"/>
        <v>-0.40683201868047369</v>
      </c>
      <c r="FW128" s="7">
        <f t="shared" si="109"/>
        <v>-0.21355686975858212</v>
      </c>
      <c r="FX128" s="7">
        <f t="shared" si="109"/>
        <v>-0.27053696091391188</v>
      </c>
      <c r="FY128" s="7">
        <f t="shared" si="109"/>
        <v>-0.48761704705412479</v>
      </c>
      <c r="FZ128" s="7">
        <f t="shared" si="109"/>
        <v>4.3009149462847063E-2</v>
      </c>
      <c r="GA128" s="7">
        <f t="shared" si="109"/>
        <v>9.5180365324722516E-2</v>
      </c>
      <c r="GB128" s="7">
        <f t="shared" si="109"/>
        <v>-0.34533626994482347</v>
      </c>
      <c r="GC128" s="7">
        <f t="shared" si="109"/>
        <v>0.27958026088208499</v>
      </c>
      <c r="GD128" s="7">
        <f t="shared" si="109"/>
        <v>0.29516419229003077</v>
      </c>
      <c r="GE128" s="7">
        <f t="shared" si="109"/>
        <v>-0.1611131753797963</v>
      </c>
      <c r="GF128" s="7">
        <f t="shared" si="92"/>
        <v>-0.35570685340189812</v>
      </c>
      <c r="GG128" s="7">
        <f t="shared" si="92"/>
        <v>0.37124984399974892</v>
      </c>
      <c r="GH128" s="7">
        <f t="shared" si="92"/>
        <v>-0.25972468273403138</v>
      </c>
      <c r="GI128" s="7">
        <f t="shared" si="92"/>
        <v>-0.28536925334547902</v>
      </c>
      <c r="GJ128" s="7">
        <f t="shared" si="92"/>
        <v>5.6764552671438651E-2</v>
      </c>
      <c r="GK128" s="7">
        <f t="shared" si="92"/>
        <v>0.3388121023321915</v>
      </c>
    </row>
    <row r="129" spans="6:193">
      <c r="F129" s="20">
        <v>127</v>
      </c>
      <c r="G129">
        <f>'Class data q'!J128</f>
        <v>-2.099693455123716E-19</v>
      </c>
      <c r="H129" s="20">
        <f>'Class data q'!K128</f>
        <v>-1.9838490108875178E-19</v>
      </c>
      <c r="J129" s="89">
        <v>-2.337271139828702E-19</v>
      </c>
      <c r="K129" s="7">
        <f t="shared" si="66"/>
        <v>0.21714394268470261</v>
      </c>
      <c r="L129" s="7">
        <f t="shared" si="106"/>
        <v>-0.35431765857293751</v>
      </c>
      <c r="M129" s="7">
        <f t="shared" si="106"/>
        <v>0.33373153514302523</v>
      </c>
      <c r="N129" s="7">
        <f t="shared" si="106"/>
        <v>0.1353729948790896</v>
      </c>
      <c r="O129" s="7">
        <f t="shared" si="106"/>
        <v>-9.5157092738689553E-2</v>
      </c>
      <c r="P129" s="7">
        <f t="shared" si="106"/>
        <v>4.2642323475433841E-2</v>
      </c>
      <c r="Q129" s="7">
        <f t="shared" si="106"/>
        <v>0.16373946615294699</v>
      </c>
      <c r="R129" s="7">
        <f t="shared" si="106"/>
        <v>-0.48348966860112341</v>
      </c>
      <c r="S129" s="7">
        <f t="shared" si="106"/>
        <v>-1.3365751495314271E-2</v>
      </c>
      <c r="T129" s="7">
        <f t="shared" si="106"/>
        <v>0.42303415699450997</v>
      </c>
      <c r="U129" s="7">
        <f t="shared" si="106"/>
        <v>0.24506930738116228</v>
      </c>
      <c r="V129" s="7">
        <f t="shared" si="106"/>
        <v>0.29181360823424018</v>
      </c>
      <c r="W129" s="7">
        <f t="shared" si="106"/>
        <v>-0.46264491210527514</v>
      </c>
      <c r="X129" s="7">
        <f t="shared" si="106"/>
        <v>-0.14975352209766446</v>
      </c>
      <c r="Y129" s="7">
        <f t="shared" si="106"/>
        <v>0.30447059292456757</v>
      </c>
      <c r="Z129" s="7">
        <f t="shared" si="106"/>
        <v>0.2799780537515737</v>
      </c>
      <c r="AA129" s="7">
        <f t="shared" si="106"/>
        <v>-2.5252592204532465E-2</v>
      </c>
      <c r="AB129" s="7">
        <f t="shared" si="104"/>
        <v>0.28761406434636827</v>
      </c>
      <c r="AC129" s="7">
        <f t="shared" si="104"/>
        <v>-2.5513695855972518E-2</v>
      </c>
      <c r="AD129" s="7">
        <f t="shared" si="104"/>
        <v>-0.18105833483504186</v>
      </c>
      <c r="AE129" s="7">
        <f t="shared" si="104"/>
        <v>9.9951793513253229E-2</v>
      </c>
      <c r="AF129" s="7">
        <f t="shared" si="104"/>
        <v>0.44089684664034579</v>
      </c>
      <c r="AG129" s="7">
        <f t="shared" si="104"/>
        <v>-0.20959977483927228</v>
      </c>
      <c r="AH129" s="7">
        <f t="shared" si="104"/>
        <v>-1.8770884238697993E-2</v>
      </c>
      <c r="AI129" s="7">
        <f t="shared" si="104"/>
        <v>-0.12773296434306758</v>
      </c>
      <c r="AJ129" s="7">
        <f t="shared" si="104"/>
        <v>-7.386253406502874E-2</v>
      </c>
      <c r="AK129" s="7">
        <f t="shared" si="104"/>
        <v>-0.23403613031641157</v>
      </c>
      <c r="AL129" s="7">
        <f t="shared" si="104"/>
        <v>-0.23026158721029333</v>
      </c>
      <c r="AM129" s="7">
        <f t="shared" si="95"/>
        <v>-0.34621482865850339</v>
      </c>
      <c r="AN129" s="7">
        <f t="shared" si="95"/>
        <v>-3.4873666726980446E-2</v>
      </c>
      <c r="AO129" s="7">
        <f t="shared" si="95"/>
        <v>0.14761242550171572</v>
      </c>
      <c r="AP129" s="7">
        <f t="shared" si="94"/>
        <v>-0.13853415863480345</v>
      </c>
      <c r="AQ129" s="7">
        <f t="shared" si="101"/>
        <v>0.14233870637157864</v>
      </c>
      <c r="AR129" s="7">
        <f t="shared" si="101"/>
        <v>0.14761242550171572</v>
      </c>
      <c r="AS129" s="7">
        <f t="shared" si="101"/>
        <v>0.29068571756997574</v>
      </c>
      <c r="AT129" s="7">
        <f t="shared" si="101"/>
        <v>0.14761242550171572</v>
      </c>
      <c r="AU129" s="7">
        <f t="shared" si="101"/>
        <v>-0.13853415863480345</v>
      </c>
      <c r="AV129" s="7">
        <f t="shared" si="101"/>
        <v>0.14761242550171572</v>
      </c>
      <c r="AW129" s="7">
        <f t="shared" si="101"/>
        <v>-0.13853415863480345</v>
      </c>
      <c r="AX129" s="7">
        <f t="shared" si="101"/>
        <v>-0.13853415863480345</v>
      </c>
      <c r="AY129" s="7">
        <f t="shared" si="101"/>
        <v>0.14761242550171572</v>
      </c>
      <c r="AZ129" s="7">
        <f t="shared" si="101"/>
        <v>-0.13853415863480345</v>
      </c>
      <c r="BA129" s="7">
        <f t="shared" si="101"/>
        <v>0.14233870637157864</v>
      </c>
      <c r="BB129" s="7">
        <f t="shared" si="101"/>
        <v>4.5391334334565769E-3</v>
      </c>
      <c r="BC129" s="7">
        <f t="shared" si="101"/>
        <v>-4.3951615921602682E-2</v>
      </c>
      <c r="BD129" s="7">
        <f t="shared" si="101"/>
        <v>0.14761242550171572</v>
      </c>
      <c r="BE129" s="7">
        <f t="shared" si="101"/>
        <v>4.5391334334565769E-3</v>
      </c>
      <c r="BF129" s="7">
        <f t="shared" si="101"/>
        <v>0.14761242550171572</v>
      </c>
      <c r="BG129" s="7">
        <f t="shared" si="115"/>
        <v>0.14233870637157864</v>
      </c>
      <c r="BH129" s="7">
        <f t="shared" si="115"/>
        <v>0.14233870637157864</v>
      </c>
      <c r="BI129" s="7">
        <f t="shared" si="115"/>
        <v>-4.3951615921602682E-2</v>
      </c>
      <c r="BJ129" s="7">
        <f t="shared" si="115"/>
        <v>0.38434841430667532</v>
      </c>
      <c r="BK129" s="7">
        <f t="shared" si="115"/>
        <v>-9.1178594281127623E-2</v>
      </c>
      <c r="BL129" s="7">
        <f t="shared" si="115"/>
        <v>-2.4422232469220373E-2</v>
      </c>
      <c r="BM129" s="7">
        <f t="shared" si="115"/>
        <v>0.31971914057597228</v>
      </c>
      <c r="BN129" s="7">
        <f t="shared" si="115"/>
        <v>-4.418598820166153E-11</v>
      </c>
      <c r="BO129" s="7">
        <f t="shared" si="115"/>
        <v>-1.7923329487246065E-11</v>
      </c>
      <c r="BP129" s="7">
        <f t="shared" si="115"/>
        <v>-4.2341452566319049E-10</v>
      </c>
      <c r="BQ129" s="7">
        <f t="shared" si="115"/>
        <v>-2.5889066446183051E-9</v>
      </c>
      <c r="BR129" s="7">
        <f t="shared" si="115"/>
        <v>-1.2017384087847915E-8</v>
      </c>
      <c r="BS129" s="7">
        <f t="shared" si="115"/>
        <v>1.2954179989899355E-11</v>
      </c>
      <c r="BT129" s="7">
        <f t="shared" si="115"/>
        <v>-1.5953238730048724E-11</v>
      </c>
      <c r="BU129" s="7">
        <f t="shared" si="115"/>
        <v>0.21714394268470261</v>
      </c>
      <c r="BV129" s="7">
        <f t="shared" si="115"/>
        <v>-0.35431765857293751</v>
      </c>
      <c r="BW129" s="7">
        <f t="shared" si="102"/>
        <v>0.33373153514302523</v>
      </c>
      <c r="BX129" s="7">
        <f t="shared" si="102"/>
        <v>0.1353729948790896</v>
      </c>
      <c r="BY129" s="7">
        <f t="shared" si="102"/>
        <v>-9.5157092738689553E-2</v>
      </c>
      <c r="BZ129" s="7">
        <f t="shared" si="102"/>
        <v>6.5279699048060413E-2</v>
      </c>
      <c r="CA129" s="7">
        <f t="shared" si="102"/>
        <v>0.36021183421411274</v>
      </c>
      <c r="CB129" s="7">
        <f t="shared" si="102"/>
        <v>-0.10239213271495773</v>
      </c>
      <c r="CC129" s="7">
        <f t="shared" si="102"/>
        <v>0.49426537503226209</v>
      </c>
      <c r="CD129" s="7">
        <f t="shared" si="102"/>
        <v>0.46416170543539215</v>
      </c>
      <c r="CE129" s="7">
        <f t="shared" si="102"/>
        <v>-0.42741620395654234</v>
      </c>
      <c r="CF129" s="7">
        <f t="shared" si="102"/>
        <v>-0.22179245395558134</v>
      </c>
      <c r="CG129" s="7">
        <f t="shared" si="102"/>
        <v>-6.9534631637529598E-2</v>
      </c>
      <c r="CH129" s="7">
        <f t="shared" si="102"/>
        <v>0.19757036954453344</v>
      </c>
      <c r="CI129" s="7">
        <f t="shared" si="102"/>
        <v>-0.38165383137146414</v>
      </c>
      <c r="CJ129" s="7">
        <f t="shared" si="102"/>
        <v>0.44676261891069746</v>
      </c>
      <c r="CK129" s="7">
        <f t="shared" si="102"/>
        <v>0.27147043226086431</v>
      </c>
      <c r="CL129" s="7">
        <f t="shared" si="102"/>
        <v>-0.17318910348306993</v>
      </c>
      <c r="CM129" s="7">
        <f t="shared" si="113"/>
        <v>0.40078769948426896</v>
      </c>
      <c r="CN129" s="7">
        <f t="shared" si="113"/>
        <v>0.35461854238813828</v>
      </c>
      <c r="CO129" s="7">
        <f t="shared" si="113"/>
        <v>3.3590170698118982E-3</v>
      </c>
      <c r="CP129" s="7">
        <f t="shared" si="113"/>
        <v>-0.49899621239776693</v>
      </c>
      <c r="CQ129" s="7">
        <f t="shared" si="113"/>
        <v>-0.30372060879173546</v>
      </c>
      <c r="CR129" s="7">
        <f t="shared" si="113"/>
        <v>0.32219175295821856</v>
      </c>
      <c r="CS129" s="7">
        <f t="shared" si="113"/>
        <v>-0.23919232734168538</v>
      </c>
      <c r="CT129" s="7">
        <f t="shared" si="113"/>
        <v>-0.4376182472947221</v>
      </c>
      <c r="CU129" s="7">
        <f t="shared" si="113"/>
        <v>-0.36741857147981705</v>
      </c>
      <c r="CV129" s="7">
        <f t="shared" si="113"/>
        <v>-0.17486569291747855</v>
      </c>
      <c r="CW129" s="7">
        <f t="shared" si="113"/>
        <v>-2.4846534331047998E-2</v>
      </c>
      <c r="CX129" s="7">
        <f t="shared" si="113"/>
        <v>7.3436599353509102E-3</v>
      </c>
      <c r="CY129" s="7">
        <f t="shared" si="113"/>
        <v>2.6289068056934983E-2</v>
      </c>
      <c r="CZ129" s="7">
        <f t="shared" si="113"/>
        <v>-6.5721101961928596E-2</v>
      </c>
      <c r="DA129" s="7">
        <f t="shared" si="113"/>
        <v>0.16092671045866247</v>
      </c>
      <c r="DB129" s="7">
        <f t="shared" si="107"/>
        <v>0.46185008434322583</v>
      </c>
      <c r="DC129" s="7">
        <f t="shared" si="107"/>
        <v>0.10885380642624437</v>
      </c>
      <c r="DD129" s="7">
        <f t="shared" si="107"/>
        <v>0.13523826986148532</v>
      </c>
      <c r="DE129" s="7">
        <f t="shared" si="107"/>
        <v>0.469955369419776</v>
      </c>
      <c r="DF129" s="7">
        <f t="shared" si="107"/>
        <v>1.3093145069964755E-2</v>
      </c>
      <c r="DG129" s="7">
        <f t="shared" si="107"/>
        <v>7.1486097725687982E-3</v>
      </c>
      <c r="DH129" s="7">
        <f t="shared" si="107"/>
        <v>-6.4393309805904742E-2</v>
      </c>
      <c r="DI129" s="7">
        <f t="shared" si="107"/>
        <v>-0.1053135511806409</v>
      </c>
      <c r="DJ129" s="7">
        <f t="shared" si="107"/>
        <v>-0.46602457316277102</v>
      </c>
      <c r="DK129" s="7">
        <f t="shared" si="107"/>
        <v>-0.1877531545173331</v>
      </c>
      <c r="DL129" s="7">
        <f t="shared" si="107"/>
        <v>0.25169983896037529</v>
      </c>
      <c r="DM129" s="7">
        <f t="shared" si="107"/>
        <v>0.3196045286316147</v>
      </c>
      <c r="DN129" s="7">
        <f t="shared" si="107"/>
        <v>0.20816138890089841</v>
      </c>
      <c r="DO129" s="7">
        <f t="shared" si="107"/>
        <v>-0.46061208089037198</v>
      </c>
      <c r="DP129" s="7">
        <f t="shared" si="107"/>
        <v>-0.35072921023175696</v>
      </c>
      <c r="DQ129" s="7">
        <f t="shared" si="107"/>
        <v>0.2811332649420637</v>
      </c>
      <c r="DR129" s="7">
        <f t="shared" si="103"/>
        <v>0.32008716969237216</v>
      </c>
      <c r="DS129" s="7">
        <f t="shared" si="103"/>
        <v>0.12731145708150526</v>
      </c>
      <c r="DT129" s="7">
        <f t="shared" si="103"/>
        <v>6.6050092926592363E-2</v>
      </c>
      <c r="DU129" s="7">
        <f t="shared" si="103"/>
        <v>6.5445139218617498E-2</v>
      </c>
      <c r="DV129" s="7">
        <f t="shared" si="103"/>
        <v>0.17178950723675968</v>
      </c>
      <c r="DW129" s="7">
        <f t="shared" si="103"/>
        <v>-0.18734158267003798</v>
      </c>
      <c r="DX129" s="7">
        <f t="shared" si="103"/>
        <v>-0.48501343271433006</v>
      </c>
      <c r="DY129" s="7">
        <f t="shared" si="103"/>
        <v>0.46333170783308786</v>
      </c>
      <c r="DZ129" s="7">
        <f t="shared" si="103"/>
        <v>-0.46918540243813922</v>
      </c>
      <c r="EA129" s="7">
        <f t="shared" si="103"/>
        <v>0.28911576508540016</v>
      </c>
      <c r="EB129" s="7">
        <f t="shared" si="103"/>
        <v>0.29416602230273492</v>
      </c>
      <c r="EC129" s="7">
        <f t="shared" si="103"/>
        <v>0.28764068683574395</v>
      </c>
      <c r="ED129" s="7">
        <f t="shared" si="103"/>
        <v>0.23195426348747983</v>
      </c>
      <c r="EE129" s="7">
        <f t="shared" si="103"/>
        <v>-0.10164746428281224</v>
      </c>
      <c r="EF129" s="7">
        <f t="shared" si="103"/>
        <v>0</v>
      </c>
      <c r="EG129" s="7">
        <f t="shared" si="103"/>
        <v>-0.18452084727691531</v>
      </c>
      <c r="EH129" s="7">
        <f t="shared" si="111"/>
        <v>-0.36744829995120576</v>
      </c>
      <c r="EI129" s="7">
        <f t="shared" si="111"/>
        <v>-1.2792859850909721E-2</v>
      </c>
      <c r="EJ129" s="7">
        <f t="shared" si="108"/>
        <v>-3.550724024670826E-3</v>
      </c>
      <c r="EK129" s="7">
        <f t="shared" si="108"/>
        <v>0.38787437244217848</v>
      </c>
      <c r="EL129" s="7">
        <f t="shared" si="108"/>
        <v>-0.12193102273306389</v>
      </c>
      <c r="EM129" s="7">
        <f t="shared" si="108"/>
        <v>0.26817208847326679</v>
      </c>
      <c r="EN129" s="7">
        <f t="shared" si="108"/>
        <v>0.43188851580793952</v>
      </c>
      <c r="EO129" s="7">
        <f t="shared" si="108"/>
        <v>-8.7061704287905606E-2</v>
      </c>
      <c r="EP129" s="7">
        <f t="shared" si="108"/>
        <v>-0.24475964328529498</v>
      </c>
      <c r="EQ129" s="7">
        <f t="shared" si="108"/>
        <v>8.0909394852918481E-2</v>
      </c>
      <c r="ER129" s="7">
        <f t="shared" si="108"/>
        <v>0.2861193597549021</v>
      </c>
      <c r="ES129" s="7">
        <f t="shared" si="108"/>
        <v>-0.19120638243893007</v>
      </c>
      <c r="ET129" s="7">
        <f t="shared" si="108"/>
        <v>-0.22232724375613167</v>
      </c>
      <c r="EU129" s="7">
        <f t="shared" si="108"/>
        <v>-0.1056541609798014</v>
      </c>
      <c r="EV129" s="7">
        <f t="shared" si="108"/>
        <v>0.15687763976144109</v>
      </c>
      <c r="EW129" s="7">
        <f t="shared" si="108"/>
        <v>2.0626807113695245E-2</v>
      </c>
      <c r="EX129" s="7">
        <f t="shared" si="108"/>
        <v>-0.33657414630862492</v>
      </c>
      <c r="EY129" s="7">
        <f t="shared" si="108"/>
        <v>0.42862917329547034</v>
      </c>
      <c r="EZ129" s="7">
        <f t="shared" si="114"/>
        <v>-0.13223753873732269</v>
      </c>
      <c r="FA129" s="7">
        <f t="shared" si="114"/>
        <v>2.5192635016759723E-2</v>
      </c>
      <c r="FB129" s="7">
        <f t="shared" si="114"/>
        <v>-0.42258007541597742</v>
      </c>
      <c r="FC129" s="7">
        <f t="shared" si="114"/>
        <v>-2.4977495988000475E-2</v>
      </c>
      <c r="FD129" s="7">
        <f t="shared" si="114"/>
        <v>-0.10884280005080949</v>
      </c>
      <c r="FE129" s="7">
        <f t="shared" si="114"/>
        <v>0.49633142688248333</v>
      </c>
      <c r="FF129" s="7">
        <f t="shared" si="114"/>
        <v>-0.4758381936619307</v>
      </c>
      <c r="FG129" s="7">
        <f t="shared" si="114"/>
        <v>0.30005809604411182</v>
      </c>
      <c r="FH129" s="7">
        <f t="shared" si="114"/>
        <v>-0.39727805201414412</v>
      </c>
      <c r="FI129" s="7">
        <f t="shared" si="114"/>
        <v>2.2267156823900791E-2</v>
      </c>
      <c r="FJ129" s="7">
        <f t="shared" si="114"/>
        <v>-0.39521820184425849</v>
      </c>
      <c r="FK129" s="7">
        <f t="shared" si="114"/>
        <v>0.32426829952405001</v>
      </c>
      <c r="FL129" s="7">
        <f t="shared" si="114"/>
        <v>0.1472263406264176</v>
      </c>
      <c r="FM129" s="7">
        <f t="shared" si="114"/>
        <v>-0.43942046387286382</v>
      </c>
      <c r="FN129" s="7">
        <f t="shared" si="114"/>
        <v>-0.14220849888295106</v>
      </c>
      <c r="FO129" s="7">
        <f t="shared" si="114"/>
        <v>-6.6165430226959643E-2</v>
      </c>
      <c r="FP129" s="7">
        <f t="shared" si="109"/>
        <v>-0.44014434470288677</v>
      </c>
      <c r="FQ129" s="7">
        <f t="shared" si="109"/>
        <v>-0.198061125739045</v>
      </c>
      <c r="FR129" s="7">
        <f t="shared" si="109"/>
        <v>0.40870475818501006</v>
      </c>
      <c r="FS129" s="7">
        <f t="shared" si="109"/>
        <v>-7.9361537978925867E-2</v>
      </c>
      <c r="FT129" s="7">
        <f t="shared" si="109"/>
        <v>0.35544440178863468</v>
      </c>
      <c r="FU129" s="7">
        <f t="shared" si="109"/>
        <v>0.27291046731854707</v>
      </c>
      <c r="FV129" s="7">
        <f t="shared" si="109"/>
        <v>0.12628410299339254</v>
      </c>
      <c r="FW129" s="7">
        <f t="shared" si="109"/>
        <v>9.6618394552867137E-2</v>
      </c>
      <c r="FX129" s="7">
        <f t="shared" si="109"/>
        <v>0.31742329237027178</v>
      </c>
      <c r="FY129" s="7">
        <f t="shared" si="109"/>
        <v>0.3586530607543752</v>
      </c>
      <c r="FZ129" s="7">
        <f t="shared" si="109"/>
        <v>5.6880928227407423E-3</v>
      </c>
      <c r="GA129" s="7">
        <f t="shared" si="109"/>
        <v>0.20804224224661994</v>
      </c>
      <c r="GB129" s="7">
        <f t="shared" si="109"/>
        <v>0.23999771734520436</v>
      </c>
      <c r="GC129" s="7">
        <f t="shared" si="109"/>
        <v>-1.9539466666856242E-2</v>
      </c>
      <c r="GD129" s="7">
        <f t="shared" si="109"/>
        <v>-0.41492906681560271</v>
      </c>
      <c r="GE129" s="7">
        <f t="shared" si="109"/>
        <v>-2.2845712045750588E-2</v>
      </c>
      <c r="GF129" s="7">
        <f t="shared" si="92"/>
        <v>-0.44725568481112532</v>
      </c>
      <c r="GG129" s="7">
        <f t="shared" si="92"/>
        <v>1.0911601032603357E-2</v>
      </c>
      <c r="GH129" s="7">
        <f t="shared" si="92"/>
        <v>0.28557282342808321</v>
      </c>
      <c r="GI129" s="7">
        <f t="shared" si="92"/>
        <v>7.8729878831978795E-2</v>
      </c>
      <c r="GJ129" s="7">
        <f t="shared" si="92"/>
        <v>-6.3358916796687481E-2</v>
      </c>
      <c r="GK129" s="7">
        <f t="shared" si="92"/>
        <v>0.13682667566649087</v>
      </c>
    </row>
    <row r="130" spans="6:193">
      <c r="F130" s="20">
        <v>128</v>
      </c>
      <c r="G130">
        <f>'Class data q'!J129</f>
        <v>-2.337271139828702E-19</v>
      </c>
      <c r="H130" s="20">
        <f>'Class data q'!K129</f>
        <v>-2.2234256518856164E-19</v>
      </c>
      <c r="J130" s="88">
        <v>-6.5805381684490325E-19</v>
      </c>
      <c r="K130" s="7">
        <f t="shared" si="66"/>
        <v>0.43230437046834502</v>
      </c>
      <c r="L130" s="7">
        <f t="shared" si="106"/>
        <v>-0.34994965708276138</v>
      </c>
      <c r="M130" s="7">
        <f t="shared" si="106"/>
        <v>-0.1055688052300694</v>
      </c>
      <c r="N130" s="7">
        <f t="shared" si="106"/>
        <v>-4.494567679212258E-2</v>
      </c>
      <c r="O130" s="7">
        <f t="shared" si="106"/>
        <v>0.38691948881404836</v>
      </c>
      <c r="P130" s="7">
        <f t="shared" si="106"/>
        <v>-0.17126257631827002</v>
      </c>
      <c r="Q130" s="7">
        <f t="shared" si="106"/>
        <v>0.30450070745257563</v>
      </c>
      <c r="R130" s="7">
        <f t="shared" si="106"/>
        <v>-0.47263314665156031</v>
      </c>
      <c r="S130" s="7">
        <f t="shared" si="106"/>
        <v>-0.1589474939747646</v>
      </c>
      <c r="T130" s="7">
        <f t="shared" si="106"/>
        <v>-0.49456768109322535</v>
      </c>
      <c r="U130" s="7">
        <f t="shared" si="106"/>
        <v>-0.13705979591139283</v>
      </c>
      <c r="V130" s="7">
        <f t="shared" si="106"/>
        <v>0.1691841529177911</v>
      </c>
      <c r="W130" s="7">
        <f t="shared" si="106"/>
        <v>0.48049875961943134</v>
      </c>
      <c r="X130" s="7">
        <f t="shared" si="106"/>
        <v>-0.34283069504783659</v>
      </c>
      <c r="Y130" s="7">
        <f t="shared" si="106"/>
        <v>0.1081416612977186</v>
      </c>
      <c r="Z130" s="7">
        <f t="shared" si="106"/>
        <v>-3.1633564296193128E-2</v>
      </c>
      <c r="AA130" s="7">
        <f t="shared" si="106"/>
        <v>0.34621013153399055</v>
      </c>
      <c r="AB130" s="7">
        <f t="shared" si="104"/>
        <v>-0.18748676859005486</v>
      </c>
      <c r="AC130" s="7">
        <f t="shared" si="104"/>
        <v>-0.29870327676397923</v>
      </c>
      <c r="AD130" s="7">
        <f t="shared" si="104"/>
        <v>-0.35394951747175685</v>
      </c>
      <c r="AE130" s="7">
        <f t="shared" si="104"/>
        <v>0.45621813237290265</v>
      </c>
      <c r="AF130" s="7">
        <f t="shared" si="104"/>
        <v>-0.32965786552381271</v>
      </c>
      <c r="AG130" s="7">
        <f t="shared" si="104"/>
        <v>-7.444550766307434E-2</v>
      </c>
      <c r="AH130" s="7">
        <f t="shared" si="104"/>
        <v>-0.29630836944926764</v>
      </c>
      <c r="AI130" s="7">
        <f t="shared" si="104"/>
        <v>-0.45411212884005181</v>
      </c>
      <c r="AJ130" s="7">
        <f t="shared" si="104"/>
        <v>0.44013969044885926</v>
      </c>
      <c r="AK130" s="7">
        <f t="shared" si="104"/>
        <v>0.38838293176882388</v>
      </c>
      <c r="AL130" s="7">
        <f t="shared" si="104"/>
        <v>-0.45153431346537332</v>
      </c>
      <c r="AM130" s="7">
        <f t="shared" si="95"/>
        <v>0.41897274284497144</v>
      </c>
      <c r="AN130" s="7">
        <f t="shared" si="95"/>
        <v>-0.41747235418415585</v>
      </c>
      <c r="AO130" s="7">
        <f t="shared" si="95"/>
        <v>0.11796687340319933</v>
      </c>
      <c r="AP130" s="7">
        <f t="shared" si="94"/>
        <v>1.633352127563592E-2</v>
      </c>
      <c r="AQ130" s="7">
        <f t="shared" si="101"/>
        <v>-0.23908557294784305</v>
      </c>
      <c r="AR130" s="7">
        <f t="shared" si="101"/>
        <v>0.11796687340319933</v>
      </c>
      <c r="AS130" s="7">
        <f t="shared" si="101"/>
        <v>0.16878354946698115</v>
      </c>
      <c r="AT130" s="7">
        <f t="shared" si="101"/>
        <v>0.11796687340319933</v>
      </c>
      <c r="AU130" s="7">
        <f t="shared" si="101"/>
        <v>1.633352127563592E-2</v>
      </c>
      <c r="AV130" s="7">
        <f t="shared" si="101"/>
        <v>0.11796687340319933</v>
      </c>
      <c r="AW130" s="7">
        <f t="shared" si="101"/>
        <v>1.633352127563592E-2</v>
      </c>
      <c r="AX130" s="7">
        <f t="shared" si="101"/>
        <v>1.633352127563592E-2</v>
      </c>
      <c r="AY130" s="7">
        <f t="shared" si="101"/>
        <v>0.11796687340319933</v>
      </c>
      <c r="AZ130" s="7">
        <f t="shared" si="101"/>
        <v>1.633352127563592E-2</v>
      </c>
      <c r="BA130" s="7">
        <f t="shared" si="101"/>
        <v>-0.23908557294784305</v>
      </c>
      <c r="BB130" s="7">
        <f t="shared" si="101"/>
        <v>6.7150197339417739E-2</v>
      </c>
      <c r="BC130" s="7">
        <f t="shared" si="101"/>
        <v>-0.30525204486542201</v>
      </c>
      <c r="BD130" s="7">
        <f t="shared" si="101"/>
        <v>0.11796687340319933</v>
      </c>
      <c r="BE130" s="7">
        <f t="shared" si="101"/>
        <v>6.7150197339417739E-2</v>
      </c>
      <c r="BF130" s="7">
        <f t="shared" si="101"/>
        <v>0.11796687340319933</v>
      </c>
      <c r="BG130" s="7">
        <f t="shared" si="115"/>
        <v>-0.23908557294784305</v>
      </c>
      <c r="BH130" s="7">
        <f t="shared" si="115"/>
        <v>-0.23908557294784305</v>
      </c>
      <c r="BI130" s="7">
        <f t="shared" si="115"/>
        <v>-0.30525204486542201</v>
      </c>
      <c r="BJ130" s="7">
        <f t="shared" si="115"/>
        <v>0.20205060337008351</v>
      </c>
      <c r="BK130" s="7">
        <f t="shared" si="115"/>
        <v>-0.19095010947973412</v>
      </c>
      <c r="BL130" s="7">
        <f t="shared" si="115"/>
        <v>0.34650505814870519</v>
      </c>
      <c r="BM130" s="7">
        <f t="shared" si="115"/>
        <v>-0.17608370911488425</v>
      </c>
      <c r="BN130" s="7">
        <f t="shared" si="115"/>
        <v>-1.5693890631496288E-11</v>
      </c>
      <c r="BO130" s="7">
        <f t="shared" si="115"/>
        <v>-6.3660188232006476E-12</v>
      </c>
      <c r="BP130" s="7">
        <f t="shared" si="115"/>
        <v>-1.5038803535816214E-10</v>
      </c>
      <c r="BQ130" s="7">
        <f t="shared" si="115"/>
        <v>-9.1952612191192884E-10</v>
      </c>
      <c r="BR130" s="7">
        <f t="shared" si="115"/>
        <v>-4.2683264700471568E-9</v>
      </c>
      <c r="BS130" s="7">
        <f t="shared" si="115"/>
        <v>4.6010569736843144E-12</v>
      </c>
      <c r="BT130" s="7">
        <f t="shared" si="115"/>
        <v>-5.6662452507794114E-12</v>
      </c>
      <c r="BU130" s="7">
        <f t="shared" si="115"/>
        <v>0.43230437046834502</v>
      </c>
      <c r="BV130" s="7">
        <f t="shared" si="115"/>
        <v>-0.34994965708276138</v>
      </c>
      <c r="BW130" s="7">
        <f t="shared" si="102"/>
        <v>-0.1055688052300694</v>
      </c>
      <c r="BX130" s="7">
        <f t="shared" si="102"/>
        <v>-4.494567679212258E-2</v>
      </c>
      <c r="BY130" s="7">
        <f t="shared" si="102"/>
        <v>0.38691948881404836</v>
      </c>
      <c r="BZ130" s="7">
        <f t="shared" si="102"/>
        <v>0.37836533011361123</v>
      </c>
      <c r="CA130" s="7">
        <f t="shared" si="102"/>
        <v>0.48311912837235477</v>
      </c>
      <c r="CB130" s="7">
        <f t="shared" si="102"/>
        <v>-0.32600890848376296</v>
      </c>
      <c r="CC130" s="7">
        <f t="shared" si="102"/>
        <v>-0.11408849445045621</v>
      </c>
      <c r="CD130" s="7">
        <f t="shared" si="102"/>
        <v>0.23039863466398325</v>
      </c>
      <c r="CE130" s="7">
        <f t="shared" si="102"/>
        <v>-0.44145074044590926</v>
      </c>
      <c r="CF130" s="7">
        <f t="shared" si="102"/>
        <v>-0.3028794436559703</v>
      </c>
      <c r="CG130" s="7">
        <f t="shared" si="102"/>
        <v>-0.3143386032550245</v>
      </c>
      <c r="CH130" s="7">
        <f t="shared" ref="CH130:CW180" si="116">IF(MOD(CH$3/$J130,1)&gt;0.5,-(1-MOD(CH$3/$J130,1)),MOD(CH$3/$J130,1))</f>
        <v>-0.21946842780949738</v>
      </c>
      <c r="CI130" s="7">
        <f t="shared" si="116"/>
        <v>-4.4795703088178485E-3</v>
      </c>
      <c r="CJ130" s="7">
        <f t="shared" si="116"/>
        <v>-0.35506383994770063</v>
      </c>
      <c r="CK130" s="7">
        <f t="shared" si="116"/>
        <v>0.4516000166547563</v>
      </c>
      <c r="CL130" s="7">
        <f t="shared" si="116"/>
        <v>-0.28561653818373389</v>
      </c>
      <c r="CM130" s="7">
        <f t="shared" si="116"/>
        <v>-4.3703226209791168E-2</v>
      </c>
      <c r="CN130" s="7">
        <f t="shared" si="116"/>
        <v>6.4603529902917955E-2</v>
      </c>
      <c r="CO130" s="7">
        <f t="shared" si="116"/>
        <v>-5.3785697547990452E-2</v>
      </c>
      <c r="CP130" s="7">
        <f t="shared" si="116"/>
        <v>-0.42882586443292681</v>
      </c>
      <c r="CQ130" s="7">
        <f t="shared" si="116"/>
        <v>-0.10368693797168049</v>
      </c>
      <c r="CR130" s="7">
        <f t="shared" si="116"/>
        <v>0.30467892842893818</v>
      </c>
      <c r="CS130" s="7">
        <f t="shared" si="116"/>
        <v>-0.1124455461340963</v>
      </c>
      <c r="CT130" s="7">
        <f t="shared" si="116"/>
        <v>-0.29925072898524263</v>
      </c>
      <c r="CU130" s="7">
        <f t="shared" si="116"/>
        <v>-3.3283771245137928E-2</v>
      </c>
      <c r="CV130" s="7">
        <f t="shared" si="116"/>
        <v>0.31837747504913239</v>
      </c>
      <c r="CW130" s="7">
        <f t="shared" si="116"/>
        <v>0.12225100650803356</v>
      </c>
      <c r="CX130" s="7">
        <f t="shared" si="113"/>
        <v>6.8146307184230981E-2</v>
      </c>
      <c r="CY130" s="7">
        <f t="shared" si="113"/>
        <v>7.4875324553534073E-2</v>
      </c>
      <c r="CZ130" s="7">
        <f t="shared" si="113"/>
        <v>-0.1819081344061213</v>
      </c>
      <c r="DA130" s="7">
        <f t="shared" si="113"/>
        <v>0.47787516254001838</v>
      </c>
      <c r="DB130" s="7">
        <f t="shared" si="107"/>
        <v>-0.12560173568958399</v>
      </c>
      <c r="DC130" s="7">
        <f t="shared" si="107"/>
        <v>3.8662622069484252E-2</v>
      </c>
      <c r="DD130" s="7">
        <f t="shared" si="107"/>
        <v>4.8033838123320897E-2</v>
      </c>
      <c r="DE130" s="7">
        <f t="shared" si="107"/>
        <v>0.16691843339178802</v>
      </c>
      <c r="DF130" s="7">
        <f t="shared" si="107"/>
        <v>4.650414497760099E-3</v>
      </c>
      <c r="DG130" s="7">
        <f t="shared" si="107"/>
        <v>2.5390384317549577E-3</v>
      </c>
      <c r="DH130" s="7">
        <f t="shared" si="107"/>
        <v>0.33230815766800903</v>
      </c>
      <c r="DI130" s="7">
        <f t="shared" si="107"/>
        <v>-3.7405196582181555E-2</v>
      </c>
      <c r="DJ130" s="7">
        <f t="shared" si="107"/>
        <v>0.18965703451250093</v>
      </c>
      <c r="DK130" s="7">
        <f t="shared" si="107"/>
        <v>0.28849329063476647</v>
      </c>
      <c r="DL130" s="7">
        <f t="shared" si="107"/>
        <v>-0.48988409846750192</v>
      </c>
      <c r="DM130" s="7">
        <f t="shared" si="107"/>
        <v>0.46869625276937854</v>
      </c>
      <c r="DN130" s="7">
        <f t="shared" si="107"/>
        <v>0.42911395303083127</v>
      </c>
      <c r="DO130" s="7">
        <f t="shared" si="107"/>
        <v>0.25711743085946503</v>
      </c>
      <c r="DP130" s="7">
        <f t="shared" si="107"/>
        <v>-0.41421310537032541</v>
      </c>
      <c r="DQ130" s="7">
        <f t="shared" si="107"/>
        <v>0.45503205509547917</v>
      </c>
      <c r="DR130" s="7">
        <f t="shared" si="103"/>
        <v>-0.17595299277978227</v>
      </c>
      <c r="DS130" s="7">
        <f t="shared" si="103"/>
        <v>0.1107563890348191</v>
      </c>
      <c r="DT130" s="7">
        <f t="shared" si="103"/>
        <v>0.44417694906175265</v>
      </c>
      <c r="DU130" s="7">
        <f t="shared" si="103"/>
        <v>0.44396208200887788</v>
      </c>
      <c r="DV130" s="7">
        <f t="shared" si="103"/>
        <v>-0.22862525721909865</v>
      </c>
      <c r="DW130" s="7">
        <f t="shared" si="103"/>
        <v>-1.0018669079452369E-3</v>
      </c>
      <c r="DX130" s="7">
        <f t="shared" si="103"/>
        <v>-0.10672875526241543</v>
      </c>
      <c r="DY130" s="7">
        <f t="shared" si="103"/>
        <v>-0.12507549365066539</v>
      </c>
      <c r="DZ130" s="7">
        <f t="shared" si="103"/>
        <v>-0.39074830542441363</v>
      </c>
      <c r="EA130" s="7">
        <f t="shared" si="103"/>
        <v>0.29930191672743156</v>
      </c>
      <c r="EB130" s="7">
        <f t="shared" si="103"/>
        <v>-0.18515964855081402</v>
      </c>
      <c r="EC130" s="7">
        <f t="shared" si="103"/>
        <v>-0.18747731283210689</v>
      </c>
      <c r="ED130" s="7">
        <f t="shared" si="103"/>
        <v>-0.20725597938497597</v>
      </c>
      <c r="EE130" s="7">
        <f t="shared" si="103"/>
        <v>0.31907625202918516</v>
      </c>
      <c r="EF130" s="7">
        <f t="shared" si="103"/>
        <v>0.35517933032209331</v>
      </c>
      <c r="EG130" s="7">
        <f t="shared" si="103"/>
        <v>0</v>
      </c>
      <c r="EH130" s="7">
        <f t="shared" si="111"/>
        <v>0.22466928921743237</v>
      </c>
      <c r="EI130" s="7">
        <f t="shared" si="111"/>
        <v>-0.29418509875056387</v>
      </c>
      <c r="EJ130" s="7">
        <f t="shared" si="108"/>
        <v>-0.29090248313705447</v>
      </c>
      <c r="EK130" s="7">
        <f t="shared" si="108"/>
        <v>0.49294429017520852</v>
      </c>
      <c r="EL130" s="7">
        <f t="shared" si="108"/>
        <v>0.31187195132227574</v>
      </c>
      <c r="EM130" s="7">
        <f t="shared" si="108"/>
        <v>-0.19439215656080133</v>
      </c>
      <c r="EN130" s="7">
        <f t="shared" si="108"/>
        <v>-0.49142279585943993</v>
      </c>
      <c r="EO130" s="7">
        <f t="shared" si="108"/>
        <v>3.4615473140601427E-2</v>
      </c>
      <c r="EP130" s="7">
        <f t="shared" si="108"/>
        <v>-0.37657490554775885</v>
      </c>
      <c r="EQ130" s="7">
        <f t="shared" si="108"/>
        <v>0.15981332661318515</v>
      </c>
      <c r="ER130" s="7">
        <f t="shared" si="108"/>
        <v>-0.18801765676588111</v>
      </c>
      <c r="ES130" s="7">
        <f t="shared" si="108"/>
        <v>-0.35755389422378259</v>
      </c>
      <c r="ET130" s="7">
        <f t="shared" si="108"/>
        <v>0.40728927070499399</v>
      </c>
      <c r="EU130" s="7">
        <f t="shared" si="108"/>
        <v>0.15908779875629131</v>
      </c>
      <c r="EV130" s="7">
        <f t="shared" si="108"/>
        <v>0.41089902535507256</v>
      </c>
      <c r="EW130" s="7">
        <f t="shared" si="108"/>
        <v>0.36250554585941858</v>
      </c>
      <c r="EX130" s="7">
        <f t="shared" si="108"/>
        <v>-5.4006188923347742E-2</v>
      </c>
      <c r="EY130" s="7">
        <f t="shared" si="108"/>
        <v>-7.1863125661935756E-2</v>
      </c>
      <c r="EZ130" s="7">
        <f t="shared" si="114"/>
        <v>1.8569950514115696E-2</v>
      </c>
      <c r="FA130" s="7">
        <f t="shared" si="114"/>
        <v>0.20556187613314147</v>
      </c>
      <c r="FB130" s="7">
        <f t="shared" si="114"/>
        <v>-0.37419505658324015</v>
      </c>
      <c r="FC130" s="7">
        <f t="shared" si="114"/>
        <v>-0.36405082062023408</v>
      </c>
      <c r="FD130" s="7">
        <f t="shared" si="114"/>
        <v>-0.39383804315452142</v>
      </c>
      <c r="FE130" s="7">
        <f t="shared" si="114"/>
        <v>-0.17889266650416391</v>
      </c>
      <c r="FF130" s="7">
        <f t="shared" si="114"/>
        <v>-0.16900789096651914</v>
      </c>
      <c r="FG130" s="7">
        <f t="shared" si="114"/>
        <v>-0.24860489671142338</v>
      </c>
      <c r="FH130" s="7">
        <f t="shared" si="114"/>
        <v>-0.1898895655764079</v>
      </c>
      <c r="FI130" s="7">
        <f t="shared" si="114"/>
        <v>0.42443781067327535</v>
      </c>
      <c r="FJ130" s="7">
        <f t="shared" si="114"/>
        <v>0.1661981385994693</v>
      </c>
      <c r="FK130" s="7">
        <f t="shared" si="114"/>
        <v>0.3350884013951827</v>
      </c>
      <c r="FL130" s="7">
        <f t="shared" si="114"/>
        <v>0.10508795299392659</v>
      </c>
      <c r="FM130" s="7">
        <f t="shared" si="114"/>
        <v>0.3829784460909309</v>
      </c>
      <c r="FN130" s="7">
        <f t="shared" si="114"/>
        <v>0.48653619937269355</v>
      </c>
      <c r="FO130" s="7">
        <f t="shared" si="114"/>
        <v>-0.30040014151248329</v>
      </c>
      <c r="FP130" s="7">
        <f t="shared" si="109"/>
        <v>0.34685527416382556</v>
      </c>
      <c r="FQ130" s="7">
        <f t="shared" si="109"/>
        <v>0.24259515237968543</v>
      </c>
      <c r="FR130" s="7">
        <f t="shared" si="109"/>
        <v>-7.0309795907377293E-3</v>
      </c>
      <c r="FS130" s="7">
        <f t="shared" si="109"/>
        <v>-0.20787141530572484</v>
      </c>
      <c r="FT130" s="7">
        <f t="shared" si="109"/>
        <v>0.3609090929684502</v>
      </c>
      <c r="FU130" s="7">
        <f t="shared" si="109"/>
        <v>-0.2582471733020022</v>
      </c>
      <c r="FV130" s="7">
        <f t="shared" si="109"/>
        <v>0.46557082441989284</v>
      </c>
      <c r="FW130" s="7">
        <f t="shared" si="109"/>
        <v>0.165392838606643</v>
      </c>
      <c r="FX130" s="7">
        <f t="shared" si="109"/>
        <v>-0.42849187082333273</v>
      </c>
      <c r="FY130" s="7">
        <f t="shared" si="109"/>
        <v>0.48256548425880136</v>
      </c>
      <c r="FZ130" s="7">
        <f t="shared" si="109"/>
        <v>0.39524823879727133</v>
      </c>
      <c r="GA130" s="7">
        <f t="shared" si="109"/>
        <v>6.4808584752427123E-2</v>
      </c>
      <c r="GB130" s="7">
        <f t="shared" si="109"/>
        <v>-0.32308681702079411</v>
      </c>
      <c r="GC130" s="7">
        <f t="shared" si="109"/>
        <v>0.23993409178103775</v>
      </c>
      <c r="GD130" s="7">
        <f t="shared" si="109"/>
        <v>-0.30428730739862431</v>
      </c>
      <c r="GE130" s="7">
        <f t="shared" si="109"/>
        <v>-0.30448007488161011</v>
      </c>
      <c r="GF130" s="7">
        <f t="shared" si="92"/>
        <v>-0.18687562305422034</v>
      </c>
      <c r="GG130" s="7">
        <f t="shared" si="92"/>
        <v>0.15972810856430897</v>
      </c>
      <c r="GH130" s="7">
        <f t="shared" si="92"/>
        <v>-0.19546645894251924</v>
      </c>
      <c r="GI130" s="7">
        <f t="shared" si="92"/>
        <v>-0.25530721819502489</v>
      </c>
      <c r="GJ130" s="7">
        <f t="shared" si="92"/>
        <v>-0.21528292137230665</v>
      </c>
      <c r="GK130" s="7">
        <f t="shared" si="92"/>
        <v>0.19023322895087702</v>
      </c>
    </row>
    <row r="131" spans="6:193">
      <c r="F131" s="20">
        <v>129</v>
      </c>
      <c r="G131">
        <f>'Class data q'!J130</f>
        <v>-6.5805381684490325E-19</v>
      </c>
      <c r="H131" s="20">
        <f>'Class data q'!K130</f>
        <v>-5.5214999628275961E-19</v>
      </c>
      <c r="J131" s="89">
        <v>-1.4784448329736284E-19</v>
      </c>
      <c r="K131" s="7">
        <f t="shared" si="66"/>
        <v>-7.5819031723709296E-2</v>
      </c>
      <c r="L131" s="7">
        <f t="shared" si="106"/>
        <v>0.34435199694934138</v>
      </c>
      <c r="M131" s="7">
        <f t="shared" si="106"/>
        <v>0.43208789847784423</v>
      </c>
      <c r="N131" s="7">
        <f t="shared" si="106"/>
        <v>-0.39610613010743378</v>
      </c>
      <c r="O131" s="7">
        <f t="shared" si="106"/>
        <v>0.17316008629823632</v>
      </c>
      <c r="P131" s="7">
        <f t="shared" si="106"/>
        <v>0.37710948970971003</v>
      </c>
      <c r="Q131" s="7">
        <f t="shared" si="106"/>
        <v>-0.34455735880510474</v>
      </c>
      <c r="R131" s="7">
        <f t="shared" si="106"/>
        <v>0.44945794585146359</v>
      </c>
      <c r="S131" s="7">
        <f t="shared" si="106"/>
        <v>1.7226222175054318E-2</v>
      </c>
      <c r="T131" s="7">
        <f t="shared" si="106"/>
        <v>0.24967248824837407</v>
      </c>
      <c r="U131" s="7">
        <f t="shared" si="106"/>
        <v>0.29192192033720765</v>
      </c>
      <c r="V131" s="7">
        <f t="shared" si="106"/>
        <v>0.20402301974734094</v>
      </c>
      <c r="W131" s="7">
        <f t="shared" si="106"/>
        <v>-0.31229306947155244</v>
      </c>
      <c r="X131" s="7">
        <f t="shared" si="106"/>
        <v>-7.4948217260960792E-2</v>
      </c>
      <c r="Y131" s="7">
        <f t="shared" si="106"/>
        <v>0.48133708738919068</v>
      </c>
      <c r="Z131" s="7">
        <f t="shared" si="106"/>
        <v>-4.2773809330038048E-2</v>
      </c>
      <c r="AA131" s="7">
        <f t="shared" si="106"/>
        <v>-0.45902333719081501</v>
      </c>
      <c r="AB131" s="7">
        <f t="shared" si="104"/>
        <v>-0.38351447925931659</v>
      </c>
      <c r="AC131" s="7">
        <f t="shared" si="104"/>
        <v>0.1214623310501235</v>
      </c>
      <c r="AD131" s="7">
        <f t="shared" si="104"/>
        <v>-0.12443794708851907</v>
      </c>
      <c r="AE131" s="7">
        <f t="shared" si="104"/>
        <v>0.48160742149137903</v>
      </c>
      <c r="AF131" s="7">
        <f t="shared" si="104"/>
        <v>-0.36927598622166968</v>
      </c>
      <c r="AG131" s="7">
        <f t="shared" si="104"/>
        <v>-0.33135595845067534</v>
      </c>
      <c r="AH131" s="7">
        <f t="shared" si="104"/>
        <v>0.13212203146157497</v>
      </c>
      <c r="AI131" s="7">
        <f t="shared" si="104"/>
        <v>0.36260328677781217</v>
      </c>
      <c r="AJ131" s="7">
        <f t="shared" si="104"/>
        <v>-0.42094041389918857</v>
      </c>
      <c r="AK131" s="7">
        <f t="shared" si="104"/>
        <v>-0.46768385918997524</v>
      </c>
      <c r="AL131" s="7">
        <f t="shared" si="104"/>
        <v>0.12613049655283248</v>
      </c>
      <c r="AM131" s="7">
        <f t="shared" si="95"/>
        <v>0.19394117340061712</v>
      </c>
      <c r="AN131" s="7">
        <f t="shared" si="95"/>
        <v>-3.956608547241558E-2</v>
      </c>
      <c r="AO131" s="7">
        <f t="shared" si="95"/>
        <v>-2.3944406032087251E-2</v>
      </c>
      <c r="AP131" s="7">
        <f t="shared" si="94"/>
        <v>-0.47631309639280595</v>
      </c>
      <c r="AQ131" s="7">
        <f t="shared" si="101"/>
        <v>0.38681993298938488</v>
      </c>
      <c r="AR131" s="7">
        <f t="shared" si="101"/>
        <v>-2.3944406032087251E-2</v>
      </c>
      <c r="AS131" s="7">
        <f t="shared" si="101"/>
        <v>0.20223993914827254</v>
      </c>
      <c r="AT131" s="7">
        <f t="shared" si="101"/>
        <v>-2.3944406032087251E-2</v>
      </c>
      <c r="AU131" s="7">
        <f t="shared" si="101"/>
        <v>-0.47631309639280595</v>
      </c>
      <c r="AV131" s="7">
        <f t="shared" si="101"/>
        <v>-2.3944406032087251E-2</v>
      </c>
      <c r="AW131" s="7">
        <f t="shared" si="101"/>
        <v>-0.47631309639280595</v>
      </c>
      <c r="AX131" s="7">
        <f t="shared" si="101"/>
        <v>-0.47631309639280595</v>
      </c>
      <c r="AY131" s="7">
        <f t="shared" si="101"/>
        <v>-2.3944406032087251E-2</v>
      </c>
      <c r="AZ131" s="7">
        <f t="shared" si="101"/>
        <v>-0.47631309639280595</v>
      </c>
      <c r="BA131" s="7">
        <f t="shared" si="101"/>
        <v>0.38681993298938488</v>
      </c>
      <c r="BB131" s="7">
        <f t="shared" si="101"/>
        <v>-0.25012875121244615</v>
      </c>
      <c r="BC131" s="7">
        <f t="shared" si="101"/>
        <v>9.2313851859872287E-2</v>
      </c>
      <c r="BD131" s="7">
        <f t="shared" si="101"/>
        <v>-2.3944406032087251E-2</v>
      </c>
      <c r="BE131" s="7">
        <f t="shared" si="101"/>
        <v>-0.25012875121244615</v>
      </c>
      <c r="BF131" s="7">
        <f t="shared" si="101"/>
        <v>-2.3944406032087251E-2</v>
      </c>
      <c r="BG131" s="7">
        <f t="shared" si="115"/>
        <v>0.38681993298938488</v>
      </c>
      <c r="BH131" s="7">
        <f t="shared" si="115"/>
        <v>0.38681993298938488</v>
      </c>
      <c r="BI131" s="7">
        <f t="shared" si="115"/>
        <v>9.2313851859872287E-2</v>
      </c>
      <c r="BJ131" s="7">
        <f t="shared" si="115"/>
        <v>0.35031115092349197</v>
      </c>
      <c r="BK131" s="7">
        <f t="shared" si="115"/>
        <v>-0.49695652527880974</v>
      </c>
      <c r="BL131" s="7">
        <f t="shared" si="115"/>
        <v>-0.45771062277514241</v>
      </c>
      <c r="BM131" s="7">
        <f t="shared" si="115"/>
        <v>-0.33275961412002797</v>
      </c>
      <c r="BN131" s="7">
        <f t="shared" si="115"/>
        <v>-6.9853456352575449E-11</v>
      </c>
      <c r="BO131" s="7">
        <f t="shared" si="115"/>
        <v>-2.8335001012180783E-11</v>
      </c>
      <c r="BP131" s="7">
        <f t="shared" si="115"/>
        <v>-6.6937533294009199E-10</v>
      </c>
      <c r="BQ131" s="7">
        <f t="shared" si="115"/>
        <v>-4.0927984334970802E-9</v>
      </c>
      <c r="BR131" s="7">
        <f t="shared" si="115"/>
        <v>-1.8998263850988906E-8</v>
      </c>
      <c r="BS131" s="7">
        <f t="shared" si="115"/>
        <v>2.04792430229815E-11</v>
      </c>
      <c r="BT131" s="7">
        <f t="shared" si="115"/>
        <v>-2.5220492361199831E-11</v>
      </c>
      <c r="BU131" s="7">
        <f t="shared" si="115"/>
        <v>-7.5819031723709296E-2</v>
      </c>
      <c r="BV131" s="7">
        <f t="shared" si="115"/>
        <v>0.34435199694934138</v>
      </c>
      <c r="BW131" s="7">
        <f t="shared" ref="BW131:CL180" si="117">IF(MOD(BW$3/$J131,1)&gt;0.5,-(1-MOD(BW$3/$J131,1)),MOD(BW$3/$J131,1))</f>
        <v>0.43208789847784423</v>
      </c>
      <c r="BX131" s="7">
        <f t="shared" si="117"/>
        <v>-0.39610613010743378</v>
      </c>
      <c r="BY131" s="7">
        <f t="shared" si="117"/>
        <v>0.17316008629823632</v>
      </c>
      <c r="BZ131" s="7">
        <f t="shared" si="117"/>
        <v>-0.3159009785826421</v>
      </c>
      <c r="CA131" s="7">
        <f t="shared" si="117"/>
        <v>0.15035677575317186</v>
      </c>
      <c r="CB131" s="7">
        <f t="shared" si="117"/>
        <v>-7.4670357121497943E-5</v>
      </c>
      <c r="CC131" s="7">
        <f t="shared" si="117"/>
        <v>-5.6819743208566642E-2</v>
      </c>
      <c r="CD131" s="7">
        <f t="shared" si="117"/>
        <v>0.47648785888674627</v>
      </c>
      <c r="CE131" s="7">
        <f t="shared" si="117"/>
        <v>0.48609528031013216</v>
      </c>
      <c r="CF131" s="7">
        <f t="shared" si="117"/>
        <v>-0.44613911293601127</v>
      </c>
      <c r="CG131" s="7">
        <f t="shared" si="117"/>
        <v>5.1869702055273859E-2</v>
      </c>
      <c r="CH131" s="7">
        <f t="shared" si="117"/>
        <v>0.4741355835025276</v>
      </c>
      <c r="CI131" s="7">
        <f t="shared" si="117"/>
        <v>-0.1179652695658806</v>
      </c>
      <c r="CJ131" s="7">
        <f t="shared" si="117"/>
        <v>-0.22742454358076358</v>
      </c>
      <c r="CK131" s="7">
        <f t="shared" si="117"/>
        <v>1.006563125636184E-2</v>
      </c>
      <c r="CL131" s="7">
        <f t="shared" si="116"/>
        <v>-0.3693021516745647</v>
      </c>
      <c r="CM131" s="7">
        <f t="shared" si="116"/>
        <v>0.41337047668404381</v>
      </c>
      <c r="CN131" s="7">
        <f t="shared" si="116"/>
        <v>-2.594565102211277E-2</v>
      </c>
      <c r="CO131" s="7">
        <f t="shared" si="116"/>
        <v>0.27046676960897997</v>
      </c>
      <c r="CP131" s="7">
        <f t="shared" si="116"/>
        <v>0.24820814832224514</v>
      </c>
      <c r="CQ131" s="7">
        <f t="shared" si="116"/>
        <v>-0.32401765266322968</v>
      </c>
      <c r="CR131" s="7">
        <f t="shared" si="116"/>
        <v>-0.11427959742013627</v>
      </c>
      <c r="CS131" s="7">
        <f t="shared" si="116"/>
        <v>-0.24556052636199865</v>
      </c>
      <c r="CT131" s="7">
        <f t="shared" si="116"/>
        <v>0.11934319594240606</v>
      </c>
      <c r="CU131" s="7">
        <f t="shared" si="116"/>
        <v>0.18539942449481828</v>
      </c>
      <c r="CV131" s="7">
        <f t="shared" si="116"/>
        <v>0.47629101934660412</v>
      </c>
      <c r="CW131" s="7">
        <f t="shared" si="116"/>
        <v>0.44611083206010882</v>
      </c>
      <c r="CX131" s="7">
        <f t="shared" si="113"/>
        <v>-0.2456950796221582</v>
      </c>
      <c r="CY131" s="7">
        <f t="shared" si="113"/>
        <v>-0.21574431335258293</v>
      </c>
      <c r="CZ131" s="7">
        <f t="shared" si="113"/>
        <v>-0.4567108152171091</v>
      </c>
      <c r="DA131" s="7">
        <f t="shared" si="113"/>
        <v>-0.42199742702818721</v>
      </c>
      <c r="DB131" s="7">
        <f t="shared" si="107"/>
        <v>-0.10806502590488343</v>
      </c>
      <c r="DC131" s="7">
        <f t="shared" si="107"/>
        <v>0.1720868134855183</v>
      </c>
      <c r="DD131" s="7">
        <f t="shared" si="107"/>
        <v>0.21379797074460985</v>
      </c>
      <c r="DE131" s="7">
        <f t="shared" si="107"/>
        <v>-0.25704828651393352</v>
      </c>
      <c r="DF131" s="7">
        <f t="shared" si="107"/>
        <v>2.0698932702188241E-2</v>
      </c>
      <c r="DG131" s="7">
        <f t="shared" si="107"/>
        <v>1.1301226084788585E-2</v>
      </c>
      <c r="DH131" s="7">
        <f t="shared" si="107"/>
        <v>0.47909916315444856</v>
      </c>
      <c r="DI131" s="7">
        <f t="shared" si="107"/>
        <v>-0.16649002946718372</v>
      </c>
      <c r="DJ131" s="7">
        <f t="shared" si="107"/>
        <v>-0.15583907719157375</v>
      </c>
      <c r="DK131" s="7">
        <f t="shared" si="107"/>
        <v>0.28407977627759329</v>
      </c>
      <c r="DL131" s="7">
        <f t="shared" si="107"/>
        <v>-0.27849432918699879</v>
      </c>
      <c r="DM131" s="7">
        <f t="shared" si="107"/>
        <v>8.6160749437274919E-2</v>
      </c>
      <c r="DN131" s="7">
        <f t="shared" si="107"/>
        <v>-9.0019537047007381E-2</v>
      </c>
      <c r="DO131" s="7">
        <f t="shared" si="107"/>
        <v>-0.40458713677221336</v>
      </c>
      <c r="DP131" s="7">
        <f t="shared" si="107"/>
        <v>-0.39267037043609143</v>
      </c>
      <c r="DQ131" s="7">
        <f t="shared" si="107"/>
        <v>2.5341588431805118E-2</v>
      </c>
      <c r="DR131" s="7">
        <f t="shared" si="103"/>
        <v>-0.33217779746160847</v>
      </c>
      <c r="DS131" s="7">
        <f t="shared" si="103"/>
        <v>-5.6038175472030716E-2</v>
      </c>
      <c r="DT131" s="7">
        <f t="shared" si="103"/>
        <v>0.4280122756969007</v>
      </c>
      <c r="DU131" s="7">
        <f t="shared" si="103"/>
        <v>0.4270559053196985</v>
      </c>
      <c r="DV131" s="7">
        <f t="shared" si="103"/>
        <v>0.43337865832821354</v>
      </c>
      <c r="DW131" s="7">
        <f t="shared" si="103"/>
        <v>0.44652732276744711</v>
      </c>
      <c r="DX131" s="7">
        <f t="shared" si="103"/>
        <v>-2.4061642563497632E-2</v>
      </c>
      <c r="DY131" s="7">
        <f t="shared" si="103"/>
        <v>-0.10572272963131768</v>
      </c>
      <c r="DZ131" s="7">
        <f t="shared" si="103"/>
        <v>0.16275775910863732</v>
      </c>
      <c r="EA131" s="7">
        <f t="shared" si="103"/>
        <v>-0.31485131670842215</v>
      </c>
      <c r="EB131" s="7">
        <f t="shared" si="103"/>
        <v>-0.37315649910392157</v>
      </c>
      <c r="EC131" s="7">
        <f t="shared" si="103"/>
        <v>-0.38347239180721759</v>
      </c>
      <c r="ED131" s="7">
        <f t="shared" si="103"/>
        <v>-0.47150697197508196</v>
      </c>
      <c r="EE131" s="7">
        <f t="shared" si="103"/>
        <v>0.42020412821258724</v>
      </c>
      <c r="EF131" s="7">
        <f t="shared" si="103"/>
        <v>-0.4191015534020992</v>
      </c>
      <c r="EG131" s="7">
        <f t="shared" si="103"/>
        <v>0.45098661896869885</v>
      </c>
      <c r="EH131" s="7">
        <f t="shared" si="111"/>
        <v>0</v>
      </c>
      <c r="EI131" s="7">
        <f t="shared" si="111"/>
        <v>0.14157268092995334</v>
      </c>
      <c r="EJ131" s="7">
        <f t="shared" si="108"/>
        <v>0.15618355910090154</v>
      </c>
      <c r="EK131" s="7">
        <f t="shared" si="108"/>
        <v>0.19408843946687648</v>
      </c>
      <c r="EL131" s="7">
        <f t="shared" si="108"/>
        <v>0.38813788216710665</v>
      </c>
      <c r="EM131" s="7">
        <f t="shared" si="108"/>
        <v>-0.41425026871589621</v>
      </c>
      <c r="EN131" s="7">
        <f t="shared" si="108"/>
        <v>0.26367033034214504</v>
      </c>
      <c r="EO131" s="7">
        <f t="shared" si="108"/>
        <v>-0.39494037327321418</v>
      </c>
      <c r="EP131" s="7">
        <f t="shared" si="108"/>
        <v>-0.22514324666377794</v>
      </c>
      <c r="EQ131" s="7">
        <f t="shared" si="108"/>
        <v>-0.38669978377444103</v>
      </c>
      <c r="ER131" s="7">
        <f t="shared" si="108"/>
        <v>-0.38587745542608776</v>
      </c>
      <c r="ES131" s="7">
        <f t="shared" si="108"/>
        <v>-0.1404809797815072</v>
      </c>
      <c r="ET131" s="7">
        <f t="shared" si="108"/>
        <v>-0.28518766810515572</v>
      </c>
      <c r="EU131" s="7">
        <f t="shared" si="108"/>
        <v>6.1057520411534227E-2</v>
      </c>
      <c r="EV131" s="7">
        <f t="shared" si="108"/>
        <v>-0.17109393639729209</v>
      </c>
      <c r="EW131" s="7">
        <f t="shared" si="108"/>
        <v>-0.3864926660777841</v>
      </c>
      <c r="EX131" s="7">
        <f t="shared" si="108"/>
        <v>0.21060579472938201</v>
      </c>
      <c r="EY131" s="7">
        <f t="shared" si="108"/>
        <v>-0.41788857278114477</v>
      </c>
      <c r="EZ131" s="7">
        <f t="shared" si="114"/>
        <v>-0.46635877977806128</v>
      </c>
      <c r="FA131" s="7">
        <f t="shared" si="114"/>
        <v>0.26791301694480829</v>
      </c>
      <c r="FB131" s="7">
        <f t="shared" si="114"/>
        <v>0.23643604820116071</v>
      </c>
      <c r="FC131" s="7">
        <f t="shared" si="114"/>
        <v>0.37961466879476413</v>
      </c>
      <c r="FD131" s="7">
        <f t="shared" si="114"/>
        <v>0.24703213987840855</v>
      </c>
      <c r="FE131" s="7">
        <f t="shared" si="114"/>
        <v>0.20375113515833676</v>
      </c>
      <c r="FF131" s="7">
        <f t="shared" si="114"/>
        <v>0.24774813880790258</v>
      </c>
      <c r="FG131" s="7">
        <f t="shared" si="114"/>
        <v>-0.10653706867264079</v>
      </c>
      <c r="FH131" s="7">
        <f t="shared" si="114"/>
        <v>0.25378354881115683</v>
      </c>
      <c r="FI131" s="7">
        <f t="shared" si="114"/>
        <v>0.20266211404927503</v>
      </c>
      <c r="FJ131" s="7">
        <f t="shared" si="114"/>
        <v>7.2973168535867217E-2</v>
      </c>
      <c r="FK131" s="7">
        <f t="shared" si="114"/>
        <v>0.45200923203364596</v>
      </c>
      <c r="FL131" s="7">
        <f t="shared" si="114"/>
        <v>0.27200911586919574</v>
      </c>
      <c r="FM131" s="7">
        <f t="shared" si="114"/>
        <v>0.41086922011996307</v>
      </c>
      <c r="FN131" s="7">
        <f t="shared" si="114"/>
        <v>0.4201816404916201</v>
      </c>
      <c r="FO131" s="7">
        <f t="shared" si="114"/>
        <v>-0.23936781554940012</v>
      </c>
      <c r="FP131" s="7">
        <f t="shared" si="109"/>
        <v>0.23003551846012726</v>
      </c>
      <c r="FQ131" s="7">
        <f t="shared" si="109"/>
        <v>0.23637654244592454</v>
      </c>
      <c r="FR131" s="7">
        <f t="shared" si="109"/>
        <v>0.1450263486746195</v>
      </c>
      <c r="FS131" s="7">
        <f t="shared" si="109"/>
        <v>-0.493978648397146</v>
      </c>
      <c r="FT131" s="7">
        <f t="shared" si="109"/>
        <v>-0.33471888581500764</v>
      </c>
      <c r="FU131" s="7">
        <f t="shared" si="109"/>
        <v>-0.14945471275370248</v>
      </c>
      <c r="FV131" s="7">
        <f t="shared" si="109"/>
        <v>-0.47676387135613307</v>
      </c>
      <c r="FW131" s="7">
        <f t="shared" si="109"/>
        <v>-0.36186545055118557</v>
      </c>
      <c r="FX131" s="7">
        <f t="shared" si="109"/>
        <v>-0.2993186316219294</v>
      </c>
      <c r="FY131" s="7">
        <f t="shared" si="109"/>
        <v>0.14789251321207475</v>
      </c>
      <c r="FZ131" s="7">
        <f t="shared" si="109"/>
        <v>0.46516433586979034</v>
      </c>
      <c r="GA131" s="7">
        <f t="shared" si="109"/>
        <v>7.6487048871513252E-2</v>
      </c>
      <c r="GB131" s="7">
        <f t="shared" si="109"/>
        <v>0.28918483087954883</v>
      </c>
      <c r="GC131" s="7">
        <f t="shared" si="109"/>
        <v>7.0801538584419177E-2</v>
      </c>
      <c r="GD131" s="7">
        <f t="shared" si="109"/>
        <v>-1.8293149388455276E-2</v>
      </c>
      <c r="GE131" s="7">
        <f t="shared" si="109"/>
        <v>-0.19610743443422507</v>
      </c>
      <c r="GF131" s="7">
        <f t="shared" si="92"/>
        <v>-0.27959184255814762</v>
      </c>
      <c r="GG131" s="7">
        <f t="shared" si="92"/>
        <v>-3.0625989823874988E-2</v>
      </c>
      <c r="GH131" s="7">
        <f t="shared" si="92"/>
        <v>-0.41363332838045608</v>
      </c>
      <c r="GI131" s="7">
        <f t="shared" si="92"/>
        <v>0.13797889490166426</v>
      </c>
      <c r="GJ131" s="7">
        <f t="shared" si="92"/>
        <v>0.35781423506637111</v>
      </c>
      <c r="GK131" s="7">
        <f t="shared" si="92"/>
        <v>-0.29044839686336132</v>
      </c>
    </row>
    <row r="132" spans="6:193">
      <c r="F132" s="20">
        <v>130</v>
      </c>
      <c r="G132">
        <f>'Class data q'!J131</f>
        <v>-1.4784448329736284E-19</v>
      </c>
      <c r="H132" s="20">
        <f>'Class data q'!K131</f>
        <v>-1.2699279871304073E-18</v>
      </c>
      <c r="J132" s="88">
        <v>-4.6446418975319992E-19</v>
      </c>
      <c r="K132" s="7">
        <f t="shared" si="66"/>
        <v>-0.38751028109058305</v>
      </c>
      <c r="L132" s="7">
        <f t="shared" si="106"/>
        <v>0.33779471076101331</v>
      </c>
      <c r="M132" s="7">
        <f t="shared" si="106"/>
        <v>-0.31596599701082884</v>
      </c>
      <c r="N132" s="7">
        <f t="shared" si="106"/>
        <v>-0.39647092147441754</v>
      </c>
      <c r="O132" s="7">
        <f t="shared" si="106"/>
        <v>-3.5009623119435007E-2</v>
      </c>
      <c r="P132" s="7">
        <f t="shared" si="106"/>
        <v>0.13726051268520223</v>
      </c>
      <c r="Q132" s="7">
        <f t="shared" si="106"/>
        <v>-0.18820727331285525</v>
      </c>
      <c r="R132" s="7">
        <f t="shared" si="106"/>
        <v>0.25333041610531382</v>
      </c>
      <c r="S132" s="7">
        <f t="shared" si="106"/>
        <v>-0.15905766352838668</v>
      </c>
      <c r="T132" s="7">
        <f t="shared" si="106"/>
        <v>-0.28390245372822742</v>
      </c>
      <c r="U132" s="7">
        <f t="shared" si="106"/>
        <v>-0.36058249720879587</v>
      </c>
      <c r="V132" s="7">
        <f t="shared" si="106"/>
        <v>-0.34349749367986293</v>
      </c>
      <c r="W132" s="7">
        <f t="shared" si="106"/>
        <v>0.26396957692314849</v>
      </c>
      <c r="X132" s="7">
        <f t="shared" si="106"/>
        <v>-6.8921180625628797E-2</v>
      </c>
      <c r="Y132" s="7">
        <f t="shared" si="106"/>
        <v>0.15321532756858183</v>
      </c>
      <c r="Z132" s="7">
        <f t="shared" si="106"/>
        <v>0.1215773984088635</v>
      </c>
      <c r="AA132" s="7">
        <f t="shared" si="106"/>
        <v>0.49051122457336638</v>
      </c>
      <c r="AB132" s="7">
        <f t="shared" si="104"/>
        <v>0.15117041305253154</v>
      </c>
      <c r="AC132" s="7">
        <f t="shared" si="104"/>
        <v>-6.4013638780042736E-3</v>
      </c>
      <c r="AD132" s="7">
        <f t="shared" si="104"/>
        <v>-8.4674351045008867E-2</v>
      </c>
      <c r="AE132" s="7">
        <f t="shared" si="104"/>
        <v>6.3172837234096502E-2</v>
      </c>
      <c r="AF132" s="7">
        <f t="shared" si="104"/>
        <v>-0.30066404293794857</v>
      </c>
      <c r="AG132" s="7">
        <f t="shared" si="104"/>
        <v>-0.10547454797467515</v>
      </c>
      <c r="AH132" s="7">
        <f t="shared" si="104"/>
        <v>-3.0082542816043389E-3</v>
      </c>
      <c r="AI132" s="7">
        <f t="shared" si="104"/>
        <v>0.34267643459429564</v>
      </c>
      <c r="AJ132" s="7">
        <f t="shared" si="104"/>
        <v>0.12833734004948383</v>
      </c>
      <c r="AK132" s="7">
        <f t="shared" si="104"/>
        <v>-3.9434681414519446E-2</v>
      </c>
      <c r="AL132" s="7">
        <f t="shared" si="104"/>
        <v>-8.5779895737346123E-2</v>
      </c>
      <c r="AM132" s="7">
        <f t="shared" si="95"/>
        <v>0.1682064884743113</v>
      </c>
      <c r="AN132" s="7">
        <f t="shared" si="95"/>
        <v>0.30129960214230778</v>
      </c>
      <c r="AO132" s="7">
        <f t="shared" si="95"/>
        <v>-0.41606224036334427</v>
      </c>
      <c r="AP132" s="7">
        <f t="shared" si="94"/>
        <v>0.43994341785150537</v>
      </c>
      <c r="AQ132" s="7">
        <f t="shared" si="101"/>
        <v>7.8065121188548803E-2</v>
      </c>
      <c r="AR132" s="7">
        <f t="shared" si="101"/>
        <v>-0.41606224036334427</v>
      </c>
      <c r="AS132" s="7">
        <f t="shared" si="101"/>
        <v>-0.34406506947076898</v>
      </c>
      <c r="AT132" s="7">
        <f t="shared" si="101"/>
        <v>-0.41606224036334427</v>
      </c>
      <c r="AU132" s="7">
        <f t="shared" si="101"/>
        <v>0.43994341785150537</v>
      </c>
      <c r="AV132" s="7">
        <f t="shared" si="101"/>
        <v>-0.41606224036334427</v>
      </c>
      <c r="AW132" s="7">
        <f t="shared" si="101"/>
        <v>0.43994341785150537</v>
      </c>
      <c r="AX132" s="7">
        <f t="shared" si="101"/>
        <v>0.43994341785150537</v>
      </c>
      <c r="AY132" s="7">
        <f t="shared" si="101"/>
        <v>-0.41606224036334427</v>
      </c>
      <c r="AZ132" s="7">
        <f t="shared" si="101"/>
        <v>0.43994341785150537</v>
      </c>
      <c r="BA132" s="7">
        <f t="shared" ref="AQ132:BF180" si="118">IF(MOD(BA$3/$J132,1)&gt;0.5,-(1-MOD(BA$3/$J132,1)),MOD(BA$3/$J132,1))</f>
        <v>7.8065121188548803E-2</v>
      </c>
      <c r="BB132" s="7">
        <f t="shared" si="118"/>
        <v>-0.48805941125591934</v>
      </c>
      <c r="BC132" s="7">
        <f t="shared" si="118"/>
        <v>-1.5679671958281682E-2</v>
      </c>
      <c r="BD132" s="7">
        <f t="shared" si="118"/>
        <v>-0.41606224036334427</v>
      </c>
      <c r="BE132" s="7">
        <f t="shared" si="118"/>
        <v>-0.48805941125591934</v>
      </c>
      <c r="BF132" s="7">
        <f t="shared" si="118"/>
        <v>-0.41606224036334427</v>
      </c>
      <c r="BG132" s="7">
        <f t="shared" si="115"/>
        <v>7.8065121188548803E-2</v>
      </c>
      <c r="BH132" s="7">
        <f t="shared" si="115"/>
        <v>7.8065121188548803E-2</v>
      </c>
      <c r="BI132" s="7">
        <f t="shared" si="115"/>
        <v>-1.5679671958281682E-2</v>
      </c>
      <c r="BJ132" s="7">
        <f t="shared" si="115"/>
        <v>-0.29693223925676682</v>
      </c>
      <c r="BK132" s="7">
        <f t="shared" si="115"/>
        <v>-2.0132352621522465E-2</v>
      </c>
      <c r="BL132" s="7">
        <f t="shared" si="115"/>
        <v>0.49092907720610696</v>
      </c>
      <c r="BM132" s="7">
        <f t="shared" si="115"/>
        <v>0.16732629110920749</v>
      </c>
      <c r="BN132" s="7">
        <f t="shared" si="115"/>
        <v>-2.2235213670285248E-11</v>
      </c>
      <c r="BO132" s="7">
        <f t="shared" si="115"/>
        <v>-9.0193408297523092E-12</v>
      </c>
      <c r="BP132" s="7">
        <f t="shared" si="115"/>
        <v>-2.1307011710547386E-10</v>
      </c>
      <c r="BQ132" s="7">
        <f t="shared" si="115"/>
        <v>-1.3027865453096865E-9</v>
      </c>
      <c r="BR132" s="7">
        <f t="shared" si="115"/>
        <v>-6.047373601880679E-9</v>
      </c>
      <c r="BS132" s="7">
        <f t="shared" si="115"/>
        <v>6.5187869589314518E-12</v>
      </c>
      <c r="BT132" s="7">
        <f t="shared" si="115"/>
        <v>-8.0280226910645069E-12</v>
      </c>
      <c r="BU132" s="7">
        <f t="shared" si="115"/>
        <v>-0.38751028109058305</v>
      </c>
      <c r="BV132" s="7">
        <f t="shared" si="115"/>
        <v>0.33779471076101331</v>
      </c>
      <c r="BW132" s="7">
        <f t="shared" si="117"/>
        <v>-0.31596599701082884</v>
      </c>
      <c r="BX132" s="7">
        <f t="shared" si="117"/>
        <v>-0.39647092147441754</v>
      </c>
      <c r="BY132" s="7">
        <f t="shared" si="117"/>
        <v>-3.5009623119435007E-2</v>
      </c>
      <c r="BZ132" s="7">
        <f t="shared" si="117"/>
        <v>-0.46393122411580212</v>
      </c>
      <c r="CA132" s="7">
        <f t="shared" si="117"/>
        <v>-0.31551582785070775</v>
      </c>
      <c r="CB132" s="7">
        <f t="shared" si="117"/>
        <v>-4.5088038913409845E-2</v>
      </c>
      <c r="CC132" s="7">
        <f t="shared" si="117"/>
        <v>0.25516123842284988</v>
      </c>
      <c r="CD132" s="7">
        <f t="shared" si="117"/>
        <v>-0.25676869036637351</v>
      </c>
      <c r="CE132" s="7">
        <f t="shared" si="117"/>
        <v>-0.20864626325493441</v>
      </c>
      <c r="CF132" s="7">
        <f t="shared" si="117"/>
        <v>0.40448388570400073</v>
      </c>
      <c r="CG132" s="7">
        <f t="shared" si="117"/>
        <v>-2.855352652485077E-2</v>
      </c>
      <c r="CH132" s="7">
        <f t="shared" si="117"/>
        <v>0.10585873266319923</v>
      </c>
      <c r="CI132" s="7">
        <f t="shared" si="117"/>
        <v>-0.17274256159978441</v>
      </c>
      <c r="CJ132" s="7">
        <f t="shared" si="117"/>
        <v>-0.25264902261170219</v>
      </c>
      <c r="CK132" s="7">
        <f t="shared" si="117"/>
        <v>-0.36017216999055657</v>
      </c>
      <c r="CL132" s="7">
        <f t="shared" si="116"/>
        <v>0.42894200559021689</v>
      </c>
      <c r="CM132" s="7">
        <f t="shared" si="116"/>
        <v>0.27249759066568657</v>
      </c>
      <c r="CN132" s="7">
        <f t="shared" si="116"/>
        <v>-0.486793684447548</v>
      </c>
      <c r="CO132" s="7">
        <f t="shared" si="116"/>
        <v>9.1816827393675027E-2</v>
      </c>
      <c r="CP132" s="7">
        <f t="shared" si="116"/>
        <v>0.31005299538838926</v>
      </c>
      <c r="CQ132" s="7">
        <f t="shared" si="116"/>
        <v>-0.30842591316203283</v>
      </c>
      <c r="CR132" s="7">
        <f t="shared" si="116"/>
        <v>-6.4268727135846859E-2</v>
      </c>
      <c r="CS132" s="7">
        <f t="shared" si="116"/>
        <v>-7.5302823425891674E-2</v>
      </c>
      <c r="CT132" s="7">
        <f t="shared" si="116"/>
        <v>0.24972762617210265</v>
      </c>
      <c r="CU132" s="7">
        <f t="shared" si="116"/>
        <v>0.12411323227500048</v>
      </c>
      <c r="CV132" s="7">
        <f t="shared" si="116"/>
        <v>0.45920094386406163</v>
      </c>
      <c r="CW132" s="7">
        <f t="shared" si="116"/>
        <v>6.8095796096354633E-3</v>
      </c>
      <c r="CX132" s="7">
        <f t="shared" si="113"/>
        <v>-0.48664812078436626</v>
      </c>
      <c r="CY132" s="7">
        <f t="shared" si="113"/>
        <v>-0.477114435171621</v>
      </c>
      <c r="CZ132" s="7">
        <f t="shared" si="113"/>
        <v>-7.3216637885056279E-3</v>
      </c>
      <c r="DA132" s="7">
        <f t="shared" si="113"/>
        <v>9.385656200213166E-2</v>
      </c>
      <c r="DB132" s="7">
        <f t="shared" si="107"/>
        <v>0.23884925461697248</v>
      </c>
      <c r="DC132" s="7">
        <f t="shared" si="107"/>
        <v>5.4777282260609031E-2</v>
      </c>
      <c r="DD132" s="7">
        <f t="shared" si="107"/>
        <v>6.8054440389812149E-2</v>
      </c>
      <c r="DE132" s="7">
        <f t="shared" si="107"/>
        <v>0.23649037884622212</v>
      </c>
      <c r="DF132" s="7">
        <f t="shared" si="107"/>
        <v>6.5887168002941258E-3</v>
      </c>
      <c r="DG132" s="7">
        <f t="shared" si="107"/>
        <v>3.5973148586978575E-3</v>
      </c>
      <c r="DH132" s="7">
        <f t="shared" si="107"/>
        <v>0.47081487948151263</v>
      </c>
      <c r="DI132" s="7">
        <f t="shared" si="107"/>
        <v>-5.2995759250713981E-2</v>
      </c>
      <c r="DJ132" s="7">
        <f t="shared" si="107"/>
        <v>0.26870647556005028</v>
      </c>
      <c r="DK132" s="7">
        <f t="shared" si="107"/>
        <v>0.4087378859869274</v>
      </c>
      <c r="DL132" s="7">
        <f t="shared" si="107"/>
        <v>0.13953530714537976</v>
      </c>
      <c r="DM132" s="7">
        <f t="shared" si="107"/>
        <v>-0.33595018759211415</v>
      </c>
      <c r="DN132" s="7">
        <f t="shared" si="107"/>
        <v>-0.39203047106087985</v>
      </c>
      <c r="DO132" s="7">
        <f t="shared" si="107"/>
        <v>-0.21891344510563449</v>
      </c>
      <c r="DP132" s="7">
        <f t="shared" si="107"/>
        <v>-0.1700559260045198</v>
      </c>
      <c r="DQ132" s="7">
        <f t="shared" si="107"/>
        <v>-0.35530965088725142</v>
      </c>
      <c r="DR132" s="7">
        <f t="shared" si="103"/>
        <v>0.1675114902809316</v>
      </c>
      <c r="DS132" s="7">
        <f t="shared" si="103"/>
        <v>-0.42627806940806434</v>
      </c>
      <c r="DT132" s="7">
        <f t="shared" si="103"/>
        <v>4.6112864017556543E-2</v>
      </c>
      <c r="DU132" s="7">
        <f t="shared" si="103"/>
        <v>4.5808439936265266E-2</v>
      </c>
      <c r="DV132" s="7">
        <f t="shared" si="103"/>
        <v>9.288531797134203E-2</v>
      </c>
      <c r="DW132" s="7">
        <f t="shared" si="103"/>
        <v>0.41538260431116525</v>
      </c>
      <c r="DX132" s="7">
        <f t="shared" si="103"/>
        <v>0.26558853200224664</v>
      </c>
      <c r="DY132" s="7">
        <f t="shared" si="103"/>
        <v>0.23959483541724613</v>
      </c>
      <c r="DZ132" s="7">
        <f t="shared" si="103"/>
        <v>0.27999110209614875</v>
      </c>
      <c r="EA132" s="7">
        <f t="shared" si="103"/>
        <v>-0.32554227618743159</v>
      </c>
      <c r="EB132" s="7">
        <f t="shared" si="103"/>
        <v>0.15446748149798561</v>
      </c>
      <c r="EC132" s="7">
        <f t="shared" si="103"/>
        <v>0.15118380998978975</v>
      </c>
      <c r="ED132" s="7">
        <f t="shared" si="103"/>
        <v>0.12316135464369715</v>
      </c>
      <c r="EE132" s="7">
        <f t="shared" si="103"/>
        <v>0.45206788842847495</v>
      </c>
      <c r="EF132" s="7">
        <f t="shared" si="103"/>
        <v>-0.49678119618422112</v>
      </c>
      <c r="EG132" s="7">
        <f t="shared" si="103"/>
        <v>0.41680205140157334</v>
      </c>
      <c r="EH132" s="7">
        <f t="shared" si="111"/>
        <v>0.31831190985019159</v>
      </c>
      <c r="EI132" s="7">
        <f t="shared" si="111"/>
        <v>0</v>
      </c>
      <c r="EJ132" s="7">
        <f t="shared" si="108"/>
        <v>4.6508165351828445E-3</v>
      </c>
      <c r="EK132" s="7">
        <f t="shared" si="108"/>
        <v>-0.30159551845307209</v>
      </c>
      <c r="EL132" s="7">
        <f t="shared" si="108"/>
        <v>0.44186082040801189</v>
      </c>
      <c r="EM132" s="7">
        <f t="shared" si="108"/>
        <v>0.14138684520985434</v>
      </c>
      <c r="EN132" s="7">
        <f t="shared" si="108"/>
        <v>-0.27944677387757766</v>
      </c>
      <c r="EO132" s="7">
        <f t="shared" si="108"/>
        <v>0.46584532475741347</v>
      </c>
      <c r="EP132" s="7">
        <f t="shared" si="108"/>
        <v>-0.11673004728484515</v>
      </c>
      <c r="EQ132" s="7">
        <f t="shared" si="108"/>
        <v>6.0027951790017298E-2</v>
      </c>
      <c r="ER132" s="7">
        <f t="shared" si="108"/>
        <v>0.15041824959595607</v>
      </c>
      <c r="ES132" s="7">
        <f t="shared" si="108"/>
        <v>-8.9781039421302999E-2</v>
      </c>
      <c r="ET132" s="7">
        <f t="shared" si="108"/>
        <v>0.41065237705183266</v>
      </c>
      <c r="EU132" s="7">
        <f t="shared" si="108"/>
        <v>0.47580207383559436</v>
      </c>
      <c r="EV132" s="7">
        <f t="shared" si="108"/>
        <v>-0.41783741795802609</v>
      </c>
      <c r="EW132" s="7">
        <f t="shared" si="108"/>
        <v>-0.48640139898192869</v>
      </c>
      <c r="EX132" s="7">
        <f t="shared" si="108"/>
        <v>0.3402859721465934</v>
      </c>
      <c r="EY132" s="7">
        <f t="shared" si="108"/>
        <v>-0.26821172105481272</v>
      </c>
      <c r="EZ132" s="7">
        <f t="shared" si="114"/>
        <v>0.44311199538439827</v>
      </c>
      <c r="FA132" s="7">
        <f t="shared" si="114"/>
        <v>-0.45835335799988908</v>
      </c>
      <c r="FB132" s="7">
        <f t="shared" si="114"/>
        <v>0.30344377901168418</v>
      </c>
      <c r="FC132" s="7">
        <f t="shared" si="114"/>
        <v>0.48421205053082617</v>
      </c>
      <c r="FD132" s="7">
        <f t="shared" si="114"/>
        <v>0.44200945253869273</v>
      </c>
      <c r="FE132" s="7">
        <f t="shared" si="114"/>
        <v>-0.25345549688379687</v>
      </c>
      <c r="FF132" s="7">
        <f t="shared" si="114"/>
        <v>-0.23945072662441769</v>
      </c>
      <c r="FG132" s="7">
        <f t="shared" si="114"/>
        <v>-0.35222392764922084</v>
      </c>
      <c r="FH132" s="7">
        <f t="shared" si="114"/>
        <v>-0.33192616441081668</v>
      </c>
      <c r="FI132" s="7">
        <f t="shared" si="114"/>
        <v>0.1796684589960833</v>
      </c>
      <c r="FJ132" s="7">
        <f t="shared" si="114"/>
        <v>0.14983498988010169</v>
      </c>
      <c r="FK132" s="7">
        <f t="shared" si="114"/>
        <v>-0.19732812156536284</v>
      </c>
      <c r="FL132" s="7">
        <f t="shared" si="114"/>
        <v>7.3001654465926435E-2</v>
      </c>
      <c r="FM132" s="7">
        <f t="shared" si="114"/>
        <v>0.3003215779538948</v>
      </c>
      <c r="FN132" s="7">
        <f t="shared" si="114"/>
        <v>-0.48356887912001412</v>
      </c>
      <c r="FO132" s="7">
        <f t="shared" si="114"/>
        <v>0.48388373898039561</v>
      </c>
      <c r="FP132" s="7">
        <f t="shared" si="109"/>
        <v>-0.34380345564726511</v>
      </c>
      <c r="FQ132" s="7">
        <f t="shared" si="109"/>
        <v>4.4190478823935564E-3</v>
      </c>
      <c r="FR132" s="7">
        <f t="shared" si="109"/>
        <v>-1.3210739945279215E-2</v>
      </c>
      <c r="FS132" s="7">
        <f t="shared" si="109"/>
        <v>-0.21375162426279459</v>
      </c>
      <c r="FT132" s="7">
        <f t="shared" si="109"/>
        <v>0.26255520590134118</v>
      </c>
      <c r="FU132" s="7">
        <f t="shared" si="109"/>
        <v>-0.36588512490293446</v>
      </c>
      <c r="FV132" s="7">
        <f t="shared" si="109"/>
        <v>7.6423750512399469E-2</v>
      </c>
      <c r="FW132" s="7">
        <f t="shared" si="109"/>
        <v>6.7933015828167687E-2</v>
      </c>
      <c r="FX132" s="7">
        <f t="shared" si="109"/>
        <v>-0.27267175037880875</v>
      </c>
      <c r="FY132" s="7">
        <f t="shared" si="109"/>
        <v>-0.31630023196653656</v>
      </c>
      <c r="FZ132" s="7">
        <f t="shared" si="109"/>
        <v>6.0800823950273752E-2</v>
      </c>
      <c r="GA132" s="7">
        <f t="shared" si="109"/>
        <v>-0.49415642883661803</v>
      </c>
      <c r="GB132" s="7">
        <f t="shared" si="109"/>
        <v>-0.33637362129371695</v>
      </c>
      <c r="GC132" s="7">
        <f t="shared" si="109"/>
        <v>-0.34791929324126158</v>
      </c>
      <c r="GD132" s="7">
        <f t="shared" si="109"/>
        <v>-0.20460816184242958</v>
      </c>
      <c r="GE132" s="7">
        <f t="shared" si="109"/>
        <v>0.28455871546952949</v>
      </c>
      <c r="GF132" s="7">
        <f t="shared" si="92"/>
        <v>-0.11252160269941669</v>
      </c>
      <c r="GG132" s="7">
        <f t="shared" si="92"/>
        <v>0.13626420517084625</v>
      </c>
      <c r="GH132" s="7">
        <f t="shared" si="92"/>
        <v>-0.4927566634444247</v>
      </c>
      <c r="GI132" s="7">
        <f t="shared" si="92"/>
        <v>-0.19857312691724616</v>
      </c>
      <c r="GJ132" s="7">
        <f t="shared" si="92"/>
        <v>0.32854778535170226</v>
      </c>
      <c r="GK132" s="7">
        <f t="shared" si="92"/>
        <v>-0.3120505027571987</v>
      </c>
    </row>
    <row r="133" spans="6:193">
      <c r="F133" s="20">
        <v>131</v>
      </c>
      <c r="G133">
        <f>'Class data q'!J132</f>
        <v>-4.6446418975319992E-19</v>
      </c>
      <c r="H133" s="20">
        <f>'Class data q'!K132</f>
        <v>-5.1887916417017129E-19</v>
      </c>
      <c r="J133" s="89">
        <v>-4.6662432748690443E-19</v>
      </c>
      <c r="K133" s="7">
        <f t="shared" ref="K133:Z186" si="119">IF(MOD(K$3/$J133,1)&gt;0.5,-(1-MOD(K$3/$J133,1)),MOD(K$3/$J133,1))</f>
        <v>-0.39034567152221333</v>
      </c>
      <c r="L133" s="7">
        <f t="shared" si="106"/>
        <v>0.32697238909688719</v>
      </c>
      <c r="M133" s="7">
        <f t="shared" si="106"/>
        <v>-0.32839115958138843</v>
      </c>
      <c r="N133" s="7">
        <f t="shared" si="106"/>
        <v>-0.42241126339706092</v>
      </c>
      <c r="O133" s="7">
        <f t="shared" si="106"/>
        <v>-4.4106126686504377E-2</v>
      </c>
      <c r="P133" s="7">
        <f t="shared" si="106"/>
        <v>-0.1178374664411308</v>
      </c>
      <c r="Q133" s="7">
        <f t="shared" si="106"/>
        <v>0.49368782043029569</v>
      </c>
      <c r="R133" s="7">
        <f t="shared" si="106"/>
        <v>-8.5483841556538209E-2</v>
      </c>
      <c r="S133" s="7">
        <f t="shared" si="106"/>
        <v>-0.32504975694629934</v>
      </c>
      <c r="T133" s="7">
        <f t="shared" si="106"/>
        <v>-0.28721747448388713</v>
      </c>
      <c r="U133" s="7">
        <f t="shared" si="106"/>
        <v>-0.37280111721407039</v>
      </c>
      <c r="V133" s="7">
        <f t="shared" si="106"/>
        <v>-0.35116591848992296</v>
      </c>
      <c r="W133" s="7">
        <f t="shared" si="106"/>
        <v>0.26737687267775612</v>
      </c>
      <c r="X133" s="7">
        <f t="shared" si="106"/>
        <v>-7.3231411302232541E-2</v>
      </c>
      <c r="Y133" s="7">
        <f t="shared" si="106"/>
        <v>0.15250604990994523</v>
      </c>
      <c r="Z133" s="7">
        <f t="shared" si="106"/>
        <v>0.1349024415088067</v>
      </c>
      <c r="AA133" s="7">
        <f t="shared" si="106"/>
        <v>0.48824050754771736</v>
      </c>
      <c r="AB133" s="7">
        <f t="shared" si="104"/>
        <v>0.14584131531656164</v>
      </c>
      <c r="AC133" s="7">
        <f t="shared" si="104"/>
        <v>-1.1001016702802069E-2</v>
      </c>
      <c r="AD133" s="7">
        <f t="shared" si="104"/>
        <v>-8.8911655781313548E-2</v>
      </c>
      <c r="AE133" s="7">
        <f t="shared" si="104"/>
        <v>5.3621818921643083E-2</v>
      </c>
      <c r="AF133" s="7">
        <f t="shared" si="104"/>
        <v>-0.28538432320316431</v>
      </c>
      <c r="AG133" s="7">
        <f t="shared" si="104"/>
        <v>-0.10498627606598021</v>
      </c>
      <c r="AH133" s="7">
        <f t="shared" si="104"/>
        <v>-7.6236147830961443E-3</v>
      </c>
      <c r="AI133" s="7">
        <f t="shared" si="104"/>
        <v>9.5070996047979861E-2</v>
      </c>
      <c r="AJ133" s="7">
        <f t="shared" si="104"/>
        <v>-3.0245316215541607E-2</v>
      </c>
      <c r="AK133" s="7">
        <f t="shared" si="104"/>
        <v>0.26628078682119849</v>
      </c>
      <c r="AL133" s="7">
        <f t="shared" si="104"/>
        <v>0.34043746835681077</v>
      </c>
      <c r="AM133" s="7">
        <f t="shared" si="95"/>
        <v>-0.37456921810735366</v>
      </c>
      <c r="AN133" s="7">
        <f t="shared" si="95"/>
        <v>0.49859362101983606</v>
      </c>
      <c r="AO133" s="7">
        <f t="shared" si="95"/>
        <v>-0.4233947421659352</v>
      </c>
      <c r="AP133" s="7">
        <f t="shared" si="94"/>
        <v>0.43327750712187729</v>
      </c>
      <c r="AQ133" s="7">
        <f t="shared" si="118"/>
        <v>7.3074448798594149E-2</v>
      </c>
      <c r="AR133" s="7">
        <f t="shared" si="118"/>
        <v>-0.4233947421659352</v>
      </c>
      <c r="AS133" s="7">
        <f t="shared" si="118"/>
        <v>-0.35173086680984134</v>
      </c>
      <c r="AT133" s="7">
        <f t="shared" si="118"/>
        <v>-0.4233947421659352</v>
      </c>
      <c r="AU133" s="7">
        <f t="shared" si="118"/>
        <v>0.43327750712187729</v>
      </c>
      <c r="AV133" s="7">
        <f t="shared" si="118"/>
        <v>-0.4233947421659352</v>
      </c>
      <c r="AW133" s="7">
        <f t="shared" si="118"/>
        <v>0.43327750712187729</v>
      </c>
      <c r="AX133" s="7">
        <f t="shared" si="118"/>
        <v>0.43327750712187729</v>
      </c>
      <c r="AY133" s="7">
        <f t="shared" si="118"/>
        <v>-0.4233947421659352</v>
      </c>
      <c r="AZ133" s="7">
        <f t="shared" si="118"/>
        <v>0.43327750712187729</v>
      </c>
      <c r="BA133" s="7">
        <f t="shared" si="118"/>
        <v>7.3074448798594149E-2</v>
      </c>
      <c r="BB133" s="7">
        <f t="shared" si="118"/>
        <v>-0.49505861752202884</v>
      </c>
      <c r="BC133" s="7">
        <f t="shared" si="118"/>
        <v>-2.0236372836066496E-2</v>
      </c>
      <c r="BD133" s="7">
        <f t="shared" si="118"/>
        <v>-0.4233947421659352</v>
      </c>
      <c r="BE133" s="7">
        <f t="shared" si="118"/>
        <v>-0.49505861752202884</v>
      </c>
      <c r="BF133" s="7">
        <f t="shared" si="118"/>
        <v>-0.4233947421659352</v>
      </c>
      <c r="BG133" s="7">
        <f t="shared" si="115"/>
        <v>7.3074448798594149E-2</v>
      </c>
      <c r="BH133" s="7">
        <f t="shared" si="115"/>
        <v>7.3074448798594149E-2</v>
      </c>
      <c r="BI133" s="7">
        <f t="shared" si="115"/>
        <v>-2.0236372836066496E-2</v>
      </c>
      <c r="BJ133" s="7">
        <f t="shared" si="115"/>
        <v>-0.30481622797387975</v>
      </c>
      <c r="BK133" s="7">
        <f t="shared" si="115"/>
        <v>-3.8556300482434747E-2</v>
      </c>
      <c r="BL133" s="7">
        <f t="shared" si="115"/>
        <v>0.48865642582087582</v>
      </c>
      <c r="BM133" s="7">
        <f t="shared" si="115"/>
        <v>0.1619224031838804</v>
      </c>
      <c r="BN133" s="7">
        <f t="shared" si="115"/>
        <v>-2.2132295995902496E-11</v>
      </c>
      <c r="BO133" s="7">
        <f t="shared" si="115"/>
        <v>-8.9775964440264033E-12</v>
      </c>
      <c r="BP133" s="7">
        <f t="shared" si="115"/>
        <v>-2.1208379497039687E-10</v>
      </c>
      <c r="BQ133" s="7">
        <f t="shared" si="115"/>
        <v>-1.2967554807730153E-9</v>
      </c>
      <c r="BR133" s="7">
        <f t="shared" si="115"/>
        <v>-6.0193786621809409E-9</v>
      </c>
      <c r="BS133" s="7">
        <f t="shared" si="115"/>
        <v>6.4886096259925387E-12</v>
      </c>
      <c r="BT133" s="7">
        <f t="shared" si="115"/>
        <v>-7.9908302197395642E-12</v>
      </c>
      <c r="BU133" s="7">
        <f t="shared" si="115"/>
        <v>-0.39034567152221333</v>
      </c>
      <c r="BV133" s="7">
        <f t="shared" si="115"/>
        <v>0.32697238909688719</v>
      </c>
      <c r="BW133" s="7">
        <f t="shared" si="117"/>
        <v>-0.32839115958138843</v>
      </c>
      <c r="BX133" s="7">
        <f t="shared" si="117"/>
        <v>-0.42241126339706092</v>
      </c>
      <c r="BY133" s="7">
        <f t="shared" si="117"/>
        <v>-4.4106126686504377E-2</v>
      </c>
      <c r="BZ133" s="7">
        <f t="shared" si="117"/>
        <v>-0.466412840102017</v>
      </c>
      <c r="CA133" s="7">
        <f t="shared" si="117"/>
        <v>-0.31868450123802627</v>
      </c>
      <c r="CB133" s="7">
        <f t="shared" si="117"/>
        <v>-4.9508600032925787E-2</v>
      </c>
      <c r="CC133" s="7">
        <f t="shared" si="117"/>
        <v>0.24935073735531499</v>
      </c>
      <c r="CD133" s="7">
        <f t="shared" si="117"/>
        <v>-0.26483860766107425</v>
      </c>
      <c r="CE133" s="7">
        <f t="shared" si="117"/>
        <v>-0.21230966648266059</v>
      </c>
      <c r="CF133" s="7">
        <f t="shared" si="117"/>
        <v>0.39335284073777022</v>
      </c>
      <c r="CG133" s="7">
        <f t="shared" si="117"/>
        <v>-3.3050630640552359E-2</v>
      </c>
      <c r="CH133" s="7">
        <f t="shared" si="117"/>
        <v>0.10073939568083956</v>
      </c>
      <c r="CI133" s="7">
        <f t="shared" si="117"/>
        <v>-0.18583074649678011</v>
      </c>
      <c r="CJ133" s="7">
        <f t="shared" si="117"/>
        <v>-0.26999658417431327</v>
      </c>
      <c r="CK133" s="7">
        <f t="shared" si="117"/>
        <v>-0.36313411637282378</v>
      </c>
      <c r="CL133" s="7">
        <f t="shared" si="116"/>
        <v>0.41769773697800527</v>
      </c>
      <c r="CM133" s="7">
        <f t="shared" si="116"/>
        <v>0.22031396892904809</v>
      </c>
      <c r="CN133" s="7">
        <f t="shared" si="116"/>
        <v>0.27010763466934407</v>
      </c>
      <c r="CO133" s="7">
        <f t="shared" si="116"/>
        <v>2.6581768970451947E-2</v>
      </c>
      <c r="CP133" s="7">
        <f t="shared" si="116"/>
        <v>0.26695409206622678</v>
      </c>
      <c r="CQ133" s="7">
        <f t="shared" si="116"/>
        <v>0.44302040385360186</v>
      </c>
      <c r="CR133" s="7">
        <f t="shared" si="116"/>
        <v>-0.26303053140400579</v>
      </c>
      <c r="CS133" s="7">
        <f t="shared" si="116"/>
        <v>-0.10735923108503709</v>
      </c>
      <c r="CT133" s="7">
        <f t="shared" si="116"/>
        <v>-8.9366354377617085E-2</v>
      </c>
      <c r="CU133" s="7">
        <f t="shared" si="116"/>
        <v>-9.866707893160509E-2</v>
      </c>
      <c r="CV133" s="7">
        <f t="shared" si="116"/>
        <v>6.3585812425685617E-2</v>
      </c>
      <c r="CW133" s="7">
        <f t="shared" si="116"/>
        <v>-7.1098036037509083E-3</v>
      </c>
      <c r="CX133" s="7">
        <f t="shared" si="113"/>
        <v>-0.49365386031850589</v>
      </c>
      <c r="CY133" s="7">
        <f t="shared" si="113"/>
        <v>-0.48416430886855544</v>
      </c>
      <c r="CZ133" s="7">
        <f t="shared" si="113"/>
        <v>-2.580491599921908E-2</v>
      </c>
      <c r="DA133" s="7">
        <f t="shared" si="113"/>
        <v>8.4163499934611252E-2</v>
      </c>
      <c r="DB133" s="7">
        <f t="shared" si="107"/>
        <v>0.23311426639704314</v>
      </c>
      <c r="DC133" s="7">
        <f t="shared" si="107"/>
        <v>5.4523702523354027E-2</v>
      </c>
      <c r="DD133" s="7">
        <f t="shared" si="107"/>
        <v>6.7739396882706734E-2</v>
      </c>
      <c r="DE133" s="7">
        <f t="shared" si="107"/>
        <v>0.23539559711086966</v>
      </c>
      <c r="DF133" s="7">
        <f t="shared" si="107"/>
        <v>6.5582157420795654E-3</v>
      </c>
      <c r="DG133" s="7">
        <f t="shared" si="107"/>
        <v>3.5806618573249122E-3</v>
      </c>
      <c r="DH133" s="7">
        <f t="shared" si="107"/>
        <v>0.4686353424817275</v>
      </c>
      <c r="DI133" s="7">
        <f t="shared" si="107"/>
        <v>-5.2750426694007535E-2</v>
      </c>
      <c r="DJ133" s="7">
        <f t="shared" si="107"/>
        <v>0.26746255628075744</v>
      </c>
      <c r="DK133" s="7">
        <f t="shared" si="107"/>
        <v>0.40684572117959694</v>
      </c>
      <c r="DL133" s="7">
        <f t="shared" si="107"/>
        <v>0.12963078507631209</v>
      </c>
      <c r="DM133" s="7">
        <f t="shared" si="107"/>
        <v>-0.33902426447226119</v>
      </c>
      <c r="DN133" s="7">
        <f t="shared" si="107"/>
        <v>-0.39484493623777495</v>
      </c>
      <c r="DO133" s="7">
        <f t="shared" si="107"/>
        <v>-0.22715860517892494</v>
      </c>
      <c r="DP133" s="7">
        <f t="shared" si="107"/>
        <v>-0.17389797496231318</v>
      </c>
      <c r="DQ133" s="7">
        <f t="shared" si="107"/>
        <v>-0.35829410726391275</v>
      </c>
      <c r="DR133" s="7">
        <f t="shared" si="103"/>
        <v>0.16210674501556555</v>
      </c>
      <c r="DS133" s="7">
        <f t="shared" si="103"/>
        <v>-0.43356327921043025</v>
      </c>
      <c r="DT133" s="7">
        <f t="shared" si="103"/>
        <v>3.6640821210044194E-2</v>
      </c>
      <c r="DU133" s="7">
        <f t="shared" si="103"/>
        <v>3.6337806395065009E-2</v>
      </c>
      <c r="DV133" s="7">
        <f t="shared" si="103"/>
        <v>8.7826038643416648E-2</v>
      </c>
      <c r="DW133" s="7">
        <f t="shared" si="103"/>
        <v>0.40883039262587251</v>
      </c>
      <c r="DX133" s="7">
        <f t="shared" si="103"/>
        <v>0.25972976000455539</v>
      </c>
      <c r="DY133" s="7">
        <f t="shared" si="103"/>
        <v>0.23385639569012917</v>
      </c>
      <c r="DZ133" s="7">
        <f t="shared" si="103"/>
        <v>0.26943636990146569</v>
      </c>
      <c r="EA133" s="7">
        <f t="shared" si="103"/>
        <v>-0.34718168056267285</v>
      </c>
      <c r="EB133" s="7">
        <f t="shared" si="103"/>
        <v>0.14912312068733202</v>
      </c>
      <c r="EC133" s="7">
        <f t="shared" si="103"/>
        <v>0.14585465023555799</v>
      </c>
      <c r="ED133" s="7">
        <f t="shared" si="103"/>
        <v>0.11796191886573171</v>
      </c>
      <c r="EE133" s="7">
        <f t="shared" si="103"/>
        <v>0.44997513662264915</v>
      </c>
      <c r="EF133" s="7">
        <f t="shared" si="103"/>
        <v>-0.49911074023582791</v>
      </c>
      <c r="EG133" s="7">
        <f t="shared" si="103"/>
        <v>0.41024326868892458</v>
      </c>
      <c r="EH133" s="7">
        <f t="shared" si="111"/>
        <v>0.31683835280000916</v>
      </c>
      <c r="EI133" s="7">
        <f t="shared" si="111"/>
        <v>-4.6292865726447197E-3</v>
      </c>
      <c r="EJ133" s="7">
        <f t="shared" si="108"/>
        <v>0</v>
      </c>
      <c r="EK133" s="7">
        <f t="shared" si="108"/>
        <v>-0.3048286329417722</v>
      </c>
      <c r="EL133" s="7">
        <f t="shared" si="108"/>
        <v>0.43981532004511931</v>
      </c>
      <c r="EM133" s="7">
        <f t="shared" si="108"/>
        <v>0.13610303841313098</v>
      </c>
      <c r="EN133" s="7">
        <f t="shared" si="108"/>
        <v>-0.28278242125214204</v>
      </c>
      <c r="EO133" s="7">
        <f t="shared" si="108"/>
        <v>0.45905950667793993</v>
      </c>
      <c r="EP133" s="7">
        <f t="shared" si="108"/>
        <v>-0.12081895701696999</v>
      </c>
      <c r="EQ133" s="7">
        <f t="shared" si="108"/>
        <v>4.586220548087816E-2</v>
      </c>
      <c r="ER133" s="7">
        <f t="shared" si="108"/>
        <v>0.14509263384017612</v>
      </c>
      <c r="ES133" s="7">
        <f t="shared" si="108"/>
        <v>-9.3994703833676696E-2</v>
      </c>
      <c r="ET133" s="7">
        <f t="shared" si="108"/>
        <v>0.39486348979878771</v>
      </c>
      <c r="EU133" s="7">
        <f t="shared" si="108"/>
        <v>0.45508230339337175</v>
      </c>
      <c r="EV133" s="7">
        <f t="shared" si="108"/>
        <v>-0.42053241538216923</v>
      </c>
      <c r="EW133" s="7">
        <f t="shared" si="108"/>
        <v>-0.48877899408935077</v>
      </c>
      <c r="EX133" s="7">
        <f t="shared" si="108"/>
        <v>0.33408140429223088</v>
      </c>
      <c r="EY133" s="7">
        <f t="shared" si="108"/>
        <v>-0.2808579518538421</v>
      </c>
      <c r="EZ133" s="7">
        <f t="shared" si="114"/>
        <v>0.43643141640134275</v>
      </c>
      <c r="FA133" s="7">
        <f t="shared" si="114"/>
        <v>-0.47937794181739779</v>
      </c>
      <c r="FB133" s="7">
        <f t="shared" si="114"/>
        <v>0.29278047765466342</v>
      </c>
      <c r="FC133" s="7">
        <f t="shared" si="114"/>
        <v>0.48659978075963584</v>
      </c>
      <c r="FD133" s="7">
        <f t="shared" si="114"/>
        <v>0.44459255068771808</v>
      </c>
      <c r="FE133" s="7">
        <f t="shared" si="114"/>
        <v>-0.25228217875530978</v>
      </c>
      <c r="FF133" s="7">
        <f t="shared" si="114"/>
        <v>-0.2383422405908453</v>
      </c>
      <c r="FG133" s="7">
        <f t="shared" si="114"/>
        <v>-0.35059338215039015</v>
      </c>
      <c r="FH133" s="7">
        <f t="shared" si="114"/>
        <v>-0.32105690962077915</v>
      </c>
      <c r="FI133" s="7">
        <f t="shared" si="114"/>
        <v>0.41955962398885305</v>
      </c>
      <c r="FJ133" s="7">
        <f t="shared" si="114"/>
        <v>0.26024423851681178</v>
      </c>
      <c r="FK133" s="7">
        <f t="shared" si="114"/>
        <v>6.2825414926308554E-2</v>
      </c>
      <c r="FL133" s="7">
        <f t="shared" si="114"/>
        <v>-0.28842064377917609</v>
      </c>
      <c r="FM133" s="7">
        <f t="shared" si="114"/>
        <v>-7.604090907862826E-2</v>
      </c>
      <c r="FN133" s="7">
        <f t="shared" si="114"/>
        <v>-0.18505595955168985</v>
      </c>
      <c r="FO133" s="7">
        <f t="shared" si="114"/>
        <v>-0.1665305179941754</v>
      </c>
      <c r="FP133" s="7">
        <f t="shared" si="109"/>
        <v>-0.25425544604615524</v>
      </c>
      <c r="FQ133" s="7">
        <f t="shared" si="109"/>
        <v>0.29141435834733898</v>
      </c>
      <c r="FR133" s="7">
        <f t="shared" si="109"/>
        <v>0.14424615982568412</v>
      </c>
      <c r="FS133" s="7">
        <f t="shared" si="109"/>
        <v>-8.7771369277305666E-2</v>
      </c>
      <c r="FT133" s="7">
        <f t="shared" si="109"/>
        <v>0.20115903716770234</v>
      </c>
      <c r="FU133" s="7">
        <f t="shared" si="109"/>
        <v>-0.36419133780709079</v>
      </c>
      <c r="FV133" s="7">
        <f t="shared" si="109"/>
        <v>6.6811389925031772E-2</v>
      </c>
      <c r="FW133" s="7">
        <f t="shared" si="109"/>
        <v>5.3730674712221038E-2</v>
      </c>
      <c r="FX133" s="7">
        <f t="shared" si="109"/>
        <v>-0.32233162700513418</v>
      </c>
      <c r="FY133" s="7">
        <f t="shared" si="109"/>
        <v>-0.31946527412241421</v>
      </c>
      <c r="FZ133" s="7">
        <f t="shared" si="109"/>
        <v>1.8855780358551399E-2</v>
      </c>
      <c r="GA133" s="7">
        <f t="shared" si="109"/>
        <v>-0.4036159910006063</v>
      </c>
      <c r="GB133" s="7">
        <f t="shared" si="109"/>
        <v>-0.1772725073179231</v>
      </c>
      <c r="GC133" s="7">
        <f t="shared" si="109"/>
        <v>-0.35997423392041128</v>
      </c>
      <c r="GD133" s="7">
        <f t="shared" si="109"/>
        <v>-0.10159436650178577</v>
      </c>
      <c r="GE133" s="7">
        <f t="shared" si="109"/>
        <v>-0.10084117328312914</v>
      </c>
      <c r="GF133" s="7">
        <f t="shared" si="92"/>
        <v>-0.44971632683177631</v>
      </c>
      <c r="GG133" s="7">
        <f t="shared" si="92"/>
        <v>0.42294556785452642</v>
      </c>
      <c r="GH133" s="7">
        <f t="shared" si="92"/>
        <v>-0.1844980359917372</v>
      </c>
      <c r="GI133" s="7">
        <f t="shared" si="92"/>
        <v>-2.6370271819267543E-2</v>
      </c>
      <c r="GJ133" s="7">
        <f t="shared" si="92"/>
        <v>-0.10334860713805938</v>
      </c>
      <c r="GK133" s="7">
        <f t="shared" si="92"/>
        <v>-0.39856237643504855</v>
      </c>
    </row>
    <row r="134" spans="6:193">
      <c r="F134" s="20">
        <v>132</v>
      </c>
      <c r="G134">
        <f>'Class data q'!J133</f>
        <v>-4.6662432748690443E-19</v>
      </c>
      <c r="H134" s="20">
        <f>'Class data q'!K133</f>
        <v>-8.4309584419444235E-19</v>
      </c>
      <c r="J134" s="88">
        <v>-3.2438387164169751E-19</v>
      </c>
      <c r="K134" s="7">
        <f t="shared" si="119"/>
        <v>-0.12301576651858581</v>
      </c>
      <c r="L134" s="7">
        <f t="shared" si="106"/>
        <v>0.34733635383170114</v>
      </c>
      <c r="M134" s="7">
        <f t="shared" si="106"/>
        <v>-0.15690609967997027</v>
      </c>
      <c r="N134" s="7">
        <f t="shared" si="106"/>
        <v>2.3329211911800485E-2</v>
      </c>
      <c r="O134" s="7">
        <f t="shared" si="106"/>
        <v>-0.18645794979978003</v>
      </c>
      <c r="P134" s="7">
        <f t="shared" si="106"/>
        <v>-0.49980722674820299</v>
      </c>
      <c r="Q134" s="7">
        <f t="shared" si="106"/>
        <v>0.18533068932129027</v>
      </c>
      <c r="R134" s="7">
        <f t="shared" si="106"/>
        <v>-7.8519253768263297E-3</v>
      </c>
      <c r="S134" s="7">
        <f t="shared" si="106"/>
        <v>4.1950726768106961E-2</v>
      </c>
      <c r="T134" s="7">
        <f t="shared" si="106"/>
        <v>2.5333549815796719E-2</v>
      </c>
      <c r="U134" s="7">
        <f t="shared" si="106"/>
        <v>-0.22078956746520539</v>
      </c>
      <c r="V134" s="7">
        <f t="shared" si="106"/>
        <v>0.37183831159140679</v>
      </c>
      <c r="W134" s="7">
        <f t="shared" si="106"/>
        <v>-5.3874141022955957E-2</v>
      </c>
      <c r="X134" s="7">
        <f t="shared" si="106"/>
        <v>0.33315126688775298</v>
      </c>
      <c r="Y134" s="7">
        <f t="shared" si="106"/>
        <v>0.21937907275339677</v>
      </c>
      <c r="Z134" s="7">
        <f t="shared" si="106"/>
        <v>-0.12142630473330751</v>
      </c>
      <c r="AA134" s="7">
        <f t="shared" si="106"/>
        <v>-0.29766884730334098</v>
      </c>
      <c r="AB134" s="7">
        <f t="shared" si="104"/>
        <v>-0.35171388003875381</v>
      </c>
      <c r="AC134" s="7">
        <f t="shared" si="104"/>
        <v>0.42266933041613486</v>
      </c>
      <c r="AD134" s="7">
        <f t="shared" si="104"/>
        <v>0.31059532568805226</v>
      </c>
      <c r="AE134" s="7">
        <f t="shared" si="104"/>
        <v>-4.5876863985349736E-2</v>
      </c>
      <c r="AF134" s="7">
        <f t="shared" si="104"/>
        <v>0.27399360950955298</v>
      </c>
      <c r="AG134" s="7">
        <f t="shared" si="104"/>
        <v>-0.15102215229354599</v>
      </c>
      <c r="AH134" s="7">
        <f t="shared" si="104"/>
        <v>0.42752770358820347</v>
      </c>
      <c r="AI134" s="7">
        <f t="shared" si="104"/>
        <v>-0.10938076700585952</v>
      </c>
      <c r="AJ134" s="7">
        <f t="shared" si="104"/>
        <v>-0.34477858463515076</v>
      </c>
      <c r="AK134" s="7">
        <f t="shared" si="104"/>
        <v>0.44242423081138327</v>
      </c>
      <c r="AL134" s="7">
        <f t="shared" si="104"/>
        <v>-0.12801111090254835</v>
      </c>
      <c r="AM134" s="7">
        <f t="shared" si="95"/>
        <v>0.38371251727107847</v>
      </c>
      <c r="AN134" s="7">
        <f t="shared" si="95"/>
        <v>0.48067550892392319</v>
      </c>
      <c r="AO134" s="7">
        <f t="shared" si="95"/>
        <v>0.26793756553268366</v>
      </c>
      <c r="AP134" s="7">
        <f t="shared" si="94"/>
        <v>6.1761423211530886E-2</v>
      </c>
      <c r="AQ134" s="7">
        <f t="shared" si="118"/>
        <v>-0.45638859762083239</v>
      </c>
      <c r="AR134" s="7">
        <f t="shared" si="118"/>
        <v>0.26793756553268366</v>
      </c>
      <c r="AS134" s="7">
        <f t="shared" si="118"/>
        <v>0.37102563669326027</v>
      </c>
      <c r="AT134" s="7">
        <f t="shared" si="118"/>
        <v>0.26793756553268366</v>
      </c>
      <c r="AU134" s="7">
        <f t="shared" si="118"/>
        <v>6.1761423211530886E-2</v>
      </c>
      <c r="AV134" s="7">
        <f t="shared" si="118"/>
        <v>0.26793756553268366</v>
      </c>
      <c r="AW134" s="7">
        <f t="shared" si="118"/>
        <v>6.1761423211530886E-2</v>
      </c>
      <c r="AX134" s="7">
        <f t="shared" si="118"/>
        <v>6.1761423211530886E-2</v>
      </c>
      <c r="AY134" s="7">
        <f t="shared" si="118"/>
        <v>0.26793756553268366</v>
      </c>
      <c r="AZ134" s="7">
        <f t="shared" si="118"/>
        <v>6.1761423211530886E-2</v>
      </c>
      <c r="BA134" s="7">
        <f t="shared" si="118"/>
        <v>-0.45638859762083239</v>
      </c>
      <c r="BB134" s="7">
        <f t="shared" si="118"/>
        <v>0.1648494943721075</v>
      </c>
      <c r="BC134" s="7">
        <f t="shared" si="118"/>
        <v>0.40938432391141366</v>
      </c>
      <c r="BD134" s="7">
        <f t="shared" si="118"/>
        <v>0.26793756553268366</v>
      </c>
      <c r="BE134" s="7">
        <f t="shared" si="118"/>
        <v>0.1648494943721075</v>
      </c>
      <c r="BF134" s="7">
        <f t="shared" si="118"/>
        <v>0.26793756553268366</v>
      </c>
      <c r="BG134" s="7">
        <f t="shared" si="115"/>
        <v>-0.45638859762083239</v>
      </c>
      <c r="BH134" s="7">
        <f t="shared" si="115"/>
        <v>-0.45638859762083239</v>
      </c>
      <c r="BI134" s="7">
        <f t="shared" si="115"/>
        <v>0.40938432391141366</v>
      </c>
      <c r="BJ134" s="7">
        <f t="shared" si="115"/>
        <v>0.43851207393605351</v>
      </c>
      <c r="BK134" s="7">
        <f t="shared" si="115"/>
        <v>-0.30148609790806713</v>
      </c>
      <c r="BL134" s="7">
        <f t="shared" si="115"/>
        <v>-0.29707055126747495</v>
      </c>
      <c r="BM134" s="7">
        <f t="shared" si="115"/>
        <v>-0.32858132793815509</v>
      </c>
      <c r="BN134" s="7">
        <f t="shared" si="115"/>
        <v>-3.1837088521058377E-11</v>
      </c>
      <c r="BO134" s="7">
        <f t="shared" si="115"/>
        <v>-1.2914225244742283E-11</v>
      </c>
      <c r="BP134" s="7">
        <f t="shared" si="115"/>
        <v>-3.0508129356121572E-10</v>
      </c>
      <c r="BQ134" s="7">
        <f t="shared" si="115"/>
        <v>-1.8653752986708128E-9</v>
      </c>
      <c r="BR134" s="7">
        <f t="shared" si="115"/>
        <v>-8.6588414216492993E-9</v>
      </c>
      <c r="BS134" s="7">
        <f t="shared" si="115"/>
        <v>9.3338275042174621E-12</v>
      </c>
      <c r="BT134" s="7">
        <f t="shared" si="115"/>
        <v>-1.1494694085456558E-11</v>
      </c>
      <c r="BU134" s="7">
        <f t="shared" si="115"/>
        <v>-0.12301576651858581</v>
      </c>
      <c r="BV134" s="7">
        <f t="shared" si="115"/>
        <v>0.34733635383170114</v>
      </c>
      <c r="BW134" s="7">
        <f t="shared" si="117"/>
        <v>-0.15690609967997027</v>
      </c>
      <c r="BX134" s="7">
        <f t="shared" si="117"/>
        <v>2.3329211911800485E-2</v>
      </c>
      <c r="BY134" s="7">
        <f t="shared" si="117"/>
        <v>-0.18645794979978003</v>
      </c>
      <c r="BZ134" s="7">
        <f t="shared" si="117"/>
        <v>-0.23243794957209507</v>
      </c>
      <c r="CA134" s="7">
        <f t="shared" si="117"/>
        <v>-1.9931586588337491E-2</v>
      </c>
      <c r="CB134" s="7">
        <f t="shared" si="117"/>
        <v>0.36727639400525081</v>
      </c>
      <c r="CC134" s="7">
        <f t="shared" si="117"/>
        <v>-0.20281617374113026</v>
      </c>
      <c r="CD134" s="7">
        <f t="shared" si="117"/>
        <v>0.49601965006361981</v>
      </c>
      <c r="CE134" s="7">
        <f t="shared" si="117"/>
        <v>0.13308799936715787</v>
      </c>
      <c r="CF134" s="7">
        <f t="shared" si="117"/>
        <v>0.44282425046614815</v>
      </c>
      <c r="CG134" s="7">
        <f t="shared" si="117"/>
        <v>0.39095108800483103</v>
      </c>
      <c r="CH134" s="7">
        <f t="shared" si="117"/>
        <v>-0.41659273117236806</v>
      </c>
      <c r="CI134" s="7">
        <f t="shared" si="117"/>
        <v>4.8166231891861422E-2</v>
      </c>
      <c r="CJ134" s="7">
        <f t="shared" si="117"/>
        <v>0.36558838953627504</v>
      </c>
      <c r="CK134" s="7">
        <f t="shared" si="117"/>
        <v>-8.3872101461520354E-2</v>
      </c>
      <c r="CL134" s="7">
        <f t="shared" si="116"/>
        <v>0.47784424322456021</v>
      </c>
      <c r="CM134" s="7">
        <f t="shared" si="116"/>
        <v>0.14035689704871146</v>
      </c>
      <c r="CN134" s="7">
        <f t="shared" si="116"/>
        <v>0.19024820579410573</v>
      </c>
      <c r="CO134" s="7">
        <f t="shared" si="116"/>
        <v>0.17715693373139629</v>
      </c>
      <c r="CP134" s="7">
        <f t="shared" si="116"/>
        <v>0.33045998612026217</v>
      </c>
      <c r="CQ134" s="7">
        <f t="shared" si="116"/>
        <v>-0.12252354407283406</v>
      </c>
      <c r="CR134" s="7">
        <f t="shared" si="116"/>
        <v>0.47688396524009136</v>
      </c>
      <c r="CS134" s="7">
        <f t="shared" si="116"/>
        <v>-8.4976028165968387E-2</v>
      </c>
      <c r="CT134" s="7">
        <f t="shared" si="116"/>
        <v>-0.11847423440360672</v>
      </c>
      <c r="CU134" s="7">
        <f t="shared" si="116"/>
        <v>-9.4209009537408406E-2</v>
      </c>
      <c r="CV134" s="7">
        <f t="shared" si="116"/>
        <v>0.36347732846242309</v>
      </c>
      <c r="CW134" s="7">
        <f t="shared" si="116"/>
        <v>0.30525527692737064</v>
      </c>
      <c r="CX134" s="7">
        <f t="shared" si="113"/>
        <v>0.16687022950316965</v>
      </c>
      <c r="CY134" s="7">
        <f t="shared" si="113"/>
        <v>0.18052089450409969</v>
      </c>
      <c r="CZ134" s="7">
        <f t="shared" si="113"/>
        <v>-0.28314330491131834</v>
      </c>
      <c r="DA134" s="7">
        <f t="shared" si="113"/>
        <v>-1.9428320901471174E-3</v>
      </c>
      <c r="DB134" s="7">
        <f t="shared" si="107"/>
        <v>-0.22617224352142062</v>
      </c>
      <c r="DC134" s="7">
        <f t="shared" si="107"/>
        <v>7.8432031448710554E-2</v>
      </c>
      <c r="DD134" s="7">
        <f t="shared" si="107"/>
        <v>9.7442731522963982E-2</v>
      </c>
      <c r="DE134" s="7">
        <f t="shared" si="107"/>
        <v>0.3386152080845885</v>
      </c>
      <c r="DF134" s="7">
        <f t="shared" si="107"/>
        <v>9.4339555005438641E-3</v>
      </c>
      <c r="DG134" s="7">
        <f t="shared" si="107"/>
        <v>5.1507614194141495E-3</v>
      </c>
      <c r="DH134" s="7">
        <f t="shared" si="107"/>
        <v>-0.3258707641184041</v>
      </c>
      <c r="DI134" s="7">
        <f t="shared" si="107"/>
        <v>-7.5881184400952262E-2</v>
      </c>
      <c r="DJ134" s="7">
        <f t="shared" si="107"/>
        <v>0.384743343806844</v>
      </c>
      <c r="DK134" s="7">
        <f t="shared" si="107"/>
        <v>-0.41475477780211933</v>
      </c>
      <c r="DL134" s="7">
        <f t="shared" si="107"/>
        <v>6.3461595215462463E-2</v>
      </c>
      <c r="DM134" s="7">
        <f t="shared" si="107"/>
        <v>-4.9190218629393989E-2</v>
      </c>
      <c r="DN134" s="7">
        <f t="shared" si="107"/>
        <v>-0.12948793284874005</v>
      </c>
      <c r="DO134" s="7">
        <f t="shared" si="107"/>
        <v>-0.44977788379972017</v>
      </c>
      <c r="DP134" s="7">
        <f t="shared" si="107"/>
        <v>0.18834299596302606</v>
      </c>
      <c r="DQ134" s="7">
        <f t="shared" si="107"/>
        <v>-7.6909776287811593E-2</v>
      </c>
      <c r="DR134" s="7">
        <f t="shared" si="103"/>
        <v>-0.32831615327702757</v>
      </c>
      <c r="DS134" s="7">
        <f t="shared" si="103"/>
        <v>0.25331018367211389</v>
      </c>
      <c r="DT134" s="7">
        <f t="shared" si="103"/>
        <v>-7.0303931203980596E-2</v>
      </c>
      <c r="DU134" s="7">
        <f t="shared" si="103"/>
        <v>-7.0739816266769839E-2</v>
      </c>
      <c r="DV134" s="7">
        <f t="shared" si="103"/>
        <v>-0.43516852075367485</v>
      </c>
      <c r="DW134" s="7">
        <f t="shared" si="103"/>
        <v>2.6594390082047781E-2</v>
      </c>
      <c r="DX134" s="7">
        <f t="shared" si="103"/>
        <v>-0.18788600955274926</v>
      </c>
      <c r="DY134" s="7">
        <f t="shared" si="103"/>
        <v>-0.22510469481580198</v>
      </c>
      <c r="DZ134" s="7">
        <f t="shared" si="103"/>
        <v>0.26457112223291146</v>
      </c>
      <c r="EA134" s="7">
        <f t="shared" si="103"/>
        <v>-0.30694769675747313</v>
      </c>
      <c r="EB134" s="7">
        <f t="shared" si="103"/>
        <v>-0.34699302195068515</v>
      </c>
      <c r="EC134" s="7">
        <f t="shared" si="103"/>
        <v>-0.35169469783472684</v>
      </c>
      <c r="ED134" s="7">
        <f t="shared" si="103"/>
        <v>-0.39181823095413693</v>
      </c>
      <c r="EE134" s="7">
        <f t="shared" si="103"/>
        <v>-0.35271336256724872</v>
      </c>
      <c r="EF134" s="7">
        <f t="shared" si="103"/>
        <v>-0.27947369023008461</v>
      </c>
      <c r="EG134" s="7">
        <f t="shared" si="103"/>
        <v>2.8626804145692297E-2</v>
      </c>
      <c r="EH134" s="7">
        <f t="shared" si="111"/>
        <v>0.45577014217484407</v>
      </c>
      <c r="EI134" s="7">
        <f t="shared" si="111"/>
        <v>0.43183502744005087</v>
      </c>
      <c r="EJ134" s="7">
        <f t="shared" si="108"/>
        <v>0.43849422946132321</v>
      </c>
      <c r="EK134" s="7">
        <f t="shared" si="108"/>
        <v>0</v>
      </c>
      <c r="EL134" s="7">
        <f t="shared" si="108"/>
        <v>-0.36732820008641087</v>
      </c>
      <c r="EM134" s="7">
        <f t="shared" si="108"/>
        <v>-0.36572233516923514</v>
      </c>
      <c r="EN134" s="7">
        <f t="shared" si="108"/>
        <v>3.1713348297015775E-2</v>
      </c>
      <c r="EO134" s="7">
        <f t="shared" si="108"/>
        <v>9.8848680796901789E-2</v>
      </c>
      <c r="EP134" s="7">
        <f t="shared" si="108"/>
        <v>0.26469685698287626</v>
      </c>
      <c r="EQ134" s="7">
        <f t="shared" si="108"/>
        <v>0.38145520631858254</v>
      </c>
      <c r="ER134" s="7">
        <f t="shared" si="108"/>
        <v>-0.35279085402223886</v>
      </c>
      <c r="ES134" s="7">
        <f t="shared" si="108"/>
        <v>0.3032833903966532</v>
      </c>
      <c r="ET134" s="7">
        <f t="shared" si="108"/>
        <v>-0.11650846011551419</v>
      </c>
      <c r="EU134" s="7">
        <f t="shared" si="108"/>
        <v>0.40861018520662462</v>
      </c>
      <c r="EV134" s="7">
        <f t="shared" si="108"/>
        <v>-0.1664392233673595</v>
      </c>
      <c r="EW134" s="7">
        <f t="shared" si="108"/>
        <v>-0.26461153301811802</v>
      </c>
      <c r="EX134" s="7">
        <f t="shared" si="108"/>
        <v>-8.0931598293967122E-2</v>
      </c>
      <c r="EY134" s="7">
        <f t="shared" si="108"/>
        <v>-8.8529854656108409E-2</v>
      </c>
      <c r="EZ134" s="7">
        <f t="shared" si="114"/>
        <v>6.6298303510286427E-2</v>
      </c>
      <c r="FA134" s="7">
        <f t="shared" si="114"/>
        <v>-0.4971112557287567</v>
      </c>
      <c r="FB134" s="7">
        <f t="shared" si="114"/>
        <v>0.29815148652780987</v>
      </c>
      <c r="FC134" s="7">
        <f t="shared" si="114"/>
        <v>0.26147674721855785</v>
      </c>
      <c r="FD134" s="7">
        <f t="shared" si="114"/>
        <v>0.20104958916445004</v>
      </c>
      <c r="FE134" s="7">
        <f t="shared" si="114"/>
        <v>-0.36290645833544311</v>
      </c>
      <c r="FF134" s="7">
        <f t="shared" si="114"/>
        <v>-0.34285393772681327</v>
      </c>
      <c r="FG134" s="7">
        <f t="shared" si="114"/>
        <v>0.49567344288933535</v>
      </c>
      <c r="FH134" s="7">
        <f t="shared" si="114"/>
        <v>-6.2567636556309481E-2</v>
      </c>
      <c r="FI134" s="7">
        <f t="shared" si="114"/>
        <v>-0.19816583396588783</v>
      </c>
      <c r="FJ134" s="7">
        <f t="shared" si="114"/>
        <v>-0.14950167171476636</v>
      </c>
      <c r="FK134" s="7">
        <f t="shared" si="114"/>
        <v>-0.46530285299908769</v>
      </c>
      <c r="FL134" s="7">
        <f t="shared" si="114"/>
        <v>-0.21234153375064579</v>
      </c>
      <c r="FM134" s="7">
        <f t="shared" si="114"/>
        <v>0.40864817745458026</v>
      </c>
      <c r="FN134" s="7">
        <f t="shared" si="114"/>
        <v>-0.3298326154672111</v>
      </c>
      <c r="FO134" s="7">
        <f t="shared" si="114"/>
        <v>-0.12662039876306608</v>
      </c>
      <c r="FP134" s="7">
        <f t="shared" si="109"/>
        <v>0.3028646482883488</v>
      </c>
      <c r="FQ134" s="7">
        <f t="shared" si="109"/>
        <v>0.23255564626278158</v>
      </c>
      <c r="FR134" s="7">
        <f t="shared" si="109"/>
        <v>0.29869346684620979</v>
      </c>
      <c r="FS134" s="7">
        <f t="shared" si="109"/>
        <v>3.4397196326949597E-2</v>
      </c>
      <c r="FT134" s="7">
        <f t="shared" si="109"/>
        <v>-1.0208902833060307E-2</v>
      </c>
      <c r="FU134" s="7">
        <f t="shared" si="109"/>
        <v>0.4761128621447005</v>
      </c>
      <c r="FV134" s="7">
        <f t="shared" si="109"/>
        <v>-2.6903742207905257E-2</v>
      </c>
      <c r="FW134" s="7">
        <f t="shared" si="109"/>
        <v>0.3927739539025632</v>
      </c>
      <c r="FX134" s="7">
        <f t="shared" si="109"/>
        <v>0.35976433865479152</v>
      </c>
      <c r="FY134" s="7">
        <f t="shared" si="109"/>
        <v>-2.105472387704943E-2</v>
      </c>
      <c r="FZ134" s="7">
        <f t="shared" si="109"/>
        <v>-2.642800361032549E-2</v>
      </c>
      <c r="GA134" s="7">
        <f t="shared" si="109"/>
        <v>0.19304770300004748</v>
      </c>
      <c r="GB134" s="7">
        <f t="shared" si="109"/>
        <v>0.3887093878649921</v>
      </c>
      <c r="GC134" s="7">
        <f t="shared" si="109"/>
        <v>-0.37356016731189357</v>
      </c>
      <c r="GD134" s="7">
        <f t="shared" si="109"/>
        <v>3.5762044445846186E-2</v>
      </c>
      <c r="GE134" s="7">
        <f t="shared" si="109"/>
        <v>-0.19751973220115815</v>
      </c>
      <c r="GF134" s="7">
        <f t="shared" si="92"/>
        <v>0.19194241218815478</v>
      </c>
      <c r="GG134" s="7">
        <f t="shared" si="92"/>
        <v>-0.47320013112926063</v>
      </c>
      <c r="GH134" s="7">
        <f t="shared" si="92"/>
        <v>0.45153750053850672</v>
      </c>
      <c r="GI134" s="7">
        <f t="shared" si="92"/>
        <v>-0.26221997391029817</v>
      </c>
      <c r="GJ134" s="7">
        <f t="shared" si="92"/>
        <v>0.18381563328114225</v>
      </c>
      <c r="GK134" s="7">
        <f t="shared" si="92"/>
        <v>-0.24193931881707087</v>
      </c>
    </row>
    <row r="135" spans="6:193">
      <c r="F135" s="20">
        <v>133</v>
      </c>
      <c r="G135">
        <f>'Class data q'!J134</f>
        <v>-3.2438387164169751E-19</v>
      </c>
      <c r="H135" s="20">
        <f>'Class data q'!K134</f>
        <v>-5.305019712112035E-19</v>
      </c>
      <c r="J135" s="89">
        <v>-2.0522852793449144E-19</v>
      </c>
      <c r="K135" s="7">
        <f t="shared" si="119"/>
        <v>0.38615982820981332</v>
      </c>
      <c r="L135" s="7">
        <f t="shared" si="106"/>
        <v>0.29079430170411147</v>
      </c>
      <c r="M135" s="7">
        <f t="shared" si="106"/>
        <v>7.4387859305445225E-2</v>
      </c>
      <c r="N135" s="7">
        <f t="shared" si="106"/>
        <v>-0.3183391246336047</v>
      </c>
      <c r="O135" s="7">
        <f t="shared" si="106"/>
        <v>0.44707990870542336</v>
      </c>
      <c r="P135" s="7">
        <f t="shared" si="106"/>
        <v>0.46765047615053845</v>
      </c>
      <c r="Q135" s="7">
        <f t="shared" si="106"/>
        <v>-0.21790009255119003</v>
      </c>
      <c r="R135" s="7">
        <f t="shared" si="106"/>
        <v>0.15056852212092053</v>
      </c>
      <c r="S135" s="7">
        <f t="shared" si="106"/>
        <v>0.27193418694491811</v>
      </c>
      <c r="T135" s="7">
        <f t="shared" si="106"/>
        <v>-0.37935948788007057</v>
      </c>
      <c r="U135" s="7">
        <f t="shared" si="106"/>
        <v>-2.6586244161723727E-2</v>
      </c>
      <c r="V135" s="7">
        <f t="shared" si="106"/>
        <v>-0.25107628960962947</v>
      </c>
      <c r="W135" s="7">
        <f t="shared" si="106"/>
        <v>0.33424827664692014</v>
      </c>
      <c r="X135" s="7">
        <f t="shared" si="106"/>
        <v>0.10717668634801791</v>
      </c>
      <c r="Y135" s="7">
        <f t="shared" si="106"/>
        <v>0.34675019936617968</v>
      </c>
      <c r="Z135" s="7">
        <f t="shared" si="106"/>
        <v>0.48568040286256586</v>
      </c>
      <c r="AA135" s="7">
        <f t="shared" ref="AA135:AP180" si="120">IF(MOD(AA$3/$J135,1)&gt;0.5,-(1-MOD(AA$3/$J135,1)),MOD(AA$3/$J135,1))</f>
        <v>0.11010345773682961</v>
      </c>
      <c r="AB135" s="7">
        <f t="shared" si="120"/>
        <v>-0.39472168636823923</v>
      </c>
      <c r="AC135" s="7">
        <f t="shared" si="120"/>
        <v>0.2486687894267523</v>
      </c>
      <c r="AD135" s="7">
        <f t="shared" si="120"/>
        <v>7.1524803013275573E-2</v>
      </c>
      <c r="AE135" s="7">
        <f t="shared" si="120"/>
        <v>-0.330717859689452</v>
      </c>
      <c r="AF135" s="7">
        <f t="shared" si="120"/>
        <v>-0.46991788022783521</v>
      </c>
      <c r="AG135" s="7">
        <f t="shared" si="120"/>
        <v>-0.23870536400416897</v>
      </c>
      <c r="AH135" s="7">
        <f t="shared" si="120"/>
        <v>0.25634792602290224</v>
      </c>
      <c r="AI135" s="7">
        <f t="shared" si="120"/>
        <v>0.14739247624856944</v>
      </c>
      <c r="AJ135" s="7">
        <f t="shared" si="120"/>
        <v>-0.49594357752403084</v>
      </c>
      <c r="AK135" s="7">
        <f t="shared" si="120"/>
        <v>-0.45754778718344369</v>
      </c>
      <c r="AL135" s="7">
        <f t="shared" si="120"/>
        <v>-0.24620438456747706</v>
      </c>
      <c r="AM135" s="7">
        <f t="shared" si="120"/>
        <v>-3.8622665055754624E-2</v>
      </c>
      <c r="AN135" s="7">
        <f t="shared" si="120"/>
        <v>0.15761582761797399</v>
      </c>
      <c r="AO135" s="7">
        <f t="shared" si="120"/>
        <v>-0.41530163689540034</v>
      </c>
      <c r="AP135" s="7">
        <f t="shared" si="120"/>
        <v>0.25881669373145444</v>
      </c>
      <c r="AQ135" s="7">
        <f t="shared" si="118"/>
        <v>0.43982962823693983</v>
      </c>
      <c r="AR135" s="7">
        <f t="shared" si="118"/>
        <v>-0.41530163689540034</v>
      </c>
      <c r="AS135" s="7">
        <f t="shared" si="118"/>
        <v>-0.25236080220882773</v>
      </c>
      <c r="AT135" s="7">
        <f t="shared" si="118"/>
        <v>-0.41530163689540034</v>
      </c>
      <c r="AU135" s="7">
        <f t="shared" si="118"/>
        <v>0.25881669373145444</v>
      </c>
      <c r="AV135" s="7">
        <f t="shared" si="118"/>
        <v>-0.41530163689540034</v>
      </c>
      <c r="AW135" s="7">
        <f t="shared" si="118"/>
        <v>0.25881669373145444</v>
      </c>
      <c r="AX135" s="7">
        <f t="shared" si="118"/>
        <v>0.25881669373145444</v>
      </c>
      <c r="AY135" s="7">
        <f t="shared" si="118"/>
        <v>-0.41530163689540034</v>
      </c>
      <c r="AZ135" s="7">
        <f t="shared" si="118"/>
        <v>0.25881669373145444</v>
      </c>
      <c r="BA135" s="7">
        <f t="shared" si="118"/>
        <v>0.43982962823693983</v>
      </c>
      <c r="BB135" s="7">
        <f t="shared" si="118"/>
        <v>0.42175752841802749</v>
      </c>
      <c r="BC135" s="7">
        <f t="shared" si="118"/>
        <v>0.22767053012937932</v>
      </c>
      <c r="BD135" s="7">
        <f t="shared" si="118"/>
        <v>-0.41530163689540034</v>
      </c>
      <c r="BE135" s="7">
        <f t="shared" si="118"/>
        <v>0.42175752841802749</v>
      </c>
      <c r="BF135" s="7">
        <f t="shared" si="118"/>
        <v>-0.41530163689540034</v>
      </c>
      <c r="BG135" s="7">
        <f t="shared" si="115"/>
        <v>0.43982962823693983</v>
      </c>
      <c r="BH135" s="7">
        <f t="shared" si="115"/>
        <v>0.43982962823693983</v>
      </c>
      <c r="BI135" s="7">
        <f t="shared" si="115"/>
        <v>0.22767053012937932</v>
      </c>
      <c r="BJ135" s="7">
        <f t="shared" si="115"/>
        <v>-0.14569185117922556</v>
      </c>
      <c r="BK135" s="7">
        <f t="shared" si="115"/>
        <v>7.0616437625972139E-3</v>
      </c>
      <c r="BL135" s="7">
        <f t="shared" si="115"/>
        <v>0.11104912346106111</v>
      </c>
      <c r="BM135" s="7">
        <f t="shared" si="115"/>
        <v>-0.35815841279771199</v>
      </c>
      <c r="BN135" s="7">
        <f t="shared" si="115"/>
        <v>-5.032174676955492E-11</v>
      </c>
      <c r="BO135" s="7">
        <f t="shared" si="115"/>
        <v>-2.0412227463850741E-11</v>
      </c>
      <c r="BP135" s="7">
        <f t="shared" si="115"/>
        <v>-4.8221104886891908E-10</v>
      </c>
      <c r="BQ135" s="7">
        <f t="shared" si="115"/>
        <v>-2.9484091834675041E-9</v>
      </c>
      <c r="BR135" s="7">
        <f t="shared" si="115"/>
        <v>-1.3686150435177069E-8</v>
      </c>
      <c r="BS135" s="7">
        <f t="shared" si="115"/>
        <v>1.4753032307576034E-11</v>
      </c>
      <c r="BT135" s="7">
        <f t="shared" si="115"/>
        <v>-1.8168577753385762E-11</v>
      </c>
      <c r="BU135" s="7">
        <f t="shared" si="115"/>
        <v>0.38615982820981332</v>
      </c>
      <c r="BV135" s="7">
        <f t="shared" si="115"/>
        <v>0.29079430170411147</v>
      </c>
      <c r="BW135" s="7">
        <f t="shared" si="117"/>
        <v>7.4387859305445225E-2</v>
      </c>
      <c r="BX135" s="7">
        <f t="shared" si="117"/>
        <v>-0.3183391246336047</v>
      </c>
      <c r="BY135" s="7">
        <f t="shared" si="117"/>
        <v>0.44707990870542336</v>
      </c>
      <c r="BZ135" s="7">
        <f t="shared" si="117"/>
        <v>0.21320730674694088</v>
      </c>
      <c r="CA135" s="7">
        <f t="shared" si="117"/>
        <v>-0.4509054875758316</v>
      </c>
      <c r="CB135" s="7">
        <f t="shared" si="117"/>
        <v>0.16111480579977577</v>
      </c>
      <c r="CC135" s="7">
        <f t="shared" si="117"/>
        <v>-0.15937421818969888</v>
      </c>
      <c r="CD135" s="7">
        <f t="shared" si="117"/>
        <v>-5.4795471515360461E-2</v>
      </c>
      <c r="CE135" s="7">
        <f t="shared" si="117"/>
        <v>-0.20904298323093284</v>
      </c>
      <c r="CF135" s="7">
        <f t="shared" si="117"/>
        <v>0.44172231311142962</v>
      </c>
      <c r="CG135" s="7">
        <f t="shared" si="117"/>
        <v>0.19853498795869884</v>
      </c>
      <c r="CH135" s="7">
        <f t="shared" si="117"/>
        <v>-0.49726909110869988</v>
      </c>
      <c r="CI135" s="7">
        <f t="shared" si="117"/>
        <v>0.39852484723479531</v>
      </c>
      <c r="CJ135" s="7">
        <f t="shared" si="117"/>
        <v>0.48084012954127431</v>
      </c>
      <c r="CK135" s="7">
        <f t="shared" si="117"/>
        <v>0.44803024042419026</v>
      </c>
      <c r="CL135" s="7">
        <f t="shared" si="116"/>
        <v>0.4970748557143958</v>
      </c>
      <c r="CM135" s="7">
        <f t="shared" si="116"/>
        <v>-0.48857859753955424</v>
      </c>
      <c r="CN135" s="7">
        <f t="shared" si="116"/>
        <v>-0.15441811052167509</v>
      </c>
      <c r="CO135" s="7">
        <f t="shared" si="116"/>
        <v>-0.10801913964363763</v>
      </c>
      <c r="CP135" s="7">
        <f t="shared" si="116"/>
        <v>7.0102994856018341E-2</v>
      </c>
      <c r="CQ135" s="7">
        <f t="shared" si="116"/>
        <v>-0.48758793038166459</v>
      </c>
      <c r="CR135" s="7">
        <f t="shared" si="116"/>
        <v>0.17026106369314675</v>
      </c>
      <c r="CS135" s="7">
        <f t="shared" si="116"/>
        <v>-0.32832951747140626</v>
      </c>
      <c r="CT135" s="7">
        <f t="shared" si="116"/>
        <v>-0.22443393253627164</v>
      </c>
      <c r="CU135" s="7">
        <f t="shared" si="116"/>
        <v>-8.7620785573491844E-2</v>
      </c>
      <c r="CV135" s="7">
        <f t="shared" si="116"/>
        <v>0.40750977864814786</v>
      </c>
      <c r="CW135" s="7">
        <f t="shared" si="116"/>
        <v>-0.19512063361226772</v>
      </c>
      <c r="CX135" s="7">
        <f t="shared" si="113"/>
        <v>0.42495149902227736</v>
      </c>
      <c r="CY135" s="7">
        <f t="shared" si="113"/>
        <v>0.44652771753366727</v>
      </c>
      <c r="CZ135" s="7">
        <f t="shared" si="113"/>
        <v>3.6054232019658627E-2</v>
      </c>
      <c r="DA135" s="7">
        <f t="shared" si="113"/>
        <v>-0.26127580157780006</v>
      </c>
      <c r="DB135" s="7">
        <f t="shared" si="107"/>
        <v>-0.19629078343487061</v>
      </c>
      <c r="DC135" s="7">
        <f t="shared" si="107"/>
        <v>0.12396953911873876</v>
      </c>
      <c r="DD135" s="7">
        <f t="shared" si="107"/>
        <v>0.1540178201972536</v>
      </c>
      <c r="DE135" s="7">
        <f t="shared" si="107"/>
        <v>-0.46478536244094193</v>
      </c>
      <c r="DF135" s="7">
        <f t="shared" si="107"/>
        <v>1.4911294452878036E-2</v>
      </c>
      <c r="DG135" s="7">
        <f t="shared" si="107"/>
        <v>8.1412849760612773E-3</v>
      </c>
      <c r="DH135" s="7">
        <f t="shared" si="107"/>
        <v>6.5527554687389244E-2</v>
      </c>
      <c r="DI135" s="7">
        <f t="shared" si="107"/>
        <v>-0.1199376744961862</v>
      </c>
      <c r="DJ135" s="7">
        <f t="shared" si="107"/>
        <v>-0.39187530745104715</v>
      </c>
      <c r="DK135" s="7">
        <f t="shared" si="107"/>
        <v>-7.4962370256088651E-2</v>
      </c>
      <c r="DL135" s="7">
        <f t="shared" si="107"/>
        <v>-0.15789767200960636</v>
      </c>
      <c r="DM135" s="7">
        <f t="shared" si="107"/>
        <v>-0.49715163296282783</v>
      </c>
      <c r="DN135" s="7">
        <f t="shared" si="107"/>
        <v>0.3759299328184933</v>
      </c>
      <c r="DO135" s="7">
        <f t="shared" si="107"/>
        <v>3.0876856766163918E-2</v>
      </c>
      <c r="DP135" s="7">
        <f t="shared" si="107"/>
        <v>-0.12170702704730818</v>
      </c>
      <c r="DQ135" s="7">
        <f t="shared" si="107"/>
        <v>0.45903488007251925</v>
      </c>
      <c r="DR135" s="7">
        <f t="shared" si="103"/>
        <v>-0.35773927816714401</v>
      </c>
      <c r="DS135" s="7">
        <f t="shared" si="103"/>
        <v>-0.43842165245886866</v>
      </c>
      <c r="DT135" s="7">
        <f t="shared" si="103"/>
        <v>-0.36932724171338194</v>
      </c>
      <c r="DU135" s="7">
        <f t="shared" si="103"/>
        <v>-0.37001620092232557</v>
      </c>
      <c r="DV135" s="7">
        <f t="shared" si="103"/>
        <v>0.47337004661824844</v>
      </c>
      <c r="DW135" s="7">
        <f t="shared" si="103"/>
        <v>0.2032317393612959</v>
      </c>
      <c r="DX135" s="7">
        <f t="shared" si="103"/>
        <v>-0.13577562537993515</v>
      </c>
      <c r="DY135" s="7">
        <f t="shared" si="103"/>
        <v>-0.19460341771734635</v>
      </c>
      <c r="DZ135" s="7">
        <f t="shared" si="103"/>
        <v>0.15997571359872431</v>
      </c>
      <c r="EA135" s="7">
        <f t="shared" si="103"/>
        <v>-0.42097260513797252</v>
      </c>
      <c r="EB135" s="7">
        <f t="shared" si="103"/>
        <v>-0.38725990588630044</v>
      </c>
      <c r="EC135" s="7">
        <f t="shared" si="103"/>
        <v>-0.39469136700829699</v>
      </c>
      <c r="ED135" s="7">
        <f t="shared" si="103"/>
        <v>-0.45811055706053327</v>
      </c>
      <c r="EE135" s="7">
        <f t="shared" si="103"/>
        <v>2.3100187998198018E-2</v>
      </c>
      <c r="EF135" s="7">
        <f t="shared" si="103"/>
        <v>0.13886269289752673</v>
      </c>
      <c r="EG135" s="7">
        <f t="shared" si="103"/>
        <v>0.20644416966705936</v>
      </c>
      <c r="EH135" s="7">
        <f t="shared" si="111"/>
        <v>-0.27961046748552165</v>
      </c>
      <c r="EI135" s="7">
        <f t="shared" si="111"/>
        <v>0.2631560749753854</v>
      </c>
      <c r="EJ135" s="7">
        <f t="shared" si="108"/>
        <v>0.27368159867058095</v>
      </c>
      <c r="EK135" s="7">
        <f t="shared" si="108"/>
        <v>-0.41940165479703562</v>
      </c>
      <c r="EL135" s="7">
        <f t="shared" si="108"/>
        <v>0</v>
      </c>
      <c r="EM135" s="7">
        <f t="shared" si="108"/>
        <v>-0.41686342736632831</v>
      </c>
      <c r="EN135" s="7">
        <f t="shared" si="108"/>
        <v>-0.36927558895792734</v>
      </c>
      <c r="EO135" s="7">
        <f t="shared" si="108"/>
        <v>0.31743675169900731</v>
      </c>
      <c r="EP135" s="7">
        <f t="shared" si="108"/>
        <v>-1.0222406694757602E-3</v>
      </c>
      <c r="EQ135" s="7">
        <f t="shared" si="108"/>
        <v>-7.4679151311936032E-2</v>
      </c>
      <c r="ER135" s="7">
        <f t="shared" si="108"/>
        <v>-0.39642394966436267</v>
      </c>
      <c r="ES135" s="7">
        <f t="shared" si="108"/>
        <v>5.9967570191458819E-2</v>
      </c>
      <c r="ET135" s="7">
        <f t="shared" si="108"/>
        <v>-0.28116135324590541</v>
      </c>
      <c r="EU135" s="7">
        <f t="shared" si="108"/>
        <v>0.12943865378845487</v>
      </c>
      <c r="EV135" s="7">
        <f t="shared" si="108"/>
        <v>0.31752478417164953</v>
      </c>
      <c r="EW135" s="7">
        <f t="shared" si="108"/>
        <v>0.16235379399290739</v>
      </c>
      <c r="EX135" s="7">
        <f t="shared" si="108"/>
        <v>3.3276340067853294E-2</v>
      </c>
      <c r="EY135" s="7">
        <f t="shared" si="108"/>
        <v>0.1824632390413532</v>
      </c>
      <c r="EZ135" s="7">
        <f t="shared" si="114"/>
        <v>0.26598767922405164</v>
      </c>
      <c r="FA135" s="7">
        <f t="shared" si="114"/>
        <v>0.2784551882341102</v>
      </c>
      <c r="FB135" s="7">
        <f t="shared" si="114"/>
        <v>0.2130527818345529</v>
      </c>
      <c r="FC135" s="7">
        <f t="shared" si="114"/>
        <v>-0.16730863124025785</v>
      </c>
      <c r="FD135" s="7">
        <f t="shared" si="114"/>
        <v>-0.26281969726589871</v>
      </c>
      <c r="FE135" s="7">
        <f t="shared" si="114"/>
        <v>0.42639065249153019</v>
      </c>
      <c r="FF135" s="7">
        <f t="shared" si="114"/>
        <v>0.45808563338267871</v>
      </c>
      <c r="FG135" s="7">
        <f t="shared" si="114"/>
        <v>0.20286227838897519</v>
      </c>
      <c r="FH135" s="7">
        <f t="shared" si="114"/>
        <v>-0.43580067069711959</v>
      </c>
      <c r="FI135" s="7">
        <f t="shared" si="114"/>
        <v>-0.27749813426160586</v>
      </c>
      <c r="FJ135" s="7">
        <f t="shared" si="114"/>
        <v>2.3354168181775492E-2</v>
      </c>
      <c r="FK135" s="7">
        <f t="shared" si="114"/>
        <v>-0.18332453570572227</v>
      </c>
      <c r="FL135" s="7">
        <f t="shared" si="114"/>
        <v>-0.30861201413210892</v>
      </c>
      <c r="FM135" s="7">
        <f t="shared" si="114"/>
        <v>-4.6833234012240155E-3</v>
      </c>
      <c r="FN135" s="7">
        <f t="shared" si="114"/>
        <v>6.3619355125837274E-2</v>
      </c>
      <c r="FO135" s="7">
        <f t="shared" si="114"/>
        <v>9.5242725325988431E-2</v>
      </c>
      <c r="FP135" s="7">
        <f t="shared" si="109"/>
        <v>0.22195369622203742</v>
      </c>
      <c r="FQ135" s="7">
        <f t="shared" si="109"/>
        <v>-0.30567565341326031</v>
      </c>
      <c r="FR135" s="7">
        <f t="shared" si="109"/>
        <v>2.2795484474812611E-2</v>
      </c>
      <c r="FS135" s="7">
        <f t="shared" si="109"/>
        <v>0.41103268867838949</v>
      </c>
      <c r="FT135" s="7">
        <f t="shared" si="109"/>
        <v>1.5232383932048066E-2</v>
      </c>
      <c r="FU135" s="7">
        <f t="shared" si="109"/>
        <v>0.17194485683279626</v>
      </c>
      <c r="FV135" s="7">
        <f t="shared" si="109"/>
        <v>-0.30072897480468885</v>
      </c>
      <c r="FW135" s="7">
        <f t="shared" si="109"/>
        <v>-5.6788757610926055E-2</v>
      </c>
      <c r="FX135" s="7">
        <f t="shared" si="109"/>
        <v>0.27761809638526813</v>
      </c>
      <c r="FY135" s="7">
        <f t="shared" si="109"/>
        <v>-0.45268071651580533</v>
      </c>
      <c r="FZ135" s="7">
        <f t="shared" si="109"/>
        <v>-0.49399357113496123</v>
      </c>
      <c r="GA135" s="7">
        <f t="shared" si="109"/>
        <v>0.24853023029118049</v>
      </c>
      <c r="GB135" s="7">
        <f t="shared" si="109"/>
        <v>-2.5148164288907537E-2</v>
      </c>
      <c r="GC135" s="7">
        <f t="shared" si="109"/>
        <v>-0.47279085312402458</v>
      </c>
      <c r="GD135" s="7">
        <f t="shared" si="109"/>
        <v>0.27264273012815465</v>
      </c>
      <c r="GE135" s="7">
        <f t="shared" si="109"/>
        <v>0.16937939792569523</v>
      </c>
      <c r="GF135" s="7">
        <f t="shared" si="92"/>
        <v>0.48087610853804108</v>
      </c>
      <c r="GG135" s="7">
        <f t="shared" si="92"/>
        <v>0.35955929399347042</v>
      </c>
      <c r="GH135" s="7">
        <f t="shared" si="92"/>
        <v>-0.43321301663445411</v>
      </c>
      <c r="GI135" s="7">
        <f t="shared" si="92"/>
        <v>-0.18617675259889666</v>
      </c>
      <c r="GJ135" s="7">
        <f t="shared" si="92"/>
        <v>-9.9505721584364437E-2</v>
      </c>
      <c r="GK135" s="7">
        <f t="shared" si="92"/>
        <v>0.29374643351824403</v>
      </c>
    </row>
    <row r="136" spans="6:193">
      <c r="F136" s="20">
        <v>134</v>
      </c>
      <c r="G136">
        <f>'Class data q'!J135</f>
        <v>-2.0522852793449144E-19</v>
      </c>
      <c r="H136" s="20">
        <f>'Class data q'!K135</f>
        <v>-3.7188299462596288E-20</v>
      </c>
      <c r="J136" s="88">
        <v>-5.3013331625535596E-19</v>
      </c>
      <c r="K136" s="7">
        <f t="shared" si="119"/>
        <v>-0.46338113017519034</v>
      </c>
      <c r="L136" s="7">
        <f t="shared" si="119"/>
        <v>4.8205409561373092E-2</v>
      </c>
      <c r="M136" s="7">
        <f t="shared" si="119"/>
        <v>0.3515550527443545</v>
      </c>
      <c r="N136" s="7">
        <f t="shared" si="119"/>
        <v>-9.0596056856321105E-2</v>
      </c>
      <c r="O136" s="7">
        <f t="shared" si="119"/>
        <v>-0.27841858776698625</v>
      </c>
      <c r="P136" s="7">
        <f t="shared" si="119"/>
        <v>-0.20582188493625608</v>
      </c>
      <c r="Q136" s="7">
        <f t="shared" si="119"/>
        <v>-0.25133822551265439</v>
      </c>
      <c r="R136" s="7">
        <f t="shared" si="119"/>
        <v>0.15308613337208499</v>
      </c>
      <c r="S136" s="7">
        <f t="shared" si="119"/>
        <v>0.15775885308670468</v>
      </c>
      <c r="T136" s="7">
        <f t="shared" si="119"/>
        <v>-0.37260750001012</v>
      </c>
      <c r="U136" s="7">
        <f t="shared" si="119"/>
        <v>0.31246532572917785</v>
      </c>
      <c r="V136" s="7">
        <f t="shared" si="119"/>
        <v>0.45130681440048859</v>
      </c>
      <c r="W136" s="7">
        <f t="shared" si="119"/>
        <v>0.35514376552892046</v>
      </c>
      <c r="X136" s="7">
        <f t="shared" si="119"/>
        <v>-0.18425657060802725</v>
      </c>
      <c r="Y136" s="7">
        <f t="shared" si="119"/>
        <v>0.13423610777677381</v>
      </c>
      <c r="Z136" s="7">
        <f t="shared" si="119"/>
        <v>0.47813581900717228</v>
      </c>
      <c r="AA136" s="7">
        <f t="shared" si="120"/>
        <v>0.42975019962069166</v>
      </c>
      <c r="AB136" s="7">
        <f t="shared" si="120"/>
        <v>8.571649378768198E-3</v>
      </c>
      <c r="AC136" s="7">
        <f t="shared" si="120"/>
        <v>-0.12948126194733423</v>
      </c>
      <c r="AD136" s="7">
        <f t="shared" si="120"/>
        <v>-0.19805835085938783</v>
      </c>
      <c r="AE136" s="7">
        <f t="shared" si="120"/>
        <v>-0.19239826891927825</v>
      </c>
      <c r="AF136" s="7">
        <f t="shared" si="120"/>
        <v>0.10819862977210715</v>
      </c>
      <c r="AG136" s="7">
        <f t="shared" si="120"/>
        <v>-9.2409114768869371E-2</v>
      </c>
      <c r="AH136" s="7">
        <f t="shared" si="120"/>
        <v>-0.12650846651812442</v>
      </c>
      <c r="AI136" s="7">
        <f t="shared" si="120"/>
        <v>-0.4562063248515642</v>
      </c>
      <c r="AJ136" s="7">
        <f t="shared" si="120"/>
        <v>-4.6946719906372891E-2</v>
      </c>
      <c r="AK136" s="7">
        <f t="shared" si="120"/>
        <v>0.14105852142304798</v>
      </c>
      <c r="AL136" s="7">
        <f t="shared" si="120"/>
        <v>7.768471425390544E-2</v>
      </c>
      <c r="AM136" s="7">
        <f t="shared" si="120"/>
        <v>0.43692797729727317</v>
      </c>
      <c r="AN136" s="7">
        <f t="shared" si="120"/>
        <v>0.37319099166643355</v>
      </c>
      <c r="AO136" s="7">
        <f t="shared" si="120"/>
        <v>0.38773086993606842</v>
      </c>
      <c r="AP136" s="7">
        <f t="shared" si="120"/>
        <v>0.26157351812369889</v>
      </c>
      <c r="AQ136" s="7">
        <f t="shared" si="118"/>
        <v>-5.5477881392318906E-2</v>
      </c>
      <c r="AR136" s="7">
        <f t="shared" si="118"/>
        <v>0.38773086993606842</v>
      </c>
      <c r="AS136" s="7">
        <f t="shared" si="118"/>
        <v>0.45080954584225341</v>
      </c>
      <c r="AT136" s="7">
        <f t="shared" si="118"/>
        <v>0.38773086993606842</v>
      </c>
      <c r="AU136" s="7">
        <f t="shared" si="118"/>
        <v>0.26157351812369889</v>
      </c>
      <c r="AV136" s="7">
        <f t="shared" si="118"/>
        <v>0.38773086993606842</v>
      </c>
      <c r="AW136" s="7">
        <f t="shared" si="118"/>
        <v>0.26157351812369889</v>
      </c>
      <c r="AX136" s="7">
        <f t="shared" si="118"/>
        <v>0.26157351812369889</v>
      </c>
      <c r="AY136" s="7">
        <f t="shared" si="118"/>
        <v>0.38773086993606842</v>
      </c>
      <c r="AZ136" s="7">
        <f t="shared" si="118"/>
        <v>0.26157351812369889</v>
      </c>
      <c r="BA136" s="7">
        <f t="shared" si="118"/>
        <v>-5.5477881392318906E-2</v>
      </c>
      <c r="BB136" s="7">
        <f t="shared" si="118"/>
        <v>0.32465219402988366</v>
      </c>
      <c r="BC136" s="7">
        <f t="shared" si="118"/>
        <v>-0.13761023953211748</v>
      </c>
      <c r="BD136" s="7">
        <f t="shared" si="118"/>
        <v>0.38773086993606842</v>
      </c>
      <c r="BE136" s="7">
        <f t="shared" si="118"/>
        <v>0.32465219402988366</v>
      </c>
      <c r="BF136" s="7">
        <f t="shared" si="118"/>
        <v>0.38773086993606842</v>
      </c>
      <c r="BG136" s="7">
        <f t="shared" si="115"/>
        <v>-5.5477881392318906E-2</v>
      </c>
      <c r="BH136" s="7">
        <f t="shared" si="115"/>
        <v>-5.5477881392318906E-2</v>
      </c>
      <c r="BI136" s="7">
        <f t="shared" si="115"/>
        <v>-0.13761023953211748</v>
      </c>
      <c r="BJ136" s="7">
        <f t="shared" si="115"/>
        <v>0.49210389789459064</v>
      </c>
      <c r="BK136" s="7">
        <f t="shared" si="115"/>
        <v>0.48687008622982964</v>
      </c>
      <c r="BL136" s="7">
        <f t="shared" si="115"/>
        <v>0.43011629165556503</v>
      </c>
      <c r="BM136" s="7">
        <f t="shared" si="115"/>
        <v>2.2726252723356044E-2</v>
      </c>
      <c r="BN136" s="7">
        <f t="shared" si="115"/>
        <v>-1.9480861368492697E-11</v>
      </c>
      <c r="BO136" s="7">
        <f t="shared" si="115"/>
        <v>-7.9021234000720142E-12</v>
      </c>
      <c r="BP136" s="7">
        <f t="shared" si="115"/>
        <v>-1.8667656309645508E-10</v>
      </c>
      <c r="BQ136" s="7">
        <f t="shared" si="115"/>
        <v>-1.1414066358739205E-9</v>
      </c>
      <c r="BR136" s="7">
        <f t="shared" si="115"/>
        <v>-5.2982681575386437E-9</v>
      </c>
      <c r="BS136" s="7">
        <f t="shared" si="115"/>
        <v>5.7112862184187118E-12</v>
      </c>
      <c r="BT136" s="7">
        <f t="shared" si="115"/>
        <v>-7.0334849056052917E-12</v>
      </c>
      <c r="BU136" s="7">
        <f t="shared" si="115"/>
        <v>-0.46338113017519034</v>
      </c>
      <c r="BV136" s="7">
        <f t="shared" si="115"/>
        <v>4.8205409561373092E-2</v>
      </c>
      <c r="BW136" s="7">
        <f t="shared" si="117"/>
        <v>0.3515550527443545</v>
      </c>
      <c r="BX136" s="7">
        <f t="shared" si="117"/>
        <v>-9.0596056856321105E-2</v>
      </c>
      <c r="BY136" s="7">
        <f t="shared" si="117"/>
        <v>-0.27841858776698625</v>
      </c>
      <c r="BZ136" s="7">
        <f t="shared" si="117"/>
        <v>0.46966440706230217</v>
      </c>
      <c r="CA136" s="7">
        <f t="shared" si="117"/>
        <v>-0.40030483527831118</v>
      </c>
      <c r="CB136" s="7">
        <f t="shared" si="117"/>
        <v>-0.1633757081622742</v>
      </c>
      <c r="CC136" s="7">
        <f t="shared" si="117"/>
        <v>9.9680834495755377E-2</v>
      </c>
      <c r="CD136" s="7">
        <f t="shared" si="117"/>
        <v>-0.4727077266138302</v>
      </c>
      <c r="CE136" s="7">
        <f t="shared" si="117"/>
        <v>-0.30667350857756903</v>
      </c>
      <c r="CF136" s="7">
        <f t="shared" si="117"/>
        <v>0.10663360612143258</v>
      </c>
      <c r="CG136" s="7">
        <f t="shared" si="117"/>
        <v>-0.1488893730008426</v>
      </c>
      <c r="CH136" s="7">
        <f t="shared" si="117"/>
        <v>-3.1127143873927121E-2</v>
      </c>
      <c r="CI136" s="7">
        <f t="shared" si="117"/>
        <v>0.47703699255478904</v>
      </c>
      <c r="CJ136" s="7">
        <f t="shared" si="117"/>
        <v>0.2831559195859783</v>
      </c>
      <c r="CK136" s="7">
        <f t="shared" si="117"/>
        <v>-0.43942946890034873</v>
      </c>
      <c r="CL136" s="7">
        <f t="shared" si="116"/>
        <v>0.12806202891153351</v>
      </c>
      <c r="CM136" s="7">
        <f t="shared" si="116"/>
        <v>-0.12385884945683223</v>
      </c>
      <c r="CN136" s="7">
        <f t="shared" si="116"/>
        <v>8.245614480891561E-3</v>
      </c>
      <c r="CO136" s="7">
        <f t="shared" si="116"/>
        <v>0.34622326911676282</v>
      </c>
      <c r="CP136" s="7">
        <f t="shared" si="116"/>
        <v>0.15679016668240386</v>
      </c>
      <c r="CQ136" s="7">
        <f t="shared" si="116"/>
        <v>4.0645607726702337E-2</v>
      </c>
      <c r="CR136" s="7">
        <f t="shared" si="116"/>
        <v>-0.38284026747300715</v>
      </c>
      <c r="CS136" s="7">
        <f t="shared" si="116"/>
        <v>6.6915179227373223E-2</v>
      </c>
      <c r="CT136" s="7">
        <f t="shared" si="116"/>
        <v>0.17607486329885091</v>
      </c>
      <c r="CU136" s="7">
        <f t="shared" si="116"/>
        <v>0.16284201473072812</v>
      </c>
      <c r="CV136" s="7">
        <f t="shared" si="116"/>
        <v>-0.12687411589045894</v>
      </c>
      <c r="CW136" s="7">
        <f t="shared" si="116"/>
        <v>-0.36565250227953472</v>
      </c>
      <c r="CX136" s="7">
        <f t="shared" si="113"/>
        <v>0.3258886639239218</v>
      </c>
      <c r="CY136" s="7">
        <f t="shared" si="113"/>
        <v>0.33424138469756315</v>
      </c>
      <c r="CZ136" s="7">
        <f t="shared" si="113"/>
        <v>0.4980938784846467</v>
      </c>
      <c r="DA136" s="7">
        <f t="shared" si="113"/>
        <v>-0.16551542468744906</v>
      </c>
      <c r="DB136" s="7">
        <f t="shared" si="107"/>
        <v>8.5389462666532578E-2</v>
      </c>
      <c r="DC136" s="7">
        <f t="shared" si="107"/>
        <v>4.7991864012185755E-2</v>
      </c>
      <c r="DD136" s="7">
        <f t="shared" si="107"/>
        <v>5.9624342680504365E-2</v>
      </c>
      <c r="DE136" s="7">
        <f t="shared" si="107"/>
        <v>0.20719564084580039</v>
      </c>
      <c r="DF136" s="7">
        <f t="shared" si="107"/>
        <v>5.7725536508025296E-3</v>
      </c>
      <c r="DG136" s="7">
        <f t="shared" ref="DB136:DQ180" si="121">IF(MOD(DG$3/$J136,1)&gt;0.5,-(1-MOD(DG$3/$J136,1)),MOD(DG$3/$J136,1))</f>
        <v>3.1517052030124448E-3</v>
      </c>
      <c r="DH136" s="7">
        <f t="shared" si="121"/>
        <v>0.41249369699450944</v>
      </c>
      <c r="DI136" s="7">
        <f t="shared" si="121"/>
        <v>-4.6431023340706368E-2</v>
      </c>
      <c r="DJ136" s="7">
        <f t="shared" si="121"/>
        <v>0.23542103773821416</v>
      </c>
      <c r="DK136" s="7">
        <f t="shared" si="121"/>
        <v>0.35810635780700389</v>
      </c>
      <c r="DL136" s="7">
        <f t="shared" si="121"/>
        <v>-0.12549503603924328</v>
      </c>
      <c r="DM136" s="7">
        <f t="shared" si="121"/>
        <v>-0.41820793257364519</v>
      </c>
      <c r="DN136" s="7">
        <f t="shared" si="121"/>
        <v>-0.46734139131650898</v>
      </c>
      <c r="DO136" s="7">
        <f t="shared" si="121"/>
        <v>-0.43954171859506852</v>
      </c>
      <c r="DP136" s="7">
        <f t="shared" si="121"/>
        <v>-0.27286346651131455</v>
      </c>
      <c r="DQ136" s="7">
        <f t="shared" si="121"/>
        <v>-0.43516928391248766</v>
      </c>
      <c r="DR136" s="7">
        <f t="shared" si="103"/>
        <v>2.2888510745254109E-2</v>
      </c>
      <c r="DS136" s="7">
        <f t="shared" ref="DS136:EH180" si="122">IF(MOD(DS$3/$J136,1)&gt;0.5,-(1-MOD(DS$3/$J136,1)),MOD(DS$3/$J136,1))</f>
        <v>0.37878050478371583</v>
      </c>
      <c r="DT136" s="7">
        <f t="shared" si="122"/>
        <v>-0.20734497457664292</v>
      </c>
      <c r="DU136" s="7">
        <f t="shared" si="122"/>
        <v>-0.20761168877837832</v>
      </c>
      <c r="DV136" s="7">
        <f t="shared" si="122"/>
        <v>-4.249350467114843E-2</v>
      </c>
      <c r="DW136" s="7">
        <f t="shared" si="122"/>
        <v>0.24005512263542372</v>
      </c>
      <c r="DX136" s="7">
        <f t="shared" si="122"/>
        <v>0.10881646946750712</v>
      </c>
      <c r="DY136" s="7">
        <f t="shared" si="122"/>
        <v>8.6042686245727085E-2</v>
      </c>
      <c r="DZ136" s="7">
        <f t="shared" si="122"/>
        <v>-2.4379011684227958E-3</v>
      </c>
      <c r="EA136" s="7">
        <f t="shared" si="122"/>
        <v>9.5419308037606676E-2</v>
      </c>
      <c r="EB136" s="7">
        <f t="shared" si="122"/>
        <v>1.1460300548431945E-2</v>
      </c>
      <c r="EC136" s="7">
        <f t="shared" si="122"/>
        <v>8.5833867991831347E-3</v>
      </c>
      <c r="ED136" s="7">
        <f t="shared" si="122"/>
        <v>-1.5967847047340111E-2</v>
      </c>
      <c r="EE136" s="7">
        <f t="shared" si="122"/>
        <v>0.39606894921358432</v>
      </c>
      <c r="EF136" s="7">
        <f t="shared" si="122"/>
        <v>0.44088365476409319</v>
      </c>
      <c r="EG136" s="7">
        <f t="shared" si="122"/>
        <v>0.24129873876466612</v>
      </c>
      <c r="EH136" s="7">
        <f t="shared" si="111"/>
        <v>0.27888170534475282</v>
      </c>
      <c r="EI136" s="7">
        <f t="shared" si="111"/>
        <v>-0.12387285327776754</v>
      </c>
      <c r="EJ136" s="7">
        <f t="shared" si="108"/>
        <v>-0.11979814665686916</v>
      </c>
      <c r="EK136" s="7">
        <f t="shared" si="108"/>
        <v>-0.38810887432426999</v>
      </c>
      <c r="EL136" s="7">
        <f t="shared" si="108"/>
        <v>0.38712625983241628</v>
      </c>
      <c r="EM136" s="7">
        <f t="shared" si="108"/>
        <v>0</v>
      </c>
      <c r="EN136" s="7">
        <f t="shared" si="108"/>
        <v>-0.36870375793586252</v>
      </c>
      <c r="EO136" s="7">
        <f t="shared" si="108"/>
        <v>0.28426688191583693</v>
      </c>
      <c r="EP136" s="7">
        <f t="shared" si="108"/>
        <v>-0.22614321654219027</v>
      </c>
      <c r="EQ136" s="7">
        <f t="shared" si="108"/>
        <v>-0.31902644170793515</v>
      </c>
      <c r="ER136" s="7">
        <f t="shared" si="108"/>
        <v>7.9126585556901219E-3</v>
      </c>
      <c r="ES136" s="7">
        <f t="shared" si="108"/>
        <v>-0.20253245917571006</v>
      </c>
      <c r="ET136" s="7">
        <f t="shared" si="108"/>
        <v>-1.1834864432178183E-2</v>
      </c>
      <c r="EU136" s="7">
        <f t="shared" si="108"/>
        <v>-7.8628299756970055E-2</v>
      </c>
      <c r="EV136" s="7">
        <f t="shared" si="108"/>
        <v>-0.48995155806711788</v>
      </c>
      <c r="EW136" s="7">
        <f t="shared" si="108"/>
        <v>0.44997767687049312</v>
      </c>
      <c r="EX136" s="7">
        <f t="shared" si="108"/>
        <v>0.17426092456862841</v>
      </c>
      <c r="EY136" s="7">
        <f t="shared" si="108"/>
        <v>0.39339387028148476</v>
      </c>
      <c r="EZ136" s="7">
        <f t="shared" si="114"/>
        <v>0.26434959491676047</v>
      </c>
      <c r="FA136" s="7">
        <f t="shared" si="114"/>
        <v>-2.0940086123834689E-2</v>
      </c>
      <c r="FB136" s="7">
        <f t="shared" si="114"/>
        <v>1.8109625740583724E-2</v>
      </c>
      <c r="FC136" s="7">
        <f t="shared" si="114"/>
        <v>-0.45189582448213828</v>
      </c>
      <c r="FD136" s="7">
        <f t="shared" si="114"/>
        <v>-0.48887066624525155</v>
      </c>
      <c r="FE136" s="7">
        <f t="shared" si="114"/>
        <v>-0.22205924130586663</v>
      </c>
      <c r="FF136" s="7">
        <f t="shared" si="114"/>
        <v>-0.20978928189801638</v>
      </c>
      <c r="FG136" s="7">
        <f t="shared" si="114"/>
        <v>-0.30859294473860988</v>
      </c>
      <c r="FH136" s="7">
        <f t="shared" si="114"/>
        <v>0.20039987521005287</v>
      </c>
      <c r="FI136" s="7">
        <f t="shared" si="114"/>
        <v>-0.40119921521986868</v>
      </c>
      <c r="FJ136" s="7">
        <f t="shared" si="114"/>
        <v>0.1042229808292312</v>
      </c>
      <c r="FK136" s="7">
        <f t="shared" si="114"/>
        <v>-0.23600474056013354</v>
      </c>
      <c r="FL136" s="7">
        <f t="shared" si="114"/>
        <v>0.40187617556736654</v>
      </c>
      <c r="FM136" s="7">
        <f t="shared" si="114"/>
        <v>0.22941877169269276</v>
      </c>
      <c r="FN136" s="7">
        <f t="shared" si="114"/>
        <v>-0.4958052125299659</v>
      </c>
      <c r="FO136" s="7">
        <f t="shared" si="114"/>
        <v>-0.16171947131148556</v>
      </c>
      <c r="FP136" s="7">
        <f t="shared" si="109"/>
        <v>5.2368671648103771E-2</v>
      </c>
      <c r="FQ136" s="7">
        <f t="shared" si="109"/>
        <v>-0.31601144896598754</v>
      </c>
      <c r="FR136" s="7">
        <f t="shared" si="109"/>
        <v>0.20010272354974745</v>
      </c>
      <c r="FS136" s="7">
        <f t="shared" si="109"/>
        <v>0.1572934378271178</v>
      </c>
      <c r="FT136" s="7">
        <f t="shared" si="109"/>
        <v>-0.38031534920756727</v>
      </c>
      <c r="FU136" s="7">
        <f t="shared" si="109"/>
        <v>-0.32056189050931549</v>
      </c>
      <c r="FV136" s="7">
        <f t="shared" si="109"/>
        <v>-0.18078878407729504</v>
      </c>
      <c r="FW136" s="7">
        <f t="shared" si="109"/>
        <v>-0.31210060050753352</v>
      </c>
      <c r="FX136" s="7">
        <f t="shared" si="109"/>
        <v>0.39850349129341467</v>
      </c>
      <c r="FY136" s="7">
        <f t="shared" si="109"/>
        <v>-0.40099207301818951</v>
      </c>
      <c r="FZ136" s="7">
        <f t="shared" si="109"/>
        <v>-6.1586427093994089E-2</v>
      </c>
      <c r="GA136" s="7">
        <f t="shared" si="109"/>
        <v>-0.10550488174465045</v>
      </c>
      <c r="GB136" s="7">
        <f t="shared" si="109"/>
        <v>0.40389833439178346</v>
      </c>
      <c r="GC136" s="7">
        <f t="shared" si="109"/>
        <v>5.3950978496231983E-2</v>
      </c>
      <c r="GD136" s="7">
        <f t="shared" si="109"/>
        <v>0.27633108308646115</v>
      </c>
      <c r="GE136" s="7">
        <f t="shared" si="109"/>
        <v>0.45479017740899508</v>
      </c>
      <c r="GF136" s="7">
        <f t="shared" si="92"/>
        <v>-0.41091044398797294</v>
      </c>
      <c r="GG136" s="7">
        <f t="shared" si="92"/>
        <v>-0.2266435594927998</v>
      </c>
      <c r="GH136" s="7">
        <f t="shared" si="92"/>
        <v>0.2046729787739423</v>
      </c>
      <c r="GI136" s="7">
        <f t="shared" si="92"/>
        <v>0.40932026417567613</v>
      </c>
      <c r="GJ136" s="7">
        <f t="shared" si="92"/>
        <v>0.25460166291412634</v>
      </c>
      <c r="GK136" s="7">
        <f t="shared" si="92"/>
        <v>0.37301987110851442</v>
      </c>
    </row>
    <row r="137" spans="6:193">
      <c r="F137" s="20">
        <v>135</v>
      </c>
      <c r="G137">
        <f>'Class data q'!J136</f>
        <v>-5.3013331625535596E-19</v>
      </c>
      <c r="H137" s="20">
        <f>'Class data q'!K136</f>
        <v>-1.0139278991771024E-19</v>
      </c>
      <c r="J137" s="89">
        <v>-3.3467117034500512E-19</v>
      </c>
      <c r="K137" s="7">
        <f t="shared" si="119"/>
        <v>-0.14997296978952845</v>
      </c>
      <c r="L137" s="7">
        <f t="shared" si="119"/>
        <v>0.24444416596619467</v>
      </c>
      <c r="M137" s="7">
        <f t="shared" si="119"/>
        <v>-0.27503714412187996</v>
      </c>
      <c r="N137" s="7">
        <f t="shared" si="119"/>
        <v>-0.22329610724199256</v>
      </c>
      <c r="O137" s="7">
        <f t="shared" si="119"/>
        <v>-0.27294208721409241</v>
      </c>
      <c r="P137" s="7">
        <f t="shared" si="119"/>
        <v>6.0064478734830118E-2</v>
      </c>
      <c r="Q137" s="7">
        <f t="shared" si="119"/>
        <v>0.11655273722294623</v>
      </c>
      <c r="R137" s="7">
        <f t="shared" si="119"/>
        <v>-0.25871339188825004</v>
      </c>
      <c r="S137" s="7">
        <f t="shared" si="119"/>
        <v>-2.8798889756529888E-2</v>
      </c>
      <c r="T137" s="7">
        <f t="shared" si="119"/>
        <v>-6.1836928753028486E-3</v>
      </c>
      <c r="U137" s="7">
        <f t="shared" si="119"/>
        <v>-0.33695692822730328</v>
      </c>
      <c r="V137" s="7">
        <f t="shared" si="119"/>
        <v>0.29893149633708882</v>
      </c>
      <c r="W137" s="7">
        <f t="shared" si="119"/>
        <v>-2.1479602607177295E-2</v>
      </c>
      <c r="X137" s="7">
        <f t="shared" si="119"/>
        <v>0.29217216108360122</v>
      </c>
      <c r="Y137" s="7">
        <f t="shared" si="119"/>
        <v>0.21263568326949728</v>
      </c>
      <c r="Z137" s="7">
        <f t="shared" si="119"/>
        <v>5.2602677514190788E-3</v>
      </c>
      <c r="AA137" s="7">
        <f t="shared" si="120"/>
        <v>-0.3192574721884206</v>
      </c>
      <c r="AB137" s="7">
        <f t="shared" si="120"/>
        <v>-0.40237976693626343</v>
      </c>
      <c r="AC137" s="7">
        <f t="shared" si="120"/>
        <v>0.37893857122663532</v>
      </c>
      <c r="AD137" s="7">
        <f t="shared" si="120"/>
        <v>0.27030955628457209</v>
      </c>
      <c r="AE137" s="7">
        <f t="shared" si="120"/>
        <v>-0.13668225685861746</v>
      </c>
      <c r="AF137" s="7">
        <f t="shared" si="120"/>
        <v>0.41926408309888785</v>
      </c>
      <c r="AG137" s="7">
        <f t="shared" si="120"/>
        <v>-0.14637995383391011</v>
      </c>
      <c r="AH137" s="7">
        <f t="shared" si="120"/>
        <v>0.38364760516526553</v>
      </c>
      <c r="AI137" s="7">
        <f t="shared" si="120"/>
        <v>0.10317319683736059</v>
      </c>
      <c r="AJ137" s="7">
        <f t="shared" si="120"/>
        <v>0.20674663364707158</v>
      </c>
      <c r="AK137" s="7">
        <f t="shared" si="120"/>
        <v>0.34898479769709922</v>
      </c>
      <c r="AL137" s="7">
        <f t="shared" si="120"/>
        <v>0.43161403402910992</v>
      </c>
      <c r="AM137" s="7">
        <f t="shared" si="120"/>
        <v>-0.23965392938248442</v>
      </c>
      <c r="AN137" s="7">
        <f t="shared" si="120"/>
        <v>-0.10654882434823776</v>
      </c>
      <c r="AO137" s="7">
        <f t="shared" si="120"/>
        <v>0.19822450613460152</v>
      </c>
      <c r="AP137" s="7">
        <f t="shared" si="120"/>
        <v>-1.6140853321799931E-3</v>
      </c>
      <c r="AQ137" s="7">
        <f t="shared" si="118"/>
        <v>0.49616306208222438</v>
      </c>
      <c r="AR137" s="7">
        <f t="shared" si="118"/>
        <v>0.19822450613460152</v>
      </c>
      <c r="AS137" s="7">
        <f t="shared" si="118"/>
        <v>0.2981438018679925</v>
      </c>
      <c r="AT137" s="7">
        <f t="shared" si="118"/>
        <v>0.19822450613460152</v>
      </c>
      <c r="AU137" s="7">
        <f t="shared" si="118"/>
        <v>-1.6140853321799931E-3</v>
      </c>
      <c r="AV137" s="7">
        <f t="shared" si="118"/>
        <v>0.19822450613460152</v>
      </c>
      <c r="AW137" s="7">
        <f t="shared" si="118"/>
        <v>-1.6140853321799931E-3</v>
      </c>
      <c r="AX137" s="7">
        <f t="shared" si="118"/>
        <v>-1.6140853321799931E-3</v>
      </c>
      <c r="AY137" s="7">
        <f t="shared" si="118"/>
        <v>0.19822450613460152</v>
      </c>
      <c r="AZ137" s="7">
        <f t="shared" si="118"/>
        <v>-1.6140853321799931E-3</v>
      </c>
      <c r="BA137" s="7">
        <f t="shared" si="118"/>
        <v>0.49616306208222438</v>
      </c>
      <c r="BB137" s="7">
        <f t="shared" si="118"/>
        <v>9.8305210401210985E-2</v>
      </c>
      <c r="BC137" s="7">
        <f t="shared" si="118"/>
        <v>0.36606192624898726</v>
      </c>
      <c r="BD137" s="7">
        <f t="shared" si="118"/>
        <v>0.19822450613460152</v>
      </c>
      <c r="BE137" s="7">
        <f t="shared" si="118"/>
        <v>9.8305210401210985E-2</v>
      </c>
      <c r="BF137" s="7">
        <f t="shared" si="118"/>
        <v>0.19822450613460152</v>
      </c>
      <c r="BG137" s="7">
        <f t="shared" si="115"/>
        <v>0.49616306208222438</v>
      </c>
      <c r="BH137" s="7">
        <f t="shared" si="115"/>
        <v>0.49616306208222438</v>
      </c>
      <c r="BI137" s="7">
        <f t="shared" si="115"/>
        <v>0.36606192624898726</v>
      </c>
      <c r="BJ137" s="7">
        <f t="shared" si="115"/>
        <v>0.36355580545812627</v>
      </c>
      <c r="BK137" s="7">
        <f t="shared" si="115"/>
        <v>-0.47665001960272058</v>
      </c>
      <c r="BL137" s="7">
        <f t="shared" si="115"/>
        <v>-0.31867756689122384</v>
      </c>
      <c r="BM137" s="7">
        <f t="shared" si="115"/>
        <v>-0.37995827540590565</v>
      </c>
      <c r="BN137" s="7">
        <f t="shared" si="115"/>
        <v>-3.0858537947153764E-11</v>
      </c>
      <c r="BO137" s="7">
        <f t="shared" si="115"/>
        <v>-1.251732051343879E-11</v>
      </c>
      <c r="BP137" s="7">
        <f t="shared" si="115"/>
        <v>-2.9570357273911441E-10</v>
      </c>
      <c r="BQ137" s="7">
        <f t="shared" si="115"/>
        <v>-1.808036498296417E-9</v>
      </c>
      <c r="BR137" s="7">
        <f t="shared" si="115"/>
        <v>-8.3926813276846701E-9</v>
      </c>
      <c r="BS137" s="7">
        <f t="shared" si="115"/>
        <v>9.0469193983234027E-12</v>
      </c>
      <c r="BT137" s="7">
        <f t="shared" si="115"/>
        <v>-1.1141421119020833E-11</v>
      </c>
      <c r="BU137" s="7">
        <f t="shared" si="115"/>
        <v>-0.14997296978952845</v>
      </c>
      <c r="BV137" s="7">
        <f t="shared" si="115"/>
        <v>0.24444416596619467</v>
      </c>
      <c r="BW137" s="7">
        <f t="shared" si="117"/>
        <v>-0.27503714412187996</v>
      </c>
      <c r="BX137" s="7">
        <f t="shared" si="117"/>
        <v>-0.22329610724199256</v>
      </c>
      <c r="BY137" s="7">
        <f t="shared" si="117"/>
        <v>-0.27294208721409241</v>
      </c>
      <c r="BZ137" s="7">
        <f t="shared" si="117"/>
        <v>-0.25603167614834943</v>
      </c>
      <c r="CA137" s="7">
        <f t="shared" si="117"/>
        <v>-5.0057445675778411E-2</v>
      </c>
      <c r="CB137" s="7">
        <f t="shared" si="117"/>
        <v>0.32524833207026704</v>
      </c>
      <c r="CC137" s="7">
        <f t="shared" si="117"/>
        <v>-0.25805895675832069</v>
      </c>
      <c r="CD137" s="7">
        <f t="shared" si="117"/>
        <v>0.41929568342179735</v>
      </c>
      <c r="CE137" s="7">
        <f t="shared" si="117"/>
        <v>9.8258543652144148E-2</v>
      </c>
      <c r="CF137" s="7">
        <f t="shared" si="117"/>
        <v>0.3369969053410049</v>
      </c>
      <c r="CG137" s="7">
        <f t="shared" si="117"/>
        <v>0.34819530085637296</v>
      </c>
      <c r="CH137" s="7">
        <f t="shared" si="117"/>
        <v>-0.46526433777244192</v>
      </c>
      <c r="CI137" s="7">
        <f t="shared" si="117"/>
        <v>-7.6268433888236231E-2</v>
      </c>
      <c r="CJ137" s="7">
        <f t="shared" si="117"/>
        <v>0.20065810759637248</v>
      </c>
      <c r="CK137" s="7">
        <f t="shared" si="117"/>
        <v>-0.11203252332571423</v>
      </c>
      <c r="CL137" s="7">
        <f t="shared" si="117"/>
        <v>0.37094043511719477</v>
      </c>
      <c r="CM137" s="7">
        <f t="shared" si="116"/>
        <v>-0.35577389427927564</v>
      </c>
      <c r="CN137" s="7">
        <f t="shared" si="116"/>
        <v>-0.12098924579592563</v>
      </c>
      <c r="CO137" s="7">
        <f t="shared" si="116"/>
        <v>-0.4430591432818467</v>
      </c>
      <c r="CP137" s="7">
        <f t="shared" si="116"/>
        <v>-7.9298714004220727E-2</v>
      </c>
      <c r="CQ137" s="7">
        <f t="shared" si="116"/>
        <v>-0.48562390626817376</v>
      </c>
      <c r="CR137" s="7">
        <f t="shared" si="116"/>
        <v>-0.41282487357936049</v>
      </c>
      <c r="CS137" s="7">
        <f t="shared" si="116"/>
        <v>-0.3897492571942216</v>
      </c>
      <c r="CT137" s="7">
        <f t="shared" si="116"/>
        <v>-0.34237781383973243</v>
      </c>
      <c r="CU137" s="7">
        <f t="shared" si="116"/>
        <v>-0.21227150525770355</v>
      </c>
      <c r="CV137" s="7">
        <f t="shared" si="116"/>
        <v>-0.3977956857492444</v>
      </c>
      <c r="CW137" s="7">
        <f t="shared" si="116"/>
        <v>0.17291807267375603</v>
      </c>
      <c r="CX137" s="7">
        <f t="shared" si="113"/>
        <v>0.10026383111150583</v>
      </c>
      <c r="CY137" s="7">
        <f t="shared" si="113"/>
        <v>0.11349489478191588</v>
      </c>
      <c r="CZ137" s="7">
        <f t="shared" si="113"/>
        <v>-0.45887105703814246</v>
      </c>
      <c r="DA137" s="7">
        <f t="shared" si="113"/>
        <v>-9.4098692375593096E-2</v>
      </c>
      <c r="DB137" s="7">
        <f t="shared" si="113"/>
        <v>-0.28069709536420651</v>
      </c>
      <c r="DC137" s="7">
        <f t="shared" ref="DC137:DR180" si="123">IF(MOD(DC$3/$J137,1)&gt;0.5,-(1-MOD(DC$3/$J137,1)),MOD(DC$3/$J137,1))</f>
        <v>7.6021146356372499E-2</v>
      </c>
      <c r="DD137" s="7">
        <f t="shared" si="123"/>
        <v>9.4447485518924956E-2</v>
      </c>
      <c r="DE137" s="7">
        <f t="shared" si="123"/>
        <v>0.32820667547194121</v>
      </c>
      <c r="DF137" s="7">
        <f t="shared" si="123"/>
        <v>9.1439696075619262E-3</v>
      </c>
      <c r="DG137" s="7">
        <f t="shared" si="123"/>
        <v>4.9924346020299021E-3</v>
      </c>
      <c r="DH137" s="7">
        <f t="shared" si="123"/>
        <v>-0.34659250363064642</v>
      </c>
      <c r="DI137" s="7">
        <f t="shared" si="123"/>
        <v>-7.3548708588683676E-2</v>
      </c>
      <c r="DJ137" s="7">
        <f t="shared" si="123"/>
        <v>0.3729169002629612</v>
      </c>
      <c r="DK137" s="7">
        <f t="shared" si="123"/>
        <v>-0.43274435368708952</v>
      </c>
      <c r="DL137" s="7">
        <f t="shared" si="123"/>
        <v>-3.0704700804612628E-2</v>
      </c>
      <c r="DM137" s="7">
        <f t="shared" si="123"/>
        <v>-7.8416710474815687E-2</v>
      </c>
      <c r="DN137" s="7">
        <f t="shared" si="123"/>
        <v>-0.15624619126217631</v>
      </c>
      <c r="DO137" s="7">
        <f t="shared" si="123"/>
        <v>0.47183204560624414</v>
      </c>
      <c r="DP137" s="7">
        <f t="shared" si="123"/>
        <v>0.15181508306018232</v>
      </c>
      <c r="DQ137" s="7">
        <f t="shared" si="123"/>
        <v>-0.10528420977020869</v>
      </c>
      <c r="DR137" s="7">
        <f t="shared" si="123"/>
        <v>-0.37970125182317771</v>
      </c>
      <c r="DS137" s="7">
        <f t="shared" si="122"/>
        <v>0.18404674844181423</v>
      </c>
      <c r="DT137" s="7">
        <f t="shared" si="122"/>
        <v>-0.16035847201949638</v>
      </c>
      <c r="DU137" s="7">
        <f t="shared" si="122"/>
        <v>-0.16078095861764785</v>
      </c>
      <c r="DV137" s="7">
        <f t="shared" si="122"/>
        <v>-0.48326913494984436</v>
      </c>
      <c r="DW137" s="7">
        <f t="shared" si="122"/>
        <v>-3.5700135675069467E-2</v>
      </c>
      <c r="DX137" s="7">
        <f t="shared" si="122"/>
        <v>-0.24358772382038762</v>
      </c>
      <c r="DY137" s="7">
        <f t="shared" si="122"/>
        <v>-0.27966236153297253</v>
      </c>
      <c r="DZ137" s="7">
        <f t="shared" si="122"/>
        <v>0.16422301564822561</v>
      </c>
      <c r="EA137" s="7">
        <f t="shared" si="122"/>
        <v>0.48731773635605879</v>
      </c>
      <c r="EB137" s="7">
        <f t="shared" si="122"/>
        <v>-0.3978040210705529</v>
      </c>
      <c r="EC137" s="7">
        <f t="shared" si="122"/>
        <v>-0.40236117436492713</v>
      </c>
      <c r="ED137" s="7">
        <f t="shared" si="122"/>
        <v>-0.44125136919049535</v>
      </c>
      <c r="EE137" s="7">
        <f t="shared" si="122"/>
        <v>-0.37261000015053924</v>
      </c>
      <c r="EF137" s="7">
        <f t="shared" si="122"/>
        <v>-0.30162160743655908</v>
      </c>
      <c r="EG137" s="7">
        <f t="shared" si="122"/>
        <v>-3.3730195025373444E-2</v>
      </c>
      <c r="EH137" s="7">
        <f t="shared" si="122"/>
        <v>0.44176043949334876</v>
      </c>
      <c r="EI137" s="7">
        <f t="shared" si="111"/>
        <v>0.38782252822791419</v>
      </c>
      <c r="EJ137" s="7">
        <f t="shared" si="108"/>
        <v>0.3942770361900958</v>
      </c>
      <c r="EK137" s="7">
        <f t="shared" si="108"/>
        <v>-3.0738526693837032E-2</v>
      </c>
      <c r="EL137" s="7">
        <f t="shared" si="108"/>
        <v>-0.38677559909649262</v>
      </c>
      <c r="EM137" s="7">
        <f t="shared" si="108"/>
        <v>-0.41595762279477722</v>
      </c>
      <c r="EN137" s="7">
        <f t="shared" si="108"/>
        <v>0</v>
      </c>
      <c r="EO137" s="7">
        <f t="shared" si="108"/>
        <v>3.4333164595901522E-2</v>
      </c>
      <c r="EP137" s="7">
        <f t="shared" si="108"/>
        <v>0.22582193888489632</v>
      </c>
      <c r="EQ137" s="7">
        <f t="shared" si="108"/>
        <v>0.24677572850130769</v>
      </c>
      <c r="ER137" s="7">
        <f t="shared" si="108"/>
        <v>-0.4034236363262087</v>
      </c>
      <c r="ES137" s="7">
        <f t="shared" si="108"/>
        <v>0.2632223791113113</v>
      </c>
      <c r="ET137" s="7">
        <f t="shared" si="108"/>
        <v>-0.26661979517338086</v>
      </c>
      <c r="EU137" s="7">
        <f t="shared" si="108"/>
        <v>0.2116189499582557</v>
      </c>
      <c r="EV137" s="7">
        <f t="shared" si="108"/>
        <v>-0.19206165355081739</v>
      </c>
      <c r="EW137" s="7">
        <f t="shared" si="108"/>
        <v>-0.2872162910407805</v>
      </c>
      <c r="EX137" s="7">
        <f t="shared" si="108"/>
        <v>-0.13992093358710722</v>
      </c>
      <c r="EY137" s="7">
        <f t="shared" si="108"/>
        <v>-0.20876268413090804</v>
      </c>
      <c r="EZ137" s="7">
        <f t="shared" si="114"/>
        <v>2.7833379504054179E-3</v>
      </c>
      <c r="FA137" s="7">
        <f t="shared" si="114"/>
        <v>0.30299952501840988</v>
      </c>
      <c r="FB137" s="7">
        <f t="shared" si="114"/>
        <v>0.19677116901885627</v>
      </c>
      <c r="FC137" s="7">
        <f t="shared" si="114"/>
        <v>0.28417786393819955</v>
      </c>
      <c r="FD137" s="7">
        <f t="shared" si="114"/>
        <v>0.22560814769497062</v>
      </c>
      <c r="FE137" s="7">
        <f t="shared" si="114"/>
        <v>-0.35175124847853323</v>
      </c>
      <c r="FF137" s="7">
        <f t="shared" si="114"/>
        <v>-0.33231511280991044</v>
      </c>
      <c r="FG137" s="7">
        <f t="shared" si="114"/>
        <v>-0.48882430177250757</v>
      </c>
      <c r="FH137" s="7">
        <f t="shared" si="114"/>
        <v>-0.46663356790401167</v>
      </c>
      <c r="FI137" s="7">
        <f t="shared" si="114"/>
        <v>8.2576467155220712E-2</v>
      </c>
      <c r="FJ137" s="7">
        <f t="shared" si="114"/>
        <v>-9.9796302997532393E-2</v>
      </c>
      <c r="FK137" s="7">
        <f t="shared" si="114"/>
        <v>8.0820066755080688E-3</v>
      </c>
      <c r="FL137" s="7">
        <f t="shared" si="114"/>
        <v>0.35147054244301046</v>
      </c>
      <c r="FM137" s="7">
        <f t="shared" si="114"/>
        <v>-0.16958216194159093</v>
      </c>
      <c r="FN137" s="7">
        <f t="shared" si="114"/>
        <v>-0.49174959097918247</v>
      </c>
      <c r="FO137" s="7">
        <f t="shared" si="114"/>
        <v>0.19703260867868266</v>
      </c>
      <c r="FP137" s="7">
        <f t="shared" si="109"/>
        <v>0.15423378263975351</v>
      </c>
      <c r="FQ137" s="7">
        <f t="shared" si="109"/>
        <v>-3.8863895926169789E-2</v>
      </c>
      <c r="FR137" s="7">
        <f t="shared" si="109"/>
        <v>-0.20430012225970273</v>
      </c>
      <c r="FS137" s="7">
        <f t="shared" si="109"/>
        <v>0.23214241824910431</v>
      </c>
      <c r="FT137" s="7">
        <f t="shared" si="109"/>
        <v>0.40607289661628343</v>
      </c>
      <c r="FU137" s="7">
        <f t="shared" si="109"/>
        <v>0.49221638091622344</v>
      </c>
      <c r="FV137" s="7">
        <f t="shared" si="109"/>
        <v>-0.11829234089139451</v>
      </c>
      <c r="FW137" s="7">
        <f t="shared" si="109"/>
        <v>0.25774655446053707</v>
      </c>
      <c r="FX137" s="7">
        <f t="shared" si="109"/>
        <v>-0.11237218747999478</v>
      </c>
      <c r="FY137" s="7">
        <f t="shared" si="109"/>
        <v>-5.114605937896044E-2</v>
      </c>
      <c r="FZ137" s="7">
        <f t="shared" si="109"/>
        <v>-0.42521649273576578</v>
      </c>
      <c r="GA137" s="7">
        <f t="shared" si="109"/>
        <v>2.4234928179339477E-2</v>
      </c>
      <c r="GB137" s="7">
        <f t="shared" si="109"/>
        <v>-0.11346065482325685</v>
      </c>
      <c r="GC137" s="7">
        <f t="shared" si="109"/>
        <v>-1.0384356793338156E-2</v>
      </c>
      <c r="GD137" s="7">
        <f t="shared" si="109"/>
        <v>0.49294285421001405</v>
      </c>
      <c r="GE137" s="7">
        <f t="shared" si="109"/>
        <v>0.12351903330795722</v>
      </c>
      <c r="GF137" s="7">
        <f t="shared" si="92"/>
        <v>0.46388283718761159</v>
      </c>
      <c r="GG137" s="7">
        <f t="shared" si="92"/>
        <v>0.22277817251438137</v>
      </c>
      <c r="GH137" s="7">
        <f t="shared" si="92"/>
        <v>0.33785092187190457</v>
      </c>
      <c r="GI137" s="7">
        <f t="shared" si="92"/>
        <v>0.37498219653075893</v>
      </c>
      <c r="GJ137" s="7">
        <f t="shared" si="92"/>
        <v>6.2793337765356227E-2</v>
      </c>
      <c r="GK137" s="7">
        <f t="shared" si="92"/>
        <v>-6.4442681340921126E-2</v>
      </c>
    </row>
    <row r="138" spans="6:193">
      <c r="F138" s="20">
        <v>136</v>
      </c>
      <c r="G138">
        <f>'Class data q'!J137</f>
        <v>-3.3467117034500512E-19</v>
      </c>
      <c r="H138" s="20">
        <f>'Class data q'!K137</f>
        <v>-6.1489512228563596E-20</v>
      </c>
      <c r="J138" s="88">
        <v>-6.8083266106696829E-19</v>
      </c>
      <c r="K138" s="7">
        <f t="shared" si="119"/>
        <v>0.41784061971939601</v>
      </c>
      <c r="L138" s="7">
        <f t="shared" si="119"/>
        <v>-0.40515593884511603</v>
      </c>
      <c r="M138" s="7">
        <f t="shared" si="119"/>
        <v>-0.16895141823141624</v>
      </c>
      <c r="N138" s="7">
        <f t="shared" si="119"/>
        <v>-0.17727124145726325</v>
      </c>
      <c r="O138" s="7">
        <f t="shared" si="119"/>
        <v>0.34051686333669373</v>
      </c>
      <c r="P138" s="7">
        <f t="shared" si="119"/>
        <v>0.32514528318517932</v>
      </c>
      <c r="Q138" s="7">
        <f t="shared" si="119"/>
        <v>7.490243048209777E-2</v>
      </c>
      <c r="R138" s="7">
        <f t="shared" si="119"/>
        <v>0.39442626473135078</v>
      </c>
      <c r="S138" s="7">
        <f t="shared" si="119"/>
        <v>9.5451600022414596E-2</v>
      </c>
      <c r="T138" s="7">
        <f t="shared" si="119"/>
        <v>0.4885219021251655</v>
      </c>
      <c r="U138" s="7">
        <f t="shared" si="119"/>
        <v>-0.19938880438970719</v>
      </c>
      <c r="V138" s="7">
        <f t="shared" si="119"/>
        <v>0.13006637081185635</v>
      </c>
      <c r="W138" s="7">
        <f t="shared" si="119"/>
        <v>0.49787988497445379</v>
      </c>
      <c r="X138" s="7">
        <f t="shared" si="119"/>
        <v>-0.36481782651354588</v>
      </c>
      <c r="Y138" s="7">
        <f t="shared" si="119"/>
        <v>0.10452352985737962</v>
      </c>
      <c r="Z138" s="7">
        <f t="shared" si="119"/>
        <v>3.6339473902204711E-2</v>
      </c>
      <c r="AA138" s="7">
        <f t="shared" si="120"/>
        <v>0.33462686430066713</v>
      </c>
      <c r="AB138" s="7">
        <f t="shared" si="120"/>
        <v>-0.21467129334192092</v>
      </c>
      <c r="AC138" s="7">
        <f t="shared" si="120"/>
        <v>-0.32216679390342307</v>
      </c>
      <c r="AD138" s="7">
        <f t="shared" si="120"/>
        <v>-0.37556464280672264</v>
      </c>
      <c r="AE138" s="7">
        <f t="shared" si="120"/>
        <v>0.40749695918669726</v>
      </c>
      <c r="AF138" s="7">
        <f t="shared" si="120"/>
        <v>-0.25171372940332803</v>
      </c>
      <c r="AG138" s="7">
        <f t="shared" si="120"/>
        <v>-7.1954759614306862E-2</v>
      </c>
      <c r="AH138" s="7">
        <f t="shared" si="120"/>
        <v>-0.31985201379730133</v>
      </c>
      <c r="AI138" s="7">
        <f t="shared" si="120"/>
        <v>0.19316183425053168</v>
      </c>
      <c r="AJ138" s="7">
        <f t="shared" si="120"/>
        <v>0.44038258929276708</v>
      </c>
      <c r="AK138" s="7">
        <f t="shared" si="120"/>
        <v>-5.2116731581861586E-2</v>
      </c>
      <c r="AL138" s="7">
        <f t="shared" si="120"/>
        <v>-0.17618618575818346</v>
      </c>
      <c r="AM138" s="7">
        <f t="shared" si="120"/>
        <v>0.15594063727894536</v>
      </c>
      <c r="AN138" s="7">
        <f t="shared" si="120"/>
        <v>9.4701919756857933E-2</v>
      </c>
      <c r="AO138" s="7">
        <f t="shared" si="120"/>
        <v>8.0562684810408403E-2</v>
      </c>
      <c r="AP138" s="7">
        <f t="shared" si="120"/>
        <v>-1.767028653599223E-2</v>
      </c>
      <c r="AQ138" s="7">
        <f t="shared" si="118"/>
        <v>-0.26454373938330733</v>
      </c>
      <c r="AR138" s="7">
        <f t="shared" si="118"/>
        <v>8.0562684810408403E-2</v>
      </c>
      <c r="AS138" s="7">
        <f t="shared" si="118"/>
        <v>0.12967917048360866</v>
      </c>
      <c r="AT138" s="7">
        <f t="shared" si="118"/>
        <v>8.0562684810408403E-2</v>
      </c>
      <c r="AU138" s="7">
        <f t="shared" si="118"/>
        <v>-1.767028653599223E-2</v>
      </c>
      <c r="AV138" s="7">
        <f t="shared" si="118"/>
        <v>8.0562684810408403E-2</v>
      </c>
      <c r="AW138" s="7">
        <f t="shared" si="118"/>
        <v>-1.767028653599223E-2</v>
      </c>
      <c r="AX138" s="7">
        <f t="shared" si="118"/>
        <v>-1.767028653599223E-2</v>
      </c>
      <c r="AY138" s="7">
        <f t="shared" si="118"/>
        <v>8.0562684810408403E-2</v>
      </c>
      <c r="AZ138" s="7">
        <f t="shared" si="118"/>
        <v>-1.767028653599223E-2</v>
      </c>
      <c r="BA138" s="7">
        <f t="shared" si="118"/>
        <v>-0.26454373938330733</v>
      </c>
      <c r="BB138" s="7">
        <f t="shared" si="118"/>
        <v>3.1446199137208142E-2</v>
      </c>
      <c r="BC138" s="7">
        <f t="shared" si="118"/>
        <v>-0.32849645769780245</v>
      </c>
      <c r="BD138" s="7">
        <f t="shared" si="118"/>
        <v>8.0562684810408403E-2</v>
      </c>
      <c r="BE138" s="7">
        <f t="shared" si="118"/>
        <v>3.1446199137208142E-2</v>
      </c>
      <c r="BF138" s="7">
        <f t="shared" si="118"/>
        <v>8.0562684810408403E-2</v>
      </c>
      <c r="BG138" s="7">
        <f t="shared" si="115"/>
        <v>-0.26454373938330733</v>
      </c>
      <c r="BH138" s="7">
        <f t="shared" si="115"/>
        <v>-0.26454373938330733</v>
      </c>
      <c r="BI138" s="7">
        <f t="shared" si="115"/>
        <v>-0.32849645769780245</v>
      </c>
      <c r="BJ138" s="7">
        <f t="shared" si="115"/>
        <v>0.1618331975272207</v>
      </c>
      <c r="BK138" s="7">
        <f t="shared" si="115"/>
        <v>-0.28493342362904794</v>
      </c>
      <c r="BL138" s="7">
        <f t="shared" si="115"/>
        <v>0.33491192345778503</v>
      </c>
      <c r="BM138" s="7">
        <f t="shared" si="115"/>
        <v>-0.20364974981081907</v>
      </c>
      <c r="BN138" s="7">
        <f t="shared" si="115"/>
        <v>-1.5168866163151051E-11</v>
      </c>
      <c r="BO138" s="7">
        <f t="shared" si="115"/>
        <v>-6.1529670247750801E-12</v>
      </c>
      <c r="BP138" s="7">
        <f t="shared" si="115"/>
        <v>-1.4535650461056093E-10</v>
      </c>
      <c r="BQ138" s="7">
        <f t="shared" si="115"/>
        <v>-8.8876128678805344E-10</v>
      </c>
      <c r="BR138" s="7">
        <f t="shared" si="115"/>
        <v>-4.1255195926126476E-9</v>
      </c>
      <c r="BS138" s="7">
        <f t="shared" si="115"/>
        <v>4.4471178840170346E-12</v>
      </c>
      <c r="BT138" s="7">
        <f t="shared" si="115"/>
        <v>-5.4767301804758972E-12</v>
      </c>
      <c r="BU138" s="7">
        <f t="shared" si="115"/>
        <v>0.41784061971939601</v>
      </c>
      <c r="BV138" s="7">
        <f t="shared" si="115"/>
        <v>-0.40515593884511603</v>
      </c>
      <c r="BW138" s="7">
        <f t="shared" si="117"/>
        <v>-0.16895141823141624</v>
      </c>
      <c r="BX138" s="7">
        <f t="shared" si="117"/>
        <v>-0.17727124145726325</v>
      </c>
      <c r="BY138" s="7">
        <f t="shared" si="117"/>
        <v>0.34051686333669373</v>
      </c>
      <c r="BZ138" s="7">
        <f t="shared" si="117"/>
        <v>0.36570623573323691</v>
      </c>
      <c r="CA138" s="7">
        <f t="shared" si="117"/>
        <v>0.46695525140933219</v>
      </c>
      <c r="CB138" s="7">
        <f t="shared" si="117"/>
        <v>-0.34855885204353265</v>
      </c>
      <c r="CC138" s="7">
        <f t="shared" si="117"/>
        <v>-0.14372872961165273</v>
      </c>
      <c r="CD138" s="7">
        <f t="shared" si="117"/>
        <v>0.18923277933305704</v>
      </c>
      <c r="CE138" s="7">
        <f t="shared" si="117"/>
        <v>-0.46013830833343305</v>
      </c>
      <c r="CF138" s="7">
        <f t="shared" si="117"/>
        <v>-0.35966056916549172</v>
      </c>
      <c r="CG138" s="7">
        <f t="shared" si="117"/>
        <v>-0.3372790040887047</v>
      </c>
      <c r="CH138" s="7">
        <f t="shared" si="117"/>
        <v>-0.24558293157826139</v>
      </c>
      <c r="CI138" s="7">
        <f t="shared" si="117"/>
        <v>-7.1244359381433586E-2</v>
      </c>
      <c r="CJ138" s="7">
        <f t="shared" si="117"/>
        <v>-0.44355634656851928</v>
      </c>
      <c r="CK138" s="7">
        <f t="shared" si="117"/>
        <v>0.43649068506960659</v>
      </c>
      <c r="CL138" s="7">
        <f t="shared" si="117"/>
        <v>-0.34297523444897671</v>
      </c>
      <c r="CM138" s="7">
        <f t="shared" si="116"/>
        <v>-0.30989968704153625</v>
      </c>
      <c r="CN138" s="7">
        <f t="shared" si="116"/>
        <v>-0.17547920736930678</v>
      </c>
      <c r="CO138" s="7">
        <f t="shared" si="116"/>
        <v>-0.38655948933372919</v>
      </c>
      <c r="CP138" s="7">
        <f t="shared" si="116"/>
        <v>0.35132018238631968</v>
      </c>
      <c r="CQ138" s="7">
        <f t="shared" si="116"/>
        <v>-0.3715964569975938</v>
      </c>
      <c r="CR138" s="7">
        <f t="shared" si="116"/>
        <v>0.29076523129729992</v>
      </c>
      <c r="CS138" s="7">
        <f t="shared" si="116"/>
        <v>-0.27597007704745735</v>
      </c>
      <c r="CT138" s="7">
        <f t="shared" si="116"/>
        <v>-2.901985017116715E-2</v>
      </c>
      <c r="CU138" s="7">
        <f t="shared" si="116"/>
        <v>-0.16971946529270809</v>
      </c>
      <c r="CV138" s="7">
        <f t="shared" si="116"/>
        <v>0.30028550795897502</v>
      </c>
      <c r="CW138" s="7">
        <f t="shared" si="116"/>
        <v>5.1246150481286445E-2</v>
      </c>
      <c r="CX138" s="7">
        <f t="shared" si="113"/>
        <v>3.2408981804463055E-2</v>
      </c>
      <c r="CY138" s="7">
        <f t="shared" si="113"/>
        <v>3.8912864207146347E-2</v>
      </c>
      <c r="CZ138" s="7">
        <f t="shared" si="113"/>
        <v>-0.27619396891534054</v>
      </c>
      <c r="DA138" s="7">
        <f t="shared" si="113"/>
        <v>0.4284294029103306</v>
      </c>
      <c r="DB138" s="7">
        <f t="shared" si="113"/>
        <v>-0.15485676851887986</v>
      </c>
      <c r="DC138" s="7">
        <f t="shared" si="123"/>
        <v>3.7369073895756541E-2</v>
      </c>
      <c r="DD138" s="7">
        <f t="shared" si="123"/>
        <v>4.6426754064979293E-2</v>
      </c>
      <c r="DE138" s="7">
        <f t="shared" si="123"/>
        <v>0.16133378798705075</v>
      </c>
      <c r="DF138" s="7">
        <f t="shared" si="123"/>
        <v>4.4948240370344048E-3</v>
      </c>
      <c r="DG138" s="7">
        <f t="shared" si="123"/>
        <v>2.4540889805636117E-3</v>
      </c>
      <c r="DH138" s="7">
        <f t="shared" si="123"/>
        <v>0.32119001338659586</v>
      </c>
      <c r="DI138" s="7">
        <f t="shared" si="123"/>
        <v>-3.6153718510160249E-2</v>
      </c>
      <c r="DJ138" s="7">
        <f t="shared" si="123"/>
        <v>0.18331161618605238</v>
      </c>
      <c r="DK138" s="7">
        <f t="shared" si="123"/>
        <v>0.27884107489620058</v>
      </c>
      <c r="DL138" s="7">
        <f t="shared" si="123"/>
        <v>0.45959145280178637</v>
      </c>
      <c r="DM138" s="7">
        <f t="shared" si="123"/>
        <v>0.4530149267405012</v>
      </c>
      <c r="DN138" s="7">
        <f t="shared" si="123"/>
        <v>0.41475694513657813</v>
      </c>
      <c r="DO138" s="7">
        <f t="shared" si="123"/>
        <v>0.21505763589969629</v>
      </c>
      <c r="DP138" s="7">
        <f t="shared" si="123"/>
        <v>-0.43381197185123899</v>
      </c>
      <c r="DQ138" s="7">
        <f t="shared" si="123"/>
        <v>0.43980789666156628</v>
      </c>
      <c r="DR138" s="7">
        <f t="shared" si="123"/>
        <v>-0.20352340689550852</v>
      </c>
      <c r="DS138" s="7">
        <f t="shared" si="122"/>
        <v>7.3593444009772968E-2</v>
      </c>
      <c r="DT138" s="7">
        <f t="shared" si="122"/>
        <v>0.39585864174050767</v>
      </c>
      <c r="DU138" s="7">
        <f t="shared" si="122"/>
        <v>0.39565096356590779</v>
      </c>
      <c r="DV138" s="7">
        <f t="shared" si="122"/>
        <v>-0.2544333979083323</v>
      </c>
      <c r="DW138" s="7">
        <f t="shared" si="122"/>
        <v>-3.4425678885730782E-2</v>
      </c>
      <c r="DX138" s="7">
        <f t="shared" si="122"/>
        <v>-0.13661522765937661</v>
      </c>
      <c r="DY138" s="7">
        <f t="shared" si="122"/>
        <v>-0.15434813313444939</v>
      </c>
      <c r="DZ138" s="7">
        <f t="shared" si="122"/>
        <v>-0.44458957327338045</v>
      </c>
      <c r="EA138" s="7">
        <f t="shared" si="122"/>
        <v>0.18891607788574571</v>
      </c>
      <c r="EB138" s="7">
        <f t="shared" si="122"/>
        <v>-0.21242203252990466</v>
      </c>
      <c r="EC138" s="7">
        <f t="shared" si="122"/>
        <v>-0.21466215394840371</v>
      </c>
      <c r="ED138" s="7">
        <f t="shared" si="122"/>
        <v>-0.23377907909241924</v>
      </c>
      <c r="EE138" s="7">
        <f t="shared" si="122"/>
        <v>0.30840081200469688</v>
      </c>
      <c r="EF138" s="7">
        <f t="shared" si="122"/>
        <v>0.34329597762919345</v>
      </c>
      <c r="EG138" s="7">
        <f t="shared" si="122"/>
        <v>-3.3457331771315379E-2</v>
      </c>
      <c r="EH138" s="7">
        <f t="shared" si="122"/>
        <v>0.21715245426925914</v>
      </c>
      <c r="EI138" s="7">
        <f t="shared" si="111"/>
        <v>-0.31779978207080439</v>
      </c>
      <c r="EJ138" s="7">
        <f t="shared" si="108"/>
        <v>-0.31462699401695393</v>
      </c>
      <c r="EK138" s="7">
        <f t="shared" si="108"/>
        <v>0.47645168951404104</v>
      </c>
      <c r="EL138" s="7">
        <f t="shared" si="108"/>
        <v>0.3014375479767189</v>
      </c>
      <c r="EM138" s="7">
        <f t="shared" si="108"/>
        <v>-0.22134564545632041</v>
      </c>
      <c r="EN138" s="7">
        <f t="shared" si="108"/>
        <v>0.49156156789030142</v>
      </c>
      <c r="EO138" s="7">
        <f t="shared" si="108"/>
        <v>0</v>
      </c>
      <c r="EP138" s="7">
        <f t="shared" si="108"/>
        <v>-0.39743304576741112</v>
      </c>
      <c r="EQ138" s="7">
        <f t="shared" si="108"/>
        <v>8.7551735580579493E-2</v>
      </c>
      <c r="ER138" s="7">
        <f t="shared" si="108"/>
        <v>-0.21518441941591504</v>
      </c>
      <c r="ES138" s="7">
        <f t="shared" si="108"/>
        <v>-0.37904842672992711</v>
      </c>
      <c r="ET138" s="7">
        <f t="shared" si="108"/>
        <v>0.32674779490548911</v>
      </c>
      <c r="EU138" s="7">
        <f t="shared" si="108"/>
        <v>5.3393150178588034E-2</v>
      </c>
      <c r="EV138" s="7">
        <f t="shared" si="108"/>
        <v>0.39715144033925776</v>
      </c>
      <c r="EW138" s="7">
        <f t="shared" si="108"/>
        <v>0.35037707754265823</v>
      </c>
      <c r="EX138" s="7">
        <f t="shared" si="108"/>
        <v>-8.565661771415034E-2</v>
      </c>
      <c r="EY138" s="7">
        <f t="shared" si="108"/>
        <v>-0.13637344076717128</v>
      </c>
      <c r="EZ138" s="7">
        <f t="shared" si="114"/>
        <v>-1.5508682252527217E-2</v>
      </c>
      <c r="FA138" s="7">
        <f t="shared" si="114"/>
        <v>9.8312328929874848E-2</v>
      </c>
      <c r="FB138" s="7">
        <f t="shared" si="114"/>
        <v>-0.42859015197057904</v>
      </c>
      <c r="FC138" s="7">
        <f t="shared" si="114"/>
        <v>-0.35187065153312336</v>
      </c>
      <c r="FD138" s="7">
        <f t="shared" si="114"/>
        <v>-0.38066127308053499</v>
      </c>
      <c r="FE138" s="7">
        <f t="shared" si="114"/>
        <v>-0.17290739520947884</v>
      </c>
      <c r="FF138" s="7">
        <f t="shared" si="114"/>
        <v>-0.16335333788648199</v>
      </c>
      <c r="FG138" s="7">
        <f t="shared" si="114"/>
        <v>-0.24028724020217562</v>
      </c>
      <c r="FH138" s="7">
        <f t="shared" si="114"/>
        <v>-0.23559346484961452</v>
      </c>
      <c r="FI138" s="7">
        <f t="shared" si="114"/>
        <v>-0.35184147043604241</v>
      </c>
      <c r="FJ138" s="7">
        <f t="shared" si="114"/>
        <v>-0.27058776755106706</v>
      </c>
      <c r="FK138" s="7">
        <f t="shared" si="114"/>
        <v>-0.33782949157040321</v>
      </c>
      <c r="FL138" s="7">
        <f t="shared" si="114"/>
        <v>0.26141874306309631</v>
      </c>
      <c r="FM138" s="7">
        <f t="shared" si="114"/>
        <v>0.46309709819382761</v>
      </c>
      <c r="FN138" s="7">
        <f t="shared" si="114"/>
        <v>9.2952578120346629E-3</v>
      </c>
      <c r="FO138" s="7">
        <f t="shared" si="114"/>
        <v>0.48288902956596047</v>
      </c>
      <c r="FP138" s="7">
        <f t="shared" si="109"/>
        <v>-0.19634693302208994</v>
      </c>
      <c r="FQ138" s="7">
        <f t="shared" si="109"/>
        <v>-0.29339883618171569</v>
      </c>
      <c r="FR138" s="7">
        <f t="shared" si="109"/>
        <v>-0.20381977926232508</v>
      </c>
      <c r="FS138" s="7">
        <f t="shared" si="109"/>
        <v>0.43477271125692241</v>
      </c>
      <c r="FT138" s="7">
        <f t="shared" si="109"/>
        <v>4.7718051763883551E-2</v>
      </c>
      <c r="FU138" s="7">
        <f t="shared" si="109"/>
        <v>-0.24960691194583284</v>
      </c>
      <c r="FV138" s="7">
        <f t="shared" si="109"/>
        <v>0.41653673511291633</v>
      </c>
      <c r="FW138" s="7">
        <f t="shared" si="109"/>
        <v>9.2944571990150049E-2</v>
      </c>
      <c r="FX138" s="7">
        <f t="shared" si="109"/>
        <v>0.31818566968959239</v>
      </c>
      <c r="FY138" s="7">
        <f t="shared" si="109"/>
        <v>0.46642013075056921</v>
      </c>
      <c r="FZ138" s="7">
        <f t="shared" si="109"/>
        <v>0.18128029671191115</v>
      </c>
      <c r="GA138" s="7">
        <f t="shared" si="109"/>
        <v>0.12207052672681584</v>
      </c>
      <c r="GB138" s="7">
        <f t="shared" si="109"/>
        <v>0.28621257806759104</v>
      </c>
      <c r="GC138" s="7">
        <f t="shared" si="109"/>
        <v>-0.12500874576466003</v>
      </c>
      <c r="GD138" s="7">
        <f t="shared" si="109"/>
        <v>-8.2247308922546836E-2</v>
      </c>
      <c r="GE138" s="7">
        <f t="shared" si="109"/>
        <v>-0.47276174875730703</v>
      </c>
      <c r="GF138" s="7">
        <f t="shared" si="92"/>
        <v>-0.21040513493323942</v>
      </c>
      <c r="GG138" s="7">
        <f t="shared" si="92"/>
        <v>0.21753424967835144</v>
      </c>
      <c r="GH138" s="7">
        <f t="shared" si="92"/>
        <v>-0.22989065027729794</v>
      </c>
      <c r="GI138" s="7">
        <f t="shared" si="92"/>
        <v>-0.37687469383806516</v>
      </c>
      <c r="GJ138" s="7">
        <f t="shared" si="92"/>
        <v>0.37924978359473016</v>
      </c>
      <c r="GK138" s="7">
        <f t="shared" si="92"/>
        <v>-0.25107678033116088</v>
      </c>
    </row>
    <row r="139" spans="6:193">
      <c r="F139" s="20">
        <v>137</v>
      </c>
      <c r="G139">
        <f>'Class data q'!J138</f>
        <v>-6.8083266106696829E-19</v>
      </c>
      <c r="H139" s="20">
        <f>'Class data q'!K138</f>
        <v>-1.290411049615564E-19</v>
      </c>
      <c r="J139" s="89">
        <v>-4.1024726292119158E-19</v>
      </c>
      <c r="K139" s="7">
        <f t="shared" si="119"/>
        <v>-0.30656565750183684</v>
      </c>
      <c r="L139" s="7">
        <f t="shared" si="119"/>
        <v>-0.35325004142314897</v>
      </c>
      <c r="M139" s="7">
        <f t="shared" si="119"/>
        <v>3.8747095085146288E-2</v>
      </c>
      <c r="N139" s="7">
        <f t="shared" si="119"/>
        <v>0.34407302241001414</v>
      </c>
      <c r="O139" s="7">
        <f t="shared" si="119"/>
        <v>0.22467703202200262</v>
      </c>
      <c r="P139" s="7">
        <f t="shared" si="119"/>
        <v>-0.48428386448028959</v>
      </c>
      <c r="Q139" s="7">
        <f t="shared" si="119"/>
        <v>0.1808232933567524</v>
      </c>
      <c r="R139" s="7">
        <f t="shared" si="119"/>
        <v>0.11764306598070107</v>
      </c>
      <c r="S139" s="7">
        <f t="shared" si="119"/>
        <v>3.1714755242234105E-2</v>
      </c>
      <c r="T139" s="7">
        <f t="shared" si="119"/>
        <v>-0.18926536097995572</v>
      </c>
      <c r="U139" s="7">
        <f t="shared" si="119"/>
        <v>-1.1765774803404128E-2</v>
      </c>
      <c r="V139" s="7">
        <f t="shared" si="119"/>
        <v>-0.12457957929160801</v>
      </c>
      <c r="W139" s="7">
        <f t="shared" si="119"/>
        <v>0.16669822083915764</v>
      </c>
      <c r="X139" s="7">
        <f t="shared" si="119"/>
        <v>5.4127128985032025E-2</v>
      </c>
      <c r="Y139" s="7">
        <f t="shared" si="119"/>
        <v>0.17346376053844115</v>
      </c>
      <c r="Z139" s="7">
        <f t="shared" si="119"/>
        <v>-0.25882545052384121</v>
      </c>
      <c r="AA139" s="7">
        <f t="shared" si="120"/>
        <v>-0.44466442782804472</v>
      </c>
      <c r="AB139" s="7">
        <f t="shared" si="120"/>
        <v>0.30330530265844091</v>
      </c>
      <c r="AC139" s="7">
        <f t="shared" si="120"/>
        <v>0.12490935876137588</v>
      </c>
      <c r="AD139" s="7">
        <f t="shared" si="120"/>
        <v>3.6292071457087127E-2</v>
      </c>
      <c r="AE139" s="7">
        <f t="shared" si="120"/>
        <v>0.33583496290340564</v>
      </c>
      <c r="AF139" s="7">
        <f t="shared" si="120"/>
        <v>0.26313107018780491</v>
      </c>
      <c r="AG139" s="7">
        <f t="shared" si="120"/>
        <v>-0.1194137167809779</v>
      </c>
      <c r="AH139" s="7">
        <f t="shared" si="120"/>
        <v>0.12875089054446187</v>
      </c>
      <c r="AI139" s="7">
        <f t="shared" si="120"/>
        <v>0.4796327515032317</v>
      </c>
      <c r="AJ139" s="7">
        <f t="shared" si="120"/>
        <v>0.27183835131972955</v>
      </c>
      <c r="AK139" s="7">
        <f t="shared" si="120"/>
        <v>0.2330111780542552</v>
      </c>
      <c r="AL139" s="7">
        <f t="shared" si="120"/>
        <v>0.19861832875938035</v>
      </c>
      <c r="AM139" s="7">
        <f t="shared" si="120"/>
        <v>-7.6471583573493263E-2</v>
      </c>
      <c r="AN139" s="7">
        <f t="shared" si="120"/>
        <v>-7.0862250780237446E-2</v>
      </c>
      <c r="AO139" s="7">
        <f t="shared" si="120"/>
        <v>-0.20673424385414485</v>
      </c>
      <c r="AP139" s="7">
        <f t="shared" si="120"/>
        <v>-0.36975840350376776</v>
      </c>
      <c r="AQ139" s="7">
        <f t="shared" si="118"/>
        <v>0.22053865624501023</v>
      </c>
      <c r="AR139" s="7">
        <f t="shared" si="118"/>
        <v>-0.20673424385414485</v>
      </c>
      <c r="AS139" s="7">
        <f t="shared" si="118"/>
        <v>-0.12522216402933339</v>
      </c>
      <c r="AT139" s="7">
        <f t="shared" si="118"/>
        <v>-0.20673424385414485</v>
      </c>
      <c r="AU139" s="7">
        <f t="shared" si="118"/>
        <v>-0.36975840350376776</v>
      </c>
      <c r="AV139" s="7">
        <f t="shared" si="118"/>
        <v>-0.20673424385414485</v>
      </c>
      <c r="AW139" s="7">
        <f t="shared" si="118"/>
        <v>-0.36975840350376776</v>
      </c>
      <c r="AX139" s="7">
        <f t="shared" si="118"/>
        <v>-0.36975840350376776</v>
      </c>
      <c r="AY139" s="7">
        <f t="shared" si="118"/>
        <v>-0.20673424385414485</v>
      </c>
      <c r="AZ139" s="7">
        <f t="shared" si="118"/>
        <v>-0.36975840350376776</v>
      </c>
      <c r="BA139" s="7">
        <f t="shared" si="118"/>
        <v>0.22053865624501023</v>
      </c>
      <c r="BB139" s="7">
        <f t="shared" si="118"/>
        <v>-0.28824632367895631</v>
      </c>
      <c r="BC139" s="7">
        <f t="shared" si="118"/>
        <v>0.11440486004979178</v>
      </c>
      <c r="BD139" s="7">
        <f t="shared" si="118"/>
        <v>-0.20673424385414485</v>
      </c>
      <c r="BE139" s="7">
        <f t="shared" si="118"/>
        <v>-0.28824632367895631</v>
      </c>
      <c r="BF139" s="7">
        <f t="shared" si="118"/>
        <v>-0.20673424385414485</v>
      </c>
      <c r="BG139" s="7">
        <f t="shared" si="115"/>
        <v>0.22053865624501023</v>
      </c>
      <c r="BH139" s="7">
        <f t="shared" si="115"/>
        <v>0.22053865624501023</v>
      </c>
      <c r="BI139" s="7">
        <f t="shared" si="115"/>
        <v>0.11440486004979178</v>
      </c>
      <c r="BJ139" s="7">
        <f t="shared" si="115"/>
        <v>-7.1860414239117265E-2</v>
      </c>
      <c r="BK139" s="7">
        <f t="shared" si="115"/>
        <v>-0.49416615481547765</v>
      </c>
      <c r="BL139" s="7">
        <f t="shared" si="115"/>
        <v>-0.44419135316785041</v>
      </c>
      <c r="BM139" s="7">
        <f t="shared" si="115"/>
        <v>0.32159628833842802</v>
      </c>
      <c r="BN139" s="7">
        <f t="shared" si="115"/>
        <v>-2.5173751971863112E-11</v>
      </c>
      <c r="BO139" s="7">
        <f t="shared" si="115"/>
        <v>-1.021138729129234E-11</v>
      </c>
      <c r="BP139" s="7">
        <f t="shared" si="115"/>
        <v>-2.4122881470134416E-10</v>
      </c>
      <c r="BQ139" s="7">
        <f t="shared" si="115"/>
        <v>-1.4749584886786238E-9</v>
      </c>
      <c r="BR139" s="7">
        <f t="shared" si="115"/>
        <v>-6.846574640562153E-9</v>
      </c>
      <c r="BS139" s="7">
        <f t="shared" si="115"/>
        <v>7.3802883692497705E-12</v>
      </c>
      <c r="BT139" s="7">
        <f t="shared" si="115"/>
        <v>-9.0889518133963065E-12</v>
      </c>
      <c r="BU139" s="7">
        <f t="shared" si="115"/>
        <v>-0.30656565750183684</v>
      </c>
      <c r="BV139" s="7">
        <f t="shared" si="115"/>
        <v>-0.35325004142314897</v>
      </c>
      <c r="BW139" s="7">
        <f t="shared" si="117"/>
        <v>3.8747095085146288E-2</v>
      </c>
      <c r="BX139" s="7">
        <f t="shared" si="117"/>
        <v>0.34407302241001414</v>
      </c>
      <c r="BY139" s="7">
        <f t="shared" si="117"/>
        <v>0.22467703202200262</v>
      </c>
      <c r="BZ139" s="7">
        <f t="shared" si="117"/>
        <v>-0.39308614061156189</v>
      </c>
      <c r="CA139" s="7">
        <f t="shared" si="117"/>
        <v>-0.22505665448575363</v>
      </c>
      <c r="CB139" s="7">
        <f t="shared" si="117"/>
        <v>8.1109980194853604E-2</v>
      </c>
      <c r="CC139" s="7">
        <f t="shared" si="117"/>
        <v>0.42103921294334601</v>
      </c>
      <c r="CD139" s="7">
        <f t="shared" si="117"/>
        <v>-2.6388983034046243E-2</v>
      </c>
      <c r="CE139" s="7">
        <f t="shared" si="117"/>
        <v>-0.10406356028249408</v>
      </c>
      <c r="CF139" s="7">
        <f t="shared" si="117"/>
        <v>-0.27774744480703362</v>
      </c>
      <c r="CG139" s="7">
        <f t="shared" si="117"/>
        <v>9.9829639272729143E-2</v>
      </c>
      <c r="CH139" s="7">
        <f t="shared" si="117"/>
        <v>0.252005379854495</v>
      </c>
      <c r="CI139" s="7">
        <f t="shared" si="117"/>
        <v>0.20089846791377974</v>
      </c>
      <c r="CJ139" s="7">
        <f t="shared" si="117"/>
        <v>0.24258853804435798</v>
      </c>
      <c r="CK139" s="7">
        <f t="shared" si="117"/>
        <v>-0.27561463169597811</v>
      </c>
      <c r="CL139" s="7">
        <f t="shared" si="117"/>
        <v>-0.25005702036654176</v>
      </c>
      <c r="CM139" s="7">
        <f t="shared" si="116"/>
        <v>-0.23776626158939607</v>
      </c>
      <c r="CN139" s="7">
        <f t="shared" si="116"/>
        <v>0.45317867332390449</v>
      </c>
      <c r="CO139" s="7">
        <f t="shared" si="116"/>
        <v>-4.5855081930838537E-2</v>
      </c>
      <c r="CP139" s="7">
        <f t="shared" si="116"/>
        <v>-0.45956106989775236</v>
      </c>
      <c r="CQ139" s="7">
        <f t="shared" si="116"/>
        <v>-0.21272435251408695</v>
      </c>
      <c r="CR139" s="7">
        <f t="shared" si="116"/>
        <v>-0.39002392090827698</v>
      </c>
      <c r="CS139" s="7">
        <f t="shared" si="116"/>
        <v>-0.16015765589249042</v>
      </c>
      <c r="CT139" s="7">
        <f t="shared" si="116"/>
        <v>-6.9829669849113429E-2</v>
      </c>
      <c r="CU139" s="7">
        <f t="shared" si="116"/>
        <v>0.48403750670154722</v>
      </c>
      <c r="CV139" s="7">
        <f t="shared" si="116"/>
        <v>-0.24679257891189366</v>
      </c>
      <c r="CW139" s="7">
        <f t="shared" si="116"/>
        <v>0.40417962862515688</v>
      </c>
      <c r="CX139" s="7">
        <f t="shared" si="113"/>
        <v>-0.28664852170775279</v>
      </c>
      <c r="CY139" s="7">
        <f t="shared" si="113"/>
        <v>-0.27585489561027376</v>
      </c>
      <c r="CZ139" s="7">
        <f t="shared" si="113"/>
        <v>-0.47966244754723331</v>
      </c>
      <c r="DA139" s="7">
        <f t="shared" si="113"/>
        <v>0.3705737476585238</v>
      </c>
      <c r="DB139" s="7">
        <f t="shared" si="113"/>
        <v>0.40257149109258572</v>
      </c>
      <c r="DC139" s="7">
        <f t="shared" si="123"/>
        <v>6.2016467436965025E-2</v>
      </c>
      <c r="DD139" s="7">
        <f t="shared" si="123"/>
        <v>7.7048291046937695E-2</v>
      </c>
      <c r="DE139" s="7">
        <f t="shared" si="123"/>
        <v>0.2677441682684385</v>
      </c>
      <c r="DF139" s="7">
        <f t="shared" si="123"/>
        <v>7.4594599080842015E-3</v>
      </c>
      <c r="DG139" s="7">
        <f t="shared" si="123"/>
        <v>4.0727241401564505E-3</v>
      </c>
      <c r="DH139" s="7">
        <f t="shared" si="123"/>
        <v>-0.46696377700357994</v>
      </c>
      <c r="DI139" s="7">
        <f t="shared" si="123"/>
        <v>-5.9999504214771515E-2</v>
      </c>
      <c r="DJ139" s="7">
        <f t="shared" si="123"/>
        <v>0.30421783819776932</v>
      </c>
      <c r="DK139" s="7">
        <f t="shared" si="123"/>
        <v>0.46275533853548967</v>
      </c>
      <c r="DL139" s="7">
        <f t="shared" si="123"/>
        <v>0.42228924528507861</v>
      </c>
      <c r="DM139" s="7">
        <f t="shared" si="123"/>
        <v>-0.24819155189576014</v>
      </c>
      <c r="DN139" s="7">
        <f t="shared" si="123"/>
        <v>-0.3116832208882081</v>
      </c>
      <c r="DO139" s="7">
        <f t="shared" si="123"/>
        <v>1.6469086737683991E-2</v>
      </c>
      <c r="DP139" s="7">
        <f t="shared" si="123"/>
        <v>-6.0373251185271148E-2</v>
      </c>
      <c r="DQ139" s="7">
        <f t="shared" si="123"/>
        <v>-0.2701094980860802</v>
      </c>
      <c r="DR139" s="7">
        <f t="shared" si="123"/>
        <v>0.32180596282260465</v>
      </c>
      <c r="DS139" s="7">
        <f t="shared" si="122"/>
        <v>-0.21830016321245305</v>
      </c>
      <c r="DT139" s="7">
        <f t="shared" si="122"/>
        <v>0.31652039982549507</v>
      </c>
      <c r="DU139" s="7">
        <f t="shared" si="122"/>
        <v>0.31617574406045357</v>
      </c>
      <c r="DV139" s="7">
        <f t="shared" si="122"/>
        <v>0.23731744141395694</v>
      </c>
      <c r="DW139" s="7">
        <f t="shared" si="122"/>
        <v>-0.39756509325342004</v>
      </c>
      <c r="DX139" s="7">
        <f t="shared" si="122"/>
        <v>0.43284454329262756</v>
      </c>
      <c r="DY139" s="7">
        <f t="shared" si="122"/>
        <v>0.40341560539533305</v>
      </c>
      <c r="DZ139" s="7">
        <f t="shared" si="122"/>
        <v>-0.41869278459263759</v>
      </c>
      <c r="EA139" s="7">
        <f t="shared" si="122"/>
        <v>0.29221865800299796</v>
      </c>
      <c r="EB139" s="7">
        <f t="shared" si="122"/>
        <v>0.3070381008084504</v>
      </c>
      <c r="EC139" s="7">
        <f t="shared" si="122"/>
        <v>0.30332047009079499</v>
      </c>
      <c r="ED139" s="7">
        <f t="shared" si="122"/>
        <v>0.27159465935767524</v>
      </c>
      <c r="EE139" s="7">
        <f t="shared" si="122"/>
        <v>-0.48818830863788931</v>
      </c>
      <c r="EF139" s="7">
        <f t="shared" si="122"/>
        <v>-0.43027745677423535</v>
      </c>
      <c r="EG139" s="7">
        <f t="shared" si="122"/>
        <v>-0.3959580567114831</v>
      </c>
      <c r="EH139" s="7">
        <f t="shared" si="122"/>
        <v>0.36037896327358004</v>
      </c>
      <c r="EI139" s="7">
        <f t="shared" si="111"/>
        <v>0.13215670580213823</v>
      </c>
      <c r="EJ139" s="7">
        <f t="shared" si="108"/>
        <v>0.13742215892990095</v>
      </c>
      <c r="EK139" s="7">
        <f t="shared" si="108"/>
        <v>-0.20929668285437997</v>
      </c>
      <c r="EL139" s="7">
        <f t="shared" si="108"/>
        <v>-0.49974430914383505</v>
      </c>
      <c r="EM139" s="7">
        <f t="shared" si="108"/>
        <v>0.29222877071868347</v>
      </c>
      <c r="EN139" s="7">
        <f t="shared" ref="EN139:FC180" si="124">IF(MOD(EN$3/$J139,1)&gt;0.5,-(1-MOD(EN$3/$J139,1)),MOD(EN$3/$J139,1))</f>
        <v>-0.1842208331581352</v>
      </c>
      <c r="EO139" s="7">
        <f t="shared" si="124"/>
        <v>-0.34043338590718131</v>
      </c>
      <c r="EP139" s="7">
        <f t="shared" si="124"/>
        <v>0</v>
      </c>
      <c r="EQ139" s="7">
        <f t="shared" si="124"/>
        <v>0.46443116556105002</v>
      </c>
      <c r="ER139" s="7">
        <f t="shared" si="124"/>
        <v>0.30245373575721968</v>
      </c>
      <c r="ES139" s="7">
        <f t="shared" si="124"/>
        <v>3.0510499967423721E-2</v>
      </c>
      <c r="ET139" s="7">
        <f t="shared" si="124"/>
        <v>-0.1386070401607653</v>
      </c>
      <c r="EU139" s="7">
        <f t="shared" si="124"/>
        <v>6.7309331736084665E-2</v>
      </c>
      <c r="EV139" s="7">
        <f t="shared" si="124"/>
        <v>-0.34090072887409184</v>
      </c>
      <c r="EW139" s="7">
        <f t="shared" si="124"/>
        <v>-0.41852589976679366</v>
      </c>
      <c r="EX139" s="7">
        <f t="shared" si="124"/>
        <v>-0.48258624894169655</v>
      </c>
      <c r="EY139" s="7">
        <f t="shared" si="124"/>
        <v>9.2812418839475441E-2</v>
      </c>
      <c r="EZ139" s="7">
        <f t="shared" si="124"/>
        <v>-0.36617107720204922</v>
      </c>
      <c r="FA139" s="7">
        <f t="shared" si="124"/>
        <v>0.14185570112418766</v>
      </c>
      <c r="FB139" s="7">
        <f t="shared" si="124"/>
        <v>-0.39214067915370299</v>
      </c>
      <c r="FC139" s="7">
        <f t="shared" si="124"/>
        <v>0.41604721423654045</v>
      </c>
      <c r="FD139" s="7">
        <f t="shared" si="114"/>
        <v>0.36826725991747478</v>
      </c>
      <c r="FE139" s="7">
        <f t="shared" si="114"/>
        <v>-0.28695134041940351</v>
      </c>
      <c r="FF139" s="7">
        <f t="shared" si="114"/>
        <v>-0.27109574585702911</v>
      </c>
      <c r="FG139" s="7">
        <f t="shared" si="114"/>
        <v>-0.3987726816320325</v>
      </c>
      <c r="FH139" s="7">
        <f t="shared" si="114"/>
        <v>-9.4257391211328923E-2</v>
      </c>
      <c r="FI139" s="7">
        <f t="shared" si="114"/>
        <v>0.33126414896236867</v>
      </c>
      <c r="FJ139" s="7">
        <f t="shared" si="114"/>
        <v>-2.1242506947629636E-3</v>
      </c>
      <c r="FK139" s="7">
        <f t="shared" si="114"/>
        <v>0.37581811900670203</v>
      </c>
      <c r="FL139" s="7">
        <f t="shared" si="114"/>
        <v>0.39087236520501278</v>
      </c>
      <c r="FM139" s="7">
        <f t="shared" si="114"/>
        <v>4.4704258350776627E-2</v>
      </c>
      <c r="FN139" s="7">
        <f t="shared" si="114"/>
        <v>-5.504920549782355E-3</v>
      </c>
      <c r="FO139" s="7">
        <f t="shared" si="114"/>
        <v>-0.49607742104723229</v>
      </c>
      <c r="FP139" s="7">
        <f t="shared" si="109"/>
        <v>9.9783201970378599E-2</v>
      </c>
      <c r="FQ139" s="7">
        <f t="shared" si="109"/>
        <v>-0.18871270503925075</v>
      </c>
      <c r="FR139" s="7">
        <f t="shared" si="109"/>
        <v>0.49171537490964567</v>
      </c>
      <c r="FS139" s="7">
        <f t="shared" si="109"/>
        <v>0.18976860855704558</v>
      </c>
      <c r="FT139" s="7">
        <f t="shared" si="109"/>
        <v>1.5290812432262157E-2</v>
      </c>
      <c r="FU139" s="7">
        <f t="shared" ref="FU139:GJ180" si="125">IF(MOD(FU$3/$J139,1)&gt;0.5,-(1-MOD(FU$3/$J139,1)),MOD(FU$3/$J139,1))</f>
        <v>-0.4142392977121101</v>
      </c>
      <c r="FV139" s="7">
        <f t="shared" si="125"/>
        <v>0.3508370732294388</v>
      </c>
      <c r="FW139" s="7">
        <f t="shared" si="125"/>
        <v>0.47338093682163729</v>
      </c>
      <c r="FX139" s="7">
        <f t="shared" si="125"/>
        <v>0.14501661314934466</v>
      </c>
      <c r="FY139" s="7">
        <f t="shared" si="125"/>
        <v>-0.22594472286554812</v>
      </c>
      <c r="FZ139" s="7">
        <f t="shared" si="125"/>
        <v>0.25824641277283966</v>
      </c>
      <c r="GA139" s="7">
        <f t="shared" si="125"/>
        <v>0.11295388818416541</v>
      </c>
      <c r="GB139" s="7">
        <f t="shared" si="125"/>
        <v>0.21754125824833181</v>
      </c>
      <c r="GC139" s="7">
        <f t="shared" si="125"/>
        <v>-0.35988368372909463</v>
      </c>
      <c r="GD139" s="7">
        <f t="shared" si="125"/>
        <v>0.49844932964674626</v>
      </c>
      <c r="GE139" s="7">
        <f t="shared" si="125"/>
        <v>0.38286854601449249</v>
      </c>
      <c r="GF139" s="7">
        <f t="shared" si="125"/>
        <v>0.1575927962978767</v>
      </c>
      <c r="GG139" s="7">
        <f t="shared" si="125"/>
        <v>0.14395048695985224</v>
      </c>
      <c r="GH139" s="7">
        <f t="shared" si="125"/>
        <v>-5.1296242172611528E-3</v>
      </c>
      <c r="GI139" s="7">
        <f t="shared" si="125"/>
        <v>-0.11461401191057519</v>
      </c>
      <c r="GJ139" s="7">
        <f t="shared" si="125"/>
        <v>-0.24576187551519979</v>
      </c>
      <c r="GK139" s="7">
        <f t="shared" si="92"/>
        <v>0.15768734099513182</v>
      </c>
    </row>
    <row r="140" spans="6:193">
      <c r="F140" s="20">
        <v>138</v>
      </c>
      <c r="G140">
        <f>'Class data q'!J139</f>
        <v>-4.1024726292119158E-19</v>
      </c>
      <c r="H140" s="20">
        <f>'Class data q'!K139</f>
        <v>-1.5405596033679465E-19</v>
      </c>
      <c r="J140" s="88">
        <v>-1.4212734032502942E-18</v>
      </c>
      <c r="K140" s="7">
        <f t="shared" si="119"/>
        <v>0.20015821049972121</v>
      </c>
      <c r="L140" s="7">
        <f t="shared" si="119"/>
        <v>-0.23602177901888799</v>
      </c>
      <c r="M140" s="7">
        <f t="shared" si="119"/>
        <v>-0.12287271708773173</v>
      </c>
      <c r="N140" s="7">
        <f t="shared" si="119"/>
        <v>-0.16879807413272174</v>
      </c>
      <c r="O140" s="7">
        <f t="shared" si="119"/>
        <v>-0.35785214781090169</v>
      </c>
      <c r="P140" s="7">
        <f t="shared" si="119"/>
        <v>0.1937290075163105</v>
      </c>
      <c r="Q140" s="7">
        <f t="shared" si="119"/>
        <v>1.2851591213916436E-2</v>
      </c>
      <c r="R140" s="7">
        <f t="shared" si="119"/>
        <v>0.28914022430495834</v>
      </c>
      <c r="S140" s="7">
        <f t="shared" si="119"/>
        <v>0.12502875728922902</v>
      </c>
      <c r="T140" s="7">
        <f t="shared" si="119"/>
        <v>0.23401666832908463</v>
      </c>
      <c r="U140" s="7">
        <f t="shared" si="119"/>
        <v>-0.13745313952206528</v>
      </c>
      <c r="V140" s="7">
        <f t="shared" si="119"/>
        <v>-0.45866425653035725</v>
      </c>
      <c r="W140" s="7">
        <f t="shared" si="119"/>
        <v>-0.24053062085472043</v>
      </c>
      <c r="X140" s="7">
        <f t="shared" si="119"/>
        <v>0.3042713445900781</v>
      </c>
      <c r="Y140" s="7">
        <f t="shared" si="119"/>
        <v>5.0069911119261457E-2</v>
      </c>
      <c r="Z140" s="7">
        <f t="shared" si="119"/>
        <v>5.9347611544740109E-2</v>
      </c>
      <c r="AA140" s="7">
        <f t="shared" si="120"/>
        <v>0.1602963215700148</v>
      </c>
      <c r="AB140" s="7">
        <f t="shared" si="120"/>
        <v>0.37619604499989423</v>
      </c>
      <c r="AC140" s="7">
        <f t="shared" si="120"/>
        <v>0.32470247062311069</v>
      </c>
      <c r="AD140" s="7">
        <f t="shared" si="120"/>
        <v>0.2991232967069975</v>
      </c>
      <c r="AE140" s="7">
        <f t="shared" si="120"/>
        <v>-0.32576666954064681</v>
      </c>
      <c r="AF140" s="7">
        <f t="shared" si="120"/>
        <v>-7.863852714389985E-2</v>
      </c>
      <c r="AG140" s="7">
        <f t="shared" si="120"/>
        <v>-3.4468491672756119E-2</v>
      </c>
      <c r="AH140" s="7">
        <f t="shared" si="120"/>
        <v>0.32581131983947659</v>
      </c>
      <c r="AI140" s="7">
        <f t="shared" si="120"/>
        <v>0.14377340591533994</v>
      </c>
      <c r="AJ140" s="7">
        <f t="shared" si="120"/>
        <v>0.45222548732260748</v>
      </c>
      <c r="AK140" s="7">
        <f t="shared" si="120"/>
        <v>0.41868253432665625</v>
      </c>
      <c r="AL140" s="7">
        <f t="shared" si="120"/>
        <v>0.31929225825628293</v>
      </c>
      <c r="AM140" s="7">
        <f t="shared" si="120"/>
        <v>0.35196126287007701</v>
      </c>
      <c r="AN140" s="7">
        <f t="shared" si="120"/>
        <v>0.10835126812639828</v>
      </c>
      <c r="AO140" s="7">
        <f t="shared" si="120"/>
        <v>-0.48237800941978215</v>
      </c>
      <c r="AP140" s="7">
        <f t="shared" si="120"/>
        <v>0.47056544598201633</v>
      </c>
      <c r="AQ140" s="7">
        <f t="shared" si="118"/>
        <v>0.35230564497226757</v>
      </c>
      <c r="AR140" s="7">
        <f t="shared" si="118"/>
        <v>-0.48237800941978215</v>
      </c>
      <c r="AS140" s="7">
        <f t="shared" si="118"/>
        <v>-0.45884973712068133</v>
      </c>
      <c r="AT140" s="7">
        <f t="shared" si="118"/>
        <v>-0.48237800941978215</v>
      </c>
      <c r="AU140" s="7">
        <f t="shared" si="118"/>
        <v>0.47056544598201633</v>
      </c>
      <c r="AV140" s="7">
        <f t="shared" si="118"/>
        <v>-0.48237800941978215</v>
      </c>
      <c r="AW140" s="7">
        <f t="shared" si="118"/>
        <v>0.47056544598201633</v>
      </c>
      <c r="AX140" s="7">
        <f t="shared" si="118"/>
        <v>0.47056544598201633</v>
      </c>
      <c r="AY140" s="7">
        <f t="shared" si="118"/>
        <v>-0.48237800941978215</v>
      </c>
      <c r="AZ140" s="7">
        <f t="shared" si="118"/>
        <v>0.47056544598201633</v>
      </c>
      <c r="BA140" s="7">
        <f t="shared" si="118"/>
        <v>0.35230564497226757</v>
      </c>
      <c r="BB140" s="7">
        <f t="shared" si="118"/>
        <v>0.49409371828111714</v>
      </c>
      <c r="BC140" s="7">
        <f t="shared" si="118"/>
        <v>0.32167037149641814</v>
      </c>
      <c r="BD140" s="7">
        <f t="shared" si="118"/>
        <v>-0.48237800941978215</v>
      </c>
      <c r="BE140" s="7">
        <f t="shared" si="118"/>
        <v>0.49409371828111714</v>
      </c>
      <c r="BF140" s="7">
        <f t="shared" si="118"/>
        <v>-0.48237800941978215</v>
      </c>
      <c r="BG140" s="7">
        <f t="shared" si="115"/>
        <v>0.35230564497226757</v>
      </c>
      <c r="BH140" s="7">
        <f t="shared" si="115"/>
        <v>0.35230564497226757</v>
      </c>
      <c r="BI140" s="7">
        <f t="shared" si="115"/>
        <v>0.32167037149641814</v>
      </c>
      <c r="BJ140" s="7">
        <f t="shared" si="115"/>
        <v>-0.44344699212731253</v>
      </c>
      <c r="BK140" s="7">
        <f t="shared" si="115"/>
        <v>0.30059846187038386</v>
      </c>
      <c r="BL140" s="7">
        <f t="shared" si="115"/>
        <v>0.1604328734706261</v>
      </c>
      <c r="BM140" s="7">
        <f t="shared" si="115"/>
        <v>0.38147569548387927</v>
      </c>
      <c r="BN140" s="7">
        <f t="shared" si="115"/>
        <v>-7.266298673869187E-12</v>
      </c>
      <c r="BO140" s="7">
        <f t="shared" si="115"/>
        <v>-2.9475311080773281E-12</v>
      </c>
      <c r="BP140" s="7">
        <f t="shared" si="115"/>
        <v>-6.9630079480020868E-11</v>
      </c>
      <c r="BQ140" s="7">
        <f t="shared" si="115"/>
        <v>-4.2574332947964422E-10</v>
      </c>
      <c r="BR140" s="7">
        <f t="shared" si="115"/>
        <v>-1.9762478320473065E-9</v>
      </c>
      <c r="BS140" s="7">
        <f t="shared" si="115"/>
        <v>2.130303076191893E-12</v>
      </c>
      <c r="BT140" s="7">
        <f t="shared" si="115"/>
        <v>-2.6234570071892449E-12</v>
      </c>
      <c r="BU140" s="7">
        <f t="shared" si="115"/>
        <v>0.20015821049972121</v>
      </c>
      <c r="BV140" s="7">
        <f t="shared" si="115"/>
        <v>-0.23602177901888799</v>
      </c>
      <c r="BW140" s="7">
        <f t="shared" si="112"/>
        <v>-0.12287271708773173</v>
      </c>
      <c r="BX140" s="7">
        <f t="shared" si="117"/>
        <v>-0.16879807413272174</v>
      </c>
      <c r="BY140" s="7">
        <f t="shared" si="117"/>
        <v>-0.35785214781090169</v>
      </c>
      <c r="BZ140" s="7">
        <f t="shared" si="117"/>
        <v>0.17518427423861113</v>
      </c>
      <c r="CA140" s="7">
        <f t="shared" si="117"/>
        <v>0.22368559468513718</v>
      </c>
      <c r="CB140" s="7">
        <f t="shared" si="117"/>
        <v>0.31205988184781047</v>
      </c>
      <c r="CC140" s="7">
        <f t="shared" si="117"/>
        <v>0.41017966443366027</v>
      </c>
      <c r="CD140" s="7">
        <f t="shared" si="117"/>
        <v>-0.43032176924596632</v>
      </c>
      <c r="CE140" s="7">
        <f t="shared" si="117"/>
        <v>0.25860996997826419</v>
      </c>
      <c r="CF140" s="7">
        <f t="shared" si="117"/>
        <v>-0.21422813007395713</v>
      </c>
      <c r="CG140" s="7">
        <f t="shared" si="117"/>
        <v>0.3174632679112897</v>
      </c>
      <c r="CH140" s="7">
        <f t="shared" si="117"/>
        <v>0.3613884415716882</v>
      </c>
      <c r="CI140" s="7">
        <f t="shared" si="117"/>
        <v>-7.6068100375893066E-2</v>
      </c>
      <c r="CJ140" s="7">
        <f t="shared" si="117"/>
        <v>0.22461331609608948</v>
      </c>
      <c r="CK140" s="7">
        <f t="shared" si="117"/>
        <v>0.20909215212729179</v>
      </c>
      <c r="CL140" s="7">
        <f t="shared" si="117"/>
        <v>-0.20623535344853161</v>
      </c>
      <c r="CM140" s="7">
        <f t="shared" si="116"/>
        <v>-0.31621090778872096</v>
      </c>
      <c r="CN140" s="7">
        <f t="shared" si="116"/>
        <v>0.16102177590695987</v>
      </c>
      <c r="CO140" s="7">
        <f t="shared" si="116"/>
        <v>-0.39487316802108996</v>
      </c>
      <c r="CP140" s="7">
        <f t="shared" si="116"/>
        <v>4.2473187195009032E-2</v>
      </c>
      <c r="CQ140" s="7">
        <f t="shared" si="116"/>
        <v>-0.45389423471437951</v>
      </c>
      <c r="CR140" s="7">
        <f t="shared" si="116"/>
        <v>3.1156561085705192E-2</v>
      </c>
      <c r="CS140" s="7">
        <f t="shared" si="116"/>
        <v>0.26295226242080094</v>
      </c>
      <c r="CT140" s="7">
        <f t="shared" si="116"/>
        <v>-6.2399174058722195E-2</v>
      </c>
      <c r="CU140" s="7">
        <f t="shared" si="116"/>
        <v>-0.27330926695491442</v>
      </c>
      <c r="CV140" s="7">
        <f t="shared" si="116"/>
        <v>-7.2411660856499083E-2</v>
      </c>
      <c r="CW140" s="7">
        <f t="shared" si="116"/>
        <v>-1.7391466031952629E-2</v>
      </c>
      <c r="CX140" s="7">
        <f t="shared" si="113"/>
        <v>0.49455492010469115</v>
      </c>
      <c r="CY140" s="7">
        <f t="shared" si="113"/>
        <v>0.49767047517900626</v>
      </c>
      <c r="CZ140" s="7">
        <f t="shared" si="113"/>
        <v>0.30478492324748441</v>
      </c>
      <c r="DA140" s="7">
        <f t="shared" si="113"/>
        <v>-0.31573940010015478</v>
      </c>
      <c r="DB140" s="7">
        <f t="shared" si="113"/>
        <v>0.40484899946495123</v>
      </c>
      <c r="DC140" s="7">
        <f t="shared" si="123"/>
        <v>1.7900909117044533E-2</v>
      </c>
      <c r="DD140" s="7">
        <f t="shared" si="123"/>
        <v>2.2239810048141063E-2</v>
      </c>
      <c r="DE140" s="7">
        <f t="shared" si="123"/>
        <v>7.7283731577642262E-2</v>
      </c>
      <c r="DF140" s="7">
        <f t="shared" si="123"/>
        <v>2.1531557567766465E-3</v>
      </c>
      <c r="DG140" s="7">
        <f t="shared" si="123"/>
        <v>1.1755823526362055E-3</v>
      </c>
      <c r="DH140" s="7">
        <f t="shared" si="123"/>
        <v>0.15385966628380018</v>
      </c>
      <c r="DI140" s="7">
        <f t="shared" si="123"/>
        <v>-1.7318717373059678E-2</v>
      </c>
      <c r="DJ140" s="7">
        <f t="shared" si="123"/>
        <v>8.7811771589493395E-2</v>
      </c>
      <c r="DK140" s="7">
        <f t="shared" si="123"/>
        <v>0.13357325241026932</v>
      </c>
      <c r="DL140" s="7">
        <f t="shared" si="123"/>
        <v>-0.30081184196575039</v>
      </c>
      <c r="DM140" s="7">
        <f t="shared" si="123"/>
        <v>0.21700776034396624</v>
      </c>
      <c r="DN140" s="7">
        <f t="shared" si="123"/>
        <v>0.19868103772825921</v>
      </c>
      <c r="DO140" s="7">
        <f t="shared" si="123"/>
        <v>-0.41795088706543104</v>
      </c>
      <c r="DP140" s="7">
        <f t="shared" si="123"/>
        <v>0.27122107610487339</v>
      </c>
      <c r="DQ140" s="7">
        <f t="shared" si="123"/>
        <v>0.21068119614254688</v>
      </c>
      <c r="DR140" s="7">
        <f t="shared" si="123"/>
        <v>0.38153621753617484</v>
      </c>
      <c r="DS140" s="7">
        <f t="shared" si="122"/>
        <v>-0.48571648514800025</v>
      </c>
      <c r="DT140" s="7">
        <f t="shared" si="122"/>
        <v>-0.33134177326038905</v>
      </c>
      <c r="DU140" s="7">
        <f t="shared" si="122"/>
        <v>-0.33144125734553065</v>
      </c>
      <c r="DV140" s="7">
        <f t="shared" si="122"/>
        <v>0.35714880229510304</v>
      </c>
      <c r="DW140" s="7">
        <f t="shared" si="122"/>
        <v>0.46253910964545675</v>
      </c>
      <c r="DX140" s="7">
        <f t="shared" si="122"/>
        <v>0.41358724558771381</v>
      </c>
      <c r="DY140" s="7">
        <f t="shared" si="122"/>
        <v>0.40509265109559645</v>
      </c>
      <c r="DZ140" s="7">
        <f t="shared" si="122"/>
        <v>-0.25491167465891029</v>
      </c>
      <c r="EA140" s="7">
        <f t="shared" si="122"/>
        <v>-0.47241339051227893</v>
      </c>
      <c r="EB140" s="7">
        <f t="shared" si="122"/>
        <v>0.37727350850591401</v>
      </c>
      <c r="EC140" s="7">
        <f t="shared" si="122"/>
        <v>0.37620042304397405</v>
      </c>
      <c r="ED140" s="7">
        <f t="shared" si="122"/>
        <v>0.36704284154877875</v>
      </c>
      <c r="EE140" s="7">
        <f t="shared" si="122"/>
        <v>0.14773325458155698</v>
      </c>
      <c r="EF140" s="7">
        <f t="shared" si="122"/>
        <v>0.16444908731026858</v>
      </c>
      <c r="EG140" s="7">
        <f t="shared" si="122"/>
        <v>0.46300297700639959</v>
      </c>
      <c r="EH140" s="7">
        <f t="shared" si="122"/>
        <v>0.10402254974958298</v>
      </c>
      <c r="EI140" s="7">
        <f t="shared" si="111"/>
        <v>0.32679440049396685</v>
      </c>
      <c r="EJ140" s="7">
        <f t="shared" si="111"/>
        <v>0.32831426129538938</v>
      </c>
      <c r="EK140" s="7">
        <f t="shared" si="111"/>
        <v>0.22823467384942803</v>
      </c>
      <c r="EL140" s="7">
        <f t="shared" si="111"/>
        <v>0.1443976419070086</v>
      </c>
      <c r="EM140" s="7">
        <f t="shared" si="111"/>
        <v>0.37299882981205446</v>
      </c>
      <c r="EN140" s="7">
        <f t="shared" si="111"/>
        <v>0.23547275955467073</v>
      </c>
      <c r="EO140" s="7">
        <f t="shared" si="111"/>
        <v>0.47903004412098316</v>
      </c>
      <c r="EP140" s="7">
        <f t="shared" si="111"/>
        <v>0.28864767467188346</v>
      </c>
      <c r="EQ140" s="7">
        <f t="shared" si="111"/>
        <v>0</v>
      </c>
      <c r="ER140" s="7">
        <f t="shared" si="111"/>
        <v>0.37595024219402923</v>
      </c>
      <c r="ES140" s="7">
        <f t="shared" si="111"/>
        <v>0.29745445954055694</v>
      </c>
      <c r="ET140" s="7">
        <f t="shared" si="111"/>
        <v>0.11458209885197657</v>
      </c>
      <c r="EU140" s="7">
        <f t="shared" si="111"/>
        <v>0.46266705544875664</v>
      </c>
      <c r="EV140" s="7">
        <f t="shared" si="111"/>
        <v>0.19024747198842665</v>
      </c>
      <c r="EW140" s="7">
        <f t="shared" si="111"/>
        <v>0.16784114691424071</v>
      </c>
      <c r="EX140" s="7">
        <f t="shared" si="124"/>
        <v>0.43799795075811954</v>
      </c>
      <c r="EY140" s="7">
        <f t="shared" si="124"/>
        <v>-0.10726688710566212</v>
      </c>
      <c r="EZ140" s="7">
        <f t="shared" si="124"/>
        <v>0.4716009193772967</v>
      </c>
      <c r="FA140" s="7">
        <f t="shared" si="124"/>
        <v>0.48418469162786382</v>
      </c>
      <c r="FB140" s="7">
        <f t="shared" si="124"/>
        <v>-0.24724747116631918</v>
      </c>
      <c r="FC140" s="7">
        <f t="shared" si="124"/>
        <v>-0.16855661372879116</v>
      </c>
      <c r="FD140" s="7">
        <f t="shared" si="114"/>
        <v>-0.18234818643891826</v>
      </c>
      <c r="FE140" s="7">
        <f t="shared" si="114"/>
        <v>-8.2827837156040918E-2</v>
      </c>
      <c r="FF140" s="7">
        <f t="shared" si="114"/>
        <v>-7.8251156655071319E-2</v>
      </c>
      <c r="FG140" s="7">
        <f t="shared" si="114"/>
        <v>-0.11510480727575745</v>
      </c>
      <c r="FH140" s="7">
        <f t="shared" si="114"/>
        <v>-0.17446990619798441</v>
      </c>
      <c r="FI140" s="7">
        <f t="shared" si="114"/>
        <v>6.5405820659023561E-2</v>
      </c>
      <c r="FJ140" s="7">
        <f t="shared" si="114"/>
        <v>0.20589962383568317</v>
      </c>
      <c r="FK140" s="7">
        <f t="shared" si="114"/>
        <v>-0.36497215284969897</v>
      </c>
      <c r="FL140" s="7">
        <f t="shared" si="114"/>
        <v>-0.48618022956432583</v>
      </c>
      <c r="FM140" s="7">
        <f t="shared" si="114"/>
        <v>-0.43151014996583825</v>
      </c>
      <c r="FN140" s="7">
        <f t="shared" si="114"/>
        <v>-7.286923356344488E-2</v>
      </c>
      <c r="FO140" s="7">
        <f t="shared" si="114"/>
        <v>0.32175605884739866</v>
      </c>
      <c r="FP140" s="7">
        <f t="shared" ref="FP140:GE180" si="126">IF(MOD(FP$3/$J140,1)&gt;0.5,-(1-MOD(FP$3/$J140,1)),MOD(FP$3/$J140,1))</f>
        <v>-0.32144665356137203</v>
      </c>
      <c r="FQ140" s="7">
        <f t="shared" si="126"/>
        <v>-0.25980871052246357</v>
      </c>
      <c r="FR140" s="7">
        <f t="shared" si="126"/>
        <v>-0.1153268126353737</v>
      </c>
      <c r="FS140" s="7">
        <f t="shared" si="126"/>
        <v>0.10669835275732353</v>
      </c>
      <c r="FT140" s="7">
        <f t="shared" si="126"/>
        <v>0.33412877753066805</v>
      </c>
      <c r="FU140" s="7">
        <f t="shared" si="126"/>
        <v>-0.11956921004231469</v>
      </c>
      <c r="FV140" s="7">
        <f t="shared" si="126"/>
        <v>-0.32143634527986631</v>
      </c>
      <c r="FW140" s="7">
        <f t="shared" si="126"/>
        <v>2.583330663213923E-3</v>
      </c>
      <c r="FX140" s="7">
        <f t="shared" si="126"/>
        <v>-0.49436919576304827</v>
      </c>
      <c r="FY140" s="7">
        <f t="shared" si="126"/>
        <v>0.22342925581235989</v>
      </c>
      <c r="FZ140" s="7">
        <f t="shared" si="126"/>
        <v>-3.8981026741929714E-2</v>
      </c>
      <c r="GA140" s="7">
        <f t="shared" si="126"/>
        <v>-2.0219136509922464E-2</v>
      </c>
      <c r="GB140" s="7">
        <f t="shared" si="126"/>
        <v>-4.5753619313870786E-2</v>
      </c>
      <c r="GC140" s="7">
        <f t="shared" si="126"/>
        <v>-0.37054335528264915</v>
      </c>
      <c r="GD140" s="7">
        <f t="shared" si="126"/>
        <v>-0.49357009236220506</v>
      </c>
      <c r="GE140" s="7">
        <f t="shared" si="126"/>
        <v>0.39210844922013166</v>
      </c>
      <c r="GF140" s="7">
        <f t="shared" si="125"/>
        <v>-0.41800867354663751</v>
      </c>
      <c r="GG140" s="7">
        <f t="shared" si="125"/>
        <v>0.13363957539905869</v>
      </c>
      <c r="GH140" s="7">
        <f t="shared" si="125"/>
        <v>-0.20391751084048337</v>
      </c>
      <c r="GI140" s="7">
        <f t="shared" si="125"/>
        <v>-0.15628540424190795</v>
      </c>
      <c r="GJ140" s="7">
        <f t="shared" si="125"/>
        <v>-0.32557216411979084</v>
      </c>
      <c r="GK140" s="7">
        <f t="shared" si="92"/>
        <v>0.10711725241299064</v>
      </c>
    </row>
    <row r="141" spans="6:193">
      <c r="F141" s="20">
        <v>139</v>
      </c>
      <c r="G141">
        <f>'Class data q'!J140</f>
        <v>-1.4212734032502942E-18</v>
      </c>
      <c r="H141" s="20">
        <f>'Class data q'!K140</f>
        <v>-5.5733006259789981E-19</v>
      </c>
      <c r="J141" s="89">
        <v>-5.3432808017588024E-19</v>
      </c>
      <c r="K141" s="7">
        <f t="shared" si="119"/>
        <v>-0.46759387803128782</v>
      </c>
      <c r="L141" s="7">
        <f t="shared" si="119"/>
        <v>3.2125891241799653E-2</v>
      </c>
      <c r="M141" s="7">
        <f t="shared" si="119"/>
        <v>0.33309407594311358</v>
      </c>
      <c r="N141" s="7">
        <f t="shared" si="119"/>
        <v>-0.12913752846530002</v>
      </c>
      <c r="O141" s="7">
        <f t="shared" si="119"/>
        <v>-0.29193393135870482</v>
      </c>
      <c r="P141" s="7">
        <f t="shared" si="119"/>
        <v>0.44361338476244327</v>
      </c>
      <c r="Q141" s="7">
        <f t="shared" si="119"/>
        <v>0.36138917826565375</v>
      </c>
      <c r="R141" s="7">
        <f t="shared" si="119"/>
        <v>-0.29340894471852152</v>
      </c>
      <c r="S141" s="7">
        <f t="shared" si="119"/>
        <v>0.39690566730584464</v>
      </c>
      <c r="T141" s="7">
        <f t="shared" si="119"/>
        <v>-0.37753286987295565</v>
      </c>
      <c r="U141" s="7">
        <f t="shared" si="119"/>
        <v>0.29431122439009183</v>
      </c>
      <c r="V141" s="7">
        <f t="shared" si="119"/>
        <v>0.4399132723267607</v>
      </c>
      <c r="W141" s="7">
        <f t="shared" si="119"/>
        <v>0.36020623513634598</v>
      </c>
      <c r="X141" s="7">
        <f t="shared" si="119"/>
        <v>-0.19066059695994919</v>
      </c>
      <c r="Y141" s="7">
        <f t="shared" si="119"/>
        <v>0.1331822818547892</v>
      </c>
      <c r="Z141" s="7">
        <f t="shared" si="119"/>
        <v>0.49793381441742524</v>
      </c>
      <c r="AA141" s="7">
        <f t="shared" si="120"/>
        <v>0.42637642852557422</v>
      </c>
      <c r="AB141" s="7">
        <f t="shared" si="120"/>
        <v>6.5381738931868938E-4</v>
      </c>
      <c r="AC141" s="7">
        <f t="shared" si="120"/>
        <v>-0.13631530404619174</v>
      </c>
      <c r="AD141" s="7">
        <f t="shared" si="120"/>
        <v>-0.20435402578456396</v>
      </c>
      <c r="AE141" s="7">
        <f t="shared" si="120"/>
        <v>-0.2065889184575147</v>
      </c>
      <c r="AF141" s="7">
        <f t="shared" si="120"/>
        <v>0.13090083185207568</v>
      </c>
      <c r="AG141" s="7">
        <f t="shared" si="120"/>
        <v>-9.1683653324970638E-2</v>
      </c>
      <c r="AH141" s="7">
        <f t="shared" si="120"/>
        <v>-0.1333658466661547</v>
      </c>
      <c r="AI141" s="7">
        <f t="shared" si="120"/>
        <v>-0.45213076151435416</v>
      </c>
      <c r="AJ141" s="7">
        <f t="shared" si="120"/>
        <v>-0.39637693061922619</v>
      </c>
      <c r="AK141" s="7">
        <f t="shared" si="120"/>
        <v>-0.40471754912489644</v>
      </c>
      <c r="AL141" s="7">
        <f t="shared" si="120"/>
        <v>0.196720624049874</v>
      </c>
      <c r="AM141" s="7">
        <f t="shared" si="120"/>
        <v>5.9353544081432119E-2</v>
      </c>
      <c r="AN141" s="7">
        <f t="shared" si="120"/>
        <v>9.5192516142674322E-2</v>
      </c>
      <c r="AO141" s="7">
        <f t="shared" si="120"/>
        <v>0.37683643335192074</v>
      </c>
      <c r="AP141" s="7">
        <f t="shared" si="120"/>
        <v>0.25166948486538265</v>
      </c>
      <c r="AQ141" s="7">
        <f t="shared" si="118"/>
        <v>-6.2892889983985123E-2</v>
      </c>
      <c r="AR141" s="7">
        <f t="shared" si="118"/>
        <v>0.37683643335192074</v>
      </c>
      <c r="AS141" s="7">
        <f t="shared" si="118"/>
        <v>0.43941990759518967</v>
      </c>
      <c r="AT141" s="7">
        <f t="shared" si="118"/>
        <v>0.37683643335192074</v>
      </c>
      <c r="AU141" s="7">
        <f t="shared" si="118"/>
        <v>0.25166948486538265</v>
      </c>
      <c r="AV141" s="7">
        <f t="shared" si="118"/>
        <v>0.37683643335192074</v>
      </c>
      <c r="AW141" s="7">
        <f t="shared" si="118"/>
        <v>0.25166948486538265</v>
      </c>
      <c r="AX141" s="7">
        <f t="shared" si="118"/>
        <v>0.25166948486538265</v>
      </c>
      <c r="AY141" s="7">
        <f t="shared" si="118"/>
        <v>0.37683643335192074</v>
      </c>
      <c r="AZ141" s="7">
        <f t="shared" si="118"/>
        <v>0.25166948486538265</v>
      </c>
      <c r="BA141" s="7">
        <f t="shared" si="118"/>
        <v>-6.2892889983985123E-2</v>
      </c>
      <c r="BB141" s="7">
        <f t="shared" si="118"/>
        <v>0.31425295910865159</v>
      </c>
      <c r="BC141" s="7">
        <f t="shared" si="118"/>
        <v>-0.1443804647679866</v>
      </c>
      <c r="BD141" s="7">
        <f t="shared" si="118"/>
        <v>0.37683643335192074</v>
      </c>
      <c r="BE141" s="7">
        <f t="shared" si="118"/>
        <v>0.31425295910865159</v>
      </c>
      <c r="BF141" s="7">
        <f t="shared" si="118"/>
        <v>0.37683643335192074</v>
      </c>
      <c r="BG141" s="7">
        <f t="shared" si="115"/>
        <v>-6.2892889983985123E-2</v>
      </c>
      <c r="BH141" s="7">
        <f t="shared" si="115"/>
        <v>-6.2892889983985123E-2</v>
      </c>
      <c r="BI141" s="7">
        <f t="shared" si="115"/>
        <v>-0.1443804647679866</v>
      </c>
      <c r="BJ141" s="7">
        <f t="shared" si="115"/>
        <v>0.48039007668852252</v>
      </c>
      <c r="BK141" s="7">
        <f t="shared" si="115"/>
        <v>0.45949627344338984</v>
      </c>
      <c r="BL141" s="7">
        <f t="shared" si="115"/>
        <v>0.42673964654031565</v>
      </c>
      <c r="BM141" s="7">
        <f t="shared" si="115"/>
        <v>1.4697299455384671E-2</v>
      </c>
      <c r="BN141" s="7">
        <f t="shared" si="115"/>
        <v>-1.932787263569935E-11</v>
      </c>
      <c r="BO141" s="7">
        <f t="shared" si="115"/>
        <v>-7.8400619329954679E-12</v>
      </c>
      <c r="BP141" s="7">
        <f t="shared" si="115"/>
        <v>-1.8521106870394988E-10</v>
      </c>
      <c r="BQ141" s="7">
        <f t="shared" si="115"/>
        <v>-1.1324459148198684E-9</v>
      </c>
      <c r="BR141" s="7">
        <f t="shared" si="115"/>
        <v>-5.2566739849879696E-9</v>
      </c>
      <c r="BS141" s="7">
        <f t="shared" si="115"/>
        <v>5.6664495380014581E-12</v>
      </c>
      <c r="BT141" s="7">
        <f t="shared" si="115"/>
        <v>-6.9783068212814214E-12</v>
      </c>
      <c r="BU141" s="7">
        <f t="shared" si="115"/>
        <v>-0.46759387803128782</v>
      </c>
      <c r="BV141" s="7">
        <f t="shared" ref="BV141:CK180" si="127">IF(MOD(BV$3/$J141,1)&gt;0.5,-(1-MOD(BV$3/$J141,1)),MOD(BV$3/$J141,1))</f>
        <v>3.2125891241799653E-2</v>
      </c>
      <c r="BW141" s="7">
        <f t="shared" si="127"/>
        <v>0.33309407594311358</v>
      </c>
      <c r="BX141" s="7">
        <f t="shared" si="117"/>
        <v>-0.12913752846530002</v>
      </c>
      <c r="BY141" s="7">
        <f t="shared" si="117"/>
        <v>-0.29193393135870482</v>
      </c>
      <c r="BZ141" s="7">
        <f t="shared" si="117"/>
        <v>0.46597728788853371</v>
      </c>
      <c r="CA141" s="7">
        <f t="shared" si="117"/>
        <v>-0.40501276610511594</v>
      </c>
      <c r="CB141" s="7">
        <f t="shared" si="117"/>
        <v>-0.16994366055826271</v>
      </c>
      <c r="CC141" s="7">
        <f t="shared" si="117"/>
        <v>9.1047746212024272E-2</v>
      </c>
      <c r="CD141" s="7">
        <f t="shared" si="117"/>
        <v>-0.4846977955661993</v>
      </c>
      <c r="CE141" s="7">
        <f t="shared" si="117"/>
        <v>-0.31211649587182688</v>
      </c>
      <c r="CF141" s="7">
        <f t="shared" si="117"/>
        <v>9.0095394912668603E-2</v>
      </c>
      <c r="CG141" s="7">
        <f t="shared" si="117"/>
        <v>-0.15557105094922163</v>
      </c>
      <c r="CH141" s="7">
        <f t="shared" si="117"/>
        <v>-3.8733318902413716E-2</v>
      </c>
      <c r="CI141" s="7">
        <f t="shared" si="117"/>
        <v>0.45759091477659597</v>
      </c>
      <c r="CJ141" s="7">
        <f t="shared" si="117"/>
        <v>0.25738137299579789</v>
      </c>
      <c r="CK141" s="7">
        <f t="shared" si="117"/>
        <v>-0.44383025022928801</v>
      </c>
      <c r="CL141" s="7">
        <f t="shared" si="117"/>
        <v>0.11135559301436437</v>
      </c>
      <c r="CM141" s="7">
        <f t="shared" si="116"/>
        <v>-0.20139188975422151</v>
      </c>
      <c r="CN141" s="7">
        <f t="shared" si="116"/>
        <v>-0.35294395408289603</v>
      </c>
      <c r="CO141" s="7">
        <f t="shared" si="116"/>
        <v>0.24929875055696549</v>
      </c>
      <c r="CP141" s="7">
        <f t="shared" si="116"/>
        <v>9.2754959909770562E-2</v>
      </c>
      <c r="CQ141" s="7">
        <f t="shared" si="116"/>
        <v>-0.32864885819115131</v>
      </c>
      <c r="CR141" s="7">
        <f t="shared" si="116"/>
        <v>0.32184471860022512</v>
      </c>
      <c r="CS141" s="7">
        <f t="shared" si="116"/>
        <v>1.9286619458761756E-2</v>
      </c>
      <c r="CT141" s="7">
        <f t="shared" si="116"/>
        <v>-0.32774197393121796</v>
      </c>
      <c r="CU141" s="7">
        <f t="shared" si="116"/>
        <v>-0.16815905938827314</v>
      </c>
      <c r="CV141" s="7">
        <f t="shared" si="116"/>
        <v>0.28533142087984231</v>
      </c>
      <c r="CW141" s="7">
        <f t="shared" si="116"/>
        <v>-0.38633355245740253</v>
      </c>
      <c r="CX141" s="7">
        <f t="shared" si="113"/>
        <v>0.31547972204643426</v>
      </c>
      <c r="CY141" s="7">
        <f t="shared" si="113"/>
        <v>0.32376686945225264</v>
      </c>
      <c r="CZ141" s="7">
        <f t="shared" si="113"/>
        <v>0.4706319528691254</v>
      </c>
      <c r="DA141" s="7">
        <f t="shared" si="113"/>
        <v>-0.17991711906732588</v>
      </c>
      <c r="DB141" s="7">
        <f t="shared" si="113"/>
        <v>7.6868569367770867E-2</v>
      </c>
      <c r="DC141" s="7">
        <f t="shared" si="123"/>
        <v>4.7615101968216889E-2</v>
      </c>
      <c r="DD141" s="7">
        <f t="shared" si="123"/>
        <v>5.9156259398452579E-2</v>
      </c>
      <c r="DE141" s="7">
        <f t="shared" si="123"/>
        <v>0.2055690431973598</v>
      </c>
      <c r="DF141" s="7">
        <f t="shared" si="123"/>
        <v>5.7272359879619265E-3</v>
      </c>
      <c r="DG141" s="7">
        <f t="shared" si="123"/>
        <v>3.1269626155194319E-3</v>
      </c>
      <c r="DH141" s="7">
        <f t="shared" si="123"/>
        <v>0.40925539876203265</v>
      </c>
      <c r="DI141" s="7">
        <f t="shared" si="123"/>
        <v>-4.6066514738728137E-2</v>
      </c>
      <c r="DJ141" s="7">
        <f t="shared" si="123"/>
        <v>0.23357285548488474</v>
      </c>
      <c r="DK141" s="7">
        <f t="shared" si="123"/>
        <v>0.35529502955162806</v>
      </c>
      <c r="DL141" s="7">
        <f t="shared" si="123"/>
        <v>-0.14021091207757164</v>
      </c>
      <c r="DM141" s="7">
        <f t="shared" si="123"/>
        <v>-0.42277531442055094</v>
      </c>
      <c r="DN141" s="7">
        <f t="shared" si="123"/>
        <v>-0.47152304898444719</v>
      </c>
      <c r="DO141" s="7">
        <f t="shared" si="123"/>
        <v>-0.45179215861717292</v>
      </c>
      <c r="DP141" s="7">
        <f t="shared" si="123"/>
        <v>-0.27857188089030327</v>
      </c>
      <c r="DQ141" s="7">
        <f t="shared" si="123"/>
        <v>-0.43960350999371456</v>
      </c>
      <c r="DR141" s="7">
        <f t="shared" si="123"/>
        <v>1.4858283664205496E-2</v>
      </c>
      <c r="DS141" s="7">
        <f t="shared" si="122"/>
        <v>0.36795633339844014</v>
      </c>
      <c r="DT141" s="7">
        <f t="shared" si="122"/>
        <v>-0.22141828440553546</v>
      </c>
      <c r="DU141" s="7">
        <f t="shared" si="122"/>
        <v>-0.22168290475678432</v>
      </c>
      <c r="DV141" s="7">
        <f t="shared" si="122"/>
        <v>-5.0010447630520871E-2</v>
      </c>
      <c r="DW141" s="7">
        <f t="shared" si="122"/>
        <v>0.23032002039977062</v>
      </c>
      <c r="DX141" s="7">
        <f t="shared" si="122"/>
        <v>0.10011166151679185</v>
      </c>
      <c r="DY141" s="7">
        <f t="shared" si="122"/>
        <v>7.7516664789184508E-2</v>
      </c>
      <c r="DZ141" s="7">
        <f t="shared" si="122"/>
        <v>-1.8119842155741583E-2</v>
      </c>
      <c r="EA141" s="7">
        <f t="shared" si="122"/>
        <v>6.3268055295807812E-2</v>
      </c>
      <c r="EB141" s="7">
        <f t="shared" si="122"/>
        <v>3.5197910876776373E-3</v>
      </c>
      <c r="EC141" s="7">
        <f t="shared" si="122"/>
        <v>6.65462664646288E-4</v>
      </c>
      <c r="ED141" s="7">
        <f t="shared" si="122"/>
        <v>-2.3693030740630117E-2</v>
      </c>
      <c r="EE141" s="7">
        <f t="shared" si="122"/>
        <v>0.392959594119137</v>
      </c>
      <c r="EF141" s="7">
        <f t="shared" si="122"/>
        <v>0.43742248003499318</v>
      </c>
      <c r="EG141" s="7">
        <f t="shared" si="122"/>
        <v>0.23155387347095302</v>
      </c>
      <c r="EH141" s="7">
        <f t="shared" si="122"/>
        <v>0.27669233338569466</v>
      </c>
      <c r="EI141" s="7">
        <f t="shared" si="111"/>
        <v>-0.13075092441273872</v>
      </c>
      <c r="EJ141" s="7">
        <f t="shared" si="111"/>
        <v>-0.12670820643880509</v>
      </c>
      <c r="EK141" s="7">
        <f t="shared" si="111"/>
        <v>-0.39291255002933245</v>
      </c>
      <c r="EL141" s="7">
        <f t="shared" si="111"/>
        <v>0.38408710967789322</v>
      </c>
      <c r="EM141" s="7">
        <f t="shared" si="111"/>
        <v>-7.8505399138737442E-3</v>
      </c>
      <c r="EN141" s="7">
        <f t="shared" si="111"/>
        <v>-0.37365977428166564</v>
      </c>
      <c r="EO141" s="7">
        <f t="shared" si="111"/>
        <v>0.27418469349929042</v>
      </c>
      <c r="EP141" s="7">
        <f t="shared" si="111"/>
        <v>-0.23221841010834776</v>
      </c>
      <c r="EQ141" s="7">
        <f t="shared" si="111"/>
        <v>-0.34007353163534715</v>
      </c>
      <c r="ER141" s="7">
        <f t="shared" si="111"/>
        <v>0</v>
      </c>
      <c r="ES141" s="7">
        <f t="shared" si="111"/>
        <v>-0.20879300993496985</v>
      </c>
      <c r="ET141" s="7">
        <f t="shared" si="111"/>
        <v>-3.5293574098199443E-2</v>
      </c>
      <c r="EU141" s="7">
        <f t="shared" si="111"/>
        <v>-0.10941318480686268</v>
      </c>
      <c r="EV141" s="7">
        <f t="shared" si="111"/>
        <v>-0.49395571371852109</v>
      </c>
      <c r="EW141" s="7">
        <f t="shared" si="111"/>
        <v>0.44644510915786911</v>
      </c>
      <c r="EX141" s="7">
        <f t="shared" si="124"/>
        <v>0.16504234231100012</v>
      </c>
      <c r="EY141" s="7">
        <f t="shared" si="124"/>
        <v>0.37460443617321904</v>
      </c>
      <c r="EZ141" s="7">
        <f t="shared" si="124"/>
        <v>0.25442376795677624</v>
      </c>
      <c r="FA141" s="7">
        <f t="shared" si="124"/>
        <v>-5.2177854797414547E-2</v>
      </c>
      <c r="FB141" s="7">
        <f t="shared" si="124"/>
        <v>2.2663755731344715E-3</v>
      </c>
      <c r="FC141" s="7">
        <f t="shared" si="124"/>
        <v>-0.4483481982751284</v>
      </c>
      <c r="FD141" s="7">
        <f t="shared" si="114"/>
        <v>-0.48503276756717117</v>
      </c>
      <c r="FE141" s="7">
        <f t="shared" si="114"/>
        <v>-0.22031595636875045</v>
      </c>
      <c r="FF141" s="7">
        <f t="shared" si="114"/>
        <v>-0.20814232276697309</v>
      </c>
      <c r="FG141" s="7">
        <f t="shared" si="114"/>
        <v>-0.30617032350879958</v>
      </c>
      <c r="FH141" s="7">
        <f t="shared" si="114"/>
        <v>-0.26922433590343076</v>
      </c>
      <c r="FI141" s="7">
        <f t="shared" si="114"/>
        <v>-4.4775288643052136E-2</v>
      </c>
      <c r="FJ141" s="7">
        <f t="shared" si="114"/>
        <v>0.26826611234963593</v>
      </c>
      <c r="FK141" s="7">
        <f t="shared" si="114"/>
        <v>0.15052447985530648</v>
      </c>
      <c r="FL141" s="7">
        <f t="shared" si="114"/>
        <v>-0.13511548353278613</v>
      </c>
      <c r="FM141" s="7">
        <f t="shared" si="114"/>
        <v>-0.32977062341650765</v>
      </c>
      <c r="FN141" s="7">
        <f t="shared" si="114"/>
        <v>-5.2282638742561005E-2</v>
      </c>
      <c r="FO141" s="7">
        <f t="shared" si="114"/>
        <v>0.35768574816856358</v>
      </c>
      <c r="FP141" s="7">
        <f t="shared" si="126"/>
        <v>0.18541672783694452</v>
      </c>
      <c r="FQ141" s="7">
        <f t="shared" si="126"/>
        <v>0.11039856687654748</v>
      </c>
      <c r="FR141" s="7">
        <f t="shared" si="126"/>
        <v>0.43404800654785802</v>
      </c>
      <c r="FS141" s="7">
        <f t="shared" si="126"/>
        <v>0.34447155734823554</v>
      </c>
      <c r="FT141" s="7">
        <f t="shared" si="126"/>
        <v>-0.47153614734523863</v>
      </c>
      <c r="FU141" s="7">
        <f t="shared" si="126"/>
        <v>-0.31804530659300534</v>
      </c>
      <c r="FV141" s="7">
        <f t="shared" si="126"/>
        <v>-0.19507057433966302</v>
      </c>
      <c r="FW141" s="7">
        <f t="shared" si="92"/>
        <v>-0.33320206202772651</v>
      </c>
      <c r="FX141" s="7">
        <f t="shared" si="92"/>
        <v>0.32472016450433294</v>
      </c>
      <c r="FY141" s="7">
        <f t="shared" si="92"/>
        <v>-0.40569460865768703</v>
      </c>
      <c r="FZ141" s="7">
        <f t="shared" si="92"/>
        <v>-0.12390725970093008</v>
      </c>
      <c r="GA141" s="7">
        <f t="shared" si="92"/>
        <v>8.592385227404975E-2</v>
      </c>
      <c r="GB141" s="7">
        <f t="shared" si="92"/>
        <v>-0.33126037563152977</v>
      </c>
      <c r="GC141" s="7">
        <f t="shared" si="92"/>
        <v>-0.42128031672189081</v>
      </c>
      <c r="GD141" s="7">
        <f t="shared" si="92"/>
        <v>-2.7934137913575796E-2</v>
      </c>
      <c r="GE141" s="7">
        <f t="shared" si="92"/>
        <v>-8.9373672188230557E-2</v>
      </c>
      <c r="GF141" s="7">
        <f t="shared" si="92"/>
        <v>-0.36922580071461653</v>
      </c>
      <c r="GG141" s="7">
        <f t="shared" si="92"/>
        <v>0.25620615536399782</v>
      </c>
      <c r="GH141" s="7">
        <f t="shared" si="92"/>
        <v>-0.25196530185712618</v>
      </c>
      <c r="GI141" s="7">
        <f t="shared" si="92"/>
        <v>-0.33482530373795782</v>
      </c>
      <c r="GJ141" s="7">
        <f t="shared" si="92"/>
        <v>-0.35864545798466452</v>
      </c>
      <c r="GK141" s="7">
        <f t="shared" si="92"/>
        <v>0.24448282509972685</v>
      </c>
    </row>
    <row r="142" spans="6:193">
      <c r="F142" s="20">
        <v>140</v>
      </c>
      <c r="G142">
        <f>'Class data q'!J141</f>
        <v>-5.3432808017588024E-19</v>
      </c>
      <c r="H142" s="20">
        <f>'Class data q'!K141</f>
        <v>-1.9896471120207748E-19</v>
      </c>
      <c r="J142" s="88">
        <v>-4.2276411202318429E-19</v>
      </c>
      <c r="K142" s="7">
        <f t="shared" si="119"/>
        <v>-0.32709628623863241</v>
      </c>
      <c r="L142" s="7">
        <f t="shared" si="119"/>
        <v>-0.43161281844239374</v>
      </c>
      <c r="M142" s="7">
        <f t="shared" si="119"/>
        <v>-5.1221607949452075E-2</v>
      </c>
      <c r="N142" s="7">
        <f t="shared" si="119"/>
        <v>0.15624297143072408</v>
      </c>
      <c r="O142" s="7">
        <f t="shared" si="119"/>
        <v>0.15881064005881385</v>
      </c>
      <c r="P142" s="7">
        <f t="shared" si="119"/>
        <v>0.18689635181203812</v>
      </c>
      <c r="Q142" s="7">
        <f t="shared" si="119"/>
        <v>0.43239136544707435</v>
      </c>
      <c r="R142" s="7">
        <f t="shared" si="119"/>
        <v>-0.29904780249739815</v>
      </c>
      <c r="S142" s="7">
        <f t="shared" si="119"/>
        <v>7.0638531867899701E-2</v>
      </c>
      <c r="T142" s="7">
        <f t="shared" si="119"/>
        <v>-0.21326891958337835</v>
      </c>
      <c r="U142" s="7">
        <f t="shared" si="119"/>
        <v>-0.10023893469202028</v>
      </c>
      <c r="V142" s="7">
        <f t="shared" si="119"/>
        <v>-0.18010547125169785</v>
      </c>
      <c r="W142" s="7">
        <f t="shared" si="119"/>
        <v>0.19136992860607982</v>
      </c>
      <c r="X142" s="7">
        <f t="shared" si="119"/>
        <v>2.2917407458104444E-2</v>
      </c>
      <c r="Y142" s="7">
        <f t="shared" si="119"/>
        <v>0.16832798942264501</v>
      </c>
      <c r="Z142" s="7">
        <f t="shared" si="119"/>
        <v>-0.16234085011929356</v>
      </c>
      <c r="AA142" s="7">
        <f t="shared" si="120"/>
        <v>-0.46110634274031137</v>
      </c>
      <c r="AB142" s="7">
        <f t="shared" si="120"/>
        <v>0.2647181204845952</v>
      </c>
      <c r="AC142" s="7">
        <f t="shared" si="120"/>
        <v>9.1603975696449735E-2</v>
      </c>
      <c r="AD142" s="7">
        <f t="shared" si="120"/>
        <v>5.6103955174120479E-3</v>
      </c>
      <c r="AE142" s="7">
        <f t="shared" si="120"/>
        <v>0.26667749913974204</v>
      </c>
      <c r="AF142" s="7">
        <f t="shared" si="120"/>
        <v>0.37376918534034953</v>
      </c>
      <c r="AG142" s="7">
        <f t="shared" si="120"/>
        <v>-0.1158782145206213</v>
      </c>
      <c r="AH142" s="7">
        <f t="shared" si="120"/>
        <v>9.5331770593451992E-2</v>
      </c>
      <c r="AI142" s="7">
        <f t="shared" si="120"/>
        <v>-0.14561599921853485</v>
      </c>
      <c r="AJ142" s="7">
        <f t="shared" si="120"/>
        <v>5.0342806499202197E-2</v>
      </c>
      <c r="AK142" s="7">
        <f t="shared" si="120"/>
        <v>0.44665015610296166</v>
      </c>
      <c r="AL142" s="7">
        <f t="shared" si="120"/>
        <v>-0.4743597297327824</v>
      </c>
      <c r="AM142" s="7">
        <f t="shared" si="120"/>
        <v>0.1976082552941989</v>
      </c>
      <c r="AN142" s="7">
        <f t="shared" si="120"/>
        <v>-0.43805064670459615</v>
      </c>
      <c r="AO142" s="7">
        <f t="shared" si="120"/>
        <v>-0.25982776866170365</v>
      </c>
      <c r="AP142" s="7">
        <f t="shared" si="120"/>
        <v>-0.41802524423791221</v>
      </c>
      <c r="AQ142" s="7">
        <f t="shared" si="118"/>
        <v>0.18440196027463451</v>
      </c>
      <c r="AR142" s="7">
        <f t="shared" si="118"/>
        <v>-0.25982776866170365</v>
      </c>
      <c r="AS142" s="7">
        <f t="shared" si="118"/>
        <v>-0.18072903087359937</v>
      </c>
      <c r="AT142" s="7">
        <f t="shared" si="118"/>
        <v>-0.25982776866170365</v>
      </c>
      <c r="AU142" s="7">
        <f t="shared" si="118"/>
        <v>-0.41802524423791221</v>
      </c>
      <c r="AV142" s="7">
        <f t="shared" si="118"/>
        <v>-0.25982776866170365</v>
      </c>
      <c r="AW142" s="7">
        <f t="shared" si="118"/>
        <v>-0.41802524423791221</v>
      </c>
      <c r="AX142" s="7">
        <f t="shared" si="118"/>
        <v>-0.41802524423791221</v>
      </c>
      <c r="AY142" s="7">
        <f t="shared" si="118"/>
        <v>-0.25982776866170365</v>
      </c>
      <c r="AZ142" s="7">
        <f t="shared" si="118"/>
        <v>-0.41802524423791221</v>
      </c>
      <c r="BA142" s="7">
        <f t="shared" si="118"/>
        <v>0.18440196027463451</v>
      </c>
      <c r="BB142" s="7">
        <f t="shared" si="118"/>
        <v>-0.33892650644980793</v>
      </c>
      <c r="BC142" s="7">
        <f t="shared" si="118"/>
        <v>8.1410485468144334E-2</v>
      </c>
      <c r="BD142" s="7">
        <f t="shared" si="118"/>
        <v>-0.25982776866170365</v>
      </c>
      <c r="BE142" s="7">
        <f t="shared" si="118"/>
        <v>-0.33892650644980793</v>
      </c>
      <c r="BF142" s="7">
        <f t="shared" si="118"/>
        <v>-0.25982776866170365</v>
      </c>
      <c r="BG142" s="7">
        <f t="shared" ref="BG142:BV180" si="128">IF(MOD(BG$3/$J142,1)&gt;0.5,-(1-MOD(BG$3/$J142,1)),MOD(BG$3/$J142,1))</f>
        <v>0.18440196027463451</v>
      </c>
      <c r="BH142" s="7">
        <f t="shared" si="128"/>
        <v>0.18440196027463451</v>
      </c>
      <c r="BI142" s="7">
        <f t="shared" si="128"/>
        <v>8.1410485468144334E-2</v>
      </c>
      <c r="BJ142" s="7">
        <f t="shared" si="128"/>
        <v>-0.12894717150205204</v>
      </c>
      <c r="BK142" s="7">
        <f t="shared" si="128"/>
        <v>0.37242885475398868</v>
      </c>
      <c r="BL142" s="7">
        <f t="shared" si="128"/>
        <v>-0.46064727448219145</v>
      </c>
      <c r="BM142" s="7">
        <f t="shared" si="128"/>
        <v>0.28246756183484401</v>
      </c>
      <c r="BN142" s="7">
        <f t="shared" si="128"/>
        <v>-2.4428348233129782E-11</v>
      </c>
      <c r="BO142" s="7">
        <f t="shared" si="128"/>
        <v>-9.9089625393844472E-12</v>
      </c>
      <c r="BP142" s="7">
        <f t="shared" si="128"/>
        <v>-2.3408674998393053E-10</v>
      </c>
      <c r="BQ142" s="7">
        <f t="shared" si="128"/>
        <v>-1.4312890872503203E-9</v>
      </c>
      <c r="BR142" s="7">
        <f t="shared" si="128"/>
        <v>-6.6438669010793205E-9</v>
      </c>
      <c r="BS142" s="7">
        <f t="shared" si="128"/>
        <v>7.1617789139296242E-12</v>
      </c>
      <c r="BT142" s="7">
        <f t="shared" si="128"/>
        <v>-8.8198337522271686E-12</v>
      </c>
      <c r="BU142" s="7">
        <f t="shared" si="128"/>
        <v>-0.32709628623863241</v>
      </c>
      <c r="BV142" s="7">
        <f t="shared" si="128"/>
        <v>-0.43161281844239374</v>
      </c>
      <c r="BW142" s="7">
        <f t="shared" si="127"/>
        <v>-5.1221607949452075E-2</v>
      </c>
      <c r="BX142" s="7">
        <f t="shared" si="117"/>
        <v>0.15624297143072408</v>
      </c>
      <c r="BY142" s="7">
        <f t="shared" si="117"/>
        <v>0.15881064005881385</v>
      </c>
      <c r="BZ142" s="7">
        <f t="shared" si="117"/>
        <v>-0.41105514266218179</v>
      </c>
      <c r="CA142" s="7">
        <f t="shared" si="117"/>
        <v>-0.24800053416365608</v>
      </c>
      <c r="CB142" s="7">
        <f t="shared" si="117"/>
        <v>4.9101372794386089E-2</v>
      </c>
      <c r="CC142" s="7">
        <f t="shared" si="117"/>
        <v>0.37896626282630552</v>
      </c>
      <c r="CD142" s="7">
        <f t="shared" si="117"/>
        <v>-8.4822020708820611E-2</v>
      </c>
      <c r="CE142" s="7">
        <f t="shared" si="117"/>
        <v>-0.1305897031172143</v>
      </c>
      <c r="CF142" s="7">
        <f t="shared" si="117"/>
        <v>-0.3583456400696341</v>
      </c>
      <c r="CG142" s="7">
        <f t="shared" si="117"/>
        <v>6.7266795736187657E-2</v>
      </c>
      <c r="CH142" s="7">
        <f t="shared" si="117"/>
        <v>0.21493704323640861</v>
      </c>
      <c r="CI142" s="7">
        <f t="shared" si="117"/>
        <v>0.10612892155389586</v>
      </c>
      <c r="CJ142" s="7">
        <f t="shared" si="117"/>
        <v>0.11697749627827481</v>
      </c>
      <c r="CK142" s="7">
        <f t="shared" si="117"/>
        <v>-0.29706163272773933</v>
      </c>
      <c r="CL142" s="7">
        <f t="shared" si="117"/>
        <v>-0.33147505074388972</v>
      </c>
      <c r="CM142" s="7">
        <f t="shared" si="116"/>
        <v>0.38438010948363832</v>
      </c>
      <c r="CN142" s="7">
        <f t="shared" si="116"/>
        <v>-0.30706171824224526</v>
      </c>
      <c r="CO142" s="7">
        <f t="shared" si="116"/>
        <v>0.48178783095708333</v>
      </c>
      <c r="CP142" s="7">
        <f t="shared" si="116"/>
        <v>0.22836635864986299</v>
      </c>
      <c r="CQ142" s="7">
        <f t="shared" si="116"/>
        <v>-1.2463580519067818E-2</v>
      </c>
      <c r="CR142" s="7">
        <f t="shared" si="116"/>
        <v>0.17077223437156874</v>
      </c>
      <c r="CS142" s="7">
        <f t="shared" si="116"/>
        <v>-0.39227320405241795</v>
      </c>
      <c r="CT142" s="7">
        <f t="shared" si="116"/>
        <v>0.47484264621510874</v>
      </c>
      <c r="CU142" s="7">
        <f t="shared" si="116"/>
        <v>-0.12908067562253223</v>
      </c>
      <c r="CV142" s="7">
        <f t="shared" si="116"/>
        <v>-0.11138127738955461</v>
      </c>
      <c r="CW142" s="7">
        <f t="shared" si="116"/>
        <v>0.30339150230178991</v>
      </c>
      <c r="CX142" s="7">
        <f t="shared" si="113"/>
        <v>-0.33737601087382507</v>
      </c>
      <c r="CY142" s="7">
        <f t="shared" si="113"/>
        <v>-0.32690195350340501</v>
      </c>
      <c r="CZ142" s="7">
        <f t="shared" si="113"/>
        <v>0.3865031482897674</v>
      </c>
      <c r="DA142" s="7">
        <f t="shared" si="113"/>
        <v>0.30038776677526524</v>
      </c>
      <c r="DB142" s="7">
        <f t="shared" si="113"/>
        <v>0.36104531796320716</v>
      </c>
      <c r="DC142" s="7">
        <f t="shared" si="123"/>
        <v>6.0180335318199545E-2</v>
      </c>
      <c r="DD142" s="7">
        <f t="shared" si="123"/>
        <v>7.4767109165188833E-2</v>
      </c>
      <c r="DE142" s="7">
        <f t="shared" si="123"/>
        <v>0.25981702105597404</v>
      </c>
      <c r="DF142" s="7">
        <f t="shared" si="123"/>
        <v>7.2386064075232693E-3</v>
      </c>
      <c r="DG142" s="7">
        <f t="shared" si="123"/>
        <v>3.952142302562852E-3</v>
      </c>
      <c r="DH142" s="7">
        <f t="shared" si="123"/>
        <v>-0.48274547128508616</v>
      </c>
      <c r="DI142" s="7">
        <f t="shared" si="123"/>
        <v>-5.8223088669807965E-2</v>
      </c>
      <c r="DJ142" s="7">
        <f t="shared" si="123"/>
        <v>0.29521080882473894</v>
      </c>
      <c r="DK142" s="7">
        <f t="shared" si="123"/>
        <v>0.44905446237580127</v>
      </c>
      <c r="DL142" s="7">
        <f t="shared" si="123"/>
        <v>0.35057211485147555</v>
      </c>
      <c r="DM142" s="7">
        <f t="shared" si="123"/>
        <v>-0.27045047272395006</v>
      </c>
      <c r="DN142" s="7">
        <f t="shared" si="123"/>
        <v>-0.33206233305381083</v>
      </c>
      <c r="DO142" s="7">
        <f t="shared" si="123"/>
        <v>-4.3232857111666467E-2</v>
      </c>
      <c r="DP142" s="7">
        <f t="shared" si="123"/>
        <v>-8.8192940446087609E-2</v>
      </c>
      <c r="DQ142" s="7">
        <f t="shared" si="123"/>
        <v>-0.29171949054668245</v>
      </c>
      <c r="DR142" s="7">
        <f t="shared" si="123"/>
        <v>0.2826710284508398</v>
      </c>
      <c r="DS142" s="7">
        <f t="shared" si="122"/>
        <v>-0.27105125387478379</v>
      </c>
      <c r="DT142" s="7">
        <f t="shared" si="122"/>
        <v>0.24793478562200422</v>
      </c>
      <c r="DU142" s="7">
        <f t="shared" si="122"/>
        <v>0.24760033413892613</v>
      </c>
      <c r="DV142" s="7">
        <f t="shared" si="122"/>
        <v>0.20068397309204578</v>
      </c>
      <c r="DW142" s="7">
        <f t="shared" si="122"/>
        <v>-0.4450086565859972</v>
      </c>
      <c r="DX142" s="7">
        <f t="shared" si="122"/>
        <v>0.39042207074835455</v>
      </c>
      <c r="DY142" s="7">
        <f t="shared" si="122"/>
        <v>0.36186444042995913</v>
      </c>
      <c r="DZ142" s="7">
        <f t="shared" si="122"/>
        <v>-0.49511798716368061</v>
      </c>
      <c r="EA142" s="7">
        <f t="shared" si="122"/>
        <v>0.13553103842250458</v>
      </c>
      <c r="EB142" s="7">
        <f t="shared" si="122"/>
        <v>0.26834040104372359</v>
      </c>
      <c r="EC142" s="7">
        <f t="shared" si="122"/>
        <v>0.26473283885219523</v>
      </c>
      <c r="ED142" s="7">
        <f t="shared" si="122"/>
        <v>0.23394633960340294</v>
      </c>
      <c r="EE142" s="7">
        <f t="shared" si="122"/>
        <v>0.49665839540527729</v>
      </c>
      <c r="EF142" s="7">
        <f t="shared" si="122"/>
        <v>-0.44714532918997474</v>
      </c>
      <c r="EG142" s="7">
        <f t="shared" si="122"/>
        <v>-0.44344919984879017</v>
      </c>
      <c r="EH142" s="7">
        <f t="shared" si="122"/>
        <v>0.34970916190079798</v>
      </c>
      <c r="EI142" s="7">
        <f t="shared" si="111"/>
        <v>9.8636749298457005E-2</v>
      </c>
      <c r="EJ142" s="7">
        <f t="shared" si="111"/>
        <v>0.10374630725825384</v>
      </c>
      <c r="EK142" s="7">
        <f t="shared" si="111"/>
        <v>-0.232707170697809</v>
      </c>
      <c r="EL142" s="7">
        <f t="shared" si="111"/>
        <v>0.48544453537540755</v>
      </c>
      <c r="EM142" s="7">
        <f t="shared" si="111"/>
        <v>0.25396953331337535</v>
      </c>
      <c r="EN142" s="7">
        <f t="shared" si="111"/>
        <v>-0.20837374595634595</v>
      </c>
      <c r="EO142" s="7">
        <f t="shared" si="111"/>
        <v>-0.38956845743417423</v>
      </c>
      <c r="EP142" s="7">
        <f t="shared" si="111"/>
        <v>-2.9607170396020455E-2</v>
      </c>
      <c r="EQ142" s="7">
        <f t="shared" si="111"/>
        <v>0.36185916171700017</v>
      </c>
      <c r="ER142" s="7">
        <f t="shared" si="111"/>
        <v>0.2638917660697222</v>
      </c>
      <c r="ES142" s="7">
        <f t="shared" si="111"/>
        <v>0</v>
      </c>
      <c r="ET142" s="7">
        <f t="shared" si="111"/>
        <v>-0.25293195948871938</v>
      </c>
      <c r="EU142" s="7">
        <f t="shared" si="111"/>
        <v>-8.2719359097970013E-2</v>
      </c>
      <c r="EV142" s="7">
        <f t="shared" si="111"/>
        <v>-0.36041479330220949</v>
      </c>
      <c r="EW142" s="7">
        <f t="shared" si="111"/>
        <v>-0.43574170253327094</v>
      </c>
      <c r="EX142" s="7">
        <f t="shared" si="124"/>
        <v>0.47248742356945561</v>
      </c>
      <c r="EY142" s="7">
        <f t="shared" si="124"/>
        <v>1.2429945519669694E-3</v>
      </c>
      <c r="EZ142" s="7">
        <f t="shared" si="114"/>
        <v>-0.41454412851727485</v>
      </c>
      <c r="FA142" s="7">
        <f t="shared" si="114"/>
        <v>-1.0380096770744807E-2</v>
      </c>
      <c r="FB142" s="7">
        <f t="shared" si="114"/>
        <v>-0.46935201443484953</v>
      </c>
      <c r="FC142" s="7">
        <f t="shared" si="114"/>
        <v>0.43333640386787009</v>
      </c>
      <c r="FD142" s="7">
        <f t="shared" si="114"/>
        <v>0.38697107879784298</v>
      </c>
      <c r="FE142" s="7">
        <f t="shared" si="114"/>
        <v>-0.27845552318823974</v>
      </c>
      <c r="FF142" s="7">
        <f t="shared" si="114"/>
        <v>-0.26306936791580382</v>
      </c>
      <c r="FG142" s="7">
        <f t="shared" ref="EZ142:FO180" si="129">IF(MOD(FG$3/$J142,1)&gt;0.5,-(1-MOD(FG$3/$J142,1)),MOD(FG$3/$J142,1))</f>
        <v>-0.38696615089767494</v>
      </c>
      <c r="FH142" s="7">
        <f t="shared" si="129"/>
        <v>-0.25640193240559483</v>
      </c>
      <c r="FI142" s="7">
        <f t="shared" si="129"/>
        <v>6.8279408223155258E-2</v>
      </c>
      <c r="FJ142" s="7">
        <f t="shared" si="129"/>
        <v>-0.20266775694992489</v>
      </c>
      <c r="FK142" s="7">
        <f t="shared" si="129"/>
        <v>0.25955011326466604</v>
      </c>
      <c r="FL142" s="7">
        <f t="shared" si="129"/>
        <v>-0.22613125436450332</v>
      </c>
      <c r="FM142" s="7">
        <f t="shared" si="129"/>
        <v>0.31952101532246502</v>
      </c>
      <c r="FN142" s="7">
        <f t="shared" si="129"/>
        <v>0.15598150348044726</v>
      </c>
      <c r="FO142" s="7">
        <f t="shared" si="129"/>
        <v>3.5219511349083632E-2</v>
      </c>
      <c r="FP142" s="7">
        <f t="shared" si="126"/>
        <v>-0.25181334758056906</v>
      </c>
      <c r="FQ142" s="7">
        <f t="shared" si="126"/>
        <v>-0.11062352810382947</v>
      </c>
      <c r="FR142" s="7">
        <f t="shared" si="126"/>
        <v>-0.36816328053684799</v>
      </c>
      <c r="FS142" s="7">
        <f t="shared" si="126"/>
        <v>0.10197237930431768</v>
      </c>
      <c r="FT142" s="7">
        <f t="shared" si="126"/>
        <v>-0.42926946119722231</v>
      </c>
      <c r="FU142" s="7">
        <f t="shared" si="126"/>
        <v>-0.40197484424001972</v>
      </c>
      <c r="FV142" s="7">
        <f t="shared" si="126"/>
        <v>0.28123543942905282</v>
      </c>
      <c r="FW142" s="7">
        <f t="shared" si="126"/>
        <v>0.37054395557486997</v>
      </c>
      <c r="FX142" s="7">
        <f t="shared" si="126"/>
        <v>-0.2145629631786683</v>
      </c>
      <c r="FY142" s="7">
        <f t="shared" si="126"/>
        <v>-0.24886230935160669</v>
      </c>
      <c r="FZ142" s="7">
        <f t="shared" si="126"/>
        <v>-4.5471236734490716E-2</v>
      </c>
      <c r="GA142" s="7">
        <f t="shared" si="126"/>
        <v>-0.19484525542577558</v>
      </c>
      <c r="GB142" s="7">
        <f t="shared" si="126"/>
        <v>-0.11212620106203985</v>
      </c>
      <c r="GC142" s="7">
        <f t="shared" si="126"/>
        <v>-0.16971312804923855</v>
      </c>
      <c r="GD142" s="7">
        <f t="shared" si="126"/>
        <v>-0.47818498497235851</v>
      </c>
      <c r="GE142" s="7">
        <f t="shared" si="126"/>
        <v>0.11055255085341287</v>
      </c>
      <c r="GF142" s="7">
        <f t="shared" si="92"/>
        <v>-6.5241236279689474E-3</v>
      </c>
      <c r="GG142" s="7">
        <f t="shared" si="92"/>
        <v>0.25637780077715888</v>
      </c>
      <c r="GH142" s="7">
        <f t="shared" si="92"/>
        <v>-0.21815894181963813</v>
      </c>
      <c r="GI142" s="7">
        <f t="shared" si="92"/>
        <v>0.1322805413026984</v>
      </c>
      <c r="GJ142" s="7">
        <f t="shared" si="92"/>
        <v>0.1452480525779265</v>
      </c>
      <c r="GK142" s="7">
        <f t="shared" si="92"/>
        <v>-0.46873191329543573</v>
      </c>
    </row>
    <row r="143" spans="6:193">
      <c r="F143" s="20">
        <v>141</v>
      </c>
      <c r="G143">
        <f>'Class data q'!J142</f>
        <v>-4.2276411202318429E-19</v>
      </c>
      <c r="H143" s="20">
        <f>'Class data q'!K142</f>
        <v>-2.6059747004711947E-19</v>
      </c>
      <c r="J143" s="89">
        <v>-1.5841258928372047E-18</v>
      </c>
      <c r="K143" s="7">
        <f t="shared" si="119"/>
        <v>0.17958139710469498</v>
      </c>
      <c r="L143" s="7">
        <f t="shared" si="119"/>
        <v>-0.31456083695583115</v>
      </c>
      <c r="M143" s="7">
        <f t="shared" si="119"/>
        <v>-0.21304380914092169</v>
      </c>
      <c r="N143" s="7">
        <f t="shared" si="119"/>
        <v>-0.35705065804176983</v>
      </c>
      <c r="O143" s="7">
        <f t="shared" si="119"/>
        <v>-0.42386670945952498</v>
      </c>
      <c r="P143" s="7">
        <f t="shared" si="119"/>
        <v>-0.17182325870260229</v>
      </c>
      <c r="Q143" s="7">
        <f t="shared" si="119"/>
        <v>0.1615063175773912</v>
      </c>
      <c r="R143" s="7">
        <f t="shared" si="119"/>
        <v>-0.19822403411660616</v>
      </c>
      <c r="S143" s="7">
        <f t="shared" si="119"/>
        <v>0.17753738970669986</v>
      </c>
      <c r="T143" s="7">
        <f t="shared" si="119"/>
        <v>0.20995911254103453</v>
      </c>
      <c r="U143" s="7">
        <f t="shared" si="119"/>
        <v>-0.22612532413147413</v>
      </c>
      <c r="V143" s="7">
        <f t="shared" si="119"/>
        <v>0.4856849432870135</v>
      </c>
      <c r="W143" s="7">
        <f t="shared" si="119"/>
        <v>-0.21580341286879434</v>
      </c>
      <c r="X143" s="7">
        <f t="shared" si="119"/>
        <v>0.27299141526091136</v>
      </c>
      <c r="Y143" s="7">
        <f t="shared" si="119"/>
        <v>4.4922586833965515E-2</v>
      </c>
      <c r="Z143" s="7">
        <f t="shared" si="119"/>
        <v>0.15604925879920828</v>
      </c>
      <c r="AA143" s="7">
        <f t="shared" si="120"/>
        <v>0.14381741976218759</v>
      </c>
      <c r="AB143" s="7">
        <f t="shared" si="120"/>
        <v>0.33752205906355165</v>
      </c>
      <c r="AC143" s="7">
        <f t="shared" si="120"/>
        <v>0.29132216546233369</v>
      </c>
      <c r="AD143" s="7">
        <f t="shared" si="120"/>
        <v>0.26837260082958042</v>
      </c>
      <c r="AE143" s="7">
        <f t="shared" si="120"/>
        <v>-0.39507970641748524</v>
      </c>
      <c r="AF143" s="7">
        <f t="shared" si="120"/>
        <v>3.2248473885502782E-2</v>
      </c>
      <c r="AG143" s="7">
        <f t="shared" si="120"/>
        <v>-3.0925036126328243E-2</v>
      </c>
      <c r="AH143" s="7">
        <f t="shared" si="120"/>
        <v>0.29231702193590164</v>
      </c>
      <c r="AI143" s="7">
        <f t="shared" si="120"/>
        <v>-0.3389107275979768</v>
      </c>
      <c r="AJ143" s="7">
        <f t="shared" si="120"/>
        <v>0.35845597840346954</v>
      </c>
      <c r="AK143" s="7">
        <f t="shared" si="120"/>
        <v>-0.36269879796398286</v>
      </c>
      <c r="AL143" s="7">
        <f t="shared" si="120"/>
        <v>-0.33045465690251774</v>
      </c>
      <c r="AM143" s="7">
        <f t="shared" si="120"/>
        <v>-0.30135676969734959</v>
      </c>
      <c r="AN143" s="7">
        <f t="shared" si="120"/>
        <v>-0.17418026879607851</v>
      </c>
      <c r="AO143" s="7">
        <f t="shared" si="120"/>
        <v>0.46440902927955718</v>
      </c>
      <c r="AP143" s="7">
        <f t="shared" si="120"/>
        <v>0.42219002661777932</v>
      </c>
      <c r="AQ143" s="7">
        <f t="shared" si="118"/>
        <v>0.31608765772852765</v>
      </c>
      <c r="AR143" s="7">
        <f t="shared" si="118"/>
        <v>0.46440902927955718</v>
      </c>
      <c r="AS143" s="7">
        <f t="shared" si="118"/>
        <v>0.48551853061044614</v>
      </c>
      <c r="AT143" s="7">
        <f t="shared" si="118"/>
        <v>0.46440902927955718</v>
      </c>
      <c r="AU143" s="7">
        <f t="shared" si="118"/>
        <v>0.42219002661777932</v>
      </c>
      <c r="AV143" s="7">
        <f t="shared" si="118"/>
        <v>0.46440902927955718</v>
      </c>
      <c r="AW143" s="7">
        <f t="shared" si="118"/>
        <v>0.42219002661777932</v>
      </c>
      <c r="AX143" s="7">
        <f t="shared" si="118"/>
        <v>0.42219002661777932</v>
      </c>
      <c r="AY143" s="7">
        <f t="shared" si="118"/>
        <v>0.46440902927955718</v>
      </c>
      <c r="AZ143" s="7">
        <f t="shared" si="118"/>
        <v>0.42219002661777932</v>
      </c>
      <c r="BA143" s="7">
        <f t="shared" si="118"/>
        <v>0.31608765772852765</v>
      </c>
      <c r="BB143" s="7">
        <f t="shared" si="118"/>
        <v>0.44329952794866828</v>
      </c>
      <c r="BC143" s="7">
        <f t="shared" si="118"/>
        <v>0.28860177444778606</v>
      </c>
      <c r="BD143" s="7">
        <f t="shared" si="118"/>
        <v>0.46440902927955718</v>
      </c>
      <c r="BE143" s="7">
        <f t="shared" si="118"/>
        <v>0.44329952794866828</v>
      </c>
      <c r="BF143" s="7">
        <f t="shared" si="118"/>
        <v>0.46440902927955718</v>
      </c>
      <c r="BG143" s="7">
        <f t="shared" si="128"/>
        <v>0.31608765772852765</v>
      </c>
      <c r="BH143" s="7">
        <f t="shared" si="128"/>
        <v>0.31608765772852765</v>
      </c>
      <c r="BI143" s="7">
        <f t="shared" si="128"/>
        <v>0.28860177444778606</v>
      </c>
      <c r="BJ143" s="7">
        <f t="shared" si="128"/>
        <v>0.49933783114401259</v>
      </c>
      <c r="BK143" s="7">
        <f t="shared" si="128"/>
        <v>0.16689337035827578</v>
      </c>
      <c r="BL143" s="7">
        <f t="shared" si="128"/>
        <v>0.14393993375263472</v>
      </c>
      <c r="BM143" s="7">
        <f t="shared" si="128"/>
        <v>0.34225894698721659</v>
      </c>
      <c r="BN143" s="7">
        <f t="shared" si="128"/>
        <v>-6.5193406229013817E-12</v>
      </c>
      <c r="BO143" s="7">
        <f t="shared" si="128"/>
        <v>-2.6444402223546604E-12</v>
      </c>
      <c r="BP143" s="7">
        <f t="shared" si="128"/>
        <v>-6.2471916528750171E-11</v>
      </c>
      <c r="BQ143" s="7">
        <f t="shared" si="128"/>
        <v>-3.8197578433596391E-10</v>
      </c>
      <c r="BR143" s="7">
        <f t="shared" si="128"/>
        <v>-1.7730841239682604E-9</v>
      </c>
      <c r="BS143" s="7">
        <f t="shared" si="128"/>
        <v>1.9113020731143204E-12</v>
      </c>
      <c r="BT143" s="7">
        <f t="shared" si="128"/>
        <v>-2.3537838345077944E-12</v>
      </c>
      <c r="BU143" s="7">
        <f t="shared" si="128"/>
        <v>0.17958139710469498</v>
      </c>
      <c r="BV143" s="7">
        <f t="shared" si="128"/>
        <v>-0.31456083695583115</v>
      </c>
      <c r="BW143" s="7">
        <f t="shared" si="127"/>
        <v>-0.21304380914092169</v>
      </c>
      <c r="BX143" s="7">
        <f t="shared" si="117"/>
        <v>-0.35705065804176983</v>
      </c>
      <c r="BY143" s="7">
        <f t="shared" si="117"/>
        <v>-0.42386670945952498</v>
      </c>
      <c r="BZ143" s="7">
        <f t="shared" si="117"/>
        <v>0.15717485003487094</v>
      </c>
      <c r="CA143" s="7">
        <f t="shared" si="117"/>
        <v>0.20069010162242343</v>
      </c>
      <c r="CB143" s="7">
        <f t="shared" si="117"/>
        <v>0.2799792695120738</v>
      </c>
      <c r="CC143" s="7">
        <f t="shared" si="117"/>
        <v>0.36801206914784179</v>
      </c>
      <c r="CD143" s="7">
        <f t="shared" si="117"/>
        <v>-0.48888625491042403</v>
      </c>
      <c r="CE143" s="7">
        <f t="shared" si="117"/>
        <v>0.23202415528172696</v>
      </c>
      <c r="CF143" s="7">
        <f t="shared" si="117"/>
        <v>-0.29500763493744375</v>
      </c>
      <c r="CG143" s="7">
        <f t="shared" si="117"/>
        <v>0.28482717265805535</v>
      </c>
      <c r="CH143" s="7">
        <f t="shared" si="117"/>
        <v>0.32423671790881936</v>
      </c>
      <c r="CI143" s="7">
        <f t="shared" si="117"/>
        <v>-0.17105083548734545</v>
      </c>
      <c r="CJ143" s="7">
        <f t="shared" si="117"/>
        <v>9.8719706118952866E-2</v>
      </c>
      <c r="CK143" s="7">
        <f t="shared" si="117"/>
        <v>0.18759690501279128</v>
      </c>
      <c r="CL143" s="7">
        <f t="shared" si="117"/>
        <v>-0.28783653768614381</v>
      </c>
      <c r="CM143" s="7">
        <f t="shared" si="116"/>
        <v>0.30508546297809236</v>
      </c>
      <c r="CN143" s="7">
        <f t="shared" si="116"/>
        <v>0.39682163708072338</v>
      </c>
      <c r="CO143" s="7">
        <f t="shared" si="116"/>
        <v>0.13170715438746683</v>
      </c>
      <c r="CP143" s="7">
        <f t="shared" si="116"/>
        <v>-0.27030140684228909</v>
      </c>
      <c r="CQ143" s="7">
        <f t="shared" si="116"/>
        <v>-0.25768206455301268</v>
      </c>
      <c r="CR143" s="7">
        <f t="shared" si="116"/>
        <v>-0.41128484340647198</v>
      </c>
      <c r="CS143" s="7">
        <f t="shared" si="116"/>
        <v>3.0314558928991708E-2</v>
      </c>
      <c r="CT143" s="7">
        <f t="shared" si="116"/>
        <v>0.4767497617242249</v>
      </c>
      <c r="CU143" s="7">
        <f t="shared" si="116"/>
        <v>0.10994376210028101</v>
      </c>
      <c r="CV143" s="7">
        <f t="shared" si="116"/>
        <v>5.6555607621021409E-2</v>
      </c>
      <c r="CW143" s="7">
        <f t="shared" si="116"/>
        <v>-0.11840632019827202</v>
      </c>
      <c r="CX143" s="7">
        <f t="shared" si="113"/>
        <v>0.44371331695896105</v>
      </c>
      <c r="CY143" s="7">
        <f t="shared" si="113"/>
        <v>0.44650858442066182</v>
      </c>
      <c r="CZ143" s="7">
        <f t="shared" si="113"/>
        <v>0.17064945201561832</v>
      </c>
      <c r="DA143" s="7">
        <f t="shared" si="113"/>
        <v>-0.38608326779639113</v>
      </c>
      <c r="DB143" s="7">
        <f t="shared" si="113"/>
        <v>0.36322941116849722</v>
      </c>
      <c r="DC143" s="7">
        <f t="shared" si="123"/>
        <v>1.6060646528849271E-2</v>
      </c>
      <c r="DD143" s="7">
        <f t="shared" si="123"/>
        <v>1.9953496535650577E-2</v>
      </c>
      <c r="DE143" s="7">
        <f t="shared" si="123"/>
        <v>6.9338751857978678E-2</v>
      </c>
      <c r="DF143" s="7">
        <f t="shared" si="123"/>
        <v>1.9318054354133304E-3</v>
      </c>
      <c r="DG143" s="7">
        <f t="shared" si="123"/>
        <v>1.0547292602734776E-3</v>
      </c>
      <c r="DH143" s="7">
        <f t="shared" si="123"/>
        <v>0.13804247030548594</v>
      </c>
      <c r="DI143" s="7">
        <f t="shared" si="123"/>
        <v>-1.5538305694033694E-2</v>
      </c>
      <c r="DJ143" s="7">
        <f t="shared" si="123"/>
        <v>7.8784480461277659E-2</v>
      </c>
      <c r="DK143" s="7">
        <f t="shared" si="123"/>
        <v>0.11984155545639054</v>
      </c>
      <c r="DL143" s="7">
        <f t="shared" si="123"/>
        <v>-0.37269030360848632</v>
      </c>
      <c r="DM143" s="7">
        <f t="shared" si="123"/>
        <v>0.19469876697955668</v>
      </c>
      <c r="DN143" s="7">
        <f t="shared" si="123"/>
        <v>0.17825608174839822</v>
      </c>
      <c r="DO143" s="7">
        <f t="shared" si="123"/>
        <v>-0.47778713337125944</v>
      </c>
      <c r="DP143" s="7">
        <f t="shared" si="123"/>
        <v>0.24333880508598876</v>
      </c>
      <c r="DQ143" s="7">
        <f t="shared" si="123"/>
        <v>0.18902259094197657</v>
      </c>
      <c r="DR143" s="7">
        <f t="shared" si="123"/>
        <v>0.34231324720642692</v>
      </c>
      <c r="DS143" s="7">
        <f t="shared" si="122"/>
        <v>0.46141375801900419</v>
      </c>
      <c r="DT143" s="7">
        <f t="shared" si="122"/>
        <v>-0.40008167417336848</v>
      </c>
      <c r="DU143" s="7">
        <f t="shared" si="122"/>
        <v>-0.4001709310215128</v>
      </c>
      <c r="DV143" s="7">
        <f t="shared" si="122"/>
        <v>0.32043292518601146</v>
      </c>
      <c r="DW143" s="7">
        <f t="shared" si="122"/>
        <v>0.41498881968575807</v>
      </c>
      <c r="DX143" s="7">
        <f t="shared" si="122"/>
        <v>0.37106934160678706</v>
      </c>
      <c r="DY143" s="7">
        <f t="shared" si="122"/>
        <v>0.3634480147427841</v>
      </c>
      <c r="DZ143" s="7">
        <f t="shared" si="122"/>
        <v>-0.33150879947871648</v>
      </c>
      <c r="EA143" s="7">
        <f t="shared" si="122"/>
        <v>0.37054651340725875</v>
      </c>
      <c r="EB143" s="7">
        <f t="shared" si="122"/>
        <v>0.33848875636393855</v>
      </c>
      <c r="EC143" s="7">
        <f t="shared" si="122"/>
        <v>0.33752598703268405</v>
      </c>
      <c r="ED143" s="7">
        <f t="shared" si="122"/>
        <v>0.32930983004915843</v>
      </c>
      <c r="EE143" s="7">
        <f t="shared" si="122"/>
        <v>0.13254587054082667</v>
      </c>
      <c r="EF143" s="7">
        <f t="shared" si="122"/>
        <v>0.14754326978663276</v>
      </c>
      <c r="EG143" s="7">
        <f t="shared" si="122"/>
        <v>0.41540500020886234</v>
      </c>
      <c r="EH143" s="7">
        <f t="shared" si="122"/>
        <v>9.3328746134292442E-2</v>
      </c>
      <c r="EI143" s="7">
        <f t="shared" si="111"/>
        <v>0.29319903920094015</v>
      </c>
      <c r="EJ143" s="7">
        <f t="shared" si="111"/>
        <v>0.29456265414055566</v>
      </c>
      <c r="EK143" s="7">
        <f t="shared" si="111"/>
        <v>0.20477152296318998</v>
      </c>
      <c r="EL143" s="7">
        <f t="shared" si="111"/>
        <v>0.12955316800416827</v>
      </c>
      <c r="EM143" s="7">
        <f t="shared" si="111"/>
        <v>0.33465352637212148</v>
      </c>
      <c r="EN143" s="7">
        <f t="shared" si="111"/>
        <v>0.211265513592232</v>
      </c>
      <c r="EO143" s="7">
        <f t="shared" si="111"/>
        <v>0.42978444083606376</v>
      </c>
      <c r="EP143" s="7">
        <f t="shared" si="111"/>
        <v>0.25897390149114324</v>
      </c>
      <c r="EQ143" s="7">
        <f t="shared" si="111"/>
        <v>-0.10280274460714611</v>
      </c>
      <c r="ER143" s="7">
        <f t="shared" si="111"/>
        <v>0.3373015254607617</v>
      </c>
      <c r="ES143" s="7">
        <f t="shared" si="111"/>
        <v>0.26687532470415237</v>
      </c>
      <c r="ET143" s="7">
        <f t="shared" si="111"/>
        <v>0</v>
      </c>
      <c r="EU143" s="7">
        <f t="shared" si="111"/>
        <v>0.31230086770217169</v>
      </c>
      <c r="EV143" s="7">
        <f t="shared" si="111"/>
        <v>0.17068950971344524</v>
      </c>
      <c r="EW143" s="7">
        <f t="shared" si="111"/>
        <v>0.15058661635344553</v>
      </c>
      <c r="EX143" s="7">
        <f t="shared" si="124"/>
        <v>0.39297055928787922</v>
      </c>
      <c r="EY143" s="7">
        <f t="shared" si="124"/>
        <v>-0.19904230131288125</v>
      </c>
      <c r="EZ143" s="7">
        <f t="shared" si="129"/>
        <v>0.42311905050605714</v>
      </c>
      <c r="FA143" s="7">
        <f t="shared" si="129"/>
        <v>0.3316064318246088</v>
      </c>
      <c r="FB143" s="7">
        <f t="shared" si="129"/>
        <v>-0.32463249714039144</v>
      </c>
      <c r="FC143" s="7">
        <f t="shared" si="129"/>
        <v>-0.15122853121578483</v>
      </c>
      <c r="FD143" s="7">
        <f t="shared" si="129"/>
        <v>-0.16360229239886193</v>
      </c>
      <c r="FE143" s="7">
        <f t="shared" si="129"/>
        <v>-7.4312908166526137E-2</v>
      </c>
      <c r="FF143" s="7">
        <f t="shared" si="129"/>
        <v>-7.0206722982246283E-2</v>
      </c>
      <c r="FG143" s="7">
        <f t="shared" si="129"/>
        <v>-0.10327171717033301</v>
      </c>
      <c r="FH143" s="7">
        <f t="shared" si="129"/>
        <v>-0.35272604348971015</v>
      </c>
      <c r="FI143" s="7">
        <f t="shared" si="129"/>
        <v>-0.19367141889652473</v>
      </c>
      <c r="FJ143" s="7">
        <f t="shared" si="129"/>
        <v>7.1545342489649499E-3</v>
      </c>
      <c r="FK143" s="7">
        <f t="shared" si="129"/>
        <v>-0.47700261090293949</v>
      </c>
      <c r="FL143" s="7">
        <f t="shared" si="129"/>
        <v>-0.10907092737718216</v>
      </c>
      <c r="FM143" s="7">
        <f t="shared" si="129"/>
        <v>-0.162823826616453</v>
      </c>
      <c r="FN143" s="7">
        <f t="shared" si="129"/>
        <v>9.3479560394367667E-2</v>
      </c>
      <c r="FO143" s="7">
        <f t="shared" si="129"/>
        <v>-0.14125273191744014</v>
      </c>
      <c r="FP143" s="7">
        <f t="shared" si="126"/>
        <v>0.32841541231239635</v>
      </c>
      <c r="FQ143" s="7">
        <f t="shared" si="126"/>
        <v>-0.17704476986498818</v>
      </c>
      <c r="FR143" s="7">
        <f t="shared" si="126"/>
        <v>2.7359290908943734E-2</v>
      </c>
      <c r="FS143" s="7">
        <f t="shared" si="126"/>
        <v>2.0954170713124221E-2</v>
      </c>
      <c r="FT143" s="7">
        <f t="shared" si="126"/>
        <v>-0.11143155628029922</v>
      </c>
      <c r="FU143" s="7">
        <f t="shared" si="126"/>
        <v>-0.10727716707945634</v>
      </c>
      <c r="FV143" s="7">
        <f t="shared" si="126"/>
        <v>-0.39119455137575188</v>
      </c>
      <c r="FW143" s="7">
        <f t="shared" si="126"/>
        <v>-0.10048498742633849</v>
      </c>
      <c r="FX143" s="7">
        <f t="shared" si="126"/>
        <v>0.14524233598203651</v>
      </c>
      <c r="FY143" s="7">
        <f t="shared" si="126"/>
        <v>0.20046011508931713</v>
      </c>
      <c r="FZ143" s="7">
        <f t="shared" si="126"/>
        <v>-0.343381904026693</v>
      </c>
      <c r="GA143" s="7">
        <f t="shared" si="126"/>
        <v>-0.39169806535542762</v>
      </c>
      <c r="GB143" s="7">
        <f t="shared" si="126"/>
        <v>-0.40540682060168365</v>
      </c>
      <c r="GC143" s="7">
        <f t="shared" si="126"/>
        <v>-0.22943508268576807</v>
      </c>
      <c r="GD143" s="7">
        <f t="shared" si="126"/>
        <v>0.48260762332367335</v>
      </c>
      <c r="GE143" s="7">
        <f t="shared" si="126"/>
        <v>8.0937530456111517E-2</v>
      </c>
      <c r="GF143" s="7">
        <f t="shared" si="92"/>
        <v>0.36351603807705146</v>
      </c>
      <c r="GG143" s="7">
        <f t="shared" si="92"/>
        <v>0.18558197318759539</v>
      </c>
      <c r="GH143" s="7">
        <f t="shared" si="92"/>
        <v>0.49034243687464141</v>
      </c>
      <c r="GI143" s="7">
        <f t="shared" si="92"/>
        <v>9.341409954195079E-2</v>
      </c>
      <c r="GJ143" s="7">
        <f t="shared" si="92"/>
        <v>2.5825475490279359E-2</v>
      </c>
      <c r="GK143" s="7">
        <f t="shared" si="92"/>
        <v>0.47928883722728166</v>
      </c>
    </row>
    <row r="144" spans="6:193">
      <c r="F144" s="20">
        <v>142</v>
      </c>
      <c r="G144">
        <f>'Class data q'!J143</f>
        <v>-1.5841258928372047E-18</v>
      </c>
      <c r="H144" s="20">
        <f>'Class data q'!K143</f>
        <v>-6.2664171760596487E-19</v>
      </c>
      <c r="J144" s="88">
        <v>-2.0788497837197412E-18</v>
      </c>
      <c r="K144" s="7">
        <f t="shared" si="119"/>
        <v>0.13684468365790275</v>
      </c>
      <c r="L144" s="7">
        <f t="shared" si="119"/>
        <v>-0.47768139158181966</v>
      </c>
      <c r="M144" s="7">
        <f t="shared" si="119"/>
        <v>-0.40032334792475421</v>
      </c>
      <c r="N144" s="7">
        <f t="shared" si="119"/>
        <v>0.25196087451730587</v>
      </c>
      <c r="O144" s="7">
        <f t="shared" si="119"/>
        <v>0.43902530640651011</v>
      </c>
      <c r="P144" s="7">
        <f t="shared" si="119"/>
        <v>-0.16201912493711745</v>
      </c>
      <c r="Q144" s="7">
        <f t="shared" si="119"/>
        <v>-6.8778687728070054E-2</v>
      </c>
      <c r="R144" s="7">
        <f t="shared" si="119"/>
        <v>0.40455251474389797</v>
      </c>
      <c r="S144" s="7">
        <f t="shared" si="119"/>
        <v>-0.25179279412122213</v>
      </c>
      <c r="T144" s="7">
        <f t="shared" si="119"/>
        <v>0.15999312178210415</v>
      </c>
      <c r="U144" s="7">
        <f t="shared" si="119"/>
        <v>-0.41029172889020926</v>
      </c>
      <c r="V144" s="7">
        <f t="shared" si="119"/>
        <v>0.37010182286737642</v>
      </c>
      <c r="W144" s="7">
        <f t="shared" si="119"/>
        <v>-0.16444659771250814</v>
      </c>
      <c r="X144" s="7">
        <f t="shared" si="119"/>
        <v>0.20802502077051668</v>
      </c>
      <c r="Y144" s="7">
        <f t="shared" si="119"/>
        <v>3.4231926488492388E-2</v>
      </c>
      <c r="Z144" s="7">
        <f t="shared" si="119"/>
        <v>0.35689233927083908</v>
      </c>
      <c r="AA144" s="7">
        <f t="shared" si="120"/>
        <v>0.10959180421332096</v>
      </c>
      <c r="AB144" s="7">
        <f t="shared" si="120"/>
        <v>0.25719868619347186</v>
      </c>
      <c r="AC144" s="7">
        <f t="shared" si="120"/>
        <v>0.22199342592254509</v>
      </c>
      <c r="AD144" s="7">
        <f t="shared" si="120"/>
        <v>0.20450539006310248</v>
      </c>
      <c r="AE144" s="7">
        <f t="shared" si="120"/>
        <v>0.46096158927466485</v>
      </c>
      <c r="AF144" s="7">
        <f t="shared" si="120"/>
        <v>0.26255361866138027</v>
      </c>
      <c r="AG144" s="7">
        <f t="shared" si="120"/>
        <v>-2.3565507641915784E-2</v>
      </c>
      <c r="AH144" s="7">
        <f t="shared" si="120"/>
        <v>0.22275152682612062</v>
      </c>
      <c r="AI144" s="7">
        <f t="shared" si="120"/>
        <v>-0.41754491730313248</v>
      </c>
      <c r="AJ144" s="7">
        <f t="shared" si="120"/>
        <v>-0.4509758735524656</v>
      </c>
      <c r="AK144" s="7">
        <f t="shared" si="120"/>
        <v>0.24522899091889272</v>
      </c>
      <c r="AL144" s="7">
        <f t="shared" si="120"/>
        <v>0.16635302156706189</v>
      </c>
      <c r="AM144" s="7">
        <f t="shared" si="120"/>
        <v>-0.11938589509946951</v>
      </c>
      <c r="AN144" s="7">
        <f t="shared" si="120"/>
        <v>0.16256754049291544</v>
      </c>
      <c r="AO144" s="7">
        <f t="shared" si="120"/>
        <v>0.35388914288590972</v>
      </c>
      <c r="AP144" s="7">
        <f t="shared" si="120"/>
        <v>0.32171740262355436</v>
      </c>
      <c r="AQ144" s="7">
        <f t="shared" si="118"/>
        <v>0.24086523563913709</v>
      </c>
      <c r="AR144" s="7">
        <f t="shared" si="118"/>
        <v>0.35388914288590972</v>
      </c>
      <c r="AS144" s="7">
        <f t="shared" si="118"/>
        <v>0.36997501301708746</v>
      </c>
      <c r="AT144" s="7">
        <f t="shared" si="118"/>
        <v>0.35388914288590972</v>
      </c>
      <c r="AU144" s="7">
        <f t="shared" si="118"/>
        <v>0.32171740262355436</v>
      </c>
      <c r="AV144" s="7">
        <f t="shared" si="118"/>
        <v>0.35388914288590972</v>
      </c>
      <c r="AW144" s="7">
        <f t="shared" si="118"/>
        <v>0.32171740262355436</v>
      </c>
      <c r="AX144" s="7">
        <f t="shared" si="118"/>
        <v>0.32171740262355436</v>
      </c>
      <c r="AY144" s="7">
        <f t="shared" si="118"/>
        <v>0.35388914288590972</v>
      </c>
      <c r="AZ144" s="7">
        <f t="shared" si="118"/>
        <v>0.32171740262355436</v>
      </c>
      <c r="BA144" s="7">
        <f t="shared" si="118"/>
        <v>0.24086523563913709</v>
      </c>
      <c r="BB144" s="7">
        <f t="shared" si="118"/>
        <v>0.33780327275473204</v>
      </c>
      <c r="BC144" s="7">
        <f t="shared" si="118"/>
        <v>0.21992043254008165</v>
      </c>
      <c r="BD144" s="7">
        <f t="shared" si="118"/>
        <v>0.35388914288590972</v>
      </c>
      <c r="BE144" s="7">
        <f t="shared" si="118"/>
        <v>0.33780327275473204</v>
      </c>
      <c r="BF144" s="7">
        <f t="shared" si="118"/>
        <v>0.35388914288590972</v>
      </c>
      <c r="BG144" s="7">
        <f t="shared" si="128"/>
        <v>0.24086523563913709</v>
      </c>
      <c r="BH144" s="7">
        <f t="shared" si="128"/>
        <v>0.24086523563913709</v>
      </c>
      <c r="BI144" s="7">
        <f t="shared" si="128"/>
        <v>0.21992043254008165</v>
      </c>
      <c r="BJ144" s="7">
        <f t="shared" si="128"/>
        <v>0.38050560159908231</v>
      </c>
      <c r="BK144" s="7">
        <f t="shared" si="128"/>
        <v>-0.11080347572923832</v>
      </c>
      <c r="BL144" s="7">
        <f t="shared" si="128"/>
        <v>0.10968516237032777</v>
      </c>
      <c r="BM144" s="7">
        <f t="shared" si="128"/>
        <v>0.26080829130785327</v>
      </c>
      <c r="BN144" s="7">
        <f t="shared" si="128"/>
        <v>-4.967914968290188E-12</v>
      </c>
      <c r="BO144" s="7">
        <f t="shared" si="128"/>
        <v>-2.0151658119971216E-12</v>
      </c>
      <c r="BP144" s="7">
        <f t="shared" si="128"/>
        <v>-4.76049200059947E-11</v>
      </c>
      <c r="BQ144" s="7">
        <f t="shared" si="128"/>
        <v>-2.9107327659261273E-10</v>
      </c>
      <c r="BR144" s="7">
        <f t="shared" si="128"/>
        <v>-1.3511262109133781E-9</v>
      </c>
      <c r="BS144" s="7">
        <f t="shared" si="128"/>
        <v>1.4564511234843539E-12</v>
      </c>
      <c r="BT144" s="7">
        <f t="shared" si="128"/>
        <v>-1.7936763185844029E-12</v>
      </c>
      <c r="BU144" s="7">
        <f t="shared" si="128"/>
        <v>0.13684468365790275</v>
      </c>
      <c r="BV144" s="7">
        <f t="shared" si="128"/>
        <v>-0.47768139158181966</v>
      </c>
      <c r="BW144" s="7">
        <f t="shared" si="127"/>
        <v>-0.40032334792475421</v>
      </c>
      <c r="BX144" s="7">
        <f t="shared" si="117"/>
        <v>0.25196087451730587</v>
      </c>
      <c r="BY144" s="7">
        <f t="shared" si="117"/>
        <v>0.43902530640651011</v>
      </c>
      <c r="BZ144" s="7">
        <f t="shared" si="117"/>
        <v>0.11977043824567672</v>
      </c>
      <c r="CA144" s="7">
        <f t="shared" si="117"/>
        <v>0.15292994660121667</v>
      </c>
      <c r="CB144" s="7">
        <f t="shared" si="117"/>
        <v>0.21334990809105786</v>
      </c>
      <c r="CC144" s="7">
        <f t="shared" si="117"/>
        <v>0.28043269512747332</v>
      </c>
      <c r="CD144" s="7">
        <f t="shared" si="117"/>
        <v>0.38947908796595709</v>
      </c>
      <c r="CE144" s="7">
        <f t="shared" si="117"/>
        <v>0.17680713393720404</v>
      </c>
      <c r="CF144" s="7">
        <f t="shared" si="117"/>
        <v>-0.46278145323717401</v>
      </c>
      <c r="CG144" s="7">
        <f t="shared" si="117"/>
        <v>0.2170441090668373</v>
      </c>
      <c r="CH144" s="7">
        <f t="shared" si="117"/>
        <v>0.24707498553784793</v>
      </c>
      <c r="CI144" s="7">
        <f t="shared" si="117"/>
        <v>-0.3683238463721068</v>
      </c>
      <c r="CJ144" s="7">
        <f t="shared" si="117"/>
        <v>-0.16275319695337676</v>
      </c>
      <c r="CK144" s="7">
        <f t="shared" si="117"/>
        <v>0.14295266400400386</v>
      </c>
      <c r="CL144" s="7">
        <f t="shared" si="117"/>
        <v>-0.45731693101685689</v>
      </c>
      <c r="CM144" s="7">
        <f t="shared" si="116"/>
        <v>-0.48145753437984817</v>
      </c>
      <c r="CN144" s="7">
        <f t="shared" si="116"/>
        <v>-0.26730819431641883</v>
      </c>
      <c r="CO144" s="7">
        <f t="shared" si="116"/>
        <v>0.14844503731987357</v>
      </c>
      <c r="CP144" s="7">
        <f t="shared" si="116"/>
        <v>8.0085947011062419E-2</v>
      </c>
      <c r="CQ144" s="7">
        <f t="shared" si="116"/>
        <v>-4.032975295016783E-3</v>
      </c>
      <c r="CR144" s="7">
        <f t="shared" si="116"/>
        <v>-0.40714254907392622</v>
      </c>
      <c r="CS144" s="7">
        <f t="shared" si="116"/>
        <v>-0.45285893738372951</v>
      </c>
      <c r="CT144" s="7">
        <f t="shared" si="116"/>
        <v>0.36572091835147802</v>
      </c>
      <c r="CU144" s="7">
        <f t="shared" si="116"/>
        <v>-0.2479353558557964</v>
      </c>
      <c r="CV144" s="7">
        <f t="shared" si="116"/>
        <v>9.360591332599455E-2</v>
      </c>
      <c r="CW144" s="7">
        <f t="shared" si="116"/>
        <v>-0.32820765306252409</v>
      </c>
      <c r="CX144" s="7">
        <f t="shared" si="113"/>
        <v>0.33811858841174092</v>
      </c>
      <c r="CY144" s="7">
        <f t="shared" si="113"/>
        <v>0.34024863917258147</v>
      </c>
      <c r="CZ144" s="7">
        <f t="shared" si="113"/>
        <v>-0.10794126497423095</v>
      </c>
      <c r="DA144" s="7">
        <f t="shared" si="113"/>
        <v>0.46781705881104241</v>
      </c>
      <c r="DB144" s="7">
        <f t="shared" si="113"/>
        <v>0.27678821229807538</v>
      </c>
      <c r="DC144" s="7">
        <f t="shared" si="123"/>
        <v>1.2238539898987748E-2</v>
      </c>
      <c r="DD144" s="7">
        <f t="shared" si="123"/>
        <v>1.5204970923008676E-2</v>
      </c>
      <c r="DE144" s="7">
        <f t="shared" si="123"/>
        <v>5.283754172881884E-2</v>
      </c>
      <c r="DF144" s="7">
        <f t="shared" si="123"/>
        <v>1.4720751033228427E-3</v>
      </c>
      <c r="DG144" s="7">
        <f t="shared" si="123"/>
        <v>8.0372518698421656E-4</v>
      </c>
      <c r="DH144" s="7">
        <f t="shared" si="123"/>
        <v>0.10519117505972331</v>
      </c>
      <c r="DI144" s="7">
        <f t="shared" si="123"/>
        <v>-1.1840505539892798E-2</v>
      </c>
      <c r="DJ144" s="7">
        <f t="shared" si="123"/>
        <v>6.0035379386153005E-2</v>
      </c>
      <c r="DK144" s="7">
        <f t="shared" si="123"/>
        <v>9.1321707091630705E-2</v>
      </c>
      <c r="DL144" s="7">
        <f t="shared" si="123"/>
        <v>0.47802277041081892</v>
      </c>
      <c r="DM144" s="7">
        <f t="shared" si="123"/>
        <v>0.14836442752680082</v>
      </c>
      <c r="DN144" s="7">
        <f t="shared" si="123"/>
        <v>0.1358347663524167</v>
      </c>
      <c r="DO144" s="7">
        <f t="shared" si="123"/>
        <v>0.39793684472915963</v>
      </c>
      <c r="DP144" s="7">
        <f t="shared" si="123"/>
        <v>0.18542912762991087</v>
      </c>
      <c r="DQ144" s="7">
        <f t="shared" si="123"/>
        <v>0.14403906573113345</v>
      </c>
      <c r="DR144" s="7">
        <f t="shared" si="123"/>
        <v>0.26084966918128666</v>
      </c>
      <c r="DS144" s="7">
        <f t="shared" si="122"/>
        <v>0.35160668515516258</v>
      </c>
      <c r="DT144" s="7">
        <f t="shared" si="122"/>
        <v>0.45714998792699396</v>
      </c>
      <c r="DU144" s="7">
        <f t="shared" si="122"/>
        <v>0.45708197239005349</v>
      </c>
      <c r="DV144" s="7">
        <f t="shared" si="122"/>
        <v>0.24417641797881834</v>
      </c>
      <c r="DW144" s="7">
        <f t="shared" si="122"/>
        <v>0.31622993621302725</v>
      </c>
      <c r="DX144" s="7">
        <f t="shared" si="122"/>
        <v>0.28276239903470191</v>
      </c>
      <c r="DY144" s="7">
        <f t="shared" si="122"/>
        <v>0.27695479267584322</v>
      </c>
      <c r="DZ144" s="7">
        <f t="shared" si="122"/>
        <v>-0.49059608434778657</v>
      </c>
      <c r="EA144" s="7">
        <f t="shared" si="122"/>
        <v>4.4384368812522945E-2</v>
      </c>
      <c r="EB144" s="7">
        <f t="shared" si="122"/>
        <v>0.25793532923332563</v>
      </c>
      <c r="EC144" s="7">
        <f t="shared" si="122"/>
        <v>0.25720167938598509</v>
      </c>
      <c r="ED144" s="7">
        <f t="shared" si="122"/>
        <v>0.25094080035607791</v>
      </c>
      <c r="EE144" s="7">
        <f t="shared" si="122"/>
        <v>0.10100265404298134</v>
      </c>
      <c r="EF144" s="7">
        <f t="shared" si="122"/>
        <v>0.11243097784807522</v>
      </c>
      <c r="EG144" s="7">
        <f t="shared" si="122"/>
        <v>0.31654707425152678</v>
      </c>
      <c r="EH144" s="7">
        <f t="shared" si="111"/>
        <v>7.1118406175948307E-2</v>
      </c>
      <c r="EI144" s="7">
        <f t="shared" si="111"/>
        <v>0.22342364195363928</v>
      </c>
      <c r="EJ144" s="7">
        <f t="shared" si="111"/>
        <v>0.22446274432198807</v>
      </c>
      <c r="EK144" s="7">
        <f t="shared" si="111"/>
        <v>0.15604007282395788</v>
      </c>
      <c r="EL144" s="7">
        <f t="shared" si="111"/>
        <v>9.8722153732180962E-2</v>
      </c>
      <c r="EM144" s="7">
        <f t="shared" si="111"/>
        <v>0.25501280583476038</v>
      </c>
      <c r="EN144" s="7">
        <f t="shared" si="111"/>
        <v>0.16098862600171576</v>
      </c>
      <c r="EO144" s="7">
        <f t="shared" si="111"/>
        <v>0.32750450099801648</v>
      </c>
      <c r="EP144" s="7">
        <f t="shared" si="111"/>
        <v>0.19734338966383866</v>
      </c>
      <c r="EQ144" s="7">
        <f t="shared" si="111"/>
        <v>-0.31631741053113904</v>
      </c>
      <c r="ER144" s="7">
        <f t="shared" si="111"/>
        <v>0.25703063509465934</v>
      </c>
      <c r="ES144" s="7">
        <f t="shared" si="111"/>
        <v>0.20336443514774849</v>
      </c>
      <c r="ET144" s="7">
        <f t="shared" si="111"/>
        <v>-0.23797962448124266</v>
      </c>
      <c r="EU144" s="7">
        <f t="shared" si="111"/>
        <v>0</v>
      </c>
      <c r="EV144" s="7">
        <f t="shared" si="111"/>
        <v>0.13006888428895214</v>
      </c>
      <c r="EW144" s="7">
        <f t="shared" si="111"/>
        <v>0.1147500699417516</v>
      </c>
      <c r="EX144" s="7">
        <f t="shared" si="124"/>
        <v>0.29945157315636584</v>
      </c>
      <c r="EY144" s="7">
        <f t="shared" si="124"/>
        <v>-0.38965391367180202</v>
      </c>
      <c r="EZ144" s="7">
        <f t="shared" si="129"/>
        <v>0.32242533775576576</v>
      </c>
      <c r="FA144" s="7">
        <f t="shared" si="129"/>
        <v>1.471123322218082E-2</v>
      </c>
      <c r="FB144" s="7">
        <f t="shared" si="129"/>
        <v>-0.48535620185775563</v>
      </c>
      <c r="FC144" s="7">
        <f t="shared" si="129"/>
        <v>-0.11523922214620252</v>
      </c>
      <c r="FD144" s="7">
        <f t="shared" si="129"/>
        <v>-0.12466828028951027</v>
      </c>
      <c r="FE144" s="7">
        <f t="shared" si="129"/>
        <v>-5.6627950186947218E-2</v>
      </c>
      <c r="FF144" s="7">
        <f t="shared" si="129"/>
        <v>-5.3498953410872629E-2</v>
      </c>
      <c r="FG144" s="7">
        <f t="shared" si="129"/>
        <v>-7.8695152698604054E-2</v>
      </c>
      <c r="FH144" s="7">
        <f t="shared" si="129"/>
        <v>-0.26150077443356423</v>
      </c>
      <c r="FI144" s="7">
        <f t="shared" si="129"/>
        <v>0.42211279986385897</v>
      </c>
      <c r="FJ144" s="7">
        <f t="shared" si="129"/>
        <v>-0.32869072775624364</v>
      </c>
      <c r="FK144" s="7">
        <f t="shared" si="129"/>
        <v>0.44418828301619584</v>
      </c>
      <c r="FL144" s="7">
        <f t="shared" si="129"/>
        <v>0.44335436789328142</v>
      </c>
      <c r="FM144" s="7">
        <f t="shared" si="129"/>
        <v>0.1644139389485062</v>
      </c>
      <c r="FN144" s="7">
        <f t="shared" si="129"/>
        <v>-0.40715380514134658</v>
      </c>
      <c r="FO144" s="7">
        <f t="shared" si="129"/>
        <v>0.12791427876856076</v>
      </c>
      <c r="FP144" s="7">
        <f t="shared" si="126"/>
        <v>-0.32186301729610456</v>
      </c>
      <c r="FQ144" s="7">
        <f t="shared" si="126"/>
        <v>0.14872151864621586</v>
      </c>
      <c r="FR144" s="7">
        <f t="shared" si="126"/>
        <v>0.40064458194478725</v>
      </c>
      <c r="FS144" s="7">
        <f t="shared" si="126"/>
        <v>-8.0195499114560143E-2</v>
      </c>
      <c r="FT144" s="7">
        <f t="shared" si="126"/>
        <v>-3.6831614286323866E-2</v>
      </c>
      <c r="FU144" s="7">
        <f t="shared" si="126"/>
        <v>-8.1747387142475758E-2</v>
      </c>
      <c r="FV144" s="7">
        <f t="shared" si="126"/>
        <v>0.4639221565785151</v>
      </c>
      <c r="FW144" s="7">
        <f t="shared" si="126"/>
        <v>-0.31455123233385873</v>
      </c>
      <c r="FX144" s="7">
        <f t="shared" si="126"/>
        <v>0.39673874596252512</v>
      </c>
      <c r="FY144" s="7">
        <f t="shared" si="126"/>
        <v>0.15275469217689475</v>
      </c>
      <c r="FZ144" s="7">
        <f t="shared" si="126"/>
        <v>2.4397119103505727E-2</v>
      </c>
      <c r="GA144" s="7">
        <f t="shared" si="126"/>
        <v>-0.3174287782002807</v>
      </c>
      <c r="GB144" s="7">
        <f t="shared" si="126"/>
        <v>-0.15254432197814083</v>
      </c>
      <c r="GC144" s="7">
        <f t="shared" si="126"/>
        <v>0.37105751621726313</v>
      </c>
      <c r="GD144" s="7">
        <f t="shared" si="126"/>
        <v>-0.18251443771407594</v>
      </c>
      <c r="GE144" s="7">
        <f t="shared" si="126"/>
        <v>0.12675275068409064</v>
      </c>
      <c r="GF144" s="7">
        <f t="shared" si="92"/>
        <v>6.3305862300381932E-2</v>
      </c>
      <c r="GG144" s="7">
        <f t="shared" ref="FW144:GK180" si="130">IF(MOD(GG$3/$J144,1)&gt;0.5,-(1-MOD(GG$3/$J144,1)),MOD(GG$3/$J144,1))</f>
        <v>0.21620549180590842</v>
      </c>
      <c r="GH144" s="7">
        <f t="shared" si="130"/>
        <v>-0.2990138853673443</v>
      </c>
      <c r="GI144" s="7">
        <f t="shared" si="130"/>
        <v>-0.31104068349462644</v>
      </c>
      <c r="GJ144" s="7">
        <f t="shared" si="130"/>
        <v>0.37081736841969359</v>
      </c>
      <c r="GK144" s="7">
        <f t="shared" si="130"/>
        <v>0.17532973731966894</v>
      </c>
    </row>
    <row r="145" spans="6:193">
      <c r="F145" s="20">
        <v>143</v>
      </c>
      <c r="G145">
        <f>'Class data q'!J144</f>
        <v>-2.0788497837197412E-18</v>
      </c>
      <c r="H145" s="20">
        <f>'Class data q'!K144</f>
        <v>-8.4114556791141257E-19</v>
      </c>
      <c r="J145" s="89">
        <v>-2.7039367197275616E-19</v>
      </c>
      <c r="K145" s="7">
        <f t="shared" si="119"/>
        <v>5.2093930120119758E-2</v>
      </c>
      <c r="L145" s="7">
        <f t="shared" si="119"/>
        <v>1.5707609652690913E-2</v>
      </c>
      <c r="M145" s="7">
        <f t="shared" si="119"/>
        <v>-0.38954565995165158</v>
      </c>
      <c r="N145" s="7">
        <f t="shared" si="119"/>
        <v>-0.37463201624736442</v>
      </c>
      <c r="O145" s="7">
        <f t="shared" si="119"/>
        <v>0.37532922502203947</v>
      </c>
      <c r="P145" s="7">
        <f t="shared" si="119"/>
        <v>-0.22815045237200593</v>
      </c>
      <c r="Q145" s="7">
        <f t="shared" si="119"/>
        <v>0.38253990752764366</v>
      </c>
      <c r="R145" s="7">
        <f t="shared" si="119"/>
        <v>-4.8829437599579251E-2</v>
      </c>
      <c r="S145" s="7">
        <f t="shared" si="119"/>
        <v>-0.46519618558880893</v>
      </c>
      <c r="T145" s="7">
        <f t="shared" si="119"/>
        <v>0.23006453585528108</v>
      </c>
      <c r="U145" s="7">
        <f t="shared" si="119"/>
        <v>-0.46618490399490753</v>
      </c>
      <c r="V145" s="7">
        <f t="shared" si="119"/>
        <v>-0.15457063470165888</v>
      </c>
      <c r="W145" s="7">
        <f t="shared" si="119"/>
        <v>-0.2643039002870573</v>
      </c>
      <c r="X145" s="7">
        <f t="shared" si="119"/>
        <v>-0.4006549921010889</v>
      </c>
      <c r="Y145" s="7">
        <f t="shared" si="119"/>
        <v>0.2631830562369174</v>
      </c>
      <c r="Z145" s="7">
        <f t="shared" si="119"/>
        <v>5.5637908752434129E-2</v>
      </c>
      <c r="AA145" s="7">
        <f t="shared" si="120"/>
        <v>-0.15743258034058849</v>
      </c>
      <c r="AB145" s="7">
        <f t="shared" si="120"/>
        <v>-2.2596352698029953E-2</v>
      </c>
      <c r="AC145" s="7">
        <f t="shared" si="120"/>
        <v>-0.29326262667572589</v>
      </c>
      <c r="AD145" s="7">
        <f t="shared" si="120"/>
        <v>-0.42771473607179344</v>
      </c>
      <c r="AE145" s="7">
        <f t="shared" si="120"/>
        <v>-0.45601950232290633</v>
      </c>
      <c r="AF145" s="7">
        <f t="shared" si="120"/>
        <v>0.33033976288779954</v>
      </c>
      <c r="AG145" s="7">
        <f t="shared" si="120"/>
        <v>-0.18117713372219191</v>
      </c>
      <c r="AH145" s="7">
        <f t="shared" si="120"/>
        <v>-0.28743416964144108</v>
      </c>
      <c r="AI145" s="7">
        <f t="shared" si="120"/>
        <v>0.35512915687604618</v>
      </c>
      <c r="AJ145" s="7">
        <f t="shared" si="120"/>
        <v>0.38039387797243762</v>
      </c>
      <c r="AK145" s="7">
        <f t="shared" si="120"/>
        <v>-0.43813003195228362</v>
      </c>
      <c r="AL145" s="7">
        <f t="shared" si="120"/>
        <v>-0.20917523607590738</v>
      </c>
      <c r="AM145" s="7">
        <f t="shared" si="120"/>
        <v>0.11185395267193599</v>
      </c>
      <c r="AN145" s="7">
        <f t="shared" si="120"/>
        <v>-0.49684096823534674</v>
      </c>
      <c r="AO145" s="7">
        <f t="shared" si="120"/>
        <v>-0.27921750985628613</v>
      </c>
      <c r="AP145" s="7">
        <f t="shared" si="120"/>
        <v>0.47343862740337661</v>
      </c>
      <c r="AQ145" s="7">
        <f t="shared" si="118"/>
        <v>-0.14817174025997359</v>
      </c>
      <c r="AR145" s="7">
        <f t="shared" si="118"/>
        <v>-0.27921750985628613</v>
      </c>
      <c r="AS145" s="7">
        <f t="shared" si="118"/>
        <v>-0.15554557848611728</v>
      </c>
      <c r="AT145" s="7">
        <f t="shared" si="118"/>
        <v>-0.27921750985628613</v>
      </c>
      <c r="AU145" s="7">
        <f t="shared" si="118"/>
        <v>0.47343862740337661</v>
      </c>
      <c r="AV145" s="7">
        <f t="shared" si="118"/>
        <v>-0.27921750985628613</v>
      </c>
      <c r="AW145" s="7">
        <f t="shared" si="118"/>
        <v>0.47343862740337661</v>
      </c>
      <c r="AX145" s="7">
        <f t="shared" si="118"/>
        <v>0.47343862740337661</v>
      </c>
      <c r="AY145" s="7">
        <f t="shared" si="118"/>
        <v>-0.27921750985628613</v>
      </c>
      <c r="AZ145" s="7">
        <f t="shared" si="118"/>
        <v>0.47343862740337661</v>
      </c>
      <c r="BA145" s="7">
        <f t="shared" si="118"/>
        <v>-0.14817174025997359</v>
      </c>
      <c r="BB145" s="7">
        <f t="shared" si="118"/>
        <v>-0.40288944122645454</v>
      </c>
      <c r="BC145" s="7">
        <f t="shared" si="118"/>
        <v>-0.30920028458519355</v>
      </c>
      <c r="BD145" s="7">
        <f t="shared" si="118"/>
        <v>-0.27921750985628613</v>
      </c>
      <c r="BE145" s="7">
        <f t="shared" si="118"/>
        <v>-0.40288944122645454</v>
      </c>
      <c r="BF145" s="7">
        <f t="shared" si="118"/>
        <v>-0.27921750985628613</v>
      </c>
      <c r="BG145" s="7">
        <f t="shared" si="128"/>
        <v>-0.14817174025997359</v>
      </c>
      <c r="BH145" s="7">
        <f t="shared" si="128"/>
        <v>-0.14817174025997359</v>
      </c>
      <c r="BI145" s="7">
        <f t="shared" si="128"/>
        <v>-0.30920028458519355</v>
      </c>
      <c r="BJ145" s="7">
        <f t="shared" si="128"/>
        <v>-7.4583950810424682E-2</v>
      </c>
      <c r="BK145" s="7">
        <f t="shared" si="128"/>
        <v>-0.16364917611360763</v>
      </c>
      <c r="BL145" s="7">
        <f t="shared" si="128"/>
        <v>-0.15671482099701317</v>
      </c>
      <c r="BM145" s="7">
        <f t="shared" si="128"/>
        <v>5.155135554629986E-3</v>
      </c>
      <c r="BN145" s="7">
        <f t="shared" si="128"/>
        <v>-3.819411453775956E-11</v>
      </c>
      <c r="BO145" s="7">
        <f t="shared" si="128"/>
        <v>-1.5492829241736672E-11</v>
      </c>
      <c r="BP145" s="7">
        <f t="shared" si="128"/>
        <v>-3.6599767661016358E-10</v>
      </c>
      <c r="BQ145" s="7">
        <f t="shared" si="128"/>
        <v>-2.2378396913325105E-9</v>
      </c>
      <c r="BR145" s="7">
        <f t="shared" si="128"/>
        <v>-1.0387774529441174E-8</v>
      </c>
      <c r="BS145" s="7">
        <f t="shared" si="128"/>
        <v>1.1197536839393514E-11</v>
      </c>
      <c r="BT145" s="7">
        <f t="shared" si="128"/>
        <v>-1.3789969166566607E-11</v>
      </c>
      <c r="BU145" s="7">
        <f t="shared" si="128"/>
        <v>5.2093930120119758E-2</v>
      </c>
      <c r="BV145" s="7">
        <f t="shared" si="128"/>
        <v>1.5707609652690913E-2</v>
      </c>
      <c r="BW145" s="7">
        <f t="shared" si="127"/>
        <v>-0.38954565995165158</v>
      </c>
      <c r="BX145" s="7">
        <f t="shared" si="127"/>
        <v>-0.37463201624736442</v>
      </c>
      <c r="BY145" s="7">
        <f t="shared" si="127"/>
        <v>0.37532922502203947</v>
      </c>
      <c r="BZ145" s="7">
        <f t="shared" si="127"/>
        <v>-7.917686154973913E-2</v>
      </c>
      <c r="CA145" s="7">
        <f t="shared" si="127"/>
        <v>0.17576119328799633</v>
      </c>
      <c r="CB145" s="7">
        <f t="shared" si="127"/>
        <v>-0.35971601311583234</v>
      </c>
      <c r="CC145" s="7">
        <f t="shared" si="127"/>
        <v>0.15603214143425159</v>
      </c>
      <c r="CD145" s="7">
        <f t="shared" si="127"/>
        <v>-5.5936891046362014E-3</v>
      </c>
      <c r="CE145" s="7">
        <f t="shared" si="127"/>
        <v>0.35933459338685059</v>
      </c>
      <c r="CF145" s="7">
        <f t="shared" si="127"/>
        <v>0.13026182010893539</v>
      </c>
      <c r="CG145" s="7">
        <f t="shared" si="127"/>
        <v>-0.33131413209736649</v>
      </c>
      <c r="CH145" s="7">
        <f t="shared" si="127"/>
        <v>-0.10042973084198148</v>
      </c>
      <c r="CI145" s="7">
        <f t="shared" si="127"/>
        <v>-0.14352600869086629</v>
      </c>
      <c r="CJ145" s="7">
        <f t="shared" si="127"/>
        <v>0.43694921828231514</v>
      </c>
      <c r="CK145" s="7">
        <f t="shared" si="127"/>
        <v>9.9053511418073059E-2</v>
      </c>
      <c r="CL145" s="7">
        <f t="shared" si="117"/>
        <v>0.17227434485834081</v>
      </c>
      <c r="CM145" s="7">
        <f t="shared" si="116"/>
        <v>0.36314345577940443</v>
      </c>
      <c r="CN145" s="7">
        <f t="shared" si="116"/>
        <v>0.20367838028838037</v>
      </c>
      <c r="CO145" s="7">
        <f t="shared" si="116"/>
        <v>0.2059817344592858</v>
      </c>
      <c r="CP145" s="7">
        <f t="shared" si="116"/>
        <v>-7.8127956407616495E-3</v>
      </c>
      <c r="CQ145" s="7">
        <f t="shared" si="116"/>
        <v>0.22779983301435891</v>
      </c>
      <c r="CR145" s="7">
        <f t="shared" si="116"/>
        <v>-0.24786855543992203</v>
      </c>
      <c r="CS145" s="7">
        <f t="shared" si="116"/>
        <v>-0.10521770003617448</v>
      </c>
      <c r="CT145" s="7">
        <f t="shared" si="116"/>
        <v>-0.17651033282862727</v>
      </c>
      <c r="CU145" s="7">
        <f t="shared" si="116"/>
        <v>-0.33561256466109057</v>
      </c>
      <c r="CV145" s="7">
        <f t="shared" si="116"/>
        <v>-0.20389255504838388</v>
      </c>
      <c r="CW145" s="7">
        <f t="shared" si="116"/>
        <v>0.16489666694663097</v>
      </c>
      <c r="CX145" s="7">
        <f t="shared" si="113"/>
        <v>-0.40046522071643365</v>
      </c>
      <c r="CY145" s="7">
        <f t="shared" si="113"/>
        <v>-0.38408889233870536</v>
      </c>
      <c r="CZ145" s="7">
        <f t="shared" si="113"/>
        <v>-0.14164383047960527</v>
      </c>
      <c r="DA145" s="7">
        <f t="shared" si="113"/>
        <v>-0.40331304932414058</v>
      </c>
      <c r="DB145" s="7">
        <f t="shared" si="121"/>
        <v>0.12801250515212859</v>
      </c>
      <c r="DC145" s="7">
        <f t="shared" si="121"/>
        <v>9.4092756817990744E-2</v>
      </c>
      <c r="DD145" s="7">
        <f t="shared" si="121"/>
        <v>0.11689937225286222</v>
      </c>
      <c r="DE145" s="7">
        <f t="shared" si="121"/>
        <v>0.40622737726756064</v>
      </c>
      <c r="DF145" s="7">
        <f t="shared" si="121"/>
        <v>1.1317657650176975E-2</v>
      </c>
      <c r="DG145" s="7">
        <f t="shared" si="121"/>
        <v>6.1792271947125783E-3</v>
      </c>
      <c r="DH145" s="7">
        <f t="shared" si="121"/>
        <v>-0.19126564639366173</v>
      </c>
      <c r="DI145" s="7">
        <f t="shared" si="121"/>
        <v>-9.1032575581941E-2</v>
      </c>
      <c r="DJ145" s="7">
        <f t="shared" si="121"/>
        <v>0.46156603644559996</v>
      </c>
      <c r="DK145" s="7">
        <f t="shared" si="121"/>
        <v>-0.29789735961172192</v>
      </c>
      <c r="DL145" s="7">
        <f t="shared" si="121"/>
        <v>-0.32484915186266772</v>
      </c>
      <c r="DM145" s="7">
        <f t="shared" si="121"/>
        <v>0.14066041496292514</v>
      </c>
      <c r="DN145" s="7">
        <f t="shared" si="121"/>
        <v>4.4329449698788048E-2</v>
      </c>
      <c r="DO145" s="7">
        <f t="shared" si="121"/>
        <v>5.9431522800875047E-2</v>
      </c>
      <c r="DP145" s="7">
        <f t="shared" si="121"/>
        <v>0.42562249721443157</v>
      </c>
      <c r="DQ145" s="7">
        <f t="shared" si="121"/>
        <v>0.10740602195945748</v>
      </c>
      <c r="DR145" s="7">
        <f t="shared" si="123"/>
        <v>5.4732583221128728E-3</v>
      </c>
      <c r="DS145" s="7">
        <f t="shared" si="122"/>
        <v>-0.2967655786601715</v>
      </c>
      <c r="DT145" s="7">
        <f t="shared" si="122"/>
        <v>-0.48532398485543338</v>
      </c>
      <c r="DU145" s="7">
        <f t="shared" si="122"/>
        <v>-0.48584690420937671</v>
      </c>
      <c r="DV145" s="7">
        <f t="shared" si="122"/>
        <v>-0.12271459608761837</v>
      </c>
      <c r="DW145" s="7">
        <f t="shared" si="122"/>
        <v>0.43124970235396587</v>
      </c>
      <c r="DX145" s="7">
        <f t="shared" si="122"/>
        <v>0.17394344989179977</v>
      </c>
      <c r="DY145" s="7">
        <f t="shared" si="122"/>
        <v>0.12929321405248162</v>
      </c>
      <c r="DZ145" s="7">
        <f t="shared" si="122"/>
        <v>-8.3583568530067875E-2</v>
      </c>
      <c r="EA145" s="7">
        <f t="shared" si="122"/>
        <v>2.9471264567705546E-2</v>
      </c>
      <c r="EB145" s="7">
        <f t="shared" si="122"/>
        <v>-1.6932868738120499E-2</v>
      </c>
      <c r="EC145" s="7">
        <f t="shared" si="122"/>
        <v>-2.2573340334007153E-2</v>
      </c>
      <c r="ED145" s="7">
        <f t="shared" si="122"/>
        <v>-7.0708442469568755E-2</v>
      </c>
      <c r="EE145" s="7">
        <f t="shared" si="122"/>
        <v>-0.22346797548750585</v>
      </c>
      <c r="EF145" s="7">
        <f t="shared" si="122"/>
        <v>-0.1356043494744964</v>
      </c>
      <c r="EG145" s="7">
        <f t="shared" si="122"/>
        <v>0.43368793375906467</v>
      </c>
      <c r="EH145" s="7">
        <f t="shared" si="111"/>
        <v>-0.4532250617453093</v>
      </c>
      <c r="EI145" s="7">
        <f t="shared" si="111"/>
        <v>-0.28226679136190147</v>
      </c>
      <c r="EJ145" s="7">
        <f t="shared" si="111"/>
        <v>-0.27427792935213469</v>
      </c>
      <c r="EK145" s="7">
        <f t="shared" si="111"/>
        <v>0.19967257101483193</v>
      </c>
      <c r="EL145" s="7">
        <f t="shared" si="111"/>
        <v>-0.24100099518908313</v>
      </c>
      <c r="EM145" s="7">
        <f t="shared" si="111"/>
        <v>-3.940191208036059E-2</v>
      </c>
      <c r="EN145" s="7">
        <f t="shared" si="111"/>
        <v>0.23771820510180186</v>
      </c>
      <c r="EO145" s="7">
        <f t="shared" si="111"/>
        <v>-0.48206880693729248</v>
      </c>
      <c r="EP145" s="7">
        <f t="shared" si="111"/>
        <v>-0.48277787002897554</v>
      </c>
      <c r="EQ145" s="7">
        <f t="shared" si="111"/>
        <v>0.25631163215053476</v>
      </c>
      <c r="ER145" s="7">
        <f t="shared" si="111"/>
        <v>-2.3888368845713659E-2</v>
      </c>
      <c r="ES145" s="7">
        <f t="shared" si="111"/>
        <v>-0.43648666428192007</v>
      </c>
      <c r="ET145" s="7">
        <f t="shared" si="111"/>
        <v>-0.1414091488175977</v>
      </c>
      <c r="EU145" s="7">
        <f t="shared" si="111"/>
        <v>-0.31176614248132939</v>
      </c>
      <c r="EV145" s="7">
        <f t="shared" si="111"/>
        <v>0</v>
      </c>
      <c r="EW145" s="7">
        <f t="shared" si="111"/>
        <v>-0.1177746271211898</v>
      </c>
      <c r="EX145" s="7">
        <f t="shared" si="124"/>
        <v>0.30225372342800094</v>
      </c>
      <c r="EY145" s="7">
        <f t="shared" si="124"/>
        <v>-0.30751655428753555</v>
      </c>
      <c r="EZ145" s="7">
        <f t="shared" si="129"/>
        <v>0.47888139825577136</v>
      </c>
      <c r="FA145" s="7">
        <f t="shared" si="129"/>
        <v>-0.19866274113670457</v>
      </c>
      <c r="FB145" s="7">
        <f t="shared" si="129"/>
        <v>-4.3298126560792571E-2</v>
      </c>
      <c r="FC145" s="7">
        <f t="shared" si="129"/>
        <v>0.11401391058145061</v>
      </c>
      <c r="FD145" s="7">
        <f t="shared" si="129"/>
        <v>4.1521106519559536E-2</v>
      </c>
      <c r="FE145" s="7">
        <f t="shared" si="129"/>
        <v>-0.43536892390916804</v>
      </c>
      <c r="FF145" s="7">
        <f t="shared" si="129"/>
        <v>-0.41131246495528528</v>
      </c>
      <c r="FG145" s="7">
        <f t="shared" si="129"/>
        <v>0.39497326259999044</v>
      </c>
      <c r="FH145" s="7">
        <f t="shared" si="129"/>
        <v>2.4746053128751555E-2</v>
      </c>
      <c r="FI145" s="7">
        <f t="shared" si="129"/>
        <v>-1.3504370618719008E-2</v>
      </c>
      <c r="FJ145" s="7">
        <f t="shared" si="129"/>
        <v>3.1779530618642582E-2</v>
      </c>
      <c r="FK145" s="7">
        <f t="shared" si="129"/>
        <v>0.46798324885548936</v>
      </c>
      <c r="FL145" s="7">
        <f t="shared" si="129"/>
        <v>0.10858763993331877</v>
      </c>
      <c r="FM145" s="7">
        <f t="shared" si="129"/>
        <v>-0.34773775259202466</v>
      </c>
      <c r="FN145" s="7">
        <f t="shared" si="129"/>
        <v>0.23443232483334953</v>
      </c>
      <c r="FO145" s="7">
        <f t="shared" si="129"/>
        <v>0.28345931107111255</v>
      </c>
      <c r="FP145" s="7">
        <f t="shared" si="126"/>
        <v>-0.2274935771337141</v>
      </c>
      <c r="FQ145" s="7">
        <f t="shared" si="126"/>
        <v>-0.49186819026395767</v>
      </c>
      <c r="FR145" s="7">
        <f t="shared" si="126"/>
        <v>-0.42562162041004115</v>
      </c>
      <c r="FS145" s="7">
        <f t="shared" si="126"/>
        <v>0.25403510337480384</v>
      </c>
      <c r="FT145" s="7">
        <f t="shared" si="126"/>
        <v>-0.21846849142717062</v>
      </c>
      <c r="FU145" s="7">
        <f t="shared" si="126"/>
        <v>0.37150697040753111</v>
      </c>
      <c r="FV145" s="7">
        <f t="shared" si="126"/>
        <v>-0.43325796853998177</v>
      </c>
      <c r="FW145" s="7">
        <f t="shared" si="126"/>
        <v>0.26989042316527634</v>
      </c>
      <c r="FX145" s="7">
        <f t="shared" si="126"/>
        <v>0.42668797433592331</v>
      </c>
      <c r="FY145" s="7">
        <f t="shared" si="126"/>
        <v>0.17441379628924469</v>
      </c>
      <c r="FZ145" s="7">
        <f t="shared" si="126"/>
        <v>-0.43596152784517095</v>
      </c>
      <c r="GA145" s="7">
        <f t="shared" si="126"/>
        <v>-0.36426760888139142</v>
      </c>
      <c r="GB145" s="7">
        <f t="shared" si="126"/>
        <v>8.0016898157055039E-2</v>
      </c>
      <c r="GC145" s="7">
        <f t="shared" si="126"/>
        <v>-0.35331370052426792</v>
      </c>
      <c r="GD145" s="7">
        <f t="shared" si="126"/>
        <v>-5.0473626905386482E-2</v>
      </c>
      <c r="GE145" s="7">
        <f t="shared" si="126"/>
        <v>0.12139840399015611</v>
      </c>
      <c r="GF145" s="7">
        <f t="shared" si="130"/>
        <v>0.2923613344230489</v>
      </c>
      <c r="GG145" s="7">
        <f t="shared" si="130"/>
        <v>-0.14390112187425075</v>
      </c>
      <c r="GH145" s="7">
        <f t="shared" si="130"/>
        <v>-3.4577859715227532E-2</v>
      </c>
      <c r="GI145" s="7">
        <f t="shared" si="130"/>
        <v>0.10277562594149714</v>
      </c>
      <c r="GJ145" s="7">
        <f t="shared" si="130"/>
        <v>0.37429197652477342</v>
      </c>
      <c r="GK145" s="7">
        <f t="shared" si="130"/>
        <v>0.10091145276561519</v>
      </c>
    </row>
    <row r="146" spans="6:193">
      <c r="F146" s="20">
        <v>144</v>
      </c>
      <c r="G146">
        <f>'Class data q'!J145</f>
        <v>-2.7039367197275616E-19</v>
      </c>
      <c r="H146" s="20">
        <f>'Class data q'!K145</f>
        <v>-1.7951748735560816E-19</v>
      </c>
      <c r="J146" s="88">
        <v>-2.385481580802355E-19</v>
      </c>
      <c r="K146" s="7">
        <f t="shared" si="119"/>
        <v>0.19254553594055857</v>
      </c>
      <c r="L146" s="7">
        <f t="shared" si="119"/>
        <v>-0.44820662259016508</v>
      </c>
      <c r="M146" s="7">
        <f t="shared" si="119"/>
        <v>0.2259371378130588</v>
      </c>
      <c r="N146" s="7">
        <f t="shared" si="119"/>
        <v>-8.9672231547963221E-2</v>
      </c>
      <c r="O146" s="7">
        <f t="shared" si="119"/>
        <v>-0.17407373582112706</v>
      </c>
      <c r="P146" s="7">
        <f t="shared" si="119"/>
        <v>0.47855805499932558</v>
      </c>
      <c r="Q146" s="7">
        <f t="shared" si="119"/>
        <v>0.3510714813364757</v>
      </c>
      <c r="R146" s="7">
        <f t="shared" si="119"/>
        <v>-0.12483764898843219</v>
      </c>
      <c r="S146" s="7">
        <f t="shared" si="119"/>
        <v>0.2220630928288756</v>
      </c>
      <c r="T146" s="7">
        <f t="shared" si="119"/>
        <v>0.39427472125566831</v>
      </c>
      <c r="U146" s="7">
        <f t="shared" si="119"/>
        <v>0.13906676840487453</v>
      </c>
      <c r="V146" s="7">
        <f t="shared" si="119"/>
        <v>0.22528625085147347</v>
      </c>
      <c r="W146" s="7">
        <f t="shared" si="119"/>
        <v>-0.43308494535979825</v>
      </c>
      <c r="X146" s="7">
        <f t="shared" si="119"/>
        <v>-0.18714689345189517</v>
      </c>
      <c r="Y146" s="7">
        <f t="shared" si="119"/>
        <v>0.29831726033691208</v>
      </c>
      <c r="Z146" s="7">
        <f t="shared" si="119"/>
        <v>0.39557935733189975</v>
      </c>
      <c r="AA146" s="7">
        <f t="shared" si="120"/>
        <v>-4.4952179384718849E-2</v>
      </c>
      <c r="AB146" s="7">
        <f t="shared" si="120"/>
        <v>0.24138152006381119</v>
      </c>
      <c r="AC146" s="7">
        <f t="shared" si="120"/>
        <v>-6.5417946714704467E-2</v>
      </c>
      <c r="AD146" s="7">
        <f t="shared" si="120"/>
        <v>-0.21781903778436362</v>
      </c>
      <c r="AE146" s="7">
        <f t="shared" si="120"/>
        <v>1.7092011435408949E-2</v>
      </c>
      <c r="AF146" s="7">
        <f t="shared" si="120"/>
        <v>-0.42654406845203319</v>
      </c>
      <c r="AG146" s="7">
        <f t="shared" si="120"/>
        <v>-0.20536377584674148</v>
      </c>
      <c r="AH146" s="7">
        <f t="shared" si="120"/>
        <v>-5.8811406919475173E-2</v>
      </c>
      <c r="AI146" s="7">
        <f t="shared" si="120"/>
        <v>-0.19640477541270229</v>
      </c>
      <c r="AJ146" s="7">
        <f t="shared" si="120"/>
        <v>-4.5709825347785227E-2</v>
      </c>
      <c r="AK146" s="7">
        <f t="shared" si="120"/>
        <v>0.41819594035288787</v>
      </c>
      <c r="AL146" s="7">
        <f t="shared" si="120"/>
        <v>0.14287561329024356</v>
      </c>
      <c r="AM146" s="7">
        <f t="shared" si="120"/>
        <v>0.32239845869867167</v>
      </c>
      <c r="AN146" s="7">
        <f t="shared" si="120"/>
        <v>5.4208534818826593E-2</v>
      </c>
      <c r="AO146" s="7">
        <f t="shared" si="120"/>
        <v>8.3999365451783436E-2</v>
      </c>
      <c r="AP146" s="7">
        <f t="shared" si="120"/>
        <v>-0.1963642132256509</v>
      </c>
      <c r="AQ146" s="7">
        <f t="shared" si="118"/>
        <v>9.9042168439661182E-2</v>
      </c>
      <c r="AR146" s="7">
        <f t="shared" si="118"/>
        <v>8.3999365451783436E-2</v>
      </c>
      <c r="AS146" s="7">
        <f t="shared" si="118"/>
        <v>0.22418115479050105</v>
      </c>
      <c r="AT146" s="7">
        <f t="shared" si="118"/>
        <v>8.3999365451783436E-2</v>
      </c>
      <c r="AU146" s="7">
        <f t="shared" si="118"/>
        <v>-0.1963642132256509</v>
      </c>
      <c r="AV146" s="7">
        <f t="shared" si="118"/>
        <v>8.3999365451783436E-2</v>
      </c>
      <c r="AW146" s="7">
        <f t="shared" si="118"/>
        <v>-0.1963642132256509</v>
      </c>
      <c r="AX146" s="7">
        <f t="shared" si="118"/>
        <v>-0.1963642132256509</v>
      </c>
      <c r="AY146" s="7">
        <f t="shared" si="118"/>
        <v>8.3999365451783436E-2</v>
      </c>
      <c r="AZ146" s="7">
        <f t="shared" si="118"/>
        <v>-0.1963642132256509</v>
      </c>
      <c r="BA146" s="7">
        <f t="shared" si="118"/>
        <v>9.9042168439661182E-2</v>
      </c>
      <c r="BB146" s="7">
        <f t="shared" si="118"/>
        <v>-5.6182423886933286E-2</v>
      </c>
      <c r="BC146" s="7">
        <f t="shared" si="118"/>
        <v>-8.3483237511614128E-2</v>
      </c>
      <c r="BD146" s="7">
        <f t="shared" si="118"/>
        <v>8.3999365451783436E-2</v>
      </c>
      <c r="BE146" s="7">
        <f t="shared" si="118"/>
        <v>-5.6182423886933286E-2</v>
      </c>
      <c r="BF146" s="7">
        <f t="shared" si="118"/>
        <v>8.3999365451783436E-2</v>
      </c>
      <c r="BG146" s="7">
        <f t="shared" si="128"/>
        <v>9.9042168439661182E-2</v>
      </c>
      <c r="BH146" s="7">
        <f t="shared" si="128"/>
        <v>9.9042168439661182E-2</v>
      </c>
      <c r="BI146" s="7">
        <f t="shared" si="128"/>
        <v>-8.3483237511614128E-2</v>
      </c>
      <c r="BJ146" s="7">
        <f t="shared" si="128"/>
        <v>0.31595093399273022</v>
      </c>
      <c r="BK146" s="7">
        <f t="shared" si="128"/>
        <v>-0.25101540485223595</v>
      </c>
      <c r="BL146" s="7">
        <f t="shared" si="128"/>
        <v>-4.4138601170307212E-2</v>
      </c>
      <c r="BM146" s="7">
        <f t="shared" si="128"/>
        <v>0.27283775461088977</v>
      </c>
      <c r="BN146" s="7">
        <f t="shared" si="128"/>
        <v>-4.3292924800653054E-11</v>
      </c>
      <c r="BO146" s="7">
        <f t="shared" si="128"/>
        <v>-1.7561063714310876E-11</v>
      </c>
      <c r="BP146" s="7">
        <f t="shared" si="128"/>
        <v>-4.1485737067858963E-10</v>
      </c>
      <c r="BQ146" s="7">
        <f t="shared" si="128"/>
        <v>-2.5365849420921904E-9</v>
      </c>
      <c r="BR146" s="7">
        <f t="shared" si="128"/>
        <v>-1.1774513475337756E-8</v>
      </c>
      <c r="BS146" s="7">
        <f t="shared" si="128"/>
        <v>1.2692376782198602E-11</v>
      </c>
      <c r="BT146" s="7">
        <f t="shared" si="128"/>
        <v>-1.5630829963697579E-11</v>
      </c>
      <c r="BU146" s="7">
        <f t="shared" si="128"/>
        <v>0.19254553594055857</v>
      </c>
      <c r="BV146" s="7">
        <f t="shared" si="128"/>
        <v>-0.44820662259016508</v>
      </c>
      <c r="BW146" s="7">
        <f t="shared" si="127"/>
        <v>0.2259371378130588</v>
      </c>
      <c r="BX146" s="7">
        <f t="shared" si="127"/>
        <v>-8.9672231547963221E-2</v>
      </c>
      <c r="BY146" s="7">
        <f t="shared" si="127"/>
        <v>-0.17407373582112706</v>
      </c>
      <c r="BZ146" s="7">
        <f t="shared" si="127"/>
        <v>4.3750459642190265E-2</v>
      </c>
      <c r="CA146" s="7">
        <f t="shared" si="127"/>
        <v>0.33272203388499544</v>
      </c>
      <c r="CB146" s="7">
        <f t="shared" si="127"/>
        <v>-0.14074267493382253</v>
      </c>
      <c r="CC146" s="7">
        <f t="shared" si="127"/>
        <v>0.44385642004248016</v>
      </c>
      <c r="CD146" s="7">
        <f t="shared" si="127"/>
        <v>0.39415120325121311</v>
      </c>
      <c r="CE146" s="7">
        <f t="shared" si="127"/>
        <v>-0.45919802901250262</v>
      </c>
      <c r="CF146" s="7">
        <f t="shared" si="127"/>
        <v>-0.31835974448186377</v>
      </c>
      <c r="CG146" s="7">
        <f t="shared" si="127"/>
        <v>-0.10854922200037653</v>
      </c>
      <c r="CH146" s="7">
        <f t="shared" si="127"/>
        <v>0.15315760298242864</v>
      </c>
      <c r="CI146" s="7">
        <f t="shared" si="127"/>
        <v>-0.49520027352890583</v>
      </c>
      <c r="CJ146" s="7">
        <f t="shared" si="127"/>
        <v>0.29626398895982309</v>
      </c>
      <c r="CK146" s="7">
        <f t="shared" si="127"/>
        <v>0.24577409039112741</v>
      </c>
      <c r="CL146" s="7">
        <f t="shared" si="117"/>
        <v>-0.27073866483379927</v>
      </c>
      <c r="CM146" s="7">
        <f t="shared" si="116"/>
        <v>-5.1930888594736047E-2</v>
      </c>
      <c r="CN146" s="7">
        <f t="shared" si="116"/>
        <v>0.24561790366858816</v>
      </c>
      <c r="CO146" s="7">
        <f t="shared" si="116"/>
        <v>0.43741279563540658</v>
      </c>
      <c r="CP146" s="7">
        <f t="shared" si="116"/>
        <v>0.12709960060971426</v>
      </c>
      <c r="CQ146" s="7">
        <f t="shared" si="116"/>
        <v>-0.46004607409592779</v>
      </c>
      <c r="CR146" s="7">
        <f t="shared" si="116"/>
        <v>-0.40216467148549384</v>
      </c>
      <c r="CS146" s="7">
        <f t="shared" si="116"/>
        <v>0.48270256742864071</v>
      </c>
      <c r="CT146" s="7">
        <f t="shared" si="116"/>
        <v>-0.3794253314277114</v>
      </c>
      <c r="CU146" s="7">
        <f t="shared" si="116"/>
        <v>-0.30014735849773899</v>
      </c>
      <c r="CV146" s="7">
        <f t="shared" si="116"/>
        <v>0.39297843581377379</v>
      </c>
      <c r="CW146" s="7">
        <f t="shared" si="116"/>
        <v>-0.14560403075584194</v>
      </c>
      <c r="CX146" s="7">
        <f t="shared" si="113"/>
        <v>-5.343457669896301E-2</v>
      </c>
      <c r="CY146" s="7">
        <f t="shared" si="113"/>
        <v>-3.4872054149549303E-2</v>
      </c>
      <c r="CZ146" s="7">
        <f t="shared" si="113"/>
        <v>-0.22607240693981367</v>
      </c>
      <c r="DA146" s="7">
        <f t="shared" si="113"/>
        <v>7.683462893322357E-2</v>
      </c>
      <c r="DB146" s="7">
        <f t="shared" si="121"/>
        <v>0.41209624045175808</v>
      </c>
      <c r="DC146" s="7">
        <f t="shared" si="121"/>
        <v>0.10665387746778861</v>
      </c>
      <c r="DD146" s="7">
        <f t="shared" si="121"/>
        <v>0.13250511246508945</v>
      </c>
      <c r="DE146" s="7">
        <f t="shared" si="121"/>
        <v>0.46045759933427283</v>
      </c>
      <c r="DF146" s="7">
        <f t="shared" si="121"/>
        <v>1.2828533386254877E-2</v>
      </c>
      <c r="DG146" s="7">
        <f t="shared" si="121"/>
        <v>7.0041367939226206E-3</v>
      </c>
      <c r="DH146" s="7">
        <f t="shared" si="121"/>
        <v>-8.3301865409585285E-2</v>
      </c>
      <c r="DI146" s="7">
        <f t="shared" si="121"/>
        <v>-0.10318517057029375</v>
      </c>
      <c r="DJ146" s="7">
        <f t="shared" si="121"/>
        <v>-0.47681618480382959</v>
      </c>
      <c r="DK146" s="7">
        <f t="shared" si="121"/>
        <v>-0.20416861499093986</v>
      </c>
      <c r="DL146" s="7">
        <f t="shared" si="121"/>
        <v>0.16577323790276122</v>
      </c>
      <c r="DM146" s="7">
        <f t="shared" si="121"/>
        <v>0.29293539953493908</v>
      </c>
      <c r="DN146" s="7">
        <f t="shared" si="121"/>
        <v>0.18374451903487232</v>
      </c>
      <c r="DO146" s="7">
        <f t="shared" si="121"/>
        <v>0.46785709961794986</v>
      </c>
      <c r="DP146" s="7">
        <f t="shared" si="121"/>
        <v>-0.38406087487322038</v>
      </c>
      <c r="DQ146" s="7">
        <f t="shared" si="121"/>
        <v>0.25524163779812303</v>
      </c>
      <c r="DR146" s="7">
        <f t="shared" si="123"/>
        <v>0.2731983458807199</v>
      </c>
      <c r="DS146" s="7">
        <f t="shared" si="122"/>
        <v>6.4108678396814778E-2</v>
      </c>
      <c r="DT146" s="7">
        <f t="shared" si="122"/>
        <v>-1.6124537797246319E-2</v>
      </c>
      <c r="DU146" s="7">
        <f t="shared" si="122"/>
        <v>-1.6717265426737349E-2</v>
      </c>
      <c r="DV146" s="7">
        <f t="shared" si="122"/>
        <v>0.1278977703696822</v>
      </c>
      <c r="DW146" s="7">
        <f t="shared" si="122"/>
        <v>-0.2441852421218651</v>
      </c>
      <c r="DX146" s="7">
        <f t="shared" si="122"/>
        <v>0.46415883823195214</v>
      </c>
      <c r="DY146" s="7">
        <f t="shared" si="122"/>
        <v>0.41354792041894628</v>
      </c>
      <c r="DZ146" s="7">
        <f t="shared" si="122"/>
        <v>0.43924710382130794</v>
      </c>
      <c r="EA146" s="7">
        <f t="shared" si="122"/>
        <v>0.10138328754539216</v>
      </c>
      <c r="EB146" s="7">
        <f t="shared" si="122"/>
        <v>0.24780106333927643</v>
      </c>
      <c r="EC146" s="7">
        <f t="shared" si="122"/>
        <v>0.2414076045142588</v>
      </c>
      <c r="ED146" s="7">
        <f t="shared" si="122"/>
        <v>0.18684660047229773</v>
      </c>
      <c r="EE146" s="7">
        <f t="shared" si="122"/>
        <v>-0.11980311563861012</v>
      </c>
      <c r="EF146" s="7">
        <f t="shared" si="122"/>
        <v>-2.0209940567823437E-2</v>
      </c>
      <c r="EG146" s="7">
        <f t="shared" si="122"/>
        <v>-0.24142151362339437</v>
      </c>
      <c r="EH146" s="7">
        <f t="shared" si="111"/>
        <v>-0.38023213221526764</v>
      </c>
      <c r="EI146" s="7">
        <f t="shared" si="111"/>
        <v>-5.2954198049277146E-2</v>
      </c>
      <c r="EJ146" s="7">
        <f t="shared" si="111"/>
        <v>-4.3898845238806272E-2</v>
      </c>
      <c r="EK146" s="7">
        <f t="shared" si="111"/>
        <v>0.359825513859517</v>
      </c>
      <c r="EL146" s="7">
        <f t="shared" si="111"/>
        <v>-0.1396767445780781</v>
      </c>
      <c r="EM146" s="7">
        <f t="shared" si="111"/>
        <v>0.22233246536762596</v>
      </c>
      <c r="EN146" s="7">
        <f t="shared" si="111"/>
        <v>0.40295013400371227</v>
      </c>
      <c r="EO146" s="7">
        <f t="shared" si="111"/>
        <v>-0.1459320141219842</v>
      </c>
      <c r="EP146" s="7">
        <f t="shared" si="111"/>
        <v>-0.28023294657674436</v>
      </c>
      <c r="EQ146" s="7">
        <f t="shared" si="111"/>
        <v>-4.1985422615378631E-2</v>
      </c>
      <c r="ER146" s="7">
        <f t="shared" si="111"/>
        <v>0.23991702336330523</v>
      </c>
      <c r="ES146" s="7">
        <f t="shared" si="111"/>
        <v>-0.22776199394929764</v>
      </c>
      <c r="ET146" s="7">
        <f t="shared" si="111"/>
        <v>-0.35930360734797606</v>
      </c>
      <c r="EU146" s="7">
        <f t="shared" si="111"/>
        <v>-0.28540836177606721</v>
      </c>
      <c r="EV146" s="7">
        <f t="shared" si="111"/>
        <v>0.1334972114176185</v>
      </c>
      <c r="EW146" s="7">
        <f t="shared" si="111"/>
        <v>0</v>
      </c>
      <c r="EX146" s="7">
        <f t="shared" si="124"/>
        <v>-0.39040182451853234</v>
      </c>
      <c r="EY146" s="7">
        <f t="shared" si="124"/>
        <v>0.31891690033841602</v>
      </c>
      <c r="EZ146" s="7">
        <f t="shared" si="129"/>
        <v>-0.1901948476420765</v>
      </c>
      <c r="FA146" s="7">
        <f t="shared" si="129"/>
        <v>-0.15720597175008777</v>
      </c>
      <c r="FB146" s="7">
        <f t="shared" si="129"/>
        <v>0.48491053995420863</v>
      </c>
      <c r="FC146" s="7">
        <f t="shared" si="129"/>
        <v>-4.2627617107264815E-3</v>
      </c>
      <c r="FD146" s="7">
        <f t="shared" si="129"/>
        <v>-8.6433152962723803E-2</v>
      </c>
      <c r="FE146" s="7">
        <f t="shared" si="129"/>
        <v>-0.49348946118893122</v>
      </c>
      <c r="FF146" s="7">
        <f t="shared" si="129"/>
        <v>-0.46622153204812267</v>
      </c>
      <c r="FG146" s="7">
        <f t="shared" si="129"/>
        <v>0.31420388032398949</v>
      </c>
      <c r="FH146" s="7">
        <f t="shared" si="129"/>
        <v>2.1526172481003414E-2</v>
      </c>
      <c r="FI146" s="7">
        <f t="shared" si="129"/>
        <v>0.10344101739369194</v>
      </c>
      <c r="FJ146" s="7">
        <f t="shared" si="129"/>
        <v>-0.43736365878596217</v>
      </c>
      <c r="FK146" s="7">
        <f t="shared" si="129"/>
        <v>-0.41877179994114044</v>
      </c>
      <c r="FL146" s="7">
        <f t="shared" si="129"/>
        <v>1.1710117019703148E-2</v>
      </c>
      <c r="FM146" s="7">
        <f t="shared" si="129"/>
        <v>0.29544982559889377</v>
      </c>
      <c r="FN146" s="7">
        <f t="shared" si="129"/>
        <v>0.44753791910910934</v>
      </c>
      <c r="FO146" s="7">
        <f t="shared" si="129"/>
        <v>-3.3337145640928156E-2</v>
      </c>
      <c r="FP146" s="7">
        <f t="shared" si="126"/>
        <v>0.33672868792211119</v>
      </c>
      <c r="FQ146" s="7">
        <f t="shared" si="126"/>
        <v>0.29176436768321423</v>
      </c>
      <c r="FR146" s="7">
        <f t="shared" si="126"/>
        <v>-0.22527918207569542</v>
      </c>
      <c r="FS146" s="7">
        <f t="shared" si="126"/>
        <v>1.3579144649462194E-2</v>
      </c>
      <c r="FT146" s="7">
        <f t="shared" si="126"/>
        <v>-0.17719756321008973</v>
      </c>
      <c r="FU146" s="7">
        <f t="shared" si="126"/>
        <v>0.28760490356152568</v>
      </c>
      <c r="FV146" s="7">
        <f t="shared" si="126"/>
        <v>4.2892146505941753E-2</v>
      </c>
      <c r="FW146" s="7">
        <f t="shared" si="126"/>
        <v>-2.6593900865745645E-2</v>
      </c>
      <c r="FX146" s="7">
        <f t="shared" si="126"/>
        <v>-0.11340056542766419</v>
      </c>
      <c r="FY146" s="7">
        <f t="shared" si="126"/>
        <v>0.33119476314423779</v>
      </c>
      <c r="FZ146" s="7">
        <f t="shared" si="126"/>
        <v>-0.35820579341597281</v>
      </c>
      <c r="GA146" s="7">
        <f t="shared" si="126"/>
        <v>0.29155744808736017</v>
      </c>
      <c r="GB146" s="7">
        <f t="shared" si="126"/>
        <v>0.26929432916074347</v>
      </c>
      <c r="GC146" s="7">
        <f t="shared" si="126"/>
        <v>-0.15059772940253424</v>
      </c>
      <c r="GD146" s="7">
        <f t="shared" si="126"/>
        <v>0.45229055859226719</v>
      </c>
      <c r="GE146" s="7">
        <f t="shared" si="126"/>
        <v>0.28263685698573227</v>
      </c>
      <c r="GF146" s="7">
        <f t="shared" si="130"/>
        <v>-0.39906150769343185</v>
      </c>
      <c r="GG146" s="7">
        <f t="shared" si="130"/>
        <v>-0.20395418688622158</v>
      </c>
      <c r="GH146" s="7">
        <f t="shared" si="130"/>
        <v>-9.3083393553570204E-2</v>
      </c>
      <c r="GI146" s="7">
        <f t="shared" si="130"/>
        <v>-0.42732564532119</v>
      </c>
      <c r="GJ146" s="7">
        <f t="shared" si="130"/>
        <v>-0.16125638966138922</v>
      </c>
      <c r="GK146" s="7">
        <f t="shared" si="130"/>
        <v>0.3862936156737149</v>
      </c>
    </row>
    <row r="147" spans="6:193">
      <c r="F147" s="20">
        <v>145</v>
      </c>
      <c r="G147">
        <f>'Class data q'!J146</f>
        <v>-2.385481580802355E-19</v>
      </c>
      <c r="H147" s="20">
        <f>'Class data q'!K146</f>
        <v>-1.6427678638976734E-19</v>
      </c>
      <c r="J147" s="89">
        <v>-6.2251483809064733E-19</v>
      </c>
      <c r="K147" s="7">
        <f t="shared" si="119"/>
        <v>0.45698435381551999</v>
      </c>
      <c r="L147" s="7">
        <f t="shared" si="119"/>
        <v>-0.25574932563323305</v>
      </c>
      <c r="M147" s="7">
        <f t="shared" si="119"/>
        <v>2.5830746332737853E-3</v>
      </c>
      <c r="N147" s="7">
        <f t="shared" si="119"/>
        <v>0.1808458754149358</v>
      </c>
      <c r="O147" s="7">
        <f t="shared" si="119"/>
        <v>0.46609784606896176</v>
      </c>
      <c r="P147" s="7">
        <f t="shared" si="119"/>
        <v>0.45770278598774894</v>
      </c>
      <c r="Q147" s="7">
        <f t="shared" si="119"/>
        <v>0.29894596360918513</v>
      </c>
      <c r="R147" s="7">
        <f t="shared" si="119"/>
        <v>0.29354622357675453</v>
      </c>
      <c r="S147" s="7">
        <f t="shared" si="119"/>
        <v>-0.41837145768735695</v>
      </c>
      <c r="T147" s="7">
        <f t="shared" si="119"/>
        <v>-0.46571286937751399</v>
      </c>
      <c r="U147" s="7">
        <f t="shared" si="119"/>
        <v>-3.0705716807637451E-2</v>
      </c>
      <c r="V147" s="7">
        <f t="shared" si="119"/>
        <v>0.23593213742817398</v>
      </c>
      <c r="W147" s="7">
        <f t="shared" si="119"/>
        <v>0.4508407620665984</v>
      </c>
      <c r="X147" s="7">
        <f t="shared" si="119"/>
        <v>-0.30531331467779121</v>
      </c>
      <c r="Y147" s="7">
        <f t="shared" si="119"/>
        <v>0.11431540040905835</v>
      </c>
      <c r="Z147" s="7">
        <f t="shared" si="119"/>
        <v>-0.14761824074087215</v>
      </c>
      <c r="AA147" s="7">
        <f t="shared" si="120"/>
        <v>0.36597504918130774</v>
      </c>
      <c r="AB147" s="7">
        <f t="shared" si="120"/>
        <v>-0.14110090161667177</v>
      </c>
      <c r="AC147" s="7">
        <f t="shared" si="120"/>
        <v>-0.25866668996717579</v>
      </c>
      <c r="AD147" s="7">
        <f t="shared" si="120"/>
        <v>-0.31706690364817325</v>
      </c>
      <c r="AE147" s="7">
        <f t="shared" si="120"/>
        <v>-0.46064729459957543</v>
      </c>
      <c r="AF147" s="7">
        <f t="shared" si="120"/>
        <v>-0.4626565610111002</v>
      </c>
      <c r="AG147" s="7">
        <f t="shared" si="120"/>
        <v>-7.8695554655211275E-2</v>
      </c>
      <c r="AH147" s="7">
        <f t="shared" si="120"/>
        <v>-0.25613505890715238</v>
      </c>
      <c r="AI147" s="7">
        <f t="shared" si="120"/>
        <v>0.36274581957968621</v>
      </c>
      <c r="AJ147" s="7">
        <f t="shared" si="120"/>
        <v>0.18638271125314532</v>
      </c>
      <c r="AK147" s="7">
        <f t="shared" si="120"/>
        <v>-0.27264483388287175</v>
      </c>
      <c r="AL147" s="7">
        <f t="shared" si="120"/>
        <v>0.13429499503814668</v>
      </c>
      <c r="AM147" s="7">
        <f t="shared" si="120"/>
        <v>-0.37787869215742376</v>
      </c>
      <c r="AN147" s="7">
        <f t="shared" si="120"/>
        <v>0.34391485889329942</v>
      </c>
      <c r="AO147" s="7">
        <f t="shared" si="120"/>
        <v>0.18179089578907659</v>
      </c>
      <c r="AP147" s="7">
        <f t="shared" si="120"/>
        <v>7.4355359808251587E-2</v>
      </c>
      <c r="AQ147" s="7">
        <f t="shared" si="118"/>
        <v>-0.1956454491111872</v>
      </c>
      <c r="AR147" s="7">
        <f t="shared" si="118"/>
        <v>0.18179089578907659</v>
      </c>
      <c r="AS147" s="7">
        <f t="shared" si="118"/>
        <v>0.23550866377948898</v>
      </c>
      <c r="AT147" s="7">
        <f t="shared" si="118"/>
        <v>0.18179089578907659</v>
      </c>
      <c r="AU147" s="7">
        <f t="shared" si="118"/>
        <v>7.4355359808251587E-2</v>
      </c>
      <c r="AV147" s="7">
        <f t="shared" si="118"/>
        <v>0.18179089578907659</v>
      </c>
      <c r="AW147" s="7">
        <f t="shared" si="118"/>
        <v>7.4355359808251587E-2</v>
      </c>
      <c r="AX147" s="7">
        <f t="shared" si="118"/>
        <v>7.4355359808251587E-2</v>
      </c>
      <c r="AY147" s="7">
        <f t="shared" si="118"/>
        <v>0.18179089578907659</v>
      </c>
      <c r="AZ147" s="7">
        <f t="shared" si="118"/>
        <v>7.4355359808251587E-2</v>
      </c>
      <c r="BA147" s="7">
        <f t="shared" si="118"/>
        <v>-0.1956454491111872</v>
      </c>
      <c r="BB147" s="7">
        <f t="shared" si="118"/>
        <v>0.1280731277986642</v>
      </c>
      <c r="BC147" s="7">
        <f t="shared" si="118"/>
        <v>-0.26558932310151895</v>
      </c>
      <c r="BD147" s="7">
        <f t="shared" si="118"/>
        <v>0.18179089578907659</v>
      </c>
      <c r="BE147" s="7">
        <f t="shared" si="118"/>
        <v>0.1280731277986642</v>
      </c>
      <c r="BF147" s="7">
        <f t="shared" si="118"/>
        <v>0.18179089578907659</v>
      </c>
      <c r="BG147" s="7">
        <f t="shared" si="128"/>
        <v>-0.1956454491111872</v>
      </c>
      <c r="BH147" s="7">
        <f t="shared" si="128"/>
        <v>-0.1956454491111872</v>
      </c>
      <c r="BI147" s="7">
        <f t="shared" si="128"/>
        <v>-0.26558932310151895</v>
      </c>
      <c r="BJ147" s="7">
        <f t="shared" si="128"/>
        <v>0.27067491276925848</v>
      </c>
      <c r="BK147" s="7">
        <f t="shared" si="128"/>
        <v>-3.0583226201832847E-2</v>
      </c>
      <c r="BL147" s="7">
        <f t="shared" si="128"/>
        <v>0.3662868129700993</v>
      </c>
      <c r="BM147" s="7">
        <f t="shared" si="128"/>
        <v>-0.12904684868138605</v>
      </c>
      <c r="BN147" s="7">
        <f t="shared" si="128"/>
        <v>-1.6589840612368789E-11</v>
      </c>
      <c r="BO147" s="7">
        <f t="shared" si="128"/>
        <v>-6.7293948191604613E-12</v>
      </c>
      <c r="BP147" s="7">
        <f t="shared" si="128"/>
        <v>-1.589736120521934E-10</v>
      </c>
      <c r="BQ147" s="7">
        <f t="shared" si="128"/>
        <v>-9.7202124127448997E-10</v>
      </c>
      <c r="BR147" s="7">
        <f t="shared" si="128"/>
        <v>-4.5120024383393798E-9</v>
      </c>
      <c r="BS147" s="7">
        <f t="shared" si="128"/>
        <v>4.8637284090133431E-12</v>
      </c>
      <c r="BT147" s="7">
        <f t="shared" si="128"/>
        <v>-5.9897642401551821E-12</v>
      </c>
      <c r="BU147" s="7">
        <f t="shared" si="128"/>
        <v>0.45698435381551999</v>
      </c>
      <c r="BV147" s="7">
        <f t="shared" si="128"/>
        <v>-0.25574932563323305</v>
      </c>
      <c r="BW147" s="7">
        <f t="shared" si="127"/>
        <v>2.5830746332737853E-3</v>
      </c>
      <c r="BX147" s="7">
        <f t="shared" si="127"/>
        <v>0.1808458754149358</v>
      </c>
      <c r="BY147" s="7">
        <f t="shared" si="127"/>
        <v>0.46609784606896176</v>
      </c>
      <c r="BZ147" s="7">
        <f t="shared" si="127"/>
        <v>0.39996596772973281</v>
      </c>
      <c r="CA147" s="7">
        <f t="shared" si="127"/>
        <v>-0.48929990586036887</v>
      </c>
      <c r="CB147" s="7">
        <f t="shared" si="127"/>
        <v>-0.2875311829480619</v>
      </c>
      <c r="CC147" s="7">
        <f t="shared" si="127"/>
        <v>-6.3512366385069408E-2</v>
      </c>
      <c r="CD147" s="7">
        <f t="shared" si="127"/>
        <v>0.30064131525727955</v>
      </c>
      <c r="CE147" s="7">
        <f t="shared" si="127"/>
        <v>-0.40956351615197573</v>
      </c>
      <c r="CF147" s="7">
        <f t="shared" si="127"/>
        <v>-0.20599190346445639</v>
      </c>
      <c r="CG147" s="7">
        <f t="shared" si="127"/>
        <v>-0.27519462736800349</v>
      </c>
      <c r="CH147" s="7">
        <f t="shared" si="127"/>
        <v>-0.17490837355250155</v>
      </c>
      <c r="CI147" s="7">
        <f t="shared" si="127"/>
        <v>0.10944343010029334</v>
      </c>
      <c r="CJ147" s="7">
        <f t="shared" si="127"/>
        <v>-0.20406610584264717</v>
      </c>
      <c r="CK147" s="7">
        <f t="shared" si="127"/>
        <v>0.47738157625025301</v>
      </c>
      <c r="CL147" s="7">
        <f t="shared" si="117"/>
        <v>-0.18774346962682964</v>
      </c>
      <c r="CM147" s="7">
        <f t="shared" si="116"/>
        <v>0.41051672921095239</v>
      </c>
      <c r="CN147" s="7">
        <f t="shared" si="116"/>
        <v>0.18059832518252961</v>
      </c>
      <c r="CO147" s="7">
        <f t="shared" si="116"/>
        <v>-0.48596260779756406</v>
      </c>
      <c r="CP147" s="7">
        <f t="shared" si="116"/>
        <v>-5.3681685202248808E-2</v>
      </c>
      <c r="CQ147" s="7">
        <f t="shared" si="116"/>
        <v>5.9789628959471486E-2</v>
      </c>
      <c r="CR147" s="7">
        <f t="shared" si="116"/>
        <v>3.4753899646176478E-2</v>
      </c>
      <c r="CS147" s="7">
        <f t="shared" si="116"/>
        <v>0.16658184930754683</v>
      </c>
      <c r="CT147" s="7">
        <f t="shared" si="116"/>
        <v>-0.34768762157838751</v>
      </c>
      <c r="CU147" s="7">
        <f t="shared" si="116"/>
        <v>-9.41454045066763E-2</v>
      </c>
      <c r="CV147" s="7">
        <f t="shared" si="116"/>
        <v>-0.23808446865025701</v>
      </c>
      <c r="CW147" s="7">
        <f t="shared" si="116"/>
        <v>0.24340897546957763</v>
      </c>
      <c r="CX147" s="7">
        <f t="shared" si="113"/>
        <v>0.12912610492509979</v>
      </c>
      <c r="CY147" s="7">
        <f t="shared" si="113"/>
        <v>0.13623927764411015</v>
      </c>
      <c r="CZ147" s="7">
        <f t="shared" si="113"/>
        <v>-2.1025050484676289E-2</v>
      </c>
      <c r="DA147" s="7">
        <f t="shared" si="113"/>
        <v>-0.43775387826478207</v>
      </c>
      <c r="DB147" s="7">
        <f t="shared" si="121"/>
        <v>-7.5682891291595444E-2</v>
      </c>
      <c r="DC147" s="7">
        <f t="shared" si="121"/>
        <v>4.0869846733438603E-2</v>
      </c>
      <c r="DD147" s="7">
        <f t="shared" si="121"/>
        <v>5.0776059590339956E-2</v>
      </c>
      <c r="DE147" s="7">
        <f t="shared" si="121"/>
        <v>0.17644770128233206</v>
      </c>
      <c r="DF147" s="7">
        <f t="shared" si="121"/>
        <v>4.9159037229507671E-3</v>
      </c>
      <c r="DG147" s="7">
        <f t="shared" si="121"/>
        <v>2.6839905314657748E-3</v>
      </c>
      <c r="DH147" s="7">
        <f t="shared" si="121"/>
        <v>0.35127942041164439</v>
      </c>
      <c r="DI147" s="7">
        <f t="shared" si="121"/>
        <v>-3.9540635619603082E-2</v>
      </c>
      <c r="DJ147" s="7">
        <f t="shared" si="121"/>
        <v>0.20048443477304456</v>
      </c>
      <c r="DK147" s="7">
        <f t="shared" si="121"/>
        <v>0.3049631903050477</v>
      </c>
      <c r="DL147" s="7">
        <f t="shared" si="121"/>
        <v>-0.40367253585537899</v>
      </c>
      <c r="DM147" s="7">
        <f t="shared" si="121"/>
        <v>0.49545382568195356</v>
      </c>
      <c r="DN147" s="7">
        <f t="shared" si="121"/>
        <v>0.45361179746244756</v>
      </c>
      <c r="DO147" s="7">
        <f t="shared" si="121"/>
        <v>0.32888547064458851</v>
      </c>
      <c r="DP147" s="7">
        <f t="shared" si="121"/>
        <v>-0.38077090170074146</v>
      </c>
      <c r="DQ147" s="7">
        <f t="shared" si="121"/>
        <v>0.48100954759693315</v>
      </c>
      <c r="DR147" s="7">
        <f t="shared" si="123"/>
        <v>-0.12890866983330973</v>
      </c>
      <c r="DS147" s="7">
        <f t="shared" si="122"/>
        <v>0.17416876942423931</v>
      </c>
      <c r="DT147" s="7">
        <f t="shared" si="122"/>
        <v>-0.47337590145742148</v>
      </c>
      <c r="DU147" s="7">
        <f t="shared" si="122"/>
        <v>-0.47360303513457525</v>
      </c>
      <c r="DV147" s="7">
        <f t="shared" si="122"/>
        <v>-0.18458796056711391</v>
      </c>
      <c r="DW147" s="7">
        <f t="shared" si="122"/>
        <v>5.6030305267089853E-2</v>
      </c>
      <c r="DX147" s="7">
        <f t="shared" si="122"/>
        <v>-5.5732464337227783E-2</v>
      </c>
      <c r="DY147" s="7">
        <f t="shared" si="122"/>
        <v>-7.5126606427194709E-2</v>
      </c>
      <c r="DZ147" s="7">
        <f t="shared" si="122"/>
        <v>-0.29887714302901358</v>
      </c>
      <c r="EA147" s="7">
        <f t="shared" si="122"/>
        <v>0.48765697840289057</v>
      </c>
      <c r="EB147" s="7">
        <f t="shared" si="122"/>
        <v>-0.1386409277648426</v>
      </c>
      <c r="EC147" s="7">
        <f t="shared" si="122"/>
        <v>-0.14109090603547736</v>
      </c>
      <c r="ED147" s="7">
        <f t="shared" si="122"/>
        <v>-0.16199872416418015</v>
      </c>
      <c r="EE147" s="7">
        <f t="shared" si="122"/>
        <v>0.33729211364082695</v>
      </c>
      <c r="EF147" s="7">
        <f t="shared" si="122"/>
        <v>0.37545629386079965</v>
      </c>
      <c r="EG147" s="7">
        <f t="shared" si="122"/>
        <v>5.7089368123753648E-2</v>
      </c>
      <c r="EH147" s="7">
        <f t="shared" si="111"/>
        <v>0.23749551697566848</v>
      </c>
      <c r="EI147" s="7">
        <f t="shared" si="111"/>
        <v>-0.25389057202590393</v>
      </c>
      <c r="EJ147" s="7">
        <f t="shared" si="111"/>
        <v>-0.25042055396122609</v>
      </c>
      <c r="EK147" s="7">
        <f t="shared" si="111"/>
        <v>-0.47891383177847646</v>
      </c>
      <c r="EL147" s="7">
        <f t="shared" si="111"/>
        <v>0.32967652395878655</v>
      </c>
      <c r="EM147" s="7">
        <f t="shared" si="111"/>
        <v>-0.14840051382331754</v>
      </c>
      <c r="EN147" s="7">
        <f t="shared" si="111"/>
        <v>-0.46238844463290996</v>
      </c>
      <c r="EO147" s="7">
        <f t="shared" si="111"/>
        <v>9.3681016753256907E-2</v>
      </c>
      <c r="EP147" s="7">
        <f t="shared" si="111"/>
        <v>-0.34098396083298899</v>
      </c>
      <c r="EQ147" s="7">
        <f t="shared" si="111"/>
        <v>0.28311570469479452</v>
      </c>
      <c r="ER147" s="7">
        <f t="shared" si="111"/>
        <v>-0.14166209786300032</v>
      </c>
      <c r="ES147" s="7">
        <f t="shared" si="111"/>
        <v>-0.32087705199145211</v>
      </c>
      <c r="ET147" s="7">
        <f t="shared" si="111"/>
        <v>-0.4552801059393663</v>
      </c>
      <c r="EU147" s="7">
        <f t="shared" si="111"/>
        <v>0.33943812503474824</v>
      </c>
      <c r="EV147" s="7">
        <f t="shared" si="111"/>
        <v>0.43435699107525988</v>
      </c>
      <c r="EW147" s="7">
        <f t="shared" si="111"/>
        <v>0.38320075841388923</v>
      </c>
      <c r="EX147" s="7">
        <f t="shared" si="124"/>
        <v>0</v>
      </c>
      <c r="EY147" s="7">
        <f t="shared" si="124"/>
        <v>3.8212990150134019E-2</v>
      </c>
      <c r="EZ147" s="7">
        <f t="shared" si="129"/>
        <v>7.6719465378809693E-2</v>
      </c>
      <c r="FA147" s="7">
        <f t="shared" si="129"/>
        <v>0.38856537812317704</v>
      </c>
      <c r="FB147" s="7">
        <f t="shared" si="129"/>
        <v>-0.28137887967110209</v>
      </c>
      <c r="FC147" s="7">
        <f t="shared" si="129"/>
        <v>-0.38483425193437726</v>
      </c>
      <c r="FD147" s="7">
        <f t="shared" si="129"/>
        <v>-0.4163220081813086</v>
      </c>
      <c r="FE147" s="7">
        <f t="shared" si="129"/>
        <v>-0.18910553579685996</v>
      </c>
      <c r="FF147" s="7">
        <f t="shared" si="129"/>
        <v>-0.17865644466972597</v>
      </c>
      <c r="FG147" s="7">
        <f t="shared" si="129"/>
        <v>-0.26279759317714957</v>
      </c>
      <c r="FH147" s="7">
        <f t="shared" si="129"/>
        <v>0.41976434579837019</v>
      </c>
      <c r="FI147" s="7">
        <f t="shared" si="129"/>
        <v>0.33636207651355932</v>
      </c>
      <c r="FJ147" s="7">
        <f t="shared" si="129"/>
        <v>0.20516702721164393</v>
      </c>
      <c r="FK147" s="7">
        <f t="shared" si="129"/>
        <v>7.0643661546284875E-2</v>
      </c>
      <c r="FL147" s="7">
        <f t="shared" si="129"/>
        <v>0.2510026046342233</v>
      </c>
      <c r="FM147" s="7">
        <f t="shared" si="129"/>
        <v>-0.34106357336276005</v>
      </c>
      <c r="FN147" s="7">
        <f t="shared" si="129"/>
        <v>-0.11179869012845955</v>
      </c>
      <c r="FO147" s="7">
        <f t="shared" si="129"/>
        <v>-0.34328630633466872</v>
      </c>
      <c r="FP147" s="7">
        <f t="shared" si="126"/>
        <v>-0.43259413113632306</v>
      </c>
      <c r="FQ147" s="7">
        <f t="shared" si="126"/>
        <v>-0.25548744110623289</v>
      </c>
      <c r="FR147" s="7">
        <f t="shared" si="126"/>
        <v>-0.37757720874295586</v>
      </c>
      <c r="FS147" s="7">
        <f t="shared" si="126"/>
        <v>-0.30443665740784098</v>
      </c>
      <c r="FT147" s="7">
        <f t="shared" si="126"/>
        <v>-0.10468252185007998</v>
      </c>
      <c r="FU147" s="7">
        <f t="shared" si="126"/>
        <v>-0.2729903412455591</v>
      </c>
      <c r="FV147" s="7">
        <f t="shared" si="126"/>
        <v>-0.4507606632733665</v>
      </c>
      <c r="FW147" s="7">
        <f t="shared" si="126"/>
        <v>0.2890137475023975</v>
      </c>
      <c r="FX147" s="7">
        <f t="shared" si="126"/>
        <v>3.7607440152278571E-3</v>
      </c>
      <c r="FY147" s="7">
        <f t="shared" si="126"/>
        <v>-0.48988515716653047</v>
      </c>
      <c r="FZ147" s="7">
        <f t="shared" si="126"/>
        <v>-0.23965108025524362</v>
      </c>
      <c r="GA147" s="7">
        <f t="shared" si="126"/>
        <v>9.3771867662212571E-2</v>
      </c>
      <c r="GB147" s="7">
        <f t="shared" si="126"/>
        <v>-0.29941919647882287</v>
      </c>
      <c r="GC147" s="7">
        <f t="shared" si="126"/>
        <v>0.45765174627513261</v>
      </c>
      <c r="GD147" s="7">
        <f t="shared" si="126"/>
        <v>-8.8158166806920235E-2</v>
      </c>
      <c r="GE147" s="7">
        <f t="shared" si="126"/>
        <v>0.45866734708351942</v>
      </c>
      <c r="GF147" s="7">
        <f t="shared" si="130"/>
        <v>-0.139055859301493</v>
      </c>
      <c r="GG147" s="7">
        <f t="shared" si="130"/>
        <v>0.48142924339845194</v>
      </c>
      <c r="GH147" s="7">
        <f t="shared" si="130"/>
        <v>0.34694601584521934</v>
      </c>
      <c r="GI147" s="7">
        <f t="shared" si="130"/>
        <v>0.24579388282318959</v>
      </c>
      <c r="GJ147" s="7">
        <f t="shared" si="130"/>
        <v>-4.7417713408663076E-2</v>
      </c>
      <c r="GK147" s="7">
        <f t="shared" si="130"/>
        <v>-5.6744690603379055E-2</v>
      </c>
    </row>
    <row r="148" spans="6:193">
      <c r="F148" s="20">
        <v>146</v>
      </c>
      <c r="G148">
        <f>'Class data q'!J147</f>
        <v>-6.2251483809064733E-19</v>
      </c>
      <c r="H148" s="20">
        <f>'Class data q'!K147</f>
        <v>-3.199784088026803E-19</v>
      </c>
      <c r="J148" s="88">
        <v>-1.2688178295575648E-18</v>
      </c>
      <c r="K148" s="7">
        <f t="shared" si="119"/>
        <v>0.2242083413381929</v>
      </c>
      <c r="L148" s="7">
        <f t="shared" si="119"/>
        <v>-0.14422551382214177</v>
      </c>
      <c r="M148" s="7">
        <f t="shared" si="119"/>
        <v>-1.7480957921986229E-2</v>
      </c>
      <c r="N148" s="7">
        <f t="shared" si="119"/>
        <v>5.1231100782541894E-2</v>
      </c>
      <c r="O148" s="7">
        <f t="shared" si="119"/>
        <v>-0.28069448425948373</v>
      </c>
      <c r="P148" s="7">
        <f t="shared" si="119"/>
        <v>0.32174779693443156</v>
      </c>
      <c r="Q148" s="7">
        <f t="shared" si="119"/>
        <v>-0.39620447684336568</v>
      </c>
      <c r="R148" s="7">
        <f t="shared" si="119"/>
        <v>9.1497111922080876E-2</v>
      </c>
      <c r="S148" s="7">
        <f t="shared" si="119"/>
        <v>5.0870979982249764E-2</v>
      </c>
      <c r="T148" s="7">
        <f t="shared" si="119"/>
        <v>0.26213508264567126</v>
      </c>
      <c r="U148" s="7">
        <f t="shared" si="119"/>
        <v>-3.3813299832170518E-2</v>
      </c>
      <c r="V148" s="7">
        <f t="shared" si="119"/>
        <v>-0.39361973287338548</v>
      </c>
      <c r="W148" s="7">
        <f t="shared" si="119"/>
        <v>-0.26943172307666963</v>
      </c>
      <c r="X148" s="7">
        <f t="shared" si="119"/>
        <v>0.34083125202289999</v>
      </c>
      <c r="Y148" s="7">
        <f t="shared" si="119"/>
        <v>5.608609157212658E-2</v>
      </c>
      <c r="Z148" s="7">
        <f t="shared" si="119"/>
        <v>-5.3677045097568321E-2</v>
      </c>
      <c r="AA148" s="7">
        <f t="shared" si="120"/>
        <v>0.17955682303562895</v>
      </c>
      <c r="AB148" s="7">
        <f t="shared" si="120"/>
        <v>0.42139810831058538</v>
      </c>
      <c r="AC148" s="7">
        <f t="shared" si="120"/>
        <v>0.36371729236119621</v>
      </c>
      <c r="AD148" s="7">
        <f t="shared" si="120"/>
        <v>0.3350646373328835</v>
      </c>
      <c r="AE148" s="7">
        <f t="shared" si="120"/>
        <v>-0.24475375594233828</v>
      </c>
      <c r="AF148" s="7">
        <f t="shared" si="120"/>
        <v>-0.20824299173449079</v>
      </c>
      <c r="AG148" s="7">
        <f t="shared" si="120"/>
        <v>-3.8610074136272932E-2</v>
      </c>
      <c r="AH148" s="7">
        <f t="shared" si="120"/>
        <v>0.3649593760257876</v>
      </c>
      <c r="AI148" s="7">
        <f t="shared" si="120"/>
        <v>-9.5115180535344734E-2</v>
      </c>
      <c r="AJ148" s="7">
        <f t="shared" si="120"/>
        <v>-5.96421454731626E-2</v>
      </c>
      <c r="AK148" s="7">
        <f t="shared" si="120"/>
        <v>-0.17443371816282394</v>
      </c>
      <c r="AL148" s="7">
        <f t="shared" si="120"/>
        <v>0.22194092775846741</v>
      </c>
      <c r="AM148" s="7">
        <f t="shared" si="120"/>
        <v>-0.45476413102539937</v>
      </c>
      <c r="AN148" s="7">
        <f t="shared" si="120"/>
        <v>2.4263318327086836E-2</v>
      </c>
      <c r="AO148" s="7">
        <f t="shared" si="120"/>
        <v>-0.42018282608333968</v>
      </c>
      <c r="AP148" s="7">
        <f t="shared" si="120"/>
        <v>-0.47289347825758143</v>
      </c>
      <c r="AQ148" s="7">
        <f t="shared" si="118"/>
        <v>0.39463714281870232</v>
      </c>
      <c r="AR148" s="7">
        <f t="shared" si="118"/>
        <v>-0.42018282608333968</v>
      </c>
      <c r="AS148" s="7">
        <f t="shared" si="118"/>
        <v>-0.39382749999621869</v>
      </c>
      <c r="AT148" s="7">
        <f t="shared" si="118"/>
        <v>-0.42018282608333968</v>
      </c>
      <c r="AU148" s="7">
        <f t="shared" si="118"/>
        <v>-0.47289347825758143</v>
      </c>
      <c r="AV148" s="7">
        <f t="shared" si="118"/>
        <v>-0.42018282608333968</v>
      </c>
      <c r="AW148" s="7">
        <f t="shared" si="118"/>
        <v>-0.47289347825758143</v>
      </c>
      <c r="AX148" s="7">
        <f t="shared" si="118"/>
        <v>-0.47289347825758143</v>
      </c>
      <c r="AY148" s="7">
        <f t="shared" si="118"/>
        <v>-0.42018282608333968</v>
      </c>
      <c r="AZ148" s="7">
        <f t="shared" ref="AQ148:BF180" si="131">IF(MOD(AZ$3/$J148,1)&gt;0.5,-(1-MOD(AZ$3/$J148,1)),MOD(AZ$3/$J148,1))</f>
        <v>-0.47289347825758143</v>
      </c>
      <c r="BA148" s="7">
        <f t="shared" si="131"/>
        <v>0.39463714281870232</v>
      </c>
      <c r="BB148" s="7">
        <f t="shared" si="131"/>
        <v>-0.44653815217046056</v>
      </c>
      <c r="BC148" s="7">
        <f t="shared" si="131"/>
        <v>0.36032086953011944</v>
      </c>
      <c r="BD148" s="7">
        <f t="shared" si="131"/>
        <v>-0.42018282608333968</v>
      </c>
      <c r="BE148" s="7">
        <f t="shared" si="131"/>
        <v>-0.44653815217046056</v>
      </c>
      <c r="BF148" s="7">
        <f t="shared" si="131"/>
        <v>-0.42018282608333968</v>
      </c>
      <c r="BG148" s="7">
        <f t="shared" si="128"/>
        <v>0.39463714281870232</v>
      </c>
      <c r="BH148" s="7">
        <f t="shared" si="128"/>
        <v>0.39463714281870232</v>
      </c>
      <c r="BI148" s="7">
        <f t="shared" si="128"/>
        <v>0.36032086953011944</v>
      </c>
      <c r="BJ148" s="7">
        <f t="shared" si="128"/>
        <v>-0.37657402886257685</v>
      </c>
      <c r="BK148" s="7">
        <f t="shared" si="128"/>
        <v>0.45687265665961707</v>
      </c>
      <c r="BL148" s="7">
        <f t="shared" si="128"/>
        <v>0.17970978241244492</v>
      </c>
      <c r="BM148" s="7">
        <f t="shared" si="128"/>
        <v>0.42731213839161131</v>
      </c>
      <c r="BN148" s="7">
        <f t="shared" si="128"/>
        <v>-8.1393780604344101E-12</v>
      </c>
      <c r="BO148" s="7">
        <f t="shared" si="128"/>
        <v>-3.3015812306302905E-12</v>
      </c>
      <c r="BP148" s="7">
        <f t="shared" si="128"/>
        <v>-7.7996609171293585E-11</v>
      </c>
      <c r="BQ148" s="7">
        <f t="shared" si="128"/>
        <v>-4.7689874271839017E-10</v>
      </c>
      <c r="BR148" s="7">
        <f t="shared" si="128"/>
        <v>-2.2137051081116965E-9</v>
      </c>
      <c r="BS148" s="7">
        <f t="shared" si="128"/>
        <v>2.3862709307210738E-12</v>
      </c>
      <c r="BT148" s="7">
        <f t="shared" si="128"/>
        <v>-2.9387603461827894E-12</v>
      </c>
      <c r="BU148" s="7">
        <f t="shared" si="128"/>
        <v>0.2242083413381929</v>
      </c>
      <c r="BV148" s="7">
        <f t="shared" si="128"/>
        <v>-0.14422551382214177</v>
      </c>
      <c r="BW148" s="7">
        <f t="shared" si="127"/>
        <v>-1.7480957921986229E-2</v>
      </c>
      <c r="BX148" s="7">
        <f t="shared" si="127"/>
        <v>5.1231100782541894E-2</v>
      </c>
      <c r="BY148" s="7">
        <f t="shared" si="127"/>
        <v>-0.28069448425948373</v>
      </c>
      <c r="BZ148" s="7">
        <f t="shared" si="127"/>
        <v>0.19623364666136853</v>
      </c>
      <c r="CA148" s="7">
        <f t="shared" si="127"/>
        <v>0.25056267259979204</v>
      </c>
      <c r="CB148" s="7">
        <f t="shared" si="127"/>
        <v>0.34955562568534998</v>
      </c>
      <c r="CC148" s="7">
        <f t="shared" si="127"/>
        <v>0.45946505009074118</v>
      </c>
      <c r="CD148" s="7">
        <f t="shared" si="127"/>
        <v>-0.36187173688777508</v>
      </c>
      <c r="CE148" s="7">
        <f t="shared" si="127"/>
        <v>0.2896834073285604</v>
      </c>
      <c r="CF148" s="7">
        <f t="shared" si="127"/>
        <v>-0.11981323580741299</v>
      </c>
      <c r="CG148" s="7">
        <f t="shared" si="127"/>
        <v>0.35560825886925962</v>
      </c>
      <c r="CH148" s="7">
        <f t="shared" si="127"/>
        <v>0.40481128833681046</v>
      </c>
      <c r="CI148" s="7">
        <f t="shared" si="127"/>
        <v>3.4947495818340668E-2</v>
      </c>
      <c r="CJ148" s="7">
        <f t="shared" si="127"/>
        <v>0.37175746973892321</v>
      </c>
      <c r="CK148" s="7">
        <f t="shared" si="127"/>
        <v>0.2342157461252807</v>
      </c>
      <c r="CL148" s="7">
        <f t="shared" si="117"/>
        <v>-0.11086008227252042</v>
      </c>
      <c r="CM148" s="7">
        <f t="shared" si="116"/>
        <v>0.12641699854510158</v>
      </c>
      <c r="CN148" s="7">
        <f t="shared" si="116"/>
        <v>0.22301472639349029</v>
      </c>
      <c r="CO148" s="7">
        <f t="shared" si="116"/>
        <v>0.15845863166046126</v>
      </c>
      <c r="CP148" s="7">
        <f t="shared" si="116"/>
        <v>0.40804339309312709</v>
      </c>
      <c r="CQ148" s="7">
        <f t="shared" si="116"/>
        <v>-0.34563128458489345</v>
      </c>
      <c r="CR148" s="7">
        <f t="shared" si="116"/>
        <v>-0.28292133626009708</v>
      </c>
      <c r="CS148" s="7">
        <f t="shared" si="116"/>
        <v>-0.46514133985232897</v>
      </c>
      <c r="CT148" s="7">
        <f t="shared" si="116"/>
        <v>-0.18616226933380986</v>
      </c>
      <c r="CU148" s="7">
        <f t="shared" si="116"/>
        <v>-0.38365923040824157</v>
      </c>
      <c r="CV148" s="7">
        <f t="shared" si="116"/>
        <v>0.28324460666550166</v>
      </c>
      <c r="CW148" s="7">
        <f t="shared" si="116"/>
        <v>0.10067445664956187</v>
      </c>
      <c r="CX148" s="7">
        <f t="shared" si="113"/>
        <v>-0.44602153436283964</v>
      </c>
      <c r="CY148" s="7">
        <f t="shared" si="113"/>
        <v>-0.44253162788427958</v>
      </c>
      <c r="CZ148" s="7">
        <f t="shared" si="113"/>
        <v>0.46156214483545877</v>
      </c>
      <c r="DA148" s="7">
        <f t="shared" si="113"/>
        <v>-0.23352165387772184</v>
      </c>
      <c r="DB148" s="7">
        <f t="shared" si="121"/>
        <v>0.45349387584872558</v>
      </c>
      <c r="DC148" s="7">
        <f t="shared" si="121"/>
        <v>2.0051803678490025E-2</v>
      </c>
      <c r="DD148" s="7">
        <f t="shared" si="121"/>
        <v>2.4912047875133903E-2</v>
      </c>
      <c r="DE148" s="7">
        <f t="shared" si="121"/>
        <v>8.6569805086628857E-2</v>
      </c>
      <c r="DF148" s="7">
        <f t="shared" si="121"/>
        <v>2.4118694889628113E-3</v>
      </c>
      <c r="DG148" s="7">
        <f t="shared" si="121"/>
        <v>1.3168351612105431E-3</v>
      </c>
      <c r="DH148" s="7">
        <f t="shared" si="121"/>
        <v>0.17234676754060393</v>
      </c>
      <c r="DI148" s="7">
        <f t="shared" si="121"/>
        <v>-1.9399658333396519E-2</v>
      </c>
      <c r="DJ148" s="7">
        <f t="shared" si="121"/>
        <v>9.8362848113472651E-2</v>
      </c>
      <c r="DK148" s="7">
        <f t="shared" si="121"/>
        <v>0.1496228273388564</v>
      </c>
      <c r="DL148" s="7">
        <f t="shared" si="121"/>
        <v>-0.2168004659674766</v>
      </c>
      <c r="DM148" s="7">
        <f t="shared" si="121"/>
        <v>0.24308245903459708</v>
      </c>
      <c r="DN148" s="7">
        <f t="shared" si="121"/>
        <v>0.22255367797898035</v>
      </c>
      <c r="DO148" s="7">
        <f t="shared" si="121"/>
        <v>-0.34801442387691606</v>
      </c>
      <c r="DP148" s="7">
        <f t="shared" si="121"/>
        <v>0.30380980853902145</v>
      </c>
      <c r="DQ148" s="7">
        <f t="shared" si="121"/>
        <v>0.2359957226852441</v>
      </c>
      <c r="DR148" s="7">
        <f t="shared" si="123"/>
        <v>0.42737993250770423</v>
      </c>
      <c r="DS148" s="7">
        <f t="shared" si="122"/>
        <v>-0.42392243838179522</v>
      </c>
      <c r="DT148" s="7">
        <f t="shared" si="122"/>
        <v>-0.25099873962135433</v>
      </c>
      <c r="DU148" s="7">
        <f t="shared" si="122"/>
        <v>-0.25111017727691409</v>
      </c>
      <c r="DV148" s="7">
        <f t="shared" si="122"/>
        <v>0.40006223263880936</v>
      </c>
      <c r="DW148" s="7">
        <f t="shared" si="122"/>
        <v>-0.48188422389099628</v>
      </c>
      <c r="DX148" s="7">
        <f t="shared" si="122"/>
        <v>0.46328207121926834</v>
      </c>
      <c r="DY148" s="7">
        <f t="shared" si="122"/>
        <v>0.45376680358841176</v>
      </c>
      <c r="DZ148" s="7">
        <f t="shared" si="122"/>
        <v>-0.1653851362974178</v>
      </c>
      <c r="EA148" s="7">
        <f t="shared" si="122"/>
        <v>-0.28886529756343515</v>
      </c>
      <c r="EB148" s="7">
        <f t="shared" si="122"/>
        <v>0.42260503509582187</v>
      </c>
      <c r="EC148" s="7">
        <f t="shared" si="122"/>
        <v>0.42140301240119943</v>
      </c>
      <c r="ED148" s="7">
        <f t="shared" si="122"/>
        <v>0.41114509616293488</v>
      </c>
      <c r="EE148" s="7">
        <f t="shared" si="122"/>
        <v>0.16548423313501801</v>
      </c>
      <c r="EF148" s="7">
        <f t="shared" si="122"/>
        <v>0.18420856685499962</v>
      </c>
      <c r="EG148" s="7">
        <f t="shared" si="122"/>
        <v>-0.48136462026675186</v>
      </c>
      <c r="EH148" s="7">
        <f t="shared" si="111"/>
        <v>0.11652144212768198</v>
      </c>
      <c r="EI148" s="7">
        <f t="shared" si="111"/>
        <v>0.36606057933088632</v>
      </c>
      <c r="EJ148" s="7">
        <f t="shared" si="111"/>
        <v>0.36776305992611702</v>
      </c>
      <c r="EK148" s="7">
        <f t="shared" si="111"/>
        <v>0.25565834912235569</v>
      </c>
      <c r="EL148" s="7">
        <f t="shared" si="111"/>
        <v>0.16174782790217754</v>
      </c>
      <c r="EM148" s="7">
        <f t="shared" si="111"/>
        <v>0.41781672979817186</v>
      </c>
      <c r="EN148" s="7">
        <f t="shared" si="111"/>
        <v>0.263766131393113</v>
      </c>
      <c r="EO148" s="7">
        <f t="shared" si="111"/>
        <v>-0.46341181120982999</v>
      </c>
      <c r="EP148" s="7">
        <f t="shared" si="111"/>
        <v>0.3233303105964741</v>
      </c>
      <c r="EQ148" s="7">
        <f t="shared" si="111"/>
        <v>0.1201556048009591</v>
      </c>
      <c r="ER148" s="7">
        <f t="shared" si="111"/>
        <v>0.42112277091991984</v>
      </c>
      <c r="ES148" s="7">
        <f t="shared" si="111"/>
        <v>0.33319528002739496</v>
      </c>
      <c r="ET148" s="7">
        <f t="shared" si="111"/>
        <v>0.2485053850398582</v>
      </c>
      <c r="EU148" s="7">
        <f t="shared" si="111"/>
        <v>-0.36158529988136001</v>
      </c>
      <c r="EV148" s="7">
        <f t="shared" si="111"/>
        <v>0.21310677204704959</v>
      </c>
      <c r="EW148" s="7">
        <f t="shared" si="111"/>
        <v>0.18800820143220792</v>
      </c>
      <c r="EX148" s="7">
        <f t="shared" si="124"/>
        <v>0.4906258594330421</v>
      </c>
      <c r="EY148" s="7">
        <f t="shared" si="124"/>
        <v>0</v>
      </c>
      <c r="EZ148" s="7">
        <f t="shared" si="129"/>
        <v>-0.47173358693023582</v>
      </c>
      <c r="FA148" s="7">
        <f t="shared" si="129"/>
        <v>-0.33748219911326505</v>
      </c>
      <c r="FB148" s="7">
        <f t="shared" si="129"/>
        <v>-0.15680003579885682</v>
      </c>
      <c r="FC148" s="7">
        <f t="shared" si="129"/>
        <v>-0.18880963559457564</v>
      </c>
      <c r="FD148" s="7">
        <f t="shared" si="129"/>
        <v>-0.20425834306484458</v>
      </c>
      <c r="FE148" s="7">
        <f t="shared" si="129"/>
        <v>-9.2780066023880337E-2</v>
      </c>
      <c r="FF148" s="7">
        <f t="shared" si="129"/>
        <v>-8.7653471709336017E-2</v>
      </c>
      <c r="FG148" s="7">
        <f t="shared" si="129"/>
        <v>-0.12893529500947398</v>
      </c>
      <c r="FH148" s="7">
        <f t="shared" si="129"/>
        <v>0.21545889277037134</v>
      </c>
      <c r="FI148" s="7">
        <f t="shared" si="129"/>
        <v>3.0619414981504889E-2</v>
      </c>
      <c r="FJ148" s="7">
        <f t="shared" si="129"/>
        <v>0.26939477925827759</v>
      </c>
      <c r="FK148" s="7">
        <f t="shared" si="129"/>
        <v>0.42837351097187693</v>
      </c>
      <c r="FL148" s="7">
        <f t="shared" si="129"/>
        <v>-0.42055178426496198</v>
      </c>
      <c r="FM148" s="7">
        <f t="shared" si="129"/>
        <v>-0.23915718338684044</v>
      </c>
      <c r="FN148" s="7">
        <f t="shared" si="129"/>
        <v>0.39510741878621758</v>
      </c>
      <c r="FO148" s="7">
        <f t="shared" si="129"/>
        <v>0.35652673267260226</v>
      </c>
      <c r="FP148" s="7">
        <f t="shared" si="126"/>
        <v>-8.1003899437037674E-2</v>
      </c>
      <c r="FQ148" s="7">
        <f t="shared" si="126"/>
        <v>0.30586172071296858</v>
      </c>
      <c r="FR148" s="7">
        <f t="shared" si="126"/>
        <v>-0.45089562836789376</v>
      </c>
      <c r="FS148" s="7">
        <f t="shared" si="126"/>
        <v>3.8118314655513075E-2</v>
      </c>
      <c r="FT148" s="7">
        <f t="shared" si="126"/>
        <v>-0.14510135791989232</v>
      </c>
      <c r="FU148" s="7">
        <f t="shared" si="126"/>
        <v>-0.13393612079052186</v>
      </c>
      <c r="FV148" s="7">
        <f t="shared" si="126"/>
        <v>-0.23990311895101946</v>
      </c>
      <c r="FW148" s="7">
        <f t="shared" si="126"/>
        <v>0.12304933712241217</v>
      </c>
      <c r="FX148" s="7">
        <f t="shared" si="126"/>
        <v>-7.3148006271084309E-2</v>
      </c>
      <c r="FY148" s="7">
        <f t="shared" si="126"/>
        <v>0.25027553317472218</v>
      </c>
      <c r="FZ148" s="7">
        <f t="shared" si="126"/>
        <v>0.31680199881700899</v>
      </c>
      <c r="GA148" s="7">
        <f t="shared" si="126"/>
        <v>0.14029834597891977</v>
      </c>
      <c r="GB148" s="7">
        <f t="shared" si="126"/>
        <v>-0.43102254898965953</v>
      </c>
      <c r="GC148" s="7">
        <f t="shared" si="126"/>
        <v>0.17807760636267744</v>
      </c>
      <c r="GD148" s="7">
        <f t="shared" si="126"/>
        <v>7.9023678874960979E-2</v>
      </c>
      <c r="GE148" s="7">
        <f t="shared" si="126"/>
        <v>-0.37463591635511762</v>
      </c>
      <c r="GF148" s="7">
        <f t="shared" si="130"/>
        <v>-0.11151202550234984</v>
      </c>
      <c r="GG148" s="7">
        <f t="shared" si="130"/>
        <v>-0.36953442274227655</v>
      </c>
      <c r="GH148" s="7">
        <f t="shared" si="130"/>
        <v>7.4133787300525E-2</v>
      </c>
      <c r="GI148" s="7">
        <f t="shared" si="130"/>
        <v>0.38306877087833335</v>
      </c>
      <c r="GJ148" s="7">
        <f t="shared" si="130"/>
        <v>0.30207254135902417</v>
      </c>
      <c r="GK148" s="7">
        <f t="shared" si="130"/>
        <v>-0.15907838053295542</v>
      </c>
    </row>
    <row r="149" spans="6:193">
      <c r="F149" s="20">
        <v>147</v>
      </c>
      <c r="G149">
        <f>'Class data q'!J148</f>
        <v>-1.2688178295575648E-18</v>
      </c>
      <c r="H149" s="20">
        <f>'Class data q'!K148</f>
        <v>-4.637569115301613E-19</v>
      </c>
      <c r="J149" s="89">
        <v>-6.7027384365933812E-19</v>
      </c>
      <c r="K149" s="7">
        <f t="shared" si="119"/>
        <v>0.42442285898002641</v>
      </c>
      <c r="L149" s="7">
        <f t="shared" si="119"/>
        <v>-0.38003237570047332</v>
      </c>
      <c r="M149" s="7">
        <f t="shared" si="119"/>
        <v>-0.14010692754706722</v>
      </c>
      <c r="N149" s="7">
        <f t="shared" si="119"/>
        <v>-0.11705183211855719</v>
      </c>
      <c r="O149" s="7">
        <f t="shared" si="119"/>
        <v>0.36163401258206251</v>
      </c>
      <c r="P149" s="7">
        <f t="shared" si="119"/>
        <v>-0.4397399018725423</v>
      </c>
      <c r="Q149" s="7">
        <f t="shared" si="119"/>
        <v>-0.25788359333432709</v>
      </c>
      <c r="R149" s="7">
        <f t="shared" ref="L149:AA180" si="132">IF(MOD(R$3/$J149,1)&gt;0.5,-(1-MOD(R$3/$J149,1)),MOD(R$3/$J149,1))</f>
        <v>0.46680050736563317</v>
      </c>
      <c r="S149" s="7">
        <f t="shared" si="132"/>
        <v>0.15933743206129236</v>
      </c>
      <c r="T149" s="7">
        <f t="shared" si="132"/>
        <v>0.49621758294721086</v>
      </c>
      <c r="U149" s="7">
        <f t="shared" si="132"/>
        <v>-0.17102379355654307</v>
      </c>
      <c r="V149" s="7">
        <f t="shared" si="132"/>
        <v>0.1478682954741144</v>
      </c>
      <c r="W149" s="7">
        <f t="shared" si="132"/>
        <v>0.48996999163547461</v>
      </c>
      <c r="X149" s="7">
        <f t="shared" si="132"/>
        <v>-0.35481180784838395</v>
      </c>
      <c r="Y149" s="7">
        <f t="shared" si="132"/>
        <v>0.10617008801716062</v>
      </c>
      <c r="Z149" s="7">
        <f t="shared" si="132"/>
        <v>5.4059485352571102E-3</v>
      </c>
      <c r="AA149" s="7">
        <f t="shared" si="120"/>
        <v>0.33989823807313724</v>
      </c>
      <c r="AB149" s="7">
        <f t="shared" si="120"/>
        <v>-0.20230001778490025</v>
      </c>
      <c r="AC149" s="7">
        <f t="shared" si="120"/>
        <v>-0.31148889393207957</v>
      </c>
      <c r="AD149" s="7">
        <f t="shared" si="120"/>
        <v>-0.36572791863518672</v>
      </c>
      <c r="AE149" s="7">
        <f t="shared" si="120"/>
        <v>0.429669245237293</v>
      </c>
      <c r="AF149" s="7">
        <f t="shared" si="120"/>
        <v>-0.28718495410937139</v>
      </c>
      <c r="AG149" s="7">
        <f t="shared" si="120"/>
        <v>-7.3088262249930369E-2</v>
      </c>
      <c r="AH149" s="7">
        <f t="shared" si="120"/>
        <v>-0.30913764911722641</v>
      </c>
      <c r="AI149" s="7">
        <f t="shared" si="120"/>
        <v>-0.12515287269570763</v>
      </c>
      <c r="AJ149" s="7">
        <f t="shared" si="120"/>
        <v>0.23686305874116442</v>
      </c>
      <c r="AK149" s="7">
        <f t="shared" si="120"/>
        <v>0.23817770718220999</v>
      </c>
      <c r="AL149" s="7">
        <f t="shared" si="120"/>
        <v>-0.48708962374973908</v>
      </c>
      <c r="AM149" s="7">
        <f t="shared" si="120"/>
        <v>-0.19131750759129318</v>
      </c>
      <c r="AN149" s="7">
        <f t="shared" si="120"/>
        <v>2.94031311082108E-2</v>
      </c>
      <c r="AO149" s="7">
        <f t="shared" si="120"/>
        <v>9.7584778383569715E-2</v>
      </c>
      <c r="AP149" s="7">
        <f t="shared" si="120"/>
        <v>-2.1956560149365423E-3</v>
      </c>
      <c r="AQ149" s="7">
        <f t="shared" si="131"/>
        <v>-0.2529581039887433</v>
      </c>
      <c r="AR149" s="7">
        <f t="shared" si="131"/>
        <v>9.7584778383569715E-2</v>
      </c>
      <c r="AS149" s="7">
        <f t="shared" si="131"/>
        <v>0.14747499558282273</v>
      </c>
      <c r="AT149" s="7">
        <f t="shared" si="131"/>
        <v>9.7584778383569715E-2</v>
      </c>
      <c r="AU149" s="7">
        <f t="shared" si="131"/>
        <v>-2.1956560149365423E-3</v>
      </c>
      <c r="AV149" s="7">
        <f t="shared" si="131"/>
        <v>9.7584778383569715E-2</v>
      </c>
      <c r="AW149" s="7">
        <f t="shared" si="131"/>
        <v>-2.1956560149365423E-3</v>
      </c>
      <c r="AX149" s="7">
        <f t="shared" si="131"/>
        <v>-2.1956560149365423E-3</v>
      </c>
      <c r="AY149" s="7">
        <f t="shared" si="131"/>
        <v>9.7584778383569715E-2</v>
      </c>
      <c r="AZ149" s="7">
        <f t="shared" si="131"/>
        <v>-2.1956560149365423E-3</v>
      </c>
      <c r="BA149" s="7">
        <f t="shared" si="131"/>
        <v>-0.2529581039887433</v>
      </c>
      <c r="BB149" s="7">
        <f t="shared" si="131"/>
        <v>4.7694561184316697E-2</v>
      </c>
      <c r="BC149" s="7">
        <f t="shared" si="131"/>
        <v>-0.31791826885928753</v>
      </c>
      <c r="BD149" s="7">
        <f t="shared" si="131"/>
        <v>9.7584778383569715E-2</v>
      </c>
      <c r="BE149" s="7">
        <f t="shared" si="131"/>
        <v>4.7694561184316697E-2</v>
      </c>
      <c r="BF149" s="7">
        <f t="shared" si="131"/>
        <v>9.7584778383569715E-2</v>
      </c>
      <c r="BG149" s="7">
        <f t="shared" si="128"/>
        <v>-0.2529581039887433</v>
      </c>
      <c r="BH149" s="7">
        <f t="shared" si="128"/>
        <v>-0.2529581039887433</v>
      </c>
      <c r="BI149" s="7">
        <f t="shared" si="128"/>
        <v>-0.31791826885928753</v>
      </c>
      <c r="BJ149" s="7">
        <f t="shared" si="128"/>
        <v>0.18013554470496329</v>
      </c>
      <c r="BK149" s="7">
        <f t="shared" si="128"/>
        <v>-0.24216300598459783</v>
      </c>
      <c r="BL149" s="7">
        <f t="shared" si="128"/>
        <v>0.3401877877644135</v>
      </c>
      <c r="BM149" s="7">
        <f t="shared" si="128"/>
        <v>-0.19110485198463789</v>
      </c>
      <c r="BN149" s="7">
        <f t="shared" si="128"/>
        <v>-1.5407786158050385E-11</v>
      </c>
      <c r="BO149" s="7">
        <f t="shared" si="128"/>
        <v>-6.2498894948248562E-12</v>
      </c>
      <c r="BP149" s="7">
        <f t="shared" si="128"/>
        <v>-1.4764633959885032E-10</v>
      </c>
      <c r="BQ149" s="7">
        <f t="shared" si="128"/>
        <v>-9.0276186526239144E-10</v>
      </c>
      <c r="BR149" s="7">
        <f t="shared" si="128"/>
        <v>-4.1905089398497353E-9</v>
      </c>
      <c r="BS149" s="7">
        <f t="shared" si="128"/>
        <v>4.5171732892394523E-12</v>
      </c>
      <c r="BT149" s="7">
        <f t="shared" si="128"/>
        <v>-5.5629945094892719E-12</v>
      </c>
      <c r="BU149" s="7">
        <f t="shared" si="128"/>
        <v>0.42442285898002641</v>
      </c>
      <c r="BV149" s="7">
        <f t="shared" si="128"/>
        <v>-0.38003237570047332</v>
      </c>
      <c r="BW149" s="7">
        <f t="shared" si="127"/>
        <v>-0.14010692754706722</v>
      </c>
      <c r="BX149" s="7">
        <f t="shared" si="127"/>
        <v>-0.11705183211855719</v>
      </c>
      <c r="BY149" s="7">
        <f t="shared" si="127"/>
        <v>0.36163401258206251</v>
      </c>
      <c r="BZ149" s="7">
        <f t="shared" si="127"/>
        <v>0.37146720254473842</v>
      </c>
      <c r="CA149" s="7">
        <f t="shared" si="127"/>
        <v>0.47431119299023489</v>
      </c>
      <c r="CB149" s="7">
        <f t="shared" si="127"/>
        <v>-0.33829670591004091</v>
      </c>
      <c r="CC149" s="7">
        <f t="shared" si="127"/>
        <v>-0.13023989653102719</v>
      </c>
      <c r="CD149" s="7">
        <f t="shared" si="127"/>
        <v>0.20796675185925961</v>
      </c>
      <c r="CE149" s="7">
        <f t="shared" si="127"/>
        <v>-0.45163387230089891</v>
      </c>
      <c r="CF149" s="7">
        <f t="shared" si="127"/>
        <v>-0.33382031790018907</v>
      </c>
      <c r="CG149" s="7">
        <f t="shared" si="127"/>
        <v>-0.32683916661895152</v>
      </c>
      <c r="CH149" s="7">
        <f t="shared" si="127"/>
        <v>-0.23369860676084653</v>
      </c>
      <c r="CI149" s="7">
        <f t="shared" si="127"/>
        <v>-4.0860690339472816E-2</v>
      </c>
      <c r="CJ149" s="7">
        <f t="shared" si="127"/>
        <v>-0.40328471430235391</v>
      </c>
      <c r="CK149" s="7">
        <f t="shared" si="127"/>
        <v>0.44336671863018784</v>
      </c>
      <c r="CL149" s="7">
        <f t="shared" si="117"/>
        <v>-0.31687213926648483</v>
      </c>
      <c r="CM149" s="7">
        <f t="shared" si="116"/>
        <v>-0.18875761083043407</v>
      </c>
      <c r="CN149" s="7">
        <f t="shared" si="116"/>
        <v>0.38886412385799218</v>
      </c>
      <c r="CO149" s="7">
        <f t="shared" si="116"/>
        <v>-0.23511905350071416</v>
      </c>
      <c r="CP149" s="7">
        <f t="shared" si="116"/>
        <v>0.45137246808657672</v>
      </c>
      <c r="CQ149" s="7">
        <f t="shared" si="116"/>
        <v>0.20541043145876614</v>
      </c>
      <c r="CR149" s="7">
        <f t="shared" si="116"/>
        <v>-0.24781762594422574</v>
      </c>
      <c r="CS149" s="7">
        <f t="shared" si="116"/>
        <v>-0.20155247914102858</v>
      </c>
      <c r="CT149" s="7">
        <f t="shared" si="116"/>
        <v>-0.24182748085275563</v>
      </c>
      <c r="CU149" s="7">
        <f t="shared" si="116"/>
        <v>0.34745562797175467</v>
      </c>
      <c r="CV149" s="7">
        <f t="shared" si="116"/>
        <v>0.21868934441258858</v>
      </c>
      <c r="CW149" s="7">
        <f t="shared" si="116"/>
        <v>8.3559411346115997E-2</v>
      </c>
      <c r="CX149" s="7">
        <f t="shared" si="113"/>
        <v>4.8672510557661752E-2</v>
      </c>
      <c r="CY149" s="7">
        <f t="shared" si="113"/>
        <v>5.5278848557233307E-2</v>
      </c>
      <c r="CZ149" s="7">
        <f t="shared" si="113"/>
        <v>-0.23328587872490525</v>
      </c>
      <c r="DA149" s="7">
        <f t="shared" si="113"/>
        <v>0.45093143754542497</v>
      </c>
      <c r="DB149" s="7">
        <f t="shared" si="121"/>
        <v>-0.14154323532805013</v>
      </c>
      <c r="DC149" s="7">
        <f t="shared" si="121"/>
        <v>3.7957748557150714E-2</v>
      </c>
      <c r="DD149" s="7">
        <f t="shared" si="121"/>
        <v>4.7158114274897044E-2</v>
      </c>
      <c r="DE149" s="7">
        <f t="shared" si="121"/>
        <v>0.16387527759633705</v>
      </c>
      <c r="DF149" s="7">
        <f t="shared" si="121"/>
        <v>4.5656309568261229E-3</v>
      </c>
      <c r="DG149" s="7">
        <f t="shared" si="121"/>
        <v>2.492748220653276E-3</v>
      </c>
      <c r="DH149" s="7">
        <f t="shared" si="121"/>
        <v>0.32624971657594931</v>
      </c>
      <c r="DI149" s="7">
        <f t="shared" si="121"/>
        <v>-3.6723247689863125E-2</v>
      </c>
      <c r="DJ149" s="7">
        <f t="shared" si="121"/>
        <v>0.18619932231141603</v>
      </c>
      <c r="DK149" s="7">
        <f t="shared" si="121"/>
        <v>0.28323365566513281</v>
      </c>
      <c r="DL149" s="7">
        <f t="shared" si="121"/>
        <v>0.48258438290887939</v>
      </c>
      <c r="DM149" s="7">
        <f t="shared" si="121"/>
        <v>0.46015126652107452</v>
      </c>
      <c r="DN149" s="7">
        <f t="shared" si="121"/>
        <v>0.42129060730118645</v>
      </c>
      <c r="DO149" s="7">
        <f t="shared" si="121"/>
        <v>0.23419842714282324</v>
      </c>
      <c r="DP149" s="7">
        <f t="shared" si="121"/>
        <v>-0.4248928172934977</v>
      </c>
      <c r="DQ149" s="7">
        <f t="shared" si="121"/>
        <v>0.44673618622442673</v>
      </c>
      <c r="DR149" s="7">
        <f t="shared" si="123"/>
        <v>-0.19097651879059852</v>
      </c>
      <c r="DS149" s="7">
        <f t="shared" si="122"/>
        <v>9.0505751199682294E-2</v>
      </c>
      <c r="DT149" s="7">
        <f t="shared" si="122"/>
        <v>0.41784758948839484</v>
      </c>
      <c r="DU149" s="7">
        <f t="shared" si="122"/>
        <v>0.41763663976150944</v>
      </c>
      <c r="DV149" s="7">
        <f t="shared" si="122"/>
        <v>-0.24268849440182727</v>
      </c>
      <c r="DW149" s="7">
        <f t="shared" si="122"/>
        <v>-1.921499589908604E-2</v>
      </c>
      <c r="DX149" s="7">
        <f t="shared" si="122"/>
        <v>-0.12301433565096598</v>
      </c>
      <c r="DY149" s="7">
        <f t="shared" si="122"/>
        <v>-0.14102658741530438</v>
      </c>
      <c r="DZ149" s="7">
        <f t="shared" si="122"/>
        <v>-0.42008720779232855</v>
      </c>
      <c r="EA149" s="7">
        <f t="shared" si="122"/>
        <v>0.23915104216665029</v>
      </c>
      <c r="EB149" s="7">
        <f t="shared" si="122"/>
        <v>-0.20001532438896197</v>
      </c>
      <c r="EC149" s="7">
        <f t="shared" si="122"/>
        <v>-0.20229073441860501</v>
      </c>
      <c r="ED149" s="7">
        <f t="shared" si="122"/>
        <v>-0.22170880830040951</v>
      </c>
      <c r="EE149" s="7">
        <f t="shared" si="122"/>
        <v>0.31325904702778024</v>
      </c>
      <c r="EF149" s="7">
        <f t="shared" si="122"/>
        <v>0.34870391586048571</v>
      </c>
      <c r="EG149" s="7">
        <f t="shared" si="122"/>
        <v>-1.8231394421897806E-2</v>
      </c>
      <c r="EH149" s="7">
        <f t="shared" si="111"/>
        <v>0.22057325479122192</v>
      </c>
      <c r="EI149" s="7">
        <f t="shared" si="111"/>
        <v>-0.30705308860409519</v>
      </c>
      <c r="EJ149" s="7">
        <f t="shared" si="111"/>
        <v>-0.30383031965057117</v>
      </c>
      <c r="EK149" s="7">
        <f t="shared" si="111"/>
        <v>0.48395722839300187</v>
      </c>
      <c r="EL149" s="7">
        <f t="shared" si="111"/>
        <v>0.30618609076859243</v>
      </c>
      <c r="EM149" s="7">
        <f t="shared" si="111"/>
        <v>-0.20907951090391586</v>
      </c>
      <c r="EN149" s="7">
        <f t="shared" si="111"/>
        <v>0.4993051325378875</v>
      </c>
      <c r="EO149" s="7">
        <f t="shared" si="111"/>
        <v>1.5752990374776843E-2</v>
      </c>
      <c r="EP149" s="7">
        <f t="shared" si="111"/>
        <v>-0.3879408143372266</v>
      </c>
      <c r="EQ149" s="7">
        <f t="shared" si="111"/>
        <v>0.12043691797802891</v>
      </c>
      <c r="ER149" s="7">
        <f t="shared" si="111"/>
        <v>-0.20282122712899908</v>
      </c>
      <c r="ES149" s="7">
        <f t="shared" si="111"/>
        <v>-0.36926658257300116</v>
      </c>
      <c r="ET149" s="7">
        <f t="shared" si="111"/>
        <v>0.36340103052316852</v>
      </c>
      <c r="EU149" s="7">
        <f t="shared" si="111"/>
        <v>0.10149322308376041</v>
      </c>
      <c r="EV149" s="7">
        <f t="shared" si="111"/>
        <v>0.40340776315625082</v>
      </c>
      <c r="EW149" s="7">
        <f t="shared" si="111"/>
        <v>0.35589656427273014</v>
      </c>
      <c r="EX149" s="7">
        <f t="shared" si="124"/>
        <v>-7.1252975213760505E-2</v>
      </c>
      <c r="EY149" s="7">
        <f t="shared" si="124"/>
        <v>-0.10701574951739823</v>
      </c>
      <c r="EZ149" s="7">
        <f t="shared" si="129"/>
        <v>0</v>
      </c>
      <c r="FA149" s="7">
        <f t="shared" si="129"/>
        <v>0.14712001322555945</v>
      </c>
      <c r="FB149" s="7">
        <f t="shared" si="129"/>
        <v>-0.40383574775974229</v>
      </c>
      <c r="FC149" s="7">
        <f t="shared" si="129"/>
        <v>-0.35741366651989104</v>
      </c>
      <c r="FD149" s="7">
        <f t="shared" si="129"/>
        <v>-0.38665782645142288</v>
      </c>
      <c r="FE149" s="7">
        <f t="shared" si="129"/>
        <v>-0.17563120374194141</v>
      </c>
      <c r="FF149" s="7">
        <f t="shared" si="129"/>
        <v>-0.16592664144589542</v>
      </c>
      <c r="FG149" s="7">
        <f t="shared" si="129"/>
        <v>-0.24407248278426219</v>
      </c>
      <c r="FH149" s="7">
        <f t="shared" si="129"/>
        <v>6.0631828283675304E-2</v>
      </c>
      <c r="FI149" s="7">
        <f t="shared" si="129"/>
        <v>9.1261311149544611E-2</v>
      </c>
      <c r="FJ149" s="7">
        <f t="shared" si="129"/>
        <v>0.47310181995473854</v>
      </c>
      <c r="FK149" s="7">
        <f t="shared" si="129"/>
        <v>5.8235049459057109E-2</v>
      </c>
      <c r="FL149" s="7">
        <f t="shared" si="129"/>
        <v>0.10044535986952496</v>
      </c>
      <c r="FM149" s="7">
        <f t="shared" si="129"/>
        <v>0.33680673293698504</v>
      </c>
      <c r="FN149" s="7">
        <f t="shared" si="129"/>
        <v>0.31631010942869864</v>
      </c>
      <c r="FO149" s="7">
        <f t="shared" si="129"/>
        <v>-0.3286595236875911</v>
      </c>
      <c r="FP149" s="7">
        <f t="shared" si="126"/>
        <v>-0.40422885924020235</v>
      </c>
      <c r="FQ149" s="7">
        <f t="shared" si="126"/>
        <v>4.0353659035318401E-2</v>
      </c>
      <c r="FR149" s="7">
        <f t="shared" si="126"/>
        <v>0.43065067109689892</v>
      </c>
      <c r="FS149" s="7">
        <f t="shared" si="126"/>
        <v>0.14231486447181041</v>
      </c>
      <c r="FT149" s="7">
        <f t="shared" si="126"/>
        <v>0.19024666714701333</v>
      </c>
      <c r="FU149" s="7">
        <f t="shared" si="126"/>
        <v>-0.25353896722719327</v>
      </c>
      <c r="FV149" s="7">
        <f t="shared" si="126"/>
        <v>0.43885142466666793</v>
      </c>
      <c r="FW149" s="7">
        <f t="shared" si="126"/>
        <v>0.12591470768765234</v>
      </c>
      <c r="FX149" s="7">
        <f t="shared" si="126"/>
        <v>0.43346897810504181</v>
      </c>
      <c r="FY149" s="7">
        <f t="shared" si="126"/>
        <v>0.47376764258088505</v>
      </c>
      <c r="FZ149" s="7">
        <f t="shared" si="126"/>
        <v>0.27865394572981117</v>
      </c>
      <c r="GA149" s="7">
        <f t="shared" si="126"/>
        <v>0.19771595843076284</v>
      </c>
      <c r="GB149" s="7">
        <f t="shared" si="126"/>
        <v>-0.44021832638043179</v>
      </c>
      <c r="GC149" s="7">
        <f t="shared" si="126"/>
        <v>-0.13265028093258024</v>
      </c>
      <c r="GD149" s="7">
        <f t="shared" si="126"/>
        <v>-0.35701605995870977</v>
      </c>
      <c r="GE149" s="7">
        <f t="shared" si="126"/>
        <v>6.4843451886360981E-2</v>
      </c>
      <c r="GF149" s="7">
        <f t="shared" si="130"/>
        <v>-0.46324838060849061</v>
      </c>
      <c r="GG149" s="7">
        <f t="shared" si="130"/>
        <v>-0.16215320037736092</v>
      </c>
      <c r="GH149" s="7">
        <f t="shared" si="130"/>
        <v>-1.6753191040606907E-2</v>
      </c>
      <c r="GI149" s="7">
        <f t="shared" si="130"/>
        <v>0.22336364336798908</v>
      </c>
      <c r="GJ149" s="7">
        <f t="shared" si="130"/>
        <v>2.4794655955417966E-2</v>
      </c>
      <c r="GK149" s="7">
        <f t="shared" si="130"/>
        <v>-5.024311556294947E-2</v>
      </c>
    </row>
    <row r="150" spans="6:193">
      <c r="F150" s="20">
        <v>148</v>
      </c>
      <c r="G150">
        <f>'Class data q'!J149</f>
        <v>-6.7027384365933812E-19</v>
      </c>
      <c r="H150" s="20">
        <f>'Class data q'!K149</f>
        <v>-3.8241799632035576E-19</v>
      </c>
      <c r="J150" s="88">
        <v>-2.1094322277219226E-18</v>
      </c>
      <c r="K150" s="7">
        <f t="shared" si="119"/>
        <v>0.13486071620923828</v>
      </c>
      <c r="L150" s="7">
        <f t="shared" si="132"/>
        <v>-0.48525394090733043</v>
      </c>
      <c r="M150" s="7">
        <f t="shared" si="132"/>
        <v>-0.40901743033730587</v>
      </c>
      <c r="N150" s="7">
        <f t="shared" si="132"/>
        <v>0.23381000774155902</v>
      </c>
      <c r="O150" s="7">
        <f t="shared" si="132"/>
        <v>0.43266033924981812</v>
      </c>
      <c r="P150" s="7">
        <f t="shared" si="132"/>
        <v>0.26005321676747428</v>
      </c>
      <c r="Q150" s="7">
        <f t="shared" si="132"/>
        <v>-0.48965643755298061</v>
      </c>
      <c r="R150" s="7">
        <f t="shared" si="132"/>
        <v>0.36861567974059994</v>
      </c>
      <c r="S150" s="7">
        <f t="shared" si="132"/>
        <v>0.33177570499241682</v>
      </c>
      <c r="T150" s="7">
        <f t="shared" si="132"/>
        <v>0.15767354942356504</v>
      </c>
      <c r="U150" s="7">
        <f t="shared" si="132"/>
        <v>-0.4188412902090457</v>
      </c>
      <c r="V150" s="7">
        <f t="shared" si="132"/>
        <v>0.36473610496271996</v>
      </c>
      <c r="W150" s="7">
        <f t="shared" si="132"/>
        <v>-0.16206245908041594</v>
      </c>
      <c r="X150" s="7">
        <f t="shared" si="132"/>
        <v>0.20500908431844234</v>
      </c>
      <c r="Y150" s="7">
        <f t="shared" si="132"/>
        <v>3.3735633713041759E-2</v>
      </c>
      <c r="Z150" s="7">
        <f t="shared" si="132"/>
        <v>0.36621608229664071</v>
      </c>
      <c r="AA150" s="7">
        <f t="shared" si="120"/>
        <v>0.10800294766158833</v>
      </c>
      <c r="AB150" s="7">
        <f t="shared" si="120"/>
        <v>0.25346983237462167</v>
      </c>
      <c r="AC150" s="7">
        <f t="shared" si="120"/>
        <v>0.21877497622413475</v>
      </c>
      <c r="AD150" s="7">
        <f t="shared" si="120"/>
        <v>0.20154048104277172</v>
      </c>
      <c r="AE150" s="7">
        <f t="shared" si="120"/>
        <v>0.45427859097498807</v>
      </c>
      <c r="AF150" s="7">
        <f t="shared" si="120"/>
        <v>0.27324507978798673</v>
      </c>
      <c r="AG150" s="7">
        <f t="shared" si="120"/>
        <v>-2.3223856078821825E-2</v>
      </c>
      <c r="AH150" s="7">
        <f t="shared" si="120"/>
        <v>0.21952208621834288</v>
      </c>
      <c r="AI150" s="7">
        <f t="shared" si="120"/>
        <v>-0.29335626445231355</v>
      </c>
      <c r="AJ150" s="7">
        <f t="shared" si="120"/>
        <v>3.5787638031479219E-2</v>
      </c>
      <c r="AK150" s="7">
        <f t="shared" si="120"/>
        <v>0.4591429305184338</v>
      </c>
      <c r="AL150" s="7">
        <f t="shared" si="120"/>
        <v>0.16429982759326833</v>
      </c>
      <c r="AM150" s="7">
        <f t="shared" si="120"/>
        <v>-5.9568868201154146E-4</v>
      </c>
      <c r="AN150" s="7">
        <f t="shared" si="120"/>
        <v>-0.2008037823543134</v>
      </c>
      <c r="AO150" s="7">
        <f t="shared" si="120"/>
        <v>0.34875847561295525</v>
      </c>
      <c r="AP150" s="7">
        <f t="shared" ref="AA150:AP180" si="133">IF(MOD(AP$3/$J150,1)&gt;0.5,-(1-MOD(AP$3/$J150,1)),MOD(AP$3/$J150,1))</f>
        <v>0.31705315964814118</v>
      </c>
      <c r="AQ150" s="7">
        <f t="shared" si="131"/>
        <v>0.2373731833777751</v>
      </c>
      <c r="AR150" s="7">
        <f t="shared" si="131"/>
        <v>0.34875847561295525</v>
      </c>
      <c r="AS150" s="7">
        <f t="shared" si="131"/>
        <v>0.36461113359536235</v>
      </c>
      <c r="AT150" s="7">
        <f t="shared" si="131"/>
        <v>0.34875847561295525</v>
      </c>
      <c r="AU150" s="7">
        <f t="shared" si="131"/>
        <v>0.31705315964814118</v>
      </c>
      <c r="AV150" s="7">
        <f t="shared" si="131"/>
        <v>0.34875847561295525</v>
      </c>
      <c r="AW150" s="7">
        <f t="shared" si="131"/>
        <v>0.31705315964814118</v>
      </c>
      <c r="AX150" s="7">
        <f t="shared" si="131"/>
        <v>0.31705315964814118</v>
      </c>
      <c r="AY150" s="7">
        <f t="shared" si="131"/>
        <v>0.34875847561295525</v>
      </c>
      <c r="AZ150" s="7">
        <f t="shared" si="131"/>
        <v>0.31705315964814118</v>
      </c>
      <c r="BA150" s="7">
        <f t="shared" si="131"/>
        <v>0.2373731833777751</v>
      </c>
      <c r="BB150" s="7">
        <f t="shared" si="131"/>
        <v>0.33290581763054827</v>
      </c>
      <c r="BC150" s="7">
        <f t="shared" si="131"/>
        <v>0.21673203699709898</v>
      </c>
      <c r="BD150" s="7">
        <f t="shared" si="131"/>
        <v>0.34875847561295525</v>
      </c>
      <c r="BE150" s="7">
        <f t="shared" si="131"/>
        <v>0.33290581763054827</v>
      </c>
      <c r="BF150" s="7">
        <f t="shared" si="131"/>
        <v>0.34875847561295525</v>
      </c>
      <c r="BG150" s="7">
        <f t="shared" si="128"/>
        <v>0.2373731833777751</v>
      </c>
      <c r="BH150" s="7">
        <f t="shared" si="128"/>
        <v>0.2373731833777751</v>
      </c>
      <c r="BI150" s="7">
        <f t="shared" si="128"/>
        <v>0.21673203699709898</v>
      </c>
      <c r="BJ150" s="7">
        <f t="shared" si="128"/>
        <v>0.37498905022545159</v>
      </c>
      <c r="BK150" s="7">
        <f t="shared" si="128"/>
        <v>-0.12369500291511659</v>
      </c>
      <c r="BL150" s="7">
        <f t="shared" si="128"/>
        <v>0.1080949523166569</v>
      </c>
      <c r="BM150" s="7">
        <f t="shared" si="128"/>
        <v>0.25702710561276182</v>
      </c>
      <c r="BN150" s="7">
        <f t="shared" si="128"/>
        <v>-4.8958614939920153E-12</v>
      </c>
      <c r="BO150" s="7">
        <f t="shared" si="128"/>
        <v>-1.98596694644948E-12</v>
      </c>
      <c r="BP150" s="7">
        <f t="shared" si="128"/>
        <v>-4.691469435158524E-11</v>
      </c>
      <c r="BQ150" s="7">
        <f t="shared" si="128"/>
        <v>-2.8685331887601251E-10</v>
      </c>
      <c r="BR150" s="7">
        <f t="shared" si="128"/>
        <v>-1.3315376579114968E-9</v>
      </c>
      <c r="BS150" s="7">
        <f t="shared" si="128"/>
        <v>1.435335567203137E-12</v>
      </c>
      <c r="BT150" s="7">
        <f t="shared" si="128"/>
        <v>-1.7675860775057117E-12</v>
      </c>
      <c r="BU150" s="7">
        <f t="shared" si="128"/>
        <v>0.13486071620923828</v>
      </c>
      <c r="BV150" s="7">
        <f t="shared" si="128"/>
        <v>-0.48525394090733043</v>
      </c>
      <c r="BW150" s="7">
        <f t="shared" si="127"/>
        <v>-0.40901743033730587</v>
      </c>
      <c r="BX150" s="7">
        <f t="shared" si="127"/>
        <v>0.23381000774155902</v>
      </c>
      <c r="BY150" s="7">
        <f t="shared" si="127"/>
        <v>0.43266033924981812</v>
      </c>
      <c r="BZ150" s="7">
        <f t="shared" si="127"/>
        <v>0.11803401236167435</v>
      </c>
      <c r="CA150" s="7">
        <f t="shared" si="127"/>
        <v>0.15071277580676115</v>
      </c>
      <c r="CB150" s="7">
        <f t="shared" si="127"/>
        <v>0.21025677168623874</v>
      </c>
      <c r="CC150" s="7">
        <f t="shared" si="127"/>
        <v>0.2763669957973845</v>
      </c>
      <c r="CD150" s="7">
        <f t="shared" si="127"/>
        <v>0.3838324394312454</v>
      </c>
      <c r="CE150" s="7">
        <f t="shared" si="127"/>
        <v>0.17424379286288083</v>
      </c>
      <c r="CF150" s="7">
        <f t="shared" si="127"/>
        <v>-0.47057002113112834</v>
      </c>
      <c r="CG150" s="7">
        <f t="shared" si="127"/>
        <v>0.21389741431916659</v>
      </c>
      <c r="CH150" s="7">
        <f t="shared" si="127"/>
        <v>0.24349290462989134</v>
      </c>
      <c r="CI150" s="7">
        <f t="shared" si="127"/>
        <v>-0.37748185597391382</v>
      </c>
      <c r="CJ150" s="7">
        <f t="shared" si="127"/>
        <v>-0.1748915596529127</v>
      </c>
      <c r="CK150" s="7">
        <f t="shared" si="127"/>
        <v>0.14088014335868004</v>
      </c>
      <c r="CL150" s="7">
        <f t="shared" si="117"/>
        <v>-0.46518472328341975</v>
      </c>
      <c r="CM150" s="7">
        <f t="shared" si="116"/>
        <v>0.48202876164345421</v>
      </c>
      <c r="CN150" s="7">
        <f t="shared" si="116"/>
        <v>-0.43740817924443576</v>
      </c>
      <c r="CO150" s="7">
        <f t="shared" si="116"/>
        <v>0.10279903704435567</v>
      </c>
      <c r="CP150" s="7">
        <f t="shared" si="116"/>
        <v>4.9928963933729698E-2</v>
      </c>
      <c r="CQ150" s="7">
        <f t="shared" si="116"/>
        <v>-0.17794991131398241</v>
      </c>
      <c r="CR150" s="7">
        <f t="shared" si="116"/>
        <v>0.45378067853282822</v>
      </c>
      <c r="CS150" s="7">
        <f t="shared" si="116"/>
        <v>-0.47528931191253609</v>
      </c>
      <c r="CT150" s="7">
        <f t="shared" si="116"/>
        <v>0.12845150672343308</v>
      </c>
      <c r="CU150" s="7">
        <f t="shared" si="116"/>
        <v>-0.40381825674542959</v>
      </c>
      <c r="CV150" s="7">
        <f t="shared" si="116"/>
        <v>-0.1832122399050391</v>
      </c>
      <c r="CW150" s="7">
        <f t="shared" si="116"/>
        <v>-0.33794726524883123</v>
      </c>
      <c r="CX150" s="7">
        <f t="shared" si="113"/>
        <v>0.33321656185677268</v>
      </c>
      <c r="CY150" s="7">
        <f t="shared" si="113"/>
        <v>0.3353157312471387</v>
      </c>
      <c r="CZ150" s="7">
        <f t="shared" si="113"/>
        <v>-0.12087428834993086</v>
      </c>
      <c r="DA150" s="7">
        <f t="shared" si="113"/>
        <v>0.46103467025343287</v>
      </c>
      <c r="DB150" s="7">
        <f t="shared" si="121"/>
        <v>0.27277535049961338</v>
      </c>
      <c r="DC150" s="7">
        <f t="shared" si="121"/>
        <v>1.206110615344691E-2</v>
      </c>
      <c r="DD150" s="7">
        <f t="shared" si="121"/>
        <v>1.4984530007345844E-2</v>
      </c>
      <c r="DE150" s="7">
        <f t="shared" si="121"/>
        <v>5.2071505664754526E-2</v>
      </c>
      <c r="DF150" s="7">
        <f t="shared" si="121"/>
        <v>1.4507330313554511E-3</v>
      </c>
      <c r="DG150" s="7">
        <f t="shared" si="121"/>
        <v>7.9207281901474047E-4</v>
      </c>
      <c r="DH150" s="7">
        <f t="shared" si="121"/>
        <v>0.10366611861158995</v>
      </c>
      <c r="DI150" s="7">
        <f t="shared" si="121"/>
        <v>-1.1668842476783903E-2</v>
      </c>
      <c r="DJ150" s="7">
        <f t="shared" si="121"/>
        <v>5.9164989428088524E-2</v>
      </c>
      <c r="DK150" s="7">
        <f t="shared" si="121"/>
        <v>8.9997729503438872E-2</v>
      </c>
      <c r="DL150" s="7">
        <f t="shared" si="121"/>
        <v>0.47109241995170775</v>
      </c>
      <c r="DM150" s="7">
        <f t="shared" si="121"/>
        <v>0.14621344740185307</v>
      </c>
      <c r="DN150" s="7">
        <f t="shared" si="121"/>
        <v>0.13386544063484745</v>
      </c>
      <c r="DO150" s="7">
        <f t="shared" si="121"/>
        <v>0.39216757605562791</v>
      </c>
      <c r="DP150" s="7">
        <f t="shared" si="121"/>
        <v>0.18274078531789484</v>
      </c>
      <c r="DQ150" s="7">
        <f t="shared" si="121"/>
        <v>0.14195079448735609</v>
      </c>
      <c r="DR150" s="7">
        <f t="shared" si="123"/>
        <v>0.25706788359183474</v>
      </c>
      <c r="DS150" s="7">
        <f t="shared" si="122"/>
        <v>0.34650910884138691</v>
      </c>
      <c r="DT150" s="7">
        <f t="shared" si="122"/>
        <v>0.45052225003494817</v>
      </c>
      <c r="DU150" s="7">
        <f t="shared" si="122"/>
        <v>0.45045522058389487</v>
      </c>
      <c r="DV150" s="7">
        <f t="shared" si="122"/>
        <v>0.24063636035982813</v>
      </c>
      <c r="DW150" s="7">
        <f t="shared" si="122"/>
        <v>0.3116452502539564</v>
      </c>
      <c r="DX150" s="7">
        <f t="shared" si="122"/>
        <v>0.27866292377270679</v>
      </c>
      <c r="DY150" s="7">
        <f t="shared" si="122"/>
        <v>0.27293951580331155</v>
      </c>
      <c r="DZ150" s="7">
        <f t="shared" si="122"/>
        <v>-0.49798139709696654</v>
      </c>
      <c r="EA150" s="7">
        <f t="shared" si="122"/>
        <v>2.9242935939632675E-2</v>
      </c>
      <c r="EB150" s="7">
        <f t="shared" si="122"/>
        <v>0.25419579560015393</v>
      </c>
      <c r="EC150" s="7">
        <f t="shared" si="122"/>
        <v>0.25347278217197811</v>
      </c>
      <c r="ED150" s="7">
        <f t="shared" si="122"/>
        <v>0.24730267305627823</v>
      </c>
      <c r="EE150" s="7">
        <f t="shared" si="122"/>
        <v>9.9538322565180304E-2</v>
      </c>
      <c r="EF150" s="7">
        <f t="shared" si="122"/>
        <v>0.11080095909754985</v>
      </c>
      <c r="EG150" s="7">
        <f t="shared" si="122"/>
        <v>0.31195779044087479</v>
      </c>
      <c r="EH150" s="7">
        <f t="shared" si="111"/>
        <v>7.0087335044192067E-2</v>
      </c>
      <c r="EI150" s="7">
        <f t="shared" si="111"/>
        <v>0.22018445705401835</v>
      </c>
      <c r="EJ150" s="7">
        <f t="shared" si="111"/>
        <v>0.22120849456767544</v>
      </c>
      <c r="EK150" s="7">
        <f t="shared" si="111"/>
        <v>0.15377781157350348</v>
      </c>
      <c r="EL150" s="7">
        <f t="shared" si="111"/>
        <v>9.7290884834981217E-2</v>
      </c>
      <c r="EM150" s="7">
        <f t="shared" si="111"/>
        <v>0.25131564280113061</v>
      </c>
      <c r="EN150" s="7">
        <f t="shared" si="111"/>
        <v>0.15865462087228685</v>
      </c>
      <c r="EO150" s="7">
        <f t="shared" si="111"/>
        <v>0.32275635695688232</v>
      </c>
      <c r="EP150" s="7">
        <f t="shared" si="111"/>
        <v>0.1944823149707148</v>
      </c>
      <c r="EQ150" s="7">
        <f t="shared" si="111"/>
        <v>-0.32622940686499524</v>
      </c>
      <c r="ER150" s="7">
        <f t="shared" si="111"/>
        <v>0.25330421767231975</v>
      </c>
      <c r="ES150" s="7">
        <f t="shared" si="111"/>
        <v>0.20041606763529332</v>
      </c>
      <c r="ET150" s="7">
        <f t="shared" si="111"/>
        <v>-0.24902735815884525</v>
      </c>
      <c r="EU150" s="7">
        <f t="shared" si="111"/>
        <v>-1.4497950491260347E-2</v>
      </c>
      <c r="EV150" s="7">
        <f t="shared" si="111"/>
        <v>0.12818315204407743</v>
      </c>
      <c r="EW150" s="7">
        <f t="shared" si="111"/>
        <v>0.11308642910886743</v>
      </c>
      <c r="EX150" s="7">
        <f t="shared" si="124"/>
        <v>0.29511013907421479</v>
      </c>
      <c r="EY150" s="7">
        <f t="shared" si="124"/>
        <v>-0.39850268101392272</v>
      </c>
      <c r="EZ150" s="7">
        <f t="shared" si="129"/>
        <v>0.31775083117185476</v>
      </c>
      <c r="FA150" s="7">
        <f t="shared" si="129"/>
        <v>0</v>
      </c>
      <c r="FB150" s="7">
        <f t="shared" si="129"/>
        <v>-0.49281748216385601</v>
      </c>
      <c r="FC150" s="7">
        <f t="shared" si="129"/>
        <v>-0.11356848960887544</v>
      </c>
      <c r="FD150" s="7">
        <f t="shared" si="129"/>
        <v>-0.12286084573404243</v>
      </c>
      <c r="FE150" s="7">
        <f t="shared" si="129"/>
        <v>-5.5806960968715291E-2</v>
      </c>
      <c r="FF150" s="7">
        <f t="shared" si="129"/>
        <v>-5.2723328232987643E-2</v>
      </c>
      <c r="FG150" s="7">
        <f t="shared" si="129"/>
        <v>-7.7554234270877487E-2</v>
      </c>
      <c r="FH150" s="7">
        <f t="shared" si="129"/>
        <v>4.6388827267108468E-2</v>
      </c>
      <c r="FI150" s="7">
        <f t="shared" si="129"/>
        <v>-0.41003156471516888</v>
      </c>
      <c r="FJ150" s="7">
        <f t="shared" si="129"/>
        <v>-0.2514356334019956</v>
      </c>
      <c r="FK150" s="7">
        <f t="shared" si="129"/>
        <v>-0.37377818033338528</v>
      </c>
      <c r="FL150" s="7">
        <f t="shared" si="129"/>
        <v>0.19046147986605533</v>
      </c>
      <c r="FM150" s="7">
        <f t="shared" si="129"/>
        <v>-9.8932835041129152E-2</v>
      </c>
      <c r="FN150" s="7">
        <f t="shared" si="129"/>
        <v>-0.19827960255443422</v>
      </c>
      <c r="FO150" s="7">
        <f t="shared" si="129"/>
        <v>0.37252494223927357</v>
      </c>
      <c r="FP150" s="7">
        <f t="shared" si="126"/>
        <v>-0.25920486124133646</v>
      </c>
      <c r="FQ150" s="7">
        <f t="shared" si="126"/>
        <v>0.34953666830954333</v>
      </c>
      <c r="FR150" s="7">
        <f t="shared" si="126"/>
        <v>-0.48918033943875727</v>
      </c>
      <c r="FS150" s="7">
        <f t="shared" si="126"/>
        <v>7.9548742087869329E-3</v>
      </c>
      <c r="FT150" s="7">
        <f t="shared" si="126"/>
        <v>-7.9791482839668415E-2</v>
      </c>
      <c r="FU150" s="7">
        <f t="shared" si="126"/>
        <v>-8.0562217570894323E-2</v>
      </c>
      <c r="FV150" s="7">
        <f t="shared" si="126"/>
        <v>0.45719623612064109</v>
      </c>
      <c r="FW150" s="7">
        <f t="shared" si="126"/>
        <v>-0.3244888346317778</v>
      </c>
      <c r="FX150" s="7">
        <f t="shared" si="126"/>
        <v>0.36199094628307504</v>
      </c>
      <c r="FY150" s="7">
        <f t="shared" si="126"/>
        <v>0.15054006221240643</v>
      </c>
      <c r="FZ150" s="7">
        <f t="shared" si="126"/>
        <v>-4.9524901039070812E-3</v>
      </c>
      <c r="GA150" s="7">
        <f t="shared" si="126"/>
        <v>-5.2939354337638633E-2</v>
      </c>
      <c r="GB150" s="7">
        <f t="shared" si="126"/>
        <v>-0.44065033567255796</v>
      </c>
      <c r="GC150" s="7">
        <f t="shared" si="126"/>
        <v>0.26347512148498708</v>
      </c>
      <c r="GD150" s="7">
        <f t="shared" si="126"/>
        <v>-0.20958142120861112</v>
      </c>
      <c r="GE150" s="7">
        <f t="shared" si="126"/>
        <v>0.45765078908509338</v>
      </c>
      <c r="GF150" s="7">
        <f t="shared" si="130"/>
        <v>-0.271781972049979</v>
      </c>
      <c r="GG150" s="7">
        <f t="shared" si="130"/>
        <v>-0.38206218264582503</v>
      </c>
      <c r="GH150" s="7">
        <f t="shared" si="130"/>
        <v>-0.28161518195770441</v>
      </c>
      <c r="GI150" s="7">
        <f t="shared" si="130"/>
        <v>-0.19054762713447104</v>
      </c>
      <c r="GJ150" s="7">
        <f t="shared" si="130"/>
        <v>-0.33081893090641756</v>
      </c>
      <c r="GK150" s="7">
        <f t="shared" si="130"/>
        <v>0.11479601350332125</v>
      </c>
    </row>
    <row r="151" spans="6:193">
      <c r="F151" s="20">
        <v>149</v>
      </c>
      <c r="G151">
        <f>'Class data q'!J150</f>
        <v>-2.1094322277219226E-18</v>
      </c>
      <c r="H151" s="20">
        <f>'Class data q'!K150</f>
        <v>-1.0067197172405556E-18</v>
      </c>
      <c r="J151" s="89">
        <v>-1.0698671484607109E-18</v>
      </c>
      <c r="K151" s="7">
        <f t="shared" si="119"/>
        <v>0.2659017443752032</v>
      </c>
      <c r="L151" s="7">
        <f t="shared" si="132"/>
        <v>1.4912858764917436E-2</v>
      </c>
      <c r="M151" s="7">
        <f t="shared" si="132"/>
        <v>0.165226617400136</v>
      </c>
      <c r="N151" s="7">
        <f t="shared" si="132"/>
        <v>0.43267455866877391</v>
      </c>
      <c r="O151" s="7">
        <f t="shared" si="132"/>
        <v>-0.1469336500482491</v>
      </c>
      <c r="P151" s="7">
        <f t="shared" si="132"/>
        <v>0.48215769420528432</v>
      </c>
      <c r="Q151" s="7">
        <f t="shared" si="132"/>
        <v>-0.49072967942231571</v>
      </c>
      <c r="R151" s="7">
        <f t="shared" si="132"/>
        <v>-0.10778975545770209</v>
      </c>
      <c r="S151" s="7">
        <f t="shared" si="132"/>
        <v>-0.2129172437746405</v>
      </c>
      <c r="T151" s="7">
        <f t="shared" si="132"/>
        <v>0.31088127819599809</v>
      </c>
      <c r="U151" s="7">
        <f t="shared" si="132"/>
        <v>0.1458571408778524</v>
      </c>
      <c r="V151" s="7">
        <f t="shared" si="132"/>
        <v>-0.28085828644323318</v>
      </c>
      <c r="W151" s="7">
        <f t="shared" si="132"/>
        <v>-0.31953478951096992</v>
      </c>
      <c r="X151" s="7">
        <f t="shared" si="132"/>
        <v>0.40421165381073892</v>
      </c>
      <c r="Y151" s="7">
        <f t="shared" si="132"/>
        <v>6.6515766073665758E-2</v>
      </c>
      <c r="Z151" s="7">
        <f t="shared" si="132"/>
        <v>-0.24961704202138257</v>
      </c>
      <c r="AA151" s="7">
        <f t="shared" si="133"/>
        <v>0.21294690543036615</v>
      </c>
      <c r="AB151" s="7">
        <f t="shared" si="133"/>
        <v>0.49976058610228064</v>
      </c>
      <c r="AC151" s="7">
        <f t="shared" si="133"/>
        <v>0.43135354340981968</v>
      </c>
      <c r="AD151" s="7">
        <f t="shared" si="133"/>
        <v>0.39737268922956775</v>
      </c>
      <c r="AE151" s="7">
        <f t="shared" si="133"/>
        <v>-0.10430944482642357</v>
      </c>
      <c r="AF151" s="7">
        <f t="shared" si="133"/>
        <v>-0.43292581004695996</v>
      </c>
      <c r="AG151" s="7">
        <f t="shared" si="133"/>
        <v>-4.5789938063923619E-2</v>
      </c>
      <c r="AH151" s="7">
        <f t="shared" si="133"/>
        <v>0.43282660284687519</v>
      </c>
      <c r="AI151" s="7">
        <f t="shared" si="133"/>
        <v>0.20405056440699809</v>
      </c>
      <c r="AJ151" s="7">
        <f t="shared" si="133"/>
        <v>-0.36488196239940862</v>
      </c>
      <c r="AK151" s="7">
        <f t="shared" si="133"/>
        <v>0.33012957244851648</v>
      </c>
      <c r="AL151" s="7">
        <f t="shared" si="133"/>
        <v>0.24992426430105752</v>
      </c>
      <c r="AM151" s="7">
        <f t="shared" si="133"/>
        <v>3.3454757735285057E-3</v>
      </c>
      <c r="AN151" s="7">
        <f t="shared" si="133"/>
        <v>-0.40008791513150754</v>
      </c>
      <c r="AO151" s="7">
        <f t="shared" si="133"/>
        <v>-0.31236100743198514</v>
      </c>
      <c r="AP151" s="7">
        <f t="shared" si="133"/>
        <v>-0.37487364311998639</v>
      </c>
      <c r="AQ151" s="7">
        <f t="shared" si="131"/>
        <v>0.46802319683752103</v>
      </c>
      <c r="AR151" s="7">
        <f t="shared" si="131"/>
        <v>-0.31236100743198514</v>
      </c>
      <c r="AS151" s="7">
        <f t="shared" si="131"/>
        <v>-0.2811046895879844</v>
      </c>
      <c r="AT151" s="7">
        <f t="shared" si="131"/>
        <v>-0.31236100743198514</v>
      </c>
      <c r="AU151" s="7">
        <f t="shared" si="131"/>
        <v>-0.37487364311998639</v>
      </c>
      <c r="AV151" s="7">
        <f t="shared" si="131"/>
        <v>-0.31236100743198514</v>
      </c>
      <c r="AW151" s="7">
        <f t="shared" si="131"/>
        <v>-0.37487364311998639</v>
      </c>
      <c r="AX151" s="7">
        <f t="shared" si="131"/>
        <v>-0.37487364311998639</v>
      </c>
      <c r="AY151" s="7">
        <f t="shared" si="131"/>
        <v>-0.31236100743198514</v>
      </c>
      <c r="AZ151" s="7">
        <f t="shared" si="131"/>
        <v>-0.37487364311998639</v>
      </c>
      <c r="BA151" s="7">
        <f t="shared" si="131"/>
        <v>0.46802319683752103</v>
      </c>
      <c r="BB151" s="7">
        <f t="shared" si="131"/>
        <v>-0.34361732527598565</v>
      </c>
      <c r="BC151" s="7">
        <f t="shared" si="131"/>
        <v>0.42732552754730174</v>
      </c>
      <c r="BD151" s="7">
        <f t="shared" si="131"/>
        <v>-0.31236100743198514</v>
      </c>
      <c r="BE151" s="7">
        <f t="shared" si="131"/>
        <v>-0.34361732527598565</v>
      </c>
      <c r="BF151" s="7">
        <f t="shared" si="131"/>
        <v>-0.31236100743198514</v>
      </c>
      <c r="BG151" s="7">
        <f t="shared" si="128"/>
        <v>0.46802319683752103</v>
      </c>
      <c r="BH151" s="7">
        <f t="shared" si="128"/>
        <v>0.46802319683752103</v>
      </c>
      <c r="BI151" s="7">
        <f t="shared" si="128"/>
        <v>0.42732552754730174</v>
      </c>
      <c r="BJ151" s="7">
        <f t="shared" si="128"/>
        <v>-0.26064279221351283</v>
      </c>
      <c r="BK151" s="7">
        <f t="shared" si="128"/>
        <v>-0.27220977406009039</v>
      </c>
      <c r="BL151" s="7">
        <f t="shared" si="128"/>
        <v>0.21312830887357059</v>
      </c>
      <c r="BM151" s="7">
        <f t="shared" si="128"/>
        <v>-0.49322562080935162</v>
      </c>
      <c r="BN151" s="7">
        <f t="shared" si="128"/>
        <v>-9.6530561322083486E-12</v>
      </c>
      <c r="BO151" s="7">
        <f t="shared" si="128"/>
        <v>-3.9156455855504646E-12</v>
      </c>
      <c r="BP151" s="7">
        <f t="shared" si="128"/>
        <v>-9.2500673787299093E-11</v>
      </c>
      <c r="BQ151" s="7">
        <f t="shared" si="128"/>
        <v>-5.6558202565781812E-10</v>
      </c>
      <c r="BR151" s="7">
        <f t="shared" si="128"/>
        <v>-2.6253619278548967E-9</v>
      </c>
      <c r="BS151" s="7">
        <f t="shared" si="128"/>
        <v>2.8300178273629941E-12</v>
      </c>
      <c r="BT151" s="7">
        <f t="shared" si="128"/>
        <v>-3.4852121189032914E-12</v>
      </c>
      <c r="BU151" s="7">
        <f t="shared" si="128"/>
        <v>0.2659017443752032</v>
      </c>
      <c r="BV151" s="7">
        <f t="shared" si="128"/>
        <v>1.4912858764917436E-2</v>
      </c>
      <c r="BW151" s="7">
        <f t="shared" si="127"/>
        <v>0.165226617400136</v>
      </c>
      <c r="BX151" s="7">
        <f t="shared" si="127"/>
        <v>0.43267455866877391</v>
      </c>
      <c r="BY151" s="7">
        <f t="shared" si="127"/>
        <v>-0.1469336500482491</v>
      </c>
      <c r="BZ151" s="7">
        <f t="shared" si="127"/>
        <v>0.23272492290400226</v>
      </c>
      <c r="CA151" s="7">
        <f t="shared" si="127"/>
        <v>0.29715688239761473</v>
      </c>
      <c r="CB151" s="7">
        <f t="shared" si="127"/>
        <v>0.41455839720833332</v>
      </c>
      <c r="CC151" s="7">
        <f t="shared" si="127"/>
        <v>-0.45509360816204092</v>
      </c>
      <c r="CD151" s="7">
        <f t="shared" si="127"/>
        <v>-0.24320648694904223</v>
      </c>
      <c r="CE151" s="7">
        <f t="shared" si="127"/>
        <v>0.34355244263205059</v>
      </c>
      <c r="CF151" s="7">
        <f t="shared" si="127"/>
        <v>4.3864802611187859E-2</v>
      </c>
      <c r="CG151" s="7">
        <f t="shared" si="127"/>
        <v>0.42173656779761221</v>
      </c>
      <c r="CH151" s="7">
        <f t="shared" si="127"/>
        <v>0.4800893092071381</v>
      </c>
      <c r="CI151" s="7">
        <f t="shared" si="127"/>
        <v>0.22740457751188492</v>
      </c>
      <c r="CJ151" s="7">
        <f t="shared" si="127"/>
        <v>-0.37315283683800771</v>
      </c>
      <c r="CK151" s="7">
        <f t="shared" si="127"/>
        <v>0.27777010919014833</v>
      </c>
      <c r="CL151" s="7">
        <f t="shared" si="117"/>
        <v>5.4482869398435607E-2</v>
      </c>
      <c r="CM151" s="7">
        <f t="shared" si="116"/>
        <v>-0.10624149224850399</v>
      </c>
      <c r="CN151" s="7">
        <f t="shared" si="116"/>
        <v>-0.20230604539270658</v>
      </c>
      <c r="CO151" s="7">
        <f t="shared" si="116"/>
        <v>0.11771685325869363</v>
      </c>
      <c r="CP151" s="7">
        <f t="shared" si="116"/>
        <v>4.1797364545602456E-2</v>
      </c>
      <c r="CQ151" s="7">
        <f t="shared" si="116"/>
        <v>0.3092618001186338</v>
      </c>
      <c r="CR151" s="7">
        <f t="shared" si="116"/>
        <v>-0.36020003436500048</v>
      </c>
      <c r="CS151" s="7">
        <f t="shared" si="116"/>
        <v>6.2366790411614303E-3</v>
      </c>
      <c r="CT151" s="7">
        <f t="shared" si="116"/>
        <v>-0.19990646457165084</v>
      </c>
      <c r="CU151" s="7">
        <f t="shared" si="116"/>
        <v>-0.10775436727909593</v>
      </c>
      <c r="CV151" s="7">
        <f t="shared" si="116"/>
        <v>0.10062373674741565</v>
      </c>
      <c r="CW151" s="7">
        <f t="shared" si="116"/>
        <v>0.3053540125471339</v>
      </c>
      <c r="CX151" s="7">
        <f t="shared" si="113"/>
        <v>-0.34300463809672299</v>
      </c>
      <c r="CY151" s="7">
        <f t="shared" si="113"/>
        <v>-0.33886575452612588</v>
      </c>
      <c r="CZ151" s="7">
        <f t="shared" si="113"/>
        <v>-0.26664823661353143</v>
      </c>
      <c r="DA151" s="7">
        <f t="shared" si="113"/>
        <v>-9.0988640104547325E-2</v>
      </c>
      <c r="DB151" s="7">
        <f t="shared" si="121"/>
        <v>-0.46217517184269497</v>
      </c>
      <c r="DC151" s="7">
        <f t="shared" si="121"/>
        <v>2.3780603095123847E-2</v>
      </c>
      <c r="DD151" s="7">
        <f t="shared" si="121"/>
        <v>2.9544650062616931E-2</v>
      </c>
      <c r="DE151" s="7">
        <f t="shared" si="121"/>
        <v>0.10266817927185994</v>
      </c>
      <c r="DF151" s="7">
        <f t="shared" si="121"/>
        <v>2.8603766500960928E-3</v>
      </c>
      <c r="DG151" s="7">
        <f t="shared" si="121"/>
        <v>1.561711595253834E-3</v>
      </c>
      <c r="DH151" s="7">
        <f t="shared" si="121"/>
        <v>0.204396080239267</v>
      </c>
      <c r="DI151" s="7">
        <f t="shared" si="121"/>
        <v>-2.3007185907290673E-2</v>
      </c>
      <c r="DJ151" s="7">
        <f t="shared" si="121"/>
        <v>0.11665423658629147</v>
      </c>
      <c r="DK151" s="7">
        <f t="shared" si="121"/>
        <v>0.17744643464330634</v>
      </c>
      <c r="DL151" s="7">
        <f t="shared" si="121"/>
        <v>-7.1158008439273224E-2</v>
      </c>
      <c r="DM151" s="7">
        <f t="shared" si="121"/>
        <v>0.28828566099963732</v>
      </c>
      <c r="DN151" s="7">
        <f t="shared" si="121"/>
        <v>0.26393938262299399</v>
      </c>
      <c r="DO151" s="7">
        <f t="shared" si="121"/>
        <v>-0.22677229150408929</v>
      </c>
      <c r="DP151" s="7">
        <f t="shared" si="121"/>
        <v>0.36030576546199711</v>
      </c>
      <c r="DQ151" s="7">
        <f t="shared" si="121"/>
        <v>0.2798810871734666</v>
      </c>
      <c r="DR151" s="7">
        <f t="shared" si="123"/>
        <v>-0.49314521981436676</v>
      </c>
      <c r="DS151" s="7">
        <f t="shared" si="122"/>
        <v>-0.3167960316933992</v>
      </c>
      <c r="DT151" s="7">
        <f t="shared" si="122"/>
        <v>-0.11171573508277166</v>
      </c>
      <c r="DU151" s="7">
        <f t="shared" si="122"/>
        <v>-0.1118478954958303</v>
      </c>
      <c r="DV151" s="7">
        <f t="shared" si="122"/>
        <v>0.47445712716298871</v>
      </c>
      <c r="DW151" s="7">
        <f t="shared" si="122"/>
        <v>-0.38553629256866462</v>
      </c>
      <c r="DX151" s="7">
        <f t="shared" si="122"/>
        <v>-0.45056678025575247</v>
      </c>
      <c r="DY151" s="7">
        <f t="shared" si="122"/>
        <v>-0.46185149092325284</v>
      </c>
      <c r="DZ151" s="7">
        <f t="shared" si="122"/>
        <v>-1.0181571232269482E-2</v>
      </c>
      <c r="EA151" s="7">
        <f t="shared" si="122"/>
        <v>2.9334410678862444E-2</v>
      </c>
      <c r="EB151" s="7">
        <f t="shared" si="122"/>
        <v>-0.49880804905369924</v>
      </c>
      <c r="EC151" s="7">
        <f t="shared" si="122"/>
        <v>0.49976640214927093</v>
      </c>
      <c r="ED151" s="7">
        <f t="shared" si="122"/>
        <v>0.48760094119840031</v>
      </c>
      <c r="EE151" s="7">
        <f t="shared" si="122"/>
        <v>0.19625740057021893</v>
      </c>
      <c r="EF151" s="7">
        <f t="shared" si="122"/>
        <v>0.21846367964391558</v>
      </c>
      <c r="EG151" s="7">
        <f t="shared" si="122"/>
        <v>-0.38492006433538117</v>
      </c>
      <c r="EH151" s="7">
        <f t="shared" si="111"/>
        <v>0.13818957195767395</v>
      </c>
      <c r="EI151" s="7">
        <f t="shared" si="111"/>
        <v>0.43413258405163246</v>
      </c>
      <c r="EJ151" s="7">
        <f t="shared" si="111"/>
        <v>0.43615165505200149</v>
      </c>
      <c r="EK151" s="7">
        <f t="shared" si="111"/>
        <v>0.30320014228720849</v>
      </c>
      <c r="EL151" s="7">
        <f t="shared" si="111"/>
        <v>0.19182617975490451</v>
      </c>
      <c r="EM151" s="7">
        <f t="shared" si="111"/>
        <v>0.49551322051349467</v>
      </c>
      <c r="EN151" s="7">
        <f t="shared" si="111"/>
        <v>0.31281563400326745</v>
      </c>
      <c r="EO151" s="7">
        <f t="shared" si="111"/>
        <v>-0.36362878134305965</v>
      </c>
      <c r="EP151" s="7">
        <f t="shared" si="111"/>
        <v>0.38345626698739338</v>
      </c>
      <c r="EQ151" s="7">
        <f t="shared" si="111"/>
        <v>0.32845784198082439</v>
      </c>
      <c r="ER151" s="7">
        <f t="shared" si="111"/>
        <v>0.49943404743724829</v>
      </c>
      <c r="ES151" s="7">
        <f t="shared" si="111"/>
        <v>0.39515570940882072</v>
      </c>
      <c r="ET151" s="7">
        <f t="shared" si="111"/>
        <v>0.48067532975135485</v>
      </c>
      <c r="EU151" s="7">
        <f t="shared" si="111"/>
        <v>-5.6908479982097804E-2</v>
      </c>
      <c r="EV151" s="7">
        <f t="shared" si="111"/>
        <v>0.25273574608005261</v>
      </c>
      <c r="EW151" s="7">
        <f t="shared" si="111"/>
        <v>0.22296988782527871</v>
      </c>
      <c r="EX151" s="7">
        <f t="shared" si="124"/>
        <v>-0.41813818754384513</v>
      </c>
      <c r="EY151" s="7">
        <f t="shared" si="124"/>
        <v>0.18595830462043583</v>
      </c>
      <c r="EZ151" s="7">
        <f t="shared" si="129"/>
        <v>-0.3734980603678637</v>
      </c>
      <c r="FA151" s="7">
        <f t="shared" si="129"/>
        <v>-2.8323207459072464E-2</v>
      </c>
      <c r="FB151" s="7">
        <f t="shared" si="129"/>
        <v>0</v>
      </c>
      <c r="FC151" s="7">
        <f t="shared" si="129"/>
        <v>-0.22392035532574528</v>
      </c>
      <c r="FD151" s="7">
        <f t="shared" si="129"/>
        <v>-0.24224187824576238</v>
      </c>
      <c r="FE151" s="7">
        <f t="shared" si="129"/>
        <v>-0.1100332898042532</v>
      </c>
      <c r="FF151" s="7">
        <f t="shared" si="129"/>
        <v>-0.10395336270249955</v>
      </c>
      <c r="FG151" s="7">
        <f t="shared" si="129"/>
        <v>-0.15291188387517152</v>
      </c>
      <c r="FH151" s="7">
        <f t="shared" si="129"/>
        <v>-0.23972697642066976</v>
      </c>
      <c r="FI151" s="7">
        <f t="shared" si="129"/>
        <v>-0.49689443830834534</v>
      </c>
      <c r="FJ151" s="7">
        <f t="shared" si="129"/>
        <v>-0.35413376590117984</v>
      </c>
      <c r="FK151" s="7">
        <f t="shared" si="129"/>
        <v>-0.39709127421264512</v>
      </c>
      <c r="FL151" s="7">
        <f t="shared" si="129"/>
        <v>-0.10596604707933466</v>
      </c>
      <c r="FM151" s="7">
        <f t="shared" si="129"/>
        <v>0.2951186908658201</v>
      </c>
      <c r="FN151" s="7">
        <f t="shared" si="129"/>
        <v>5.5816136361990232E-3</v>
      </c>
      <c r="FO151" s="7">
        <f t="shared" si="129"/>
        <v>0.21599331006005684</v>
      </c>
      <c r="FP151" s="7">
        <f t="shared" si="126"/>
        <v>-0.39777537958704379</v>
      </c>
      <c r="FQ151" s="7">
        <f t="shared" si="126"/>
        <v>8.5698241475018477E-2</v>
      </c>
      <c r="FR151" s="7">
        <f t="shared" si="126"/>
        <v>0.23375692957481675</v>
      </c>
      <c r="FS151" s="7">
        <f t="shared" si="126"/>
        <v>0.18562368561948261</v>
      </c>
      <c r="FT151" s="7">
        <f t="shared" si="126"/>
        <v>-0.2422926373346197</v>
      </c>
      <c r="FU151" s="7">
        <f t="shared" si="126"/>
        <v>-0.15884265474016523</v>
      </c>
      <c r="FV151" s="7">
        <f t="shared" si="126"/>
        <v>-9.8556791603869875E-2</v>
      </c>
      <c r="FW151" s="7">
        <f t="shared" si="126"/>
        <v>0.33188968785880024</v>
      </c>
      <c r="FX151" s="7">
        <f t="shared" si="126"/>
        <v>-0.34291726702187653</v>
      </c>
      <c r="FY151" s="7">
        <f t="shared" si="126"/>
        <v>0.29681634701186915</v>
      </c>
      <c r="FZ151" s="7">
        <f t="shared" si="126"/>
        <v>-6.6411124721307502E-2</v>
      </c>
      <c r="GA151" s="7">
        <f t="shared" si="126"/>
        <v>-0.37249588374714904</v>
      </c>
      <c r="GB151" s="7">
        <f t="shared" si="126"/>
        <v>-0.36126229686934153</v>
      </c>
      <c r="GC151" s="7">
        <f t="shared" si="126"/>
        <v>0.46926911579646458</v>
      </c>
      <c r="GD151" s="7">
        <f t="shared" si="126"/>
        <v>-0.32182945369675053</v>
      </c>
      <c r="GE151" s="7">
        <f t="shared" si="126"/>
        <v>-0.29818300294806477</v>
      </c>
      <c r="GF151" s="7">
        <f t="shared" si="130"/>
        <v>-3.9256192914479016E-2</v>
      </c>
      <c r="GG151" s="7">
        <f t="shared" si="130"/>
        <v>0.23348914091383222</v>
      </c>
      <c r="GH151" s="7">
        <f t="shared" si="130"/>
        <v>-0.23084334010184193</v>
      </c>
      <c r="GI151" s="7">
        <f t="shared" si="130"/>
        <v>-0.14911267462219868</v>
      </c>
      <c r="GJ151" s="7">
        <f t="shared" si="130"/>
        <v>6.2239926146219204E-2</v>
      </c>
      <c r="GK151" s="7">
        <f t="shared" si="130"/>
        <v>0.1130478058644222</v>
      </c>
    </row>
    <row r="152" spans="6:193">
      <c r="F152" s="20">
        <v>150</v>
      </c>
      <c r="G152">
        <f>'Class data q'!J151</f>
        <v>-1.0698671484607109E-18</v>
      </c>
      <c r="H152" s="20">
        <f>'Class data q'!K151</f>
        <v>-7.5865397552093032E-19</v>
      </c>
      <c r="J152" s="88">
        <v>2.3956503203466424E-19</v>
      </c>
      <c r="K152" s="7">
        <f t="shared" si="119"/>
        <v>-0.18748357641888358</v>
      </c>
      <c r="L152" s="7">
        <f t="shared" si="132"/>
        <v>0.46752747293346353</v>
      </c>
      <c r="M152" s="7">
        <f t="shared" si="132"/>
        <v>-0.20375477122228247</v>
      </c>
      <c r="N152" s="7">
        <f t="shared" si="132"/>
        <v>0.1359829474641927</v>
      </c>
      <c r="O152" s="7">
        <f t="shared" si="132"/>
        <v>0.19031352147167002</v>
      </c>
      <c r="P152" s="7">
        <f t="shared" si="132"/>
        <v>-0.45258175191054306</v>
      </c>
      <c r="Q152" s="7">
        <f t="shared" si="132"/>
        <v>-7.1499210656384093E-2</v>
      </c>
      <c r="R152" s="7">
        <f t="shared" si="132"/>
        <v>-0.12917368597891254</v>
      </c>
      <c r="S152" s="7">
        <f t="shared" si="132"/>
        <v>0.28900112718827131</v>
      </c>
      <c r="T152" s="7">
        <f t="shared" si="132"/>
        <v>-0.38835648837617964</v>
      </c>
      <c r="U152" s="7">
        <f t="shared" si="132"/>
        <v>-0.11725313766553924</v>
      </c>
      <c r="V152" s="7">
        <f t="shared" si="132"/>
        <v>-0.21159598246708988</v>
      </c>
      <c r="W152" s="7">
        <f t="shared" si="132"/>
        <v>0.42700197597547906</v>
      </c>
      <c r="X152" s="7">
        <f t="shared" si="132"/>
        <v>0.19484185248492825</v>
      </c>
      <c r="Y152" s="7">
        <f t="shared" si="132"/>
        <v>-0.29705100269648466</v>
      </c>
      <c r="Z152" s="7">
        <f t="shared" si="132"/>
        <v>-0.41936826063214205</v>
      </c>
      <c r="AA152" s="7">
        <f t="shared" si="133"/>
        <v>4.900604002443476E-2</v>
      </c>
      <c r="AB152" s="7">
        <f t="shared" si="133"/>
        <v>-0.23186760031378251</v>
      </c>
      <c r="AC152" s="7">
        <f t="shared" si="133"/>
        <v>7.3629604676566318E-2</v>
      </c>
      <c r="AD152" s="7">
        <f t="shared" si="133"/>
        <v>0.22538380375694334</v>
      </c>
      <c r="AE152" s="7">
        <f t="shared" si="133"/>
        <v>-4.0790711421045955E-5</v>
      </c>
      <c r="AF152" s="7">
        <f t="shared" si="133"/>
        <v>0.39926552439785823</v>
      </c>
      <c r="AG152" s="7">
        <f t="shared" si="133"/>
        <v>0.20449207485988172</v>
      </c>
      <c r="AH152" s="7">
        <f t="shared" si="133"/>
        <v>6.7051107447439362E-2</v>
      </c>
      <c r="AI152" s="7">
        <f t="shared" si="133"/>
        <v>-0.42905071514996962</v>
      </c>
      <c r="AJ152" s="7">
        <f t="shared" si="133"/>
        <v>4.6601715314409375E-2</v>
      </c>
      <c r="AK152" s="7">
        <f t="shared" si="133"/>
        <v>3.6017028663422934E-2</v>
      </c>
      <c r="AL152" s="7">
        <f t="shared" si="133"/>
        <v>0.31093022395270964</v>
      </c>
      <c r="AM152" s="7">
        <f t="shared" si="133"/>
        <v>-0.27978192893078813</v>
      </c>
      <c r="AN152" s="7">
        <f t="shared" si="133"/>
        <v>-0.33282203803037191</v>
      </c>
      <c r="AO152" s="7">
        <f t="shared" si="133"/>
        <v>-7.0908812946821609E-2</v>
      </c>
      <c r="AP152" s="7">
        <f t="shared" si="133"/>
        <v>0.20826471550288916</v>
      </c>
      <c r="AQ152" s="7">
        <f t="shared" si="131"/>
        <v>-9.0132431938446445E-2</v>
      </c>
      <c r="AR152" s="7">
        <f t="shared" si="131"/>
        <v>-7.0908812946821609E-2</v>
      </c>
      <c r="AS152" s="7">
        <f t="shared" si="131"/>
        <v>-0.210495577171677</v>
      </c>
      <c r="AT152" s="7">
        <f t="shared" si="131"/>
        <v>-7.0908812946821609E-2</v>
      </c>
      <c r="AU152" s="7">
        <f t="shared" si="131"/>
        <v>0.20826471550288916</v>
      </c>
      <c r="AV152" s="7">
        <f t="shared" si="131"/>
        <v>-7.0908812946821609E-2</v>
      </c>
      <c r="AW152" s="7">
        <f t="shared" si="131"/>
        <v>0.20826471550288916</v>
      </c>
      <c r="AX152" s="7">
        <f t="shared" si="131"/>
        <v>0.20826471550288916</v>
      </c>
      <c r="AY152" s="7">
        <f t="shared" si="131"/>
        <v>-7.0908812946821609E-2</v>
      </c>
      <c r="AZ152" s="7">
        <f t="shared" si="131"/>
        <v>0.20826471550288916</v>
      </c>
      <c r="BA152" s="7">
        <f t="shared" si="131"/>
        <v>-9.0132431938446445E-2</v>
      </c>
      <c r="BB152" s="7">
        <f t="shared" si="131"/>
        <v>6.8677951278033778E-2</v>
      </c>
      <c r="BC152" s="7">
        <f t="shared" si="131"/>
        <v>9.1618214317070956E-2</v>
      </c>
      <c r="BD152" s="7">
        <f t="shared" si="131"/>
        <v>-7.0908812946821609E-2</v>
      </c>
      <c r="BE152" s="7">
        <f t="shared" si="131"/>
        <v>6.8677951278033778E-2</v>
      </c>
      <c r="BF152" s="7">
        <f t="shared" si="131"/>
        <v>-7.0908812946821609E-2</v>
      </c>
      <c r="BG152" s="7">
        <f t="shared" si="128"/>
        <v>-9.0132431938446445E-2</v>
      </c>
      <c r="BH152" s="7">
        <f t="shared" si="128"/>
        <v>-9.0132431938446445E-2</v>
      </c>
      <c r="BI152" s="7">
        <f t="shared" si="128"/>
        <v>9.1618214317070956E-2</v>
      </c>
      <c r="BJ152" s="7">
        <f t="shared" si="128"/>
        <v>-0.30187582415594472</v>
      </c>
      <c r="BK152" s="7">
        <f t="shared" si="128"/>
        <v>0.28390726950022493</v>
      </c>
      <c r="BL152" s="7">
        <f t="shared" si="128"/>
        <v>4.8195915179194415E-2</v>
      </c>
      <c r="BM152" s="7">
        <f t="shared" si="128"/>
        <v>-0.26319031359799716</v>
      </c>
      <c r="BN152" s="7">
        <f t="shared" si="128"/>
        <v>4.3109175299506567E-11</v>
      </c>
      <c r="BO152" s="7">
        <f t="shared" si="128"/>
        <v>1.7486571314146285E-11</v>
      </c>
      <c r="BP152" s="7">
        <f t="shared" si="128"/>
        <v>4.1309641613385612E-10</v>
      </c>
      <c r="BQ152" s="7">
        <f t="shared" si="128"/>
        <v>2.5258180301918343E-9</v>
      </c>
      <c r="BR152" s="7">
        <f t="shared" si="128"/>
        <v>1.1724534557328682E-8</v>
      </c>
      <c r="BS152" s="7">
        <f t="shared" si="128"/>
        <v>-1.2638556867727857E-11</v>
      </c>
      <c r="BT152" s="7">
        <f t="shared" si="128"/>
        <v>1.5564484610713769E-11</v>
      </c>
      <c r="BU152" s="7">
        <f t="shared" si="128"/>
        <v>-0.18748357641888358</v>
      </c>
      <c r="BV152" s="7">
        <f t="shared" si="128"/>
        <v>0.46752747293346353</v>
      </c>
      <c r="BW152" s="7">
        <f t="shared" si="127"/>
        <v>-0.20375477122228247</v>
      </c>
      <c r="BX152" s="7">
        <f t="shared" si="127"/>
        <v>0.1359829474641927</v>
      </c>
      <c r="BY152" s="7">
        <f t="shared" si="127"/>
        <v>0.19031352147167002</v>
      </c>
      <c r="BZ152" s="7">
        <f t="shared" si="127"/>
        <v>-3.9320085775358171E-2</v>
      </c>
      <c r="CA152" s="7">
        <f t="shared" si="127"/>
        <v>-0.32706507170966903</v>
      </c>
      <c r="CB152" s="7">
        <f t="shared" si="127"/>
        <v>0.1486346044545177</v>
      </c>
      <c r="CC152" s="7">
        <f t="shared" si="127"/>
        <v>-0.43348306162368955</v>
      </c>
      <c r="CD152" s="7">
        <f t="shared" si="127"/>
        <v>-0.37974415925708094</v>
      </c>
      <c r="CE152" s="7">
        <f t="shared" si="127"/>
        <v>0.46573822137664944</v>
      </c>
      <c r="CF152" s="7">
        <f t="shared" si="127"/>
        <v>0.33823175167510389</v>
      </c>
      <c r="CG152" s="7">
        <f t="shared" si="127"/>
        <v>0.11657780203101087</v>
      </c>
      <c r="CH152" s="7">
        <f t="shared" si="127"/>
        <v>-0.14401816444393534</v>
      </c>
      <c r="CI152" s="7">
        <f t="shared" si="127"/>
        <v>-0.48143368085645299</v>
      </c>
      <c r="CJ152" s="7">
        <f t="shared" si="127"/>
        <v>-0.26529377284774824</v>
      </c>
      <c r="CK152" s="7">
        <f t="shared" si="127"/>
        <v>-0.24048619334345811</v>
      </c>
      <c r="CL152" s="7">
        <f t="shared" si="117"/>
        <v>0.29081280768583984</v>
      </c>
      <c r="CM152" s="7">
        <f t="shared" si="116"/>
        <v>0.14509314871190071</v>
      </c>
      <c r="CN152" s="7">
        <f t="shared" si="116"/>
        <v>0.18838076849851859</v>
      </c>
      <c r="CO152" s="7">
        <f t="shared" ref="CL152:DA180" si="134">IF(MOD(CO$3/$J152,1)&gt;0.5,-(1-MOD(CO$3/$J152,1)),MOD(CO$3/$J152,1))</f>
        <v>-0.32095009566693022</v>
      </c>
      <c r="CP152" s="7">
        <f t="shared" si="134"/>
        <v>-5.0156086372091124E-2</v>
      </c>
      <c r="CQ152" s="7">
        <f t="shared" si="134"/>
        <v>-9.6216559721796102E-2</v>
      </c>
      <c r="CR152" s="7">
        <f t="shared" si="134"/>
        <v>-0.24299029679097828</v>
      </c>
      <c r="CS152" s="7">
        <f t="shared" si="134"/>
        <v>-0.4254729752812203</v>
      </c>
      <c r="CT152" s="7">
        <f t="shared" si="134"/>
        <v>-1.5197721384339502E-2</v>
      </c>
      <c r="CU152" s="7">
        <f t="shared" si="134"/>
        <v>-0.30212790314742222</v>
      </c>
      <c r="CV152" s="7">
        <f t="shared" si="134"/>
        <v>0.31330446588583527</v>
      </c>
      <c r="CW152" s="7">
        <f t="shared" si="134"/>
        <v>0.17045399625153834</v>
      </c>
      <c r="CX152" s="7">
        <f t="shared" si="134"/>
        <v>6.5941767788276984E-2</v>
      </c>
      <c r="CY152" s="7">
        <f t="shared" si="134"/>
        <v>4.745803697882911E-2</v>
      </c>
      <c r="CZ152" s="7">
        <f t="shared" si="134"/>
        <v>0.25907014632547654</v>
      </c>
      <c r="DA152" s="7">
        <f t="shared" si="134"/>
        <v>-5.9529820650204179E-2</v>
      </c>
      <c r="DB152" s="7">
        <f t="shared" si="121"/>
        <v>-0.4018576934415421</v>
      </c>
      <c r="DC152" s="7">
        <f t="shared" si="121"/>
        <v>-0.10620116719861983</v>
      </c>
      <c r="DD152" s="7">
        <f t="shared" si="121"/>
        <v>-0.13194267229362522</v>
      </c>
      <c r="DE152" s="7">
        <f t="shared" si="121"/>
        <v>-0.4585031098334259</v>
      </c>
      <c r="DF152" s="7">
        <f t="shared" si="121"/>
        <v>-1.2774080524903586E-2</v>
      </c>
      <c r="DG152" s="7">
        <f t="shared" si="121"/>
        <v>-6.9744065606807126E-3</v>
      </c>
      <c r="DH152" s="7">
        <f t="shared" si="121"/>
        <v>8.7192944375582004E-2</v>
      </c>
      <c r="DI152" s="7">
        <f t="shared" si="121"/>
        <v>0.10274718380926662</v>
      </c>
      <c r="DJ152" s="7">
        <f t="shared" si="121"/>
        <v>0.47903692624732486</v>
      </c>
      <c r="DK152" s="7">
        <f t="shared" si="121"/>
        <v>0.20754665476852963</v>
      </c>
      <c r="DL152" s="7">
        <f t="shared" si="121"/>
        <v>-0.14809091477863134</v>
      </c>
      <c r="DM152" s="7">
        <f t="shared" si="121"/>
        <v>-0.28744731840147986</v>
      </c>
      <c r="DN152" s="7">
        <f t="shared" si="121"/>
        <v>-0.17871991690541722</v>
      </c>
      <c r="DO152" s="7">
        <f t="shared" si="121"/>
        <v>-0.45313719858593293</v>
      </c>
      <c r="DP152" s="7">
        <f t="shared" si="121"/>
        <v>0.39091999948889478</v>
      </c>
      <c r="DQ152" s="7">
        <f t="shared" si="121"/>
        <v>-0.2499135541577413</v>
      </c>
      <c r="DR152" s="7">
        <f t="shared" si="123"/>
        <v>-0.26354937427770997</v>
      </c>
      <c r="DS152" s="7">
        <f t="shared" si="122"/>
        <v>-5.1102555248800918E-2</v>
      </c>
      <c r="DT152" s="7">
        <f t="shared" si="122"/>
        <v>3.3034765307476732E-2</v>
      </c>
      <c r="DU152" s="7">
        <f t="shared" si="122"/>
        <v>3.3624977005141776E-2</v>
      </c>
      <c r="DV152" s="7">
        <f t="shared" si="122"/>
        <v>-0.11886555142688238</v>
      </c>
      <c r="DW152" s="7">
        <f t="shared" si="122"/>
        <v>0.25588276002218668</v>
      </c>
      <c r="DX152" s="7">
        <f t="shared" si="122"/>
        <v>-0.45369930279436455</v>
      </c>
      <c r="DY152" s="7">
        <f t="shared" si="122"/>
        <v>-0.40330321150965709</v>
      </c>
      <c r="DZ152" s="7">
        <f t="shared" si="122"/>
        <v>-0.42040397501069027</v>
      </c>
      <c r="EA152" s="7">
        <f t="shared" ref="DR152:EG180" si="135">IF(MOD(EA$3/$J152,1)&gt;0.5,-(1-MOD(EA$3/$J152,1)),MOD(EA$3/$J152,1))</f>
        <v>-6.2750939845169995E-2</v>
      </c>
      <c r="EB152" s="7">
        <f t="shared" si="135"/>
        <v>-0.23825989476123377</v>
      </c>
      <c r="EC152" s="7">
        <f t="shared" si="135"/>
        <v>-0.23189357404440614</v>
      </c>
      <c r="ED152" s="7">
        <f t="shared" si="135"/>
        <v>-0.17756416333418645</v>
      </c>
      <c r="EE152" s="7">
        <f t="shared" si="135"/>
        <v>0.12353925892661266</v>
      </c>
      <c r="EF152" s="7">
        <f t="shared" si="135"/>
        <v>2.4368823789564287E-2</v>
      </c>
      <c r="EG152" s="7">
        <f t="shared" si="135"/>
        <v>0.25313076263281564</v>
      </c>
      <c r="EH152" s="7">
        <f t="shared" si="111"/>
        <v>0.38286284086748412</v>
      </c>
      <c r="EI152" s="7">
        <f t="shared" si="111"/>
        <v>6.1218760482566914E-2</v>
      </c>
      <c r="EJ152" s="7">
        <f t="shared" si="111"/>
        <v>5.2201844635716865E-2</v>
      </c>
      <c r="EK152" s="7">
        <f t="shared" si="111"/>
        <v>-0.35405350641808297</v>
      </c>
      <c r="EL152" s="7">
        <f t="shared" si="111"/>
        <v>0.14332853091516473</v>
      </c>
      <c r="EM152" s="7">
        <f t="shared" si="111"/>
        <v>-0.21289940252485362</v>
      </c>
      <c r="EN152" s="7">
        <f t="shared" si="111"/>
        <v>-0.39699507687991509</v>
      </c>
      <c r="EO152" s="7">
        <f t="shared" si="111"/>
        <v>0.15804658432598728</v>
      </c>
      <c r="EP152" s="7">
        <f t="shared" si="111"/>
        <v>0.28753278624640766</v>
      </c>
      <c r="EQ152" s="7">
        <f t="shared" si="111"/>
        <v>6.7275214670558192E-2</v>
      </c>
      <c r="ER152" s="7">
        <f t="shared" si="111"/>
        <v>-0.23040931991512359</v>
      </c>
      <c r="ES152" s="7">
        <f t="shared" si="111"/>
        <v>0.23528455537696424</v>
      </c>
      <c r="ET152" s="7">
        <f t="shared" si="111"/>
        <v>0.38749115685636859</v>
      </c>
      <c r="EU152" s="7">
        <f t="shared" si="111"/>
        <v>0.32239890745432831</v>
      </c>
      <c r="EV152" s="7">
        <f t="shared" si="111"/>
        <v>-0.12868589241200734</v>
      </c>
      <c r="EW152" s="7">
        <f t="shared" si="111"/>
        <v>4.2446677037640823E-3</v>
      </c>
      <c r="EX152" s="7">
        <f t="shared" si="124"/>
        <v>0.40147870161379995</v>
      </c>
      <c r="EY152" s="7">
        <f t="shared" si="124"/>
        <v>-0.29633986555254488</v>
      </c>
      <c r="EZ152" s="7">
        <f t="shared" si="129"/>
        <v>0.20212153682615996</v>
      </c>
      <c r="FA152" s="7">
        <f t="shared" si="129"/>
        <v>0.19474069397283778</v>
      </c>
      <c r="FB152" s="7">
        <f t="shared" si="129"/>
        <v>-0.46587358503099363</v>
      </c>
      <c r="FC152" s="7">
        <f t="shared" si="129"/>
        <v>0</v>
      </c>
      <c r="FD152" s="7">
        <f t="shared" si="129"/>
        <v>8.1821605246044316E-2</v>
      </c>
      <c r="FE152" s="7">
        <f t="shared" si="129"/>
        <v>0.49139476241087465</v>
      </c>
      <c r="FF152" s="7">
        <f t="shared" si="129"/>
        <v>0.46424257656823864</v>
      </c>
      <c r="FG152" s="7">
        <f t="shared" si="129"/>
        <v>-0.31711485696454489</v>
      </c>
      <c r="FH152" s="7">
        <f t="shared" si="129"/>
        <v>-0.25565303626603963</v>
      </c>
      <c r="FI152" s="7">
        <f t="shared" si="129"/>
        <v>0.46828661727191445</v>
      </c>
      <c r="FJ152" s="7">
        <f t="shared" si="129"/>
        <v>0.24025248101556684</v>
      </c>
      <c r="FK152" s="7">
        <f t="shared" si="129"/>
        <v>-4.5674526903610513E-2</v>
      </c>
      <c r="FL152" s="7">
        <f t="shared" si="129"/>
        <v>-0.36647092049204844</v>
      </c>
      <c r="FM152" s="7">
        <f t="shared" si="129"/>
        <v>0.37646175792863801</v>
      </c>
      <c r="FN152" s="7">
        <f t="shared" si="129"/>
        <v>1.9533599968070803E-2</v>
      </c>
      <c r="FO152" s="7">
        <f t="shared" si="129"/>
        <v>0.4092294880821612</v>
      </c>
      <c r="FP152" s="7">
        <f t="shared" si="126"/>
        <v>-0.49659675927858871</v>
      </c>
      <c r="FQ152" s="7">
        <f t="shared" si="126"/>
        <v>0.19586928294994266</v>
      </c>
      <c r="FR152" s="7">
        <f t="shared" si="126"/>
        <v>-5.5825121641220221E-2</v>
      </c>
      <c r="FS152" s="7">
        <f t="shared" si="126"/>
        <v>-0.23848889399221918</v>
      </c>
      <c r="FT152" s="7">
        <f t="shared" si="126"/>
        <v>0.2868067787342099</v>
      </c>
      <c r="FU152" s="7">
        <f t="shared" si="126"/>
        <v>-0.29062878401969805</v>
      </c>
      <c r="FV152" s="7">
        <f t="shared" si="126"/>
        <v>-2.5731412781866858E-2</v>
      </c>
      <c r="FW152" s="7">
        <f t="shared" si="126"/>
        <v>5.1949024816208222E-2</v>
      </c>
      <c r="FX152" s="7">
        <f t="shared" si="126"/>
        <v>0.20205723948905074</v>
      </c>
      <c r="FY152" s="7">
        <f t="shared" si="126"/>
        <v>-0.32554428372569966</v>
      </c>
      <c r="FZ152" s="7">
        <f t="shared" si="126"/>
        <v>0.43308934752111128</v>
      </c>
      <c r="GA152" s="7">
        <f t="shared" si="126"/>
        <v>-0.31208617861557286</v>
      </c>
      <c r="GB152" s="7">
        <f t="shared" si="126"/>
        <v>1.7221538494482047E-2</v>
      </c>
      <c r="GC152" s="7">
        <f t="shared" si="126"/>
        <v>-0.47204752724655918</v>
      </c>
      <c r="GD152" s="7">
        <f t="shared" si="126"/>
        <v>-0.28036547228089148</v>
      </c>
      <c r="GE152" s="7">
        <f t="shared" si="126"/>
        <v>-2.403545057154588E-2</v>
      </c>
      <c r="GF152" s="7">
        <f t="shared" si="130"/>
        <v>0.35688108028466559</v>
      </c>
      <c r="GG152" s="7">
        <f t="shared" si="130"/>
        <v>-0.16674057758450544</v>
      </c>
      <c r="GH152" s="7">
        <f t="shared" si="130"/>
        <v>0.25442276829062394</v>
      </c>
      <c r="GI152" s="7">
        <f t="shared" si="130"/>
        <v>0.11989571528449972</v>
      </c>
      <c r="GJ152" s="7">
        <f t="shared" si="130"/>
        <v>-0.49713302917723468</v>
      </c>
      <c r="GK152" s="7">
        <f t="shared" si="130"/>
        <v>-0.23184589030358893</v>
      </c>
    </row>
    <row r="153" spans="6:193">
      <c r="F153" s="20">
        <v>151</v>
      </c>
      <c r="G153">
        <f>'Class data q'!J152</f>
        <v>2.3956503203466424E-19</v>
      </c>
      <c r="H153" s="20">
        <f>'Class data q'!K152</f>
        <v>2.4238599708579706E-20</v>
      </c>
      <c r="J153" s="89">
        <v>2.5916662751656052E-19</v>
      </c>
      <c r="K153" s="7">
        <f t="shared" si="119"/>
        <v>-9.7670420576235317E-2</v>
      </c>
      <c r="L153" s="7">
        <f t="shared" si="132"/>
        <v>-0.1896672289473198</v>
      </c>
      <c r="M153" s="7">
        <f t="shared" si="132"/>
        <v>0.18982173586858142</v>
      </c>
      <c r="N153" s="7">
        <f t="shared" si="132"/>
        <v>-4.2336924917437457E-2</v>
      </c>
      <c r="O153" s="7">
        <f t="shared" si="132"/>
        <v>0.47845221425220741</v>
      </c>
      <c r="P153" s="7">
        <f t="shared" si="132"/>
        <v>-2.0632211452948468E-2</v>
      </c>
      <c r="Q153" s="7">
        <f t="shared" si="132"/>
        <v>5.9295563017712993E-2</v>
      </c>
      <c r="R153" s="7">
        <f t="shared" si="132"/>
        <v>0.30607923318393659</v>
      </c>
      <c r="S153" s="7">
        <f t="shared" si="132"/>
        <v>-0.12883581415655954</v>
      </c>
      <c r="T153" s="7">
        <f t="shared" si="132"/>
        <v>-0.28335067597436137</v>
      </c>
      <c r="U153" s="7">
        <f t="shared" si="132"/>
        <v>0.26978097604022722</v>
      </c>
      <c r="V153" s="7">
        <f t="shared" si="132"/>
        <v>3.1307225800265126E-2</v>
      </c>
      <c r="W153" s="7">
        <f t="shared" si="132"/>
        <v>0.31907328255930745</v>
      </c>
      <c r="X153" s="7">
        <f t="shared" si="132"/>
        <v>0.3313716986595816</v>
      </c>
      <c r="Y153" s="7">
        <f t="shared" si="132"/>
        <v>-0.27458409155077357</v>
      </c>
      <c r="Z153" s="7">
        <f t="shared" si="132"/>
        <v>0.15855082973557888</v>
      </c>
      <c r="AA153" s="7">
        <f t="shared" si="133"/>
        <v>0.12093273478368394</v>
      </c>
      <c r="AB153" s="7">
        <f t="shared" si="133"/>
        <v>-6.3064362452048606E-2</v>
      </c>
      <c r="AC153" s="7">
        <f t="shared" si="133"/>
        <v>0.21932711827722362</v>
      </c>
      <c r="AD153" s="7">
        <f t="shared" si="133"/>
        <v>0.35960366511681352</v>
      </c>
      <c r="AE153" s="7">
        <f t="shared" si="133"/>
        <v>0.30249500350691338</v>
      </c>
      <c r="AF153" s="7">
        <f t="shared" si="133"/>
        <v>-8.4731259418285632E-2</v>
      </c>
      <c r="AG153" s="7">
        <f t="shared" si="133"/>
        <v>0.18902568951132476</v>
      </c>
      <c r="AH153" s="7">
        <f t="shared" si="133"/>
        <v>0.21324617369520937</v>
      </c>
      <c r="AI153" s="7">
        <f t="shared" si="133"/>
        <v>0.33217187520449443</v>
      </c>
      <c r="AJ153" s="7">
        <f t="shared" si="133"/>
        <v>-0.3362770810940674</v>
      </c>
      <c r="AK153" s="7">
        <f t="shared" si="133"/>
        <v>0.35224625555846956</v>
      </c>
      <c r="AL153" s="7">
        <f t="shared" si="133"/>
        <v>0.13440675193680818</v>
      </c>
      <c r="AM153" s="7">
        <f t="shared" si="133"/>
        <v>-0.465763099165315</v>
      </c>
      <c r="AN153" s="7">
        <f t="shared" si="133"/>
        <v>3.8923429449368996E-2</v>
      </c>
      <c r="AO153" s="7">
        <f t="shared" si="133"/>
        <v>0.16135377768833825</v>
      </c>
      <c r="AP153" s="7">
        <f t="shared" si="133"/>
        <v>0.41941252517121619</v>
      </c>
      <c r="AQ153" s="7">
        <f t="shared" si="131"/>
        <v>6.795092480790621E-2</v>
      </c>
      <c r="AR153" s="7">
        <f t="shared" si="131"/>
        <v>0.16135377768833825</v>
      </c>
      <c r="AS153" s="7">
        <f t="shared" si="131"/>
        <v>3.2324403946899061E-2</v>
      </c>
      <c r="AT153" s="7">
        <f t="shared" si="131"/>
        <v>0.16135377768833825</v>
      </c>
      <c r="AU153" s="7">
        <f t="shared" si="131"/>
        <v>0.41941252517121619</v>
      </c>
      <c r="AV153" s="7">
        <f t="shared" si="131"/>
        <v>0.16135377768833825</v>
      </c>
      <c r="AW153" s="7">
        <f t="shared" si="131"/>
        <v>0.41941252517121619</v>
      </c>
      <c r="AX153" s="7">
        <f t="shared" si="131"/>
        <v>0.41941252517121619</v>
      </c>
      <c r="AY153" s="7">
        <f t="shared" si="131"/>
        <v>0.16135377768833825</v>
      </c>
      <c r="AZ153" s="7">
        <f t="shared" si="131"/>
        <v>0.41941252517121619</v>
      </c>
      <c r="BA153" s="7">
        <f t="shared" si="131"/>
        <v>6.795092480790621E-2</v>
      </c>
      <c r="BB153" s="7">
        <f t="shared" si="131"/>
        <v>0.290383151429777</v>
      </c>
      <c r="BC153" s="7">
        <f t="shared" si="131"/>
        <v>0.23595519221591466</v>
      </c>
      <c r="BD153" s="7">
        <f t="shared" si="131"/>
        <v>0.16135377768833825</v>
      </c>
      <c r="BE153" s="7">
        <f t="shared" si="131"/>
        <v>0.290383151429777</v>
      </c>
      <c r="BF153" s="7">
        <f t="shared" si="131"/>
        <v>0.16135377768833825</v>
      </c>
      <c r="BG153" s="7">
        <f t="shared" si="128"/>
        <v>6.795092480790621E-2</v>
      </c>
      <c r="BH153" s="7">
        <f t="shared" si="128"/>
        <v>6.795092480790621E-2</v>
      </c>
      <c r="BI153" s="7">
        <f t="shared" si="128"/>
        <v>0.23595519221591466</v>
      </c>
      <c r="BJ153" s="7">
        <f t="shared" si="128"/>
        <v>-5.2144464618065989E-2</v>
      </c>
      <c r="BK153" s="7">
        <f t="shared" si="128"/>
        <v>-0.13250012116818777</v>
      </c>
      <c r="BL153" s="7">
        <f t="shared" si="128"/>
        <v>0.12018388225447596</v>
      </c>
      <c r="BM153" s="7">
        <f t="shared" si="128"/>
        <v>-9.2018039409804242E-2</v>
      </c>
      <c r="BN153" s="7">
        <f t="shared" si="128"/>
        <v>3.9848691402037608E-11</v>
      </c>
      <c r="BO153" s="7">
        <f t="shared" si="128"/>
        <v>1.6164006366067373E-11</v>
      </c>
      <c r="BP153" s="7">
        <f t="shared" si="128"/>
        <v>3.8185262166205625E-10</v>
      </c>
      <c r="BQ153" s="7">
        <f t="shared" si="128"/>
        <v>2.3347823873580101E-9</v>
      </c>
      <c r="BR153" s="7">
        <f t="shared" si="128"/>
        <v>1.0837770756724819E-8</v>
      </c>
      <c r="BS153" s="7">
        <f t="shared" si="128"/>
        <v>-1.1682654843525597E-11</v>
      </c>
      <c r="BT153" s="7">
        <f t="shared" si="128"/>
        <v>1.4387293187007349E-11</v>
      </c>
      <c r="BU153" s="7">
        <f t="shared" si="128"/>
        <v>-9.7670420576235317E-2</v>
      </c>
      <c r="BV153" s="7">
        <f t="shared" si="128"/>
        <v>-0.1896672289473198</v>
      </c>
      <c r="BW153" s="7">
        <f t="shared" si="127"/>
        <v>0.18982173586858142</v>
      </c>
      <c r="BX153" s="7">
        <f t="shared" si="127"/>
        <v>-4.2336924917437457E-2</v>
      </c>
      <c r="BY153" s="7">
        <f t="shared" si="127"/>
        <v>0.47845221425220741</v>
      </c>
      <c r="BZ153" s="7">
        <f t="shared" si="127"/>
        <v>3.9286994514238671E-2</v>
      </c>
      <c r="CA153" s="7">
        <f t="shared" si="127"/>
        <v>-0.22669492388982881</v>
      </c>
      <c r="CB153" s="7">
        <f t="shared" si="127"/>
        <v>0.28865925161069739</v>
      </c>
      <c r="CC153" s="7">
        <f t="shared" si="127"/>
        <v>-0.24943100583596634</v>
      </c>
      <c r="CD153" s="7">
        <f t="shared" si="127"/>
        <v>-0.12412337012663732</v>
      </c>
      <c r="CE153" s="7">
        <f t="shared" si="127"/>
        <v>-0.41822068553937353</v>
      </c>
      <c r="CF153" s="7">
        <f t="shared" si="127"/>
        <v>-0.30918390399926032</v>
      </c>
      <c r="CG153" s="7">
        <f t="shared" si="127"/>
        <v>0.25902700700765502</v>
      </c>
      <c r="CH153" s="7">
        <f t="shared" si="127"/>
        <v>1.8140741461426302E-2</v>
      </c>
      <c r="CI153" s="7">
        <f t="shared" si="127"/>
        <v>-6.6855435568585975E-2</v>
      </c>
      <c r="CJ153" s="7">
        <f t="shared" si="127"/>
        <v>0.28420347900579745</v>
      </c>
      <c r="CK153" s="7">
        <f t="shared" si="127"/>
        <v>-0.14666428117908392</v>
      </c>
      <c r="CL153" s="7">
        <f t="shared" si="134"/>
        <v>-0.35301640259174238</v>
      </c>
      <c r="CM153" s="7">
        <f t="shared" si="134"/>
        <v>-0.20195080714580627</v>
      </c>
      <c r="CN153" s="7">
        <f t="shared" si="134"/>
        <v>-0.11128298583567187</v>
      </c>
      <c r="CO153" s="7">
        <f t="shared" si="134"/>
        <v>-0.25457983384717409</v>
      </c>
      <c r="CP153" s="7">
        <f t="shared" si="134"/>
        <v>0.31503456869226554</v>
      </c>
      <c r="CQ153" s="7">
        <f t="shared" si="134"/>
        <v>-0.22308895933599615</v>
      </c>
      <c r="CR153" s="7">
        <f t="shared" si="134"/>
        <v>5.294154496148451E-2</v>
      </c>
      <c r="CS153" s="7">
        <f t="shared" si="134"/>
        <v>-0.41006179778392671</v>
      </c>
      <c r="CT153" s="7">
        <f t="shared" si="134"/>
        <v>-0.2741370968322201</v>
      </c>
      <c r="CU153" s="7">
        <f t="shared" si="134"/>
        <v>-0.24539152361191441</v>
      </c>
      <c r="CV153" s="7">
        <f t="shared" si="134"/>
        <v>-0.15528431920265007</v>
      </c>
      <c r="CW153" s="7">
        <f t="shared" si="134"/>
        <v>-0.38863891743280288</v>
      </c>
      <c r="CX153" s="7">
        <f t="shared" si="134"/>
        <v>0.2878539141909493</v>
      </c>
      <c r="CY153" s="7">
        <f t="shared" si="134"/>
        <v>0.27076816667045689</v>
      </c>
      <c r="CZ153" s="7">
        <f t="shared" si="134"/>
        <v>-0.15545873380293873</v>
      </c>
      <c r="DA153" s="7">
        <f t="shared" si="134"/>
        <v>0.24750531791521757</v>
      </c>
      <c r="DB153" s="7">
        <f t="shared" si="121"/>
        <v>-0.2201975647318255</v>
      </c>
      <c r="DC153" s="7">
        <f t="shared" si="121"/>
        <v>-9.8168835493413931E-2</v>
      </c>
      <c r="DD153" s="7">
        <f t="shared" si="121"/>
        <v>-0.12196342877032562</v>
      </c>
      <c r="DE153" s="7">
        <f t="shared" si="121"/>
        <v>-0.42382506284771981</v>
      </c>
      <c r="DF153" s="7">
        <f t="shared" si="121"/>
        <v>-1.1807936228079186E-2</v>
      </c>
      <c r="DG153" s="7">
        <f t="shared" si="121"/>
        <v>-6.4469100329110907E-3</v>
      </c>
      <c r="DH153" s="7">
        <f t="shared" si="121"/>
        <v>0.15623144222857943</v>
      </c>
      <c r="DI153" s="7">
        <f t="shared" si="121"/>
        <v>9.4976087842041465E-2</v>
      </c>
      <c r="DJ153" s="7">
        <f t="shared" si="121"/>
        <v>-0.4815609812434738</v>
      </c>
      <c r="DK153" s="7">
        <f t="shared" si="121"/>
        <v>0.26748241910805748</v>
      </c>
      <c r="DL153" s="7">
        <f t="shared" si="121"/>
        <v>0.16564238071839155</v>
      </c>
      <c r="DM153" s="7">
        <f t="shared" si="121"/>
        <v>-0.19007358714070888</v>
      </c>
      <c r="DN153" s="7">
        <f t="shared" si="121"/>
        <v>-8.9569584476300701E-2</v>
      </c>
      <c r="DO153" s="7">
        <f t="shared" si="121"/>
        <v>-0.19196546070141363</v>
      </c>
      <c r="DP153" s="7">
        <f t="shared" si="121"/>
        <v>-0.48738016758793035</v>
      </c>
      <c r="DQ153" s="7">
        <f t="shared" si="121"/>
        <v>-0.15537862074169517</v>
      </c>
      <c r="DR153" s="7">
        <f t="shared" si="135"/>
        <v>-9.2349943189477202E-2</v>
      </c>
      <c r="DS153" s="7">
        <f t="shared" si="135"/>
        <v>0.17966202518679353</v>
      </c>
      <c r="DT153" s="7">
        <f t="shared" si="135"/>
        <v>0.33306895013407001</v>
      </c>
      <c r="DU153" s="7">
        <f t="shared" si="135"/>
        <v>0.33361452224577759</v>
      </c>
      <c r="DV153" s="7">
        <f t="shared" si="135"/>
        <v>4.1390982439311053E-2</v>
      </c>
      <c r="DW153" s="7">
        <f t="shared" si="135"/>
        <v>0.46342906568804887</v>
      </c>
      <c r="DX153" s="7">
        <f t="shared" si="135"/>
        <v>-0.26811822845440991</v>
      </c>
      <c r="DY153" s="7">
        <f t="shared" si="135"/>
        <v>-0.22153375367564498</v>
      </c>
      <c r="DZ153" s="7">
        <f t="shared" si="135"/>
        <v>-8.6074777555707804E-2</v>
      </c>
      <c r="EA153" s="7">
        <f t="shared" si="135"/>
        <v>-0.37730629144162897</v>
      </c>
      <c r="EB153" s="7">
        <f t="shared" si="135"/>
        <v>-6.8973187360382493E-2</v>
      </c>
      <c r="EC153" s="7">
        <f t="shared" si="135"/>
        <v>-6.3088371706899515E-2</v>
      </c>
      <c r="ED153" s="7">
        <f t="shared" si="135"/>
        <v>-1.2868066947998802E-2</v>
      </c>
      <c r="EE153" s="7">
        <f t="shared" si="135"/>
        <v>0.1898287695279951</v>
      </c>
      <c r="EF153" s="7">
        <f t="shared" si="135"/>
        <v>9.8158909491789292E-2</v>
      </c>
      <c r="EG153" s="7">
        <f t="shared" si="135"/>
        <v>0.46088521060507981</v>
      </c>
      <c r="EH153" s="7">
        <f t="shared" si="111"/>
        <v>0.42953888502517279</v>
      </c>
      <c r="EI153" s="7">
        <f t="shared" si="111"/>
        <v>0.20785494566224161</v>
      </c>
      <c r="EJ153" s="7">
        <f t="shared" si="111"/>
        <v>0.19952000781008139</v>
      </c>
      <c r="EK153" s="7">
        <f t="shared" si="111"/>
        <v>-0.25164213753165288</v>
      </c>
      <c r="EL153" s="7">
        <f t="shared" si="111"/>
        <v>0.20812131600015704</v>
      </c>
      <c r="EM153" s="7">
        <f t="shared" si="111"/>
        <v>-4.5530789729016696E-2</v>
      </c>
      <c r="EN153" s="7">
        <f t="shared" si="111"/>
        <v>-0.29133590058241565</v>
      </c>
      <c r="EO153" s="7">
        <f t="shared" si="111"/>
        <v>0.3729925508118761</v>
      </c>
      <c r="EP153" s="7">
        <f t="shared" si="111"/>
        <v>0.41705212259638968</v>
      </c>
      <c r="EQ153" s="7">
        <f t="shared" si="111"/>
        <v>-0.48401395993577978</v>
      </c>
      <c r="ER153" s="7">
        <f t="shared" si="111"/>
        <v>-6.1716376433293529E-2</v>
      </c>
      <c r="ES153" s="7">
        <f t="shared" si="111"/>
        <v>0.36875559143443337</v>
      </c>
      <c r="ET153" s="7">
        <f t="shared" si="111"/>
        <v>-0.11238378959876094</v>
      </c>
      <c r="EU153" s="7">
        <f t="shared" si="111"/>
        <v>-2.1286550819143102E-2</v>
      </c>
      <c r="EV153" s="7">
        <f t="shared" si="111"/>
        <v>-4.331979222702298E-2</v>
      </c>
      <c r="EW153" s="7">
        <f t="shared" si="111"/>
        <v>7.9556807270671936E-2</v>
      </c>
      <c r="EX153" s="7">
        <f t="shared" si="124"/>
        <v>-0.40198687638079189</v>
      </c>
      <c r="EY153" s="7">
        <f t="shared" si="124"/>
        <v>0.10423914639052612</v>
      </c>
      <c r="EZ153" s="7">
        <f t="shared" si="129"/>
        <v>0.41373397461635664</v>
      </c>
      <c r="FA153" s="7">
        <f t="shared" si="129"/>
        <v>-0.13928956801018622</v>
      </c>
      <c r="FB153" s="7">
        <f t="shared" si="129"/>
        <v>-0.12810537650086662</v>
      </c>
      <c r="FC153" s="7">
        <f t="shared" si="129"/>
        <v>-7.5633177271806518E-2</v>
      </c>
      <c r="FD153" s="7">
        <f t="shared" si="129"/>
        <v>0</v>
      </c>
      <c r="FE153" s="7">
        <f t="shared" si="129"/>
        <v>0.45422901523501569</v>
      </c>
      <c r="FF153" s="7">
        <f t="shared" si="129"/>
        <v>0.42913043547753282</v>
      </c>
      <c r="FG153" s="7">
        <f t="shared" si="129"/>
        <v>-0.36876363004402846</v>
      </c>
      <c r="FH153" s="7">
        <f t="shared" si="129"/>
        <v>7.581820567389741E-2</v>
      </c>
      <c r="FI153" s="7">
        <f t="shared" si="129"/>
        <v>-0.13044911464687914</v>
      </c>
      <c r="FJ153" s="7">
        <f t="shared" si="129"/>
        <v>-0.25704473197417599</v>
      </c>
      <c r="FK153" s="7">
        <f t="shared" si="129"/>
        <v>-0.28623633994041597</v>
      </c>
      <c r="FL153" s="7">
        <f t="shared" si="129"/>
        <v>8.1856207645273571E-2</v>
      </c>
      <c r="FM153" s="7">
        <f t="shared" si="129"/>
        <v>0.29803076800058648</v>
      </c>
      <c r="FN153" s="7">
        <f t="shared" si="129"/>
        <v>-0.43609094723689168</v>
      </c>
      <c r="FO153" s="7">
        <f t="shared" si="129"/>
        <v>0.33583427998144089</v>
      </c>
      <c r="FP153" s="7">
        <f t="shared" si="126"/>
        <v>-0.33309830488011727</v>
      </c>
      <c r="FQ153" s="7">
        <f t="shared" si="126"/>
        <v>0.10507379413370188</v>
      </c>
      <c r="FR153" s="7">
        <f t="shared" si="126"/>
        <v>-4.3392590259138331E-2</v>
      </c>
      <c r="FS153" s="7">
        <f t="shared" si="126"/>
        <v>-0.22900961660129582</v>
      </c>
      <c r="FT153" s="7">
        <f t="shared" si="126"/>
        <v>0.23157727986242094</v>
      </c>
      <c r="FU153" s="7">
        <f t="shared" si="126"/>
        <v>-0.34428078294945319</v>
      </c>
      <c r="FV153" s="7">
        <f t="shared" si="126"/>
        <v>0.27874744480974423</v>
      </c>
      <c r="FW153" s="7">
        <f t="shared" si="126"/>
        <v>-0.49818098135597477</v>
      </c>
      <c r="FX153" s="7">
        <f t="shared" si="126"/>
        <v>-0.22492826881633832</v>
      </c>
      <c r="FY153" s="7">
        <f t="shared" si="126"/>
        <v>-0.22528915793304405</v>
      </c>
      <c r="FZ153" s="7">
        <f t="shared" si="126"/>
        <v>-0.23826938498196881</v>
      </c>
      <c r="GA153" s="7">
        <f t="shared" si="126"/>
        <v>-0.47697091539703251</v>
      </c>
      <c r="GB153" s="7">
        <f t="shared" si="126"/>
        <v>0.32909869538343628</v>
      </c>
      <c r="GC153" s="7">
        <f t="shared" si="126"/>
        <v>-6.2908533189556692E-2</v>
      </c>
      <c r="GD153" s="7">
        <f t="shared" si="126"/>
        <v>0.48388348988623875</v>
      </c>
      <c r="GE153" s="7">
        <f t="shared" si="126"/>
        <v>-0.46467347854297714</v>
      </c>
      <c r="GF153" s="7">
        <f t="shared" si="130"/>
        <v>6.5070856260035725E-2</v>
      </c>
      <c r="GG153" s="7">
        <f t="shared" si="130"/>
        <v>0.45546119973755594</v>
      </c>
      <c r="GH153" s="7">
        <f t="shared" si="130"/>
        <v>-0.45532541805869187</v>
      </c>
      <c r="GI153" s="7">
        <f t="shared" si="130"/>
        <v>-0.33476114217381792</v>
      </c>
      <c r="GJ153" s="7">
        <f t="shared" si="130"/>
        <v>-0.46495881595467381</v>
      </c>
      <c r="GK153" s="7">
        <f t="shared" si="130"/>
        <v>-0.49151626719748265</v>
      </c>
    </row>
    <row r="154" spans="6:193">
      <c r="F154" s="20">
        <v>152</v>
      </c>
      <c r="G154">
        <f>'Class data q'!J153</f>
        <v>2.5916662751656052E-19</v>
      </c>
      <c r="H154" s="20">
        <f>'Class data q'!K153</f>
        <v>4.2889586294962861E-20</v>
      </c>
      <c r="J154" s="88">
        <v>1.1772100199862741E-19</v>
      </c>
      <c r="K154" s="7">
        <f t="shared" si="119"/>
        <v>-0.41655725143033084</v>
      </c>
      <c r="L154" s="7">
        <f t="shared" si="132"/>
        <v>-0.22368912690354747</v>
      </c>
      <c r="M154" s="7">
        <f t="shared" si="132"/>
        <v>0.41023557985907644</v>
      </c>
      <c r="N154" s="7">
        <f t="shared" si="132"/>
        <v>-0.10853245410046242</v>
      </c>
      <c r="O154" s="7">
        <f t="shared" si="132"/>
        <v>0.24719763019594421</v>
      </c>
      <c r="P154" s="7">
        <f t="shared" si="132"/>
        <v>1.6588703042998532E-2</v>
      </c>
      <c r="Q154" s="7">
        <f t="shared" si="132"/>
        <v>0.18172023540773807</v>
      </c>
      <c r="R154" s="7">
        <f t="shared" si="132"/>
        <v>9.9019593120374338E-2</v>
      </c>
      <c r="S154" s="7">
        <f t="shared" si="132"/>
        <v>-0.18859571577218048</v>
      </c>
      <c r="T154" s="7">
        <f t="shared" si="132"/>
        <v>0.17466160696413802</v>
      </c>
      <c r="U154" s="7">
        <f t="shared" si="132"/>
        <v>-0.41373154357473751</v>
      </c>
      <c r="V154" s="7">
        <f t="shared" si="132"/>
        <v>0.46432597956396737</v>
      </c>
      <c r="W154" s="7">
        <f t="shared" si="132"/>
        <v>-9.601712282332775E-2</v>
      </c>
      <c r="X154" s="7">
        <f t="shared" si="132"/>
        <v>0.32646034186724338</v>
      </c>
      <c r="Y154" s="7">
        <f t="shared" si="132"/>
        <v>0.3954941618850456</v>
      </c>
      <c r="Z154" s="7">
        <f t="shared" si="132"/>
        <v>0.35671799184068398</v>
      </c>
      <c r="AA154" s="7">
        <f t="shared" si="133"/>
        <v>6.4704728821668889E-2</v>
      </c>
      <c r="AB154" s="7">
        <f t="shared" si="133"/>
        <v>0.45809648160712424</v>
      </c>
      <c r="AC154" s="7">
        <f t="shared" si="133"/>
        <v>7.9790541778874235E-2</v>
      </c>
      <c r="AD154" s="7">
        <f t="shared" si="133"/>
        <v>0.38861393732310567</v>
      </c>
      <c r="AE154" s="7">
        <f t="shared" si="133"/>
        <v>-0.14017791131202273</v>
      </c>
      <c r="AF154" s="7">
        <f t="shared" si="133"/>
        <v>2.2657166718392574E-2</v>
      </c>
      <c r="AG154" s="7">
        <f t="shared" si="133"/>
        <v>0.41614622397806061</v>
      </c>
      <c r="AH154" s="7">
        <f t="shared" si="133"/>
        <v>6.6403143840704004E-2</v>
      </c>
      <c r="AI154" s="7">
        <f t="shared" si="133"/>
        <v>-0.47615139226763858</v>
      </c>
      <c r="AJ154" s="7">
        <f t="shared" si="133"/>
        <v>0.11274951968789537</v>
      </c>
      <c r="AK154" s="7">
        <f t="shared" si="133"/>
        <v>-0.44366765226646976</v>
      </c>
      <c r="AL154" s="7">
        <f t="shared" si="133"/>
        <v>-0.45808560629848216</v>
      </c>
      <c r="AM154" s="7">
        <f t="shared" si="133"/>
        <v>-0.18006770648025849</v>
      </c>
      <c r="AN154" s="7">
        <f t="shared" si="133"/>
        <v>-0.43065074028618255</v>
      </c>
      <c r="AO154" s="7">
        <f t="shared" si="133"/>
        <v>-0.24937229261534721</v>
      </c>
      <c r="AP154" s="7">
        <f t="shared" si="133"/>
        <v>0.31875246125877421</v>
      </c>
      <c r="AQ154" s="7">
        <f t="shared" si="131"/>
        <v>-0.25346908803802837</v>
      </c>
      <c r="AR154" s="7">
        <f t="shared" si="131"/>
        <v>-0.24937229261534721</v>
      </c>
      <c r="AS154" s="7">
        <f t="shared" si="131"/>
        <v>0.46656533044759119</v>
      </c>
      <c r="AT154" s="7">
        <f t="shared" si="131"/>
        <v>-0.24937229261534721</v>
      </c>
      <c r="AU154" s="7">
        <f t="shared" si="131"/>
        <v>0.31875246125877421</v>
      </c>
      <c r="AV154" s="7">
        <f t="shared" si="131"/>
        <v>-0.24937229261534721</v>
      </c>
      <c r="AW154" s="7">
        <f t="shared" si="131"/>
        <v>0.31875246125877421</v>
      </c>
      <c r="AX154" s="7">
        <f t="shared" si="131"/>
        <v>0.31875246125877421</v>
      </c>
      <c r="AY154" s="7">
        <f t="shared" si="131"/>
        <v>-0.24937229261534721</v>
      </c>
      <c r="AZ154" s="7">
        <f t="shared" si="131"/>
        <v>0.31875246125877421</v>
      </c>
      <c r="BA154" s="7">
        <f t="shared" si="131"/>
        <v>-0.25346908803802837</v>
      </c>
      <c r="BB154" s="7">
        <f t="shared" si="131"/>
        <v>3.4690084321713499E-2</v>
      </c>
      <c r="BC154" s="7">
        <f t="shared" si="131"/>
        <v>0.11639778918267085</v>
      </c>
      <c r="BD154" s="7">
        <f t="shared" si="131"/>
        <v>-0.24937229261534721</v>
      </c>
      <c r="BE154" s="7">
        <f t="shared" si="131"/>
        <v>3.4690084321713499E-2</v>
      </c>
      <c r="BF154" s="7">
        <f t="shared" si="131"/>
        <v>-0.24937229261534721</v>
      </c>
      <c r="BG154" s="7">
        <f t="shared" si="128"/>
        <v>-0.25346908803802837</v>
      </c>
      <c r="BH154" s="7">
        <f t="shared" si="128"/>
        <v>-0.25346908803802837</v>
      </c>
      <c r="BI154" s="7">
        <f t="shared" si="128"/>
        <v>0.11639778918267085</v>
      </c>
      <c r="BJ154" s="7">
        <f t="shared" si="128"/>
        <v>0.28060435980976983</v>
      </c>
      <c r="BK154" s="7">
        <f t="shared" si="128"/>
        <v>0.29756822672838368</v>
      </c>
      <c r="BL154" s="7">
        <f t="shared" si="128"/>
        <v>6.3056105541140273E-2</v>
      </c>
      <c r="BM154" s="7">
        <f t="shared" si="128"/>
        <v>0.39435401693261429</v>
      </c>
      <c r="BN154" s="7">
        <f t="shared" si="128"/>
        <v>8.7728194513113842E-11</v>
      </c>
      <c r="BO154" s="7">
        <f t="shared" si="128"/>
        <v>3.5585587498641407E-11</v>
      </c>
      <c r="BP154" s="7">
        <f t="shared" si="128"/>
        <v>8.4066100767360201E-10</v>
      </c>
      <c r="BQ154" s="7">
        <f t="shared" si="128"/>
        <v>5.1400996172602629E-9</v>
      </c>
      <c r="BR154" s="7">
        <f t="shared" si="128"/>
        <v>2.3859705992399923E-8</v>
      </c>
      <c r="BS154" s="7">
        <f t="shared" si="128"/>
        <v>-2.5719648633071301E-11</v>
      </c>
      <c r="BT154" s="7">
        <f t="shared" si="128"/>
        <v>3.1674095455050225E-11</v>
      </c>
      <c r="BU154" s="7">
        <f t="shared" si="128"/>
        <v>-0.41655725143033084</v>
      </c>
      <c r="BV154" s="7">
        <f t="shared" si="128"/>
        <v>-0.22368912690354747</v>
      </c>
      <c r="BW154" s="7">
        <f t="shared" si="127"/>
        <v>0.41023557985907644</v>
      </c>
      <c r="BX154" s="7">
        <f t="shared" si="127"/>
        <v>-0.10853245410046242</v>
      </c>
      <c r="BY154" s="7">
        <f t="shared" si="127"/>
        <v>0.24719763019594421</v>
      </c>
      <c r="BZ154" s="7">
        <f t="shared" si="127"/>
        <v>-0.11504103274576938</v>
      </c>
      <c r="CA154" s="7">
        <f t="shared" si="127"/>
        <v>0.2993910940384481</v>
      </c>
      <c r="CB154" s="7">
        <f t="shared" si="127"/>
        <v>0.23242749584399869</v>
      </c>
      <c r="CC154" s="7">
        <f t="shared" si="127"/>
        <v>4.7804234451815475E-2</v>
      </c>
      <c r="CD154" s="7">
        <f t="shared" si="127"/>
        <v>0.1221404504284429</v>
      </c>
      <c r="CE154" s="7">
        <f t="shared" si="127"/>
        <v>-0.12225912033733399</v>
      </c>
      <c r="CF154" s="7">
        <f t="shared" si="127"/>
        <v>-0.4868089872455883</v>
      </c>
      <c r="CG154" s="7">
        <f t="shared" si="127"/>
        <v>0.16719114235453469</v>
      </c>
      <c r="CH154" s="7">
        <f t="shared" si="127"/>
        <v>-0.363127832142494</v>
      </c>
      <c r="CI154" s="7">
        <f t="shared" si="127"/>
        <v>-0.15484758926512399</v>
      </c>
      <c r="CJ154" s="7">
        <f t="shared" si="127"/>
        <v>0.2149548008960096</v>
      </c>
      <c r="CK154" s="7">
        <f t="shared" si="127"/>
        <v>0.47558116562455632</v>
      </c>
      <c r="CL154" s="7">
        <f t="shared" si="134"/>
        <v>0.41669233670703498</v>
      </c>
      <c r="CM154" s="7">
        <f t="shared" si="134"/>
        <v>-0.47525395684690608</v>
      </c>
      <c r="CN154" s="7">
        <f t="shared" si="134"/>
        <v>-0.18906064849903714</v>
      </c>
      <c r="CO154" s="7">
        <f t="shared" si="134"/>
        <v>0.4012183572628274</v>
      </c>
      <c r="CP154" s="7">
        <f t="shared" si="134"/>
        <v>0.26750411865472756</v>
      </c>
      <c r="CQ154" s="7">
        <f t="shared" si="134"/>
        <v>0.16172958578906105</v>
      </c>
      <c r="CR154" s="7">
        <f t="shared" si="134"/>
        <v>-0.40146021985518132</v>
      </c>
      <c r="CS154" s="7">
        <f t="shared" si="134"/>
        <v>-0.32115602822736378</v>
      </c>
      <c r="CT154" s="7">
        <f t="shared" si="134"/>
        <v>-4.2967178388266802E-3</v>
      </c>
      <c r="CU154" s="7">
        <f t="shared" si="134"/>
        <v>0.12795609503501737</v>
      </c>
      <c r="CV154" s="7">
        <f t="shared" si="134"/>
        <v>-0.17635638040633239</v>
      </c>
      <c r="CW154" s="7">
        <f t="shared" si="134"/>
        <v>0.13673557457629748</v>
      </c>
      <c r="CX154" s="7">
        <f t="shared" si="134"/>
        <v>2.9121886003252051E-2</v>
      </c>
      <c r="CY154" s="7">
        <f t="shared" si="134"/>
        <v>-8.4929447262478419E-3</v>
      </c>
      <c r="CZ154" s="7">
        <f t="shared" si="134"/>
        <v>0.24702409179928253</v>
      </c>
      <c r="DA154" s="7">
        <f t="shared" si="134"/>
        <v>-0.26123949863321982</v>
      </c>
      <c r="DB154" s="7">
        <f t="shared" si="121"/>
        <v>0.11216260902420139</v>
      </c>
      <c r="DC154" s="7">
        <f t="shared" si="121"/>
        <v>-0.21612189490497835</v>
      </c>
      <c r="DD154" s="7">
        <f t="shared" si="121"/>
        <v>-0.26850646849854454</v>
      </c>
      <c r="DE154" s="7">
        <f t="shared" si="121"/>
        <v>6.6935293359815518E-2</v>
      </c>
      <c r="DF154" s="7">
        <f t="shared" si="121"/>
        <v>-2.5995556937219999E-2</v>
      </c>
      <c r="DG154" s="7">
        <f t="shared" si="121"/>
        <v>-1.4193082820954328E-2</v>
      </c>
      <c r="DH154" s="7">
        <f t="shared" si="121"/>
        <v>0.14241598517245935</v>
      </c>
      <c r="DI154" s="7">
        <f t="shared" si="121"/>
        <v>0.20909295676081224</v>
      </c>
      <c r="DJ154" s="7">
        <f t="shared" si="121"/>
        <v>-6.0172215097964887E-2</v>
      </c>
      <c r="DK154" s="7">
        <f t="shared" si="121"/>
        <v>0.38733864125139217</v>
      </c>
      <c r="DL154" s="7">
        <f t="shared" si="121"/>
        <v>-0.44146342632412505</v>
      </c>
      <c r="DM154" s="7">
        <f t="shared" si="121"/>
        <v>0.38001416196415594</v>
      </c>
      <c r="DN154" s="7">
        <f t="shared" si="121"/>
        <v>-0.39872299639987352</v>
      </c>
      <c r="DO154" s="7">
        <f t="shared" si="121"/>
        <v>-2.7216125878500641E-2</v>
      </c>
      <c r="DP154" s="7">
        <f t="shared" si="121"/>
        <v>-0.27451597696454444</v>
      </c>
      <c r="DQ154" s="7">
        <f t="shared" si="121"/>
        <v>0.45639626270041678</v>
      </c>
      <c r="DR154" s="7">
        <f t="shared" si="135"/>
        <v>0.39362331993057165</v>
      </c>
      <c r="DS154" s="7">
        <f t="shared" si="135"/>
        <v>-0.20906608829023909</v>
      </c>
      <c r="DT154" s="7">
        <f t="shared" si="135"/>
        <v>-7.2868370085691581E-2</v>
      </c>
      <c r="DU154" s="7">
        <f t="shared" si="135"/>
        <v>-7.1667275277986775E-2</v>
      </c>
      <c r="DV154" s="7">
        <f t="shared" si="135"/>
        <v>-0.31194166789920885</v>
      </c>
      <c r="DW154" s="7">
        <f t="shared" si="135"/>
        <v>0.41565631160849037</v>
      </c>
      <c r="DX154" s="7">
        <f t="shared" si="135"/>
        <v>6.6637040328707542E-3</v>
      </c>
      <c r="DY154" s="7">
        <f t="shared" si="135"/>
        <v>0.10922094546022088</v>
      </c>
      <c r="DZ154" s="7">
        <f t="shared" si="135"/>
        <v>4.3730353914206432E-3</v>
      </c>
      <c r="EA154" s="7">
        <f t="shared" si="135"/>
        <v>-0.44291317917516793</v>
      </c>
      <c r="EB154" s="7">
        <f t="shared" si="135"/>
        <v>0.44508801074738358</v>
      </c>
      <c r="EC154" s="7">
        <f t="shared" si="135"/>
        <v>0.4580436244490711</v>
      </c>
      <c r="ED154" s="7">
        <f t="shared" si="135"/>
        <v>-0.43139473577343246</v>
      </c>
      <c r="EE154" s="7">
        <f t="shared" si="135"/>
        <v>0.21638159761144582</v>
      </c>
      <c r="EF154" s="7">
        <f t="shared" si="135"/>
        <v>1.4567409258074537E-2</v>
      </c>
      <c r="EG154" s="7">
        <f t="shared" si="135"/>
        <v>0.41005593162912479</v>
      </c>
      <c r="EH154" s="7">
        <f t="shared" si="111"/>
        <v>-0.2558887606060869</v>
      </c>
      <c r="EI154" s="7">
        <f t="shared" si="111"/>
        <v>5.4534179392939475E-2</v>
      </c>
      <c r="EJ154" s="7">
        <f t="shared" si="111"/>
        <v>3.6184541715460927E-2</v>
      </c>
      <c r="EK154" s="7">
        <f t="shared" si="111"/>
        <v>0.24446898909780135</v>
      </c>
      <c r="EL154" s="7">
        <f t="shared" si="111"/>
        <v>0.25665323561479414</v>
      </c>
      <c r="EM154" s="7">
        <f t="shared" si="111"/>
        <v>0.4966972141339987</v>
      </c>
      <c r="EN154" s="7">
        <f t="shared" ref="EJ154:EY180" si="136">IF(MOD(EN$3/$J154,1)&gt;0.5,-(1-MOD(EN$3/$J154,1)),MOD(EN$3/$J154,1))</f>
        <v>0.15708187440583199</v>
      </c>
      <c r="EO154" s="7">
        <f t="shared" si="136"/>
        <v>0.21655737287296795</v>
      </c>
      <c r="EP154" s="7">
        <f t="shared" si="136"/>
        <v>-0.48491140880685801</v>
      </c>
      <c r="EQ154" s="7">
        <f t="shared" si="136"/>
        <v>-7.3235693889744269E-2</v>
      </c>
      <c r="ER154" s="7">
        <f t="shared" si="136"/>
        <v>0.46106411681655235</v>
      </c>
      <c r="ES154" s="7">
        <f t="shared" si="136"/>
        <v>0.4087622017682655</v>
      </c>
      <c r="ET154" s="7">
        <f t="shared" si="136"/>
        <v>-0.45661237963023105</v>
      </c>
      <c r="EU154" s="7">
        <f t="shared" si="136"/>
        <v>0.34087589787946371</v>
      </c>
      <c r="EV154" s="7">
        <f t="shared" si="136"/>
        <v>-0.2969025694829619</v>
      </c>
      <c r="EW154" s="7">
        <f t="shared" si="136"/>
        <v>-2.6385725828403039E-2</v>
      </c>
      <c r="EX154" s="7">
        <f t="shared" si="136"/>
        <v>-0.28805249294349089</v>
      </c>
      <c r="EY154" s="7">
        <f t="shared" si="136"/>
        <v>0.22182271628677697</v>
      </c>
      <c r="EZ154" s="7">
        <f t="shared" si="129"/>
        <v>0.30625094690280186</v>
      </c>
      <c r="FA154" s="7">
        <f t="shared" si="129"/>
        <v>8.1088404713732132E-2</v>
      </c>
      <c r="FB154" s="7">
        <f t="shared" si="129"/>
        <v>-8.815869978056412E-2</v>
      </c>
      <c r="FC154" s="7">
        <f t="shared" si="129"/>
        <v>3.5023725311627008E-2</v>
      </c>
      <c r="FD154" s="7">
        <f t="shared" si="129"/>
        <v>0.20153263323040971</v>
      </c>
      <c r="FE154" s="7">
        <f t="shared" si="129"/>
        <v>0</v>
      </c>
      <c r="FF154" s="7">
        <f t="shared" si="129"/>
        <v>-5.5255342383834782E-2</v>
      </c>
      <c r="FG154" s="7">
        <f t="shared" si="129"/>
        <v>0.38968746773997509</v>
      </c>
      <c r="FH154" s="7">
        <f t="shared" si="129"/>
        <v>-2.0082273262914896E-2</v>
      </c>
      <c r="FI154" s="7">
        <f t="shared" si="129"/>
        <v>0.45534690755698648</v>
      </c>
      <c r="FJ154" s="7">
        <f t="shared" si="129"/>
        <v>0.10001086326650466</v>
      </c>
      <c r="FK154" s="7">
        <f t="shared" si="129"/>
        <v>-0.27536268692387011</v>
      </c>
      <c r="FL154" s="7">
        <f t="shared" si="129"/>
        <v>-3.435953989378504E-2</v>
      </c>
      <c r="FM154" s="7">
        <f t="shared" si="129"/>
        <v>0.23236000982018368</v>
      </c>
      <c r="FN154" s="7">
        <f t="shared" si="129"/>
        <v>0.41771700332915884</v>
      </c>
      <c r="FO154" s="7">
        <f t="shared" si="129"/>
        <v>-5.3744387158133122E-2</v>
      </c>
      <c r="FP154" s="7">
        <f t="shared" si="126"/>
        <v>0.32031537479703331</v>
      </c>
      <c r="FQ154" s="7">
        <f t="shared" si="126"/>
        <v>-0.39855432474183772</v>
      </c>
      <c r="FR154" s="7">
        <f t="shared" si="126"/>
        <v>0.19796042355909549</v>
      </c>
      <c r="FS154" s="7">
        <f t="shared" si="126"/>
        <v>0.37092688401874341</v>
      </c>
      <c r="FT154" s="7">
        <f t="shared" si="126"/>
        <v>-0.32695825879797979</v>
      </c>
      <c r="FU154" s="7">
        <f t="shared" si="126"/>
        <v>0.44358725457307302</v>
      </c>
      <c r="FV154" s="7">
        <f t="shared" si="126"/>
        <v>-0.1924589367433942</v>
      </c>
      <c r="FW154" s="7">
        <f t="shared" si="126"/>
        <v>-0.10442485386197653</v>
      </c>
      <c r="FX154" s="7">
        <f t="shared" si="126"/>
        <v>-0.32430695531297715</v>
      </c>
      <c r="FY154" s="7">
        <f t="shared" si="126"/>
        <v>0.30248593366699428</v>
      </c>
      <c r="FZ154" s="7">
        <f t="shared" si="126"/>
        <v>0.2509200417759061</v>
      </c>
      <c r="GA154" s="7">
        <f t="shared" si="126"/>
        <v>3.1058887042036076E-2</v>
      </c>
      <c r="GB154" s="7">
        <f t="shared" si="126"/>
        <v>3.1754024158090033E-2</v>
      </c>
      <c r="GC154" s="7">
        <f t="shared" si="126"/>
        <v>-0.12554553538348046</v>
      </c>
      <c r="GD154" s="7">
        <f t="shared" si="126"/>
        <v>-5.4329190853422915E-2</v>
      </c>
      <c r="GE154" s="7">
        <f t="shared" si="126"/>
        <v>-3.7614298477137709E-2</v>
      </c>
      <c r="GF154" s="7">
        <f t="shared" si="130"/>
        <v>-0.23690652016057356</v>
      </c>
      <c r="GG154" s="7">
        <f t="shared" si="130"/>
        <v>0.1987861090633487</v>
      </c>
      <c r="GH154" s="7">
        <f t="shared" si="130"/>
        <v>2.1195226811869361E-2</v>
      </c>
      <c r="GI154" s="7">
        <f t="shared" si="130"/>
        <v>-0.2343011523956875</v>
      </c>
      <c r="GJ154" s="7">
        <f t="shared" si="130"/>
        <v>0.3341701237518464</v>
      </c>
      <c r="GK154" s="7">
        <f t="shared" si="130"/>
        <v>0.26733400139762864</v>
      </c>
    </row>
    <row r="155" spans="6:193">
      <c r="F155" s="20">
        <v>153</v>
      </c>
      <c r="G155">
        <f>'Class data q'!J154</f>
        <v>1.1772100199862741E-19</v>
      </c>
      <c r="H155" s="20">
        <f>'Class data q'!K154</f>
        <v>2.0471949450549288E-20</v>
      </c>
      <c r="J155" s="89">
        <v>1.1121628772742515E-19</v>
      </c>
      <c r="K155" s="7">
        <f t="shared" si="119"/>
        <v>0.44210540705471812</v>
      </c>
      <c r="L155" s="7">
        <f t="shared" si="132"/>
        <v>0.23684436578101753</v>
      </c>
      <c r="M155" s="7">
        <f t="shared" si="132"/>
        <v>-0.20912866219496173</v>
      </c>
      <c r="N155" s="7">
        <f t="shared" si="132"/>
        <v>-0.40159563313752855</v>
      </c>
      <c r="O155" s="7">
        <f t="shared" si="132"/>
        <v>-0.20624102746066697</v>
      </c>
      <c r="P155" s="7">
        <f t="shared" si="132"/>
        <v>-0.39458037965255244</v>
      </c>
      <c r="Q155" s="7">
        <f t="shared" si="132"/>
        <v>0.23950243669060001</v>
      </c>
      <c r="R155" s="7">
        <f t="shared" si="132"/>
        <v>-0.18035613732808997</v>
      </c>
      <c r="S155" s="7">
        <f t="shared" si="132"/>
        <v>0.38467722885945932</v>
      </c>
      <c r="T155" s="7">
        <f t="shared" si="132"/>
        <v>9.4158561690940168E-3</v>
      </c>
      <c r="U155" s="7">
        <f t="shared" si="132"/>
        <v>-2.2800139300361622E-2</v>
      </c>
      <c r="V155" s="7">
        <f t="shared" si="132"/>
        <v>8.2073587029085182E-2</v>
      </c>
      <c r="W155" s="7">
        <f t="shared" si="132"/>
        <v>7.3828313042987759E-2</v>
      </c>
      <c r="X155" s="7">
        <f t="shared" si="132"/>
        <v>0.11160578838090895</v>
      </c>
      <c r="Y155" s="7">
        <f t="shared" si="132"/>
        <v>0.36013838951968391</v>
      </c>
      <c r="Z155" s="7">
        <f t="shared" si="132"/>
        <v>2.0939097445246801E-2</v>
      </c>
      <c r="AA155" s="7">
        <f t="shared" si="133"/>
        <v>-4.8485011877792417E-2</v>
      </c>
      <c r="AB155" s="7">
        <f t="shared" si="133"/>
        <v>0.19245387441166262</v>
      </c>
      <c r="AC155" s="7">
        <f t="shared" si="133"/>
        <v>-0.14949100438718244</v>
      </c>
      <c r="AD155" s="7">
        <f t="shared" si="133"/>
        <v>0.17739456522638175</v>
      </c>
      <c r="AE155" s="7">
        <f t="shared" si="133"/>
        <v>0.38372697247974585</v>
      </c>
      <c r="AF155" s="7">
        <f t="shared" si="133"/>
        <v>-0.21568583454293488</v>
      </c>
      <c r="AG155" s="7">
        <f t="shared" si="133"/>
        <v>0.44048539531105158</v>
      </c>
      <c r="AH155" s="7">
        <f t="shared" si="133"/>
        <v>-0.1636613919413703</v>
      </c>
      <c r="AI155" s="7">
        <f t="shared" si="133"/>
        <v>-0.19049372553490684</v>
      </c>
      <c r="AJ155" s="7">
        <f t="shared" si="133"/>
        <v>-1.1599385057706968E-2</v>
      </c>
      <c r="AK155" s="7">
        <f t="shared" si="133"/>
        <v>-0.2044924549407483</v>
      </c>
      <c r="AL155" s="7">
        <f t="shared" si="133"/>
        <v>-0.36460641034182117</v>
      </c>
      <c r="AM155" s="7">
        <f t="shared" si="133"/>
        <v>1.7613425025047036E-3</v>
      </c>
      <c r="AN155" s="7">
        <f t="shared" si="133"/>
        <v>-0.35813941868491384</v>
      </c>
      <c r="AO155" s="7">
        <f t="shared" si="133"/>
        <v>0.38512026267062716</v>
      </c>
      <c r="AP155" s="7">
        <f t="shared" si="133"/>
        <v>-1.3527033935794464E-2</v>
      </c>
      <c r="AQ155" s="7">
        <f t="shared" si="131"/>
        <v>0.49775798809952576</v>
      </c>
      <c r="AR155" s="7">
        <f t="shared" si="131"/>
        <v>0.38512026267062716</v>
      </c>
      <c r="AS155" s="7">
        <f t="shared" si="131"/>
        <v>8.4443910973837077E-2</v>
      </c>
      <c r="AT155" s="7">
        <f t="shared" si="131"/>
        <v>0.38512026267062716</v>
      </c>
      <c r="AU155" s="7">
        <f t="shared" si="131"/>
        <v>-1.3527033935794464E-2</v>
      </c>
      <c r="AV155" s="7">
        <f t="shared" si="131"/>
        <v>0.38512026267062716</v>
      </c>
      <c r="AW155" s="7">
        <f t="shared" si="131"/>
        <v>-1.3527033935794464E-2</v>
      </c>
      <c r="AX155" s="7">
        <f t="shared" si="131"/>
        <v>-1.3527033935794464E-2</v>
      </c>
      <c r="AY155" s="7">
        <f t="shared" si="131"/>
        <v>0.38512026267062716</v>
      </c>
      <c r="AZ155" s="7">
        <f t="shared" si="131"/>
        <v>-1.3527033935794464E-2</v>
      </c>
      <c r="BA155" s="7">
        <f t="shared" si="131"/>
        <v>0.49775798809952576</v>
      </c>
      <c r="BB155" s="7">
        <f t="shared" si="131"/>
        <v>-0.31420338563258365</v>
      </c>
      <c r="BC155" s="7">
        <f t="shared" si="131"/>
        <v>-0.11074270651782303</v>
      </c>
      <c r="BD155" s="7">
        <f t="shared" si="131"/>
        <v>0.38512026267062716</v>
      </c>
      <c r="BE155" s="7">
        <f t="shared" si="131"/>
        <v>-0.31420338563258365</v>
      </c>
      <c r="BF155" s="7">
        <f t="shared" si="131"/>
        <v>0.38512026267062716</v>
      </c>
      <c r="BG155" s="7">
        <f t="shared" si="128"/>
        <v>0.49775798809952576</v>
      </c>
      <c r="BH155" s="7">
        <f t="shared" si="128"/>
        <v>0.49775798809952576</v>
      </c>
      <c r="BI155" s="7">
        <f t="shared" si="128"/>
        <v>-0.11074270651782303</v>
      </c>
      <c r="BJ155" s="7">
        <f t="shared" si="128"/>
        <v>-0.11239337107764147</v>
      </c>
      <c r="BK155" s="7">
        <f t="shared" si="128"/>
        <v>0.37917907586489363</v>
      </c>
      <c r="BL155" s="7">
        <f t="shared" si="128"/>
        <v>-5.0230058295613222E-2</v>
      </c>
      <c r="BM155" s="7">
        <f t="shared" si="128"/>
        <v>0.12498330004996294</v>
      </c>
      <c r="BN155" s="7">
        <f t="shared" si="128"/>
        <v>9.2859159145154341E-11</v>
      </c>
      <c r="BO155" s="7">
        <f t="shared" si="128"/>
        <v>3.7666884074722406E-11</v>
      </c>
      <c r="BP155" s="7">
        <f t="shared" si="128"/>
        <v>8.8982880283737917E-10</v>
      </c>
      <c r="BQ155" s="7">
        <f t="shared" si="128"/>
        <v>5.4407289586903423E-9</v>
      </c>
      <c r="BR155" s="7">
        <f t="shared" si="128"/>
        <v>2.5255190172341513E-8</v>
      </c>
      <c r="BS155" s="7">
        <f t="shared" si="128"/>
        <v>-2.7223889809135926E-11</v>
      </c>
      <c r="BT155" s="7">
        <f t="shared" si="128"/>
        <v>3.352662034096297E-11</v>
      </c>
      <c r="BU155" s="7">
        <f t="shared" si="128"/>
        <v>0.44210540705471812</v>
      </c>
      <c r="BV155" s="7">
        <f t="shared" si="128"/>
        <v>0.23684436578101753</v>
      </c>
      <c r="BW155" s="7">
        <f t="shared" si="127"/>
        <v>-0.20912866219496173</v>
      </c>
      <c r="BX155" s="7">
        <f t="shared" si="127"/>
        <v>-0.40159563313752855</v>
      </c>
      <c r="BY155" s="7">
        <f t="shared" si="127"/>
        <v>-0.20624102746066697</v>
      </c>
      <c r="BZ155" s="7">
        <f t="shared" si="127"/>
        <v>-0.23874357552078029</v>
      </c>
      <c r="CA155" s="7">
        <f t="shared" si="127"/>
        <v>0.14144040488581755</v>
      </c>
      <c r="CB155" s="7">
        <f t="shared" si="127"/>
        <v>1.2073237161711159E-2</v>
      </c>
      <c r="CC155" s="7">
        <f t="shared" si="127"/>
        <v>-0.24183516215254741</v>
      </c>
      <c r="CD155" s="7">
        <f t="shared" si="127"/>
        <v>-0.28012536945821243</v>
      </c>
      <c r="CE155" s="7">
        <f t="shared" si="127"/>
        <v>-0.30487089306818627</v>
      </c>
      <c r="CF155" s="7">
        <f t="shared" si="127"/>
        <v>-4.1664602987285804E-2</v>
      </c>
      <c r="CG155" s="7">
        <f t="shared" si="127"/>
        <v>-5.6978599187458734E-2</v>
      </c>
      <c r="CH155" s="7">
        <f t="shared" si="127"/>
        <v>0.38168562587928001</v>
      </c>
      <c r="CI155" s="7">
        <f t="shared" si="127"/>
        <v>0.19273811252694983</v>
      </c>
      <c r="CJ155" s="7">
        <f t="shared" si="127"/>
        <v>0.35022089840605375</v>
      </c>
      <c r="CK155" s="7">
        <f t="shared" si="127"/>
        <v>0.3279353166757204</v>
      </c>
      <c r="CL155" s="7">
        <f t="shared" si="134"/>
        <v>-0.14380720339199904</v>
      </c>
      <c r="CM155" s="7">
        <f t="shared" si="134"/>
        <v>-7.6481034642164047E-2</v>
      </c>
      <c r="CN155" s="7">
        <f t="shared" si="134"/>
        <v>-0.30694074660402748</v>
      </c>
      <c r="CO155" s="7">
        <f t="shared" si="134"/>
        <v>0.14940879049026989</v>
      </c>
      <c r="CP155" s="7">
        <f t="shared" si="134"/>
        <v>0.11912823722035881</v>
      </c>
      <c r="CQ155" s="7">
        <f t="shared" si="134"/>
        <v>-0.22806914699430081</v>
      </c>
      <c r="CR155" s="7">
        <f t="shared" si="134"/>
        <v>-0.30925446807904677</v>
      </c>
      <c r="CS155" s="7">
        <f t="shared" si="134"/>
        <v>8.0909737911941448E-2</v>
      </c>
      <c r="CT155" s="7">
        <f t="shared" si="134"/>
        <v>9.2690138019634105E-2</v>
      </c>
      <c r="CU155" s="7">
        <f t="shared" si="134"/>
        <v>2.2897484214212227E-2</v>
      </c>
      <c r="CV155" s="7">
        <f t="shared" si="134"/>
        <v>0.10318808132842605</v>
      </c>
      <c r="CW155" s="7">
        <f t="shared" si="134"/>
        <v>0.44288805468582204</v>
      </c>
      <c r="CX155" s="7">
        <f t="shared" si="134"/>
        <v>-0.3200972515291225</v>
      </c>
      <c r="CY155" s="7">
        <f t="shared" si="134"/>
        <v>-0.35991206331584547</v>
      </c>
      <c r="CZ155" s="7">
        <f t="shared" si="134"/>
        <v>0.32567876282090324</v>
      </c>
      <c r="DA155" s="7">
        <f t="shared" si="134"/>
        <v>0.25558484820812843</v>
      </c>
      <c r="DB155" s="7">
        <f t="shared" si="121"/>
        <v>-0.17371265513062006</v>
      </c>
      <c r="DC155" s="7">
        <f t="shared" si="121"/>
        <v>-0.22876223026262965</v>
      </c>
      <c r="DD155" s="7">
        <f t="shared" si="121"/>
        <v>-0.28421062382724194</v>
      </c>
      <c r="DE155" s="7">
        <f t="shared" si="121"/>
        <v>1.2363077030202341E-2</v>
      </c>
      <c r="DF155" s="7">
        <f t="shared" si="121"/>
        <v>-2.7515960770620795E-2</v>
      </c>
      <c r="DG155" s="7">
        <f t="shared" si="121"/>
        <v>-1.5023194581239685E-2</v>
      </c>
      <c r="DH155" s="7">
        <f t="shared" si="121"/>
        <v>3.3771347789671724E-2</v>
      </c>
      <c r="DI155" s="7">
        <f t="shared" si="121"/>
        <v>0.22132219015496504</v>
      </c>
      <c r="DJ155" s="7">
        <f t="shared" si="121"/>
        <v>-0.12217857656168518</v>
      </c>
      <c r="DK155" s="7">
        <f t="shared" si="121"/>
        <v>0.29301881122273943</v>
      </c>
      <c r="DL155" s="7">
        <f t="shared" si="121"/>
        <v>6.4820151908435264E-2</v>
      </c>
      <c r="DM155" s="7">
        <f t="shared" si="121"/>
        <v>0.22677887944162078</v>
      </c>
      <c r="DN155" s="7">
        <f t="shared" si="121"/>
        <v>0.46098273532186873</v>
      </c>
      <c r="DO155" s="7">
        <f t="shared" si="121"/>
        <v>-0.43821737358111346</v>
      </c>
      <c r="DP155" s="7">
        <f t="shared" si="121"/>
        <v>-0.46603280639553324</v>
      </c>
      <c r="DQ155" s="7">
        <f t="shared" si="121"/>
        <v>0.30762834508347225</v>
      </c>
      <c r="DR155" s="7">
        <f t="shared" si="135"/>
        <v>0.12420986672472356</v>
      </c>
      <c r="DS155" s="7">
        <f t="shared" si="135"/>
        <v>0.42778385859591239</v>
      </c>
      <c r="DT155" s="7">
        <f t="shared" si="135"/>
        <v>0.45497325123211141</v>
      </c>
      <c r="DU155" s="7">
        <f t="shared" si="135"/>
        <v>0.45624459455014232</v>
      </c>
      <c r="DV155" s="7">
        <f t="shared" si="135"/>
        <v>0.43586551864780976</v>
      </c>
      <c r="DW155" s="7">
        <f t="shared" si="135"/>
        <v>8.9044438227095846E-2</v>
      </c>
      <c r="DX155" s="7">
        <f t="shared" si="135"/>
        <v>-0.28538188145631516</v>
      </c>
      <c r="DY155" s="7">
        <f t="shared" si="135"/>
        <v>-0.17682636796325291</v>
      </c>
      <c r="DZ155" s="7">
        <f t="shared" si="135"/>
        <v>0.47824521463093639</v>
      </c>
      <c r="EA155" s="7">
        <f t="shared" si="135"/>
        <v>0.47841495530506606</v>
      </c>
      <c r="EB155" s="7">
        <f t="shared" si="135"/>
        <v>0.17868457626864398</v>
      </c>
      <c r="EC155" s="7">
        <f t="shared" si="135"/>
        <v>0.19239792579355974</v>
      </c>
      <c r="ED155" s="7">
        <f t="shared" si="135"/>
        <v>0.30942599140493066</v>
      </c>
      <c r="EE155" s="7">
        <f t="shared" si="135"/>
        <v>0.11206299182566015</v>
      </c>
      <c r="EF155" s="7">
        <f t="shared" si="135"/>
        <v>-0.1015547161194692</v>
      </c>
      <c r="EG155" s="7">
        <f t="shared" si="135"/>
        <v>8.3116508458752847E-2</v>
      </c>
      <c r="EH155" s="7">
        <f t="shared" ref="EH155:EI180" si="137">IF(MOD(EH$3/$J155,1)&gt;0.5,-(1-MOD(EH$3/$J155,1)),MOD(EH$3/$J155,1))</f>
        <v>-0.3293420084269314</v>
      </c>
      <c r="EI155" s="7">
        <f t="shared" si="137"/>
        <v>-0.17622453728660403</v>
      </c>
      <c r="EJ155" s="7">
        <f t="shared" si="136"/>
        <v>-0.19564739141925269</v>
      </c>
      <c r="EK155" s="7">
        <f t="shared" si="136"/>
        <v>8.3306067212790769E-2</v>
      </c>
      <c r="EL155" s="7">
        <f t="shared" si="136"/>
        <v>0.15468999974647124</v>
      </c>
      <c r="EM155" s="7">
        <f t="shared" si="136"/>
        <v>0.23331225049845994</v>
      </c>
      <c r="EN155" s="7">
        <f t="shared" si="136"/>
        <v>-9.1920633534829932E-3</v>
      </c>
      <c r="EO155" s="7">
        <f t="shared" si="136"/>
        <v>-0.12169921311876131</v>
      </c>
      <c r="EP155" s="7">
        <f t="shared" si="136"/>
        <v>0.31126635042299222</v>
      </c>
      <c r="EQ155" s="7">
        <f t="shared" si="136"/>
        <v>0.22063618295166165</v>
      </c>
      <c r="ER155" s="7">
        <f t="shared" si="136"/>
        <v>0.1955950778950637</v>
      </c>
      <c r="ES155" s="7">
        <f t="shared" si="136"/>
        <v>0.19872124252773782</v>
      </c>
      <c r="ET155" s="7">
        <f t="shared" si="136"/>
        <v>-0.24365014519874606</v>
      </c>
      <c r="EU155" s="7">
        <f t="shared" si="136"/>
        <v>0.30804555520952448</v>
      </c>
      <c r="EV155" s="7">
        <f t="shared" si="136"/>
        <v>-0.4312416598138169</v>
      </c>
      <c r="EW155" s="7">
        <f t="shared" si="136"/>
        <v>-0.14490307988774198</v>
      </c>
      <c r="EX155" s="7">
        <f t="shared" si="136"/>
        <v>0.4026648361403673</v>
      </c>
      <c r="EY155" s="7">
        <f t="shared" si="136"/>
        <v>-0.40856124120283255</v>
      </c>
      <c r="EZ155" s="7">
        <f t="shared" si="129"/>
        <v>-2.6759725176956017E-2</v>
      </c>
      <c r="FA155" s="7">
        <f t="shared" si="129"/>
        <v>3.3063853993830605E-2</v>
      </c>
      <c r="FB155" s="7">
        <f t="shared" si="129"/>
        <v>0.38030156983122154</v>
      </c>
      <c r="FC155" s="7">
        <f t="shared" si="129"/>
        <v>0.15404629060990693</v>
      </c>
      <c r="FD155" s="7">
        <f t="shared" si="129"/>
        <v>0.33029381588189688</v>
      </c>
      <c r="FE155" s="7">
        <f t="shared" si="129"/>
        <v>5.8487065196280996E-2</v>
      </c>
      <c r="FF155" s="7">
        <f t="shared" si="129"/>
        <v>0</v>
      </c>
      <c r="FG155" s="7">
        <f t="shared" si="129"/>
        <v>0.47096620926813748</v>
      </c>
      <c r="FH155" s="7">
        <f t="shared" si="129"/>
        <v>-0.32585278695330544</v>
      </c>
      <c r="FI155" s="7">
        <f t="shared" si="129"/>
        <v>0.41334011186751241</v>
      </c>
      <c r="FJ155" s="7">
        <f t="shared" si="129"/>
        <v>-0.39635566640288289</v>
      </c>
      <c r="FK155" s="7">
        <f t="shared" si="129"/>
        <v>-0.307339368772233</v>
      </c>
      <c r="FL155" s="7">
        <f t="shared" si="129"/>
        <v>-5.038520899819332E-2</v>
      </c>
      <c r="FM155" s="7">
        <f t="shared" si="129"/>
        <v>0.47160213685737062</v>
      </c>
      <c r="FN155" s="7">
        <f t="shared" si="129"/>
        <v>0.29786260479181692</v>
      </c>
      <c r="FO155" s="7">
        <f t="shared" si="129"/>
        <v>0.37225768985797458</v>
      </c>
      <c r="FP155" s="7">
        <f t="shared" si="126"/>
        <v>-0.21593336407649133</v>
      </c>
      <c r="FQ155" s="7">
        <f t="shared" si="126"/>
        <v>-9.253362442842672E-2</v>
      </c>
      <c r="FR155" s="7">
        <f t="shared" si="126"/>
        <v>4.6805284059729502E-2</v>
      </c>
      <c r="FS155" s="7">
        <f t="shared" si="126"/>
        <v>-0.34926271513054985</v>
      </c>
      <c r="FT155" s="7">
        <f t="shared" si="126"/>
        <v>-0.38740847800337264</v>
      </c>
      <c r="FU155" s="7">
        <f t="shared" si="126"/>
        <v>-0.47198156355219156</v>
      </c>
      <c r="FV155" s="7">
        <f t="shared" si="126"/>
        <v>0.32838818330544051</v>
      </c>
      <c r="FW155" s="7">
        <f t="shared" si="126"/>
        <v>0.18762286054671407</v>
      </c>
      <c r="FX155" s="7">
        <f t="shared" si="126"/>
        <v>0.20026854440422426</v>
      </c>
      <c r="FY155" s="7">
        <f t="shared" si="126"/>
        <v>0.14471625260149068</v>
      </c>
      <c r="FZ155" s="7">
        <f t="shared" si="126"/>
        <v>0.16006127155219474</v>
      </c>
      <c r="GA155" s="7">
        <f t="shared" si="126"/>
        <v>0.15397419618511776</v>
      </c>
      <c r="GB155" s="7">
        <f t="shared" si="126"/>
        <v>0.26740593087447451</v>
      </c>
      <c r="GC155" s="7">
        <f t="shared" si="126"/>
        <v>-0.26918468414942254</v>
      </c>
      <c r="GD155" s="7">
        <f t="shared" si="126"/>
        <v>-0.4620707153985677</v>
      </c>
      <c r="GE155" s="7">
        <f t="shared" si="126"/>
        <v>5.5982207556098729E-2</v>
      </c>
      <c r="GF155" s="7">
        <f t="shared" si="130"/>
        <v>0.41202409452625943</v>
      </c>
      <c r="GG155" s="7">
        <f t="shared" si="130"/>
        <v>9.8851178955101204E-2</v>
      </c>
      <c r="GH155" s="7">
        <f t="shared" si="130"/>
        <v>0.30168160626544704</v>
      </c>
      <c r="GI155" s="7">
        <f t="shared" si="130"/>
        <v>0.34959384468189114</v>
      </c>
      <c r="GJ155" s="7">
        <f t="shared" si="130"/>
        <v>0.11002860167627659</v>
      </c>
      <c r="GK155" s="7">
        <f t="shared" si="130"/>
        <v>-4.5073241958235144E-2</v>
      </c>
    </row>
    <row r="156" spans="6:193">
      <c r="F156" s="20">
        <v>154</v>
      </c>
      <c r="G156">
        <f>'Class data q'!J155</f>
        <v>1.1121628772742515E-19</v>
      </c>
      <c r="H156" s="20">
        <f>'Class data q'!K155</f>
        <v>1.8185694497895278E-20</v>
      </c>
      <c r="J156" s="88">
        <v>1.6359540116728507E-19</v>
      </c>
      <c r="K156" s="7">
        <f t="shared" si="119"/>
        <v>0.26107861837429058</v>
      </c>
      <c r="L156" s="7">
        <f t="shared" si="132"/>
        <v>0.36276008741456423</v>
      </c>
      <c r="M156" s="7">
        <f t="shared" si="132"/>
        <v>0.37975108362826582</v>
      </c>
      <c r="N156" s="7">
        <f t="shared" si="132"/>
        <v>9.1003936262596952E-2</v>
      </c>
      <c r="O156" s="7">
        <f t="shared" si="132"/>
        <v>0.42118997992238771</v>
      </c>
      <c r="P156" s="7">
        <f t="shared" si="132"/>
        <v>-3.2844372300360192E-2</v>
      </c>
      <c r="Q156" s="7">
        <f t="shared" si="132"/>
        <v>0.15878226790800909</v>
      </c>
      <c r="R156" s="7">
        <f t="shared" si="132"/>
        <v>4.1283562330136192E-2</v>
      </c>
      <c r="S156" s="7">
        <f t="shared" si="132"/>
        <v>0.49011614835114869</v>
      </c>
      <c r="T156" s="7">
        <f t="shared" si="132"/>
        <v>-3.3074672271932837E-2</v>
      </c>
      <c r="U156" s="7">
        <f t="shared" si="132"/>
        <v>-0.49357807803391296</v>
      </c>
      <c r="V156" s="7">
        <f t="shared" si="132"/>
        <v>0.2970188102330038</v>
      </c>
      <c r="W156" s="7">
        <f t="shared" si="132"/>
        <v>8.9666162061150079E-2</v>
      </c>
      <c r="X156" s="7">
        <f t="shared" si="132"/>
        <v>0.35657135621509806</v>
      </c>
      <c r="Y156" s="7">
        <f t="shared" si="132"/>
        <v>-0.43499409194360217</v>
      </c>
      <c r="Z156" s="7">
        <f t="shared" si="132"/>
        <v>0.17213816449674013</v>
      </c>
      <c r="AA156" s="7">
        <f t="shared" si="132"/>
        <v>-0.39261187576633239</v>
      </c>
      <c r="AB156" s="7">
        <f t="shared" si="133"/>
        <v>-0.26829134163474544</v>
      </c>
      <c r="AC156" s="7">
        <f t="shared" si="133"/>
        <v>0.1790711586422411</v>
      </c>
      <c r="AD156" s="7">
        <f t="shared" si="133"/>
        <v>0.40129622918019869</v>
      </c>
      <c r="AE156" s="7">
        <f t="shared" si="133"/>
        <v>0.14243986487821303</v>
      </c>
      <c r="AF156" s="7">
        <f t="shared" si="133"/>
        <v>0.37092509576769572</v>
      </c>
      <c r="AG156" s="7">
        <f t="shared" si="133"/>
        <v>0.29945310268562192</v>
      </c>
      <c r="AH156" s="7">
        <f t="shared" si="133"/>
        <v>0.16943777110083813</v>
      </c>
      <c r="AI156" s="7">
        <f t="shared" si="133"/>
        <v>-0.22917254983349267</v>
      </c>
      <c r="AJ156" s="7">
        <f t="shared" si="133"/>
        <v>7.6072613880569406E-2</v>
      </c>
      <c r="AK156" s="7">
        <f t="shared" si="133"/>
        <v>0.49275531099942782</v>
      </c>
      <c r="AL156" s="7">
        <f t="shared" si="133"/>
        <v>-0.31274649075123762</v>
      </c>
      <c r="AM156" s="7">
        <f t="shared" si="133"/>
        <v>-0.42139295429069534</v>
      </c>
      <c r="AN156" s="7">
        <f t="shared" si="133"/>
        <v>0.4572176026363195</v>
      </c>
      <c r="AO156" s="7">
        <f t="shared" si="133"/>
        <v>-0.49696240175396689</v>
      </c>
      <c r="AP156" s="7">
        <f t="shared" si="133"/>
        <v>-8.8147637958152281E-2</v>
      </c>
      <c r="AQ156" s="7">
        <f t="shared" si="131"/>
        <v>-6.0737890192945621E-2</v>
      </c>
      <c r="AR156" s="7">
        <f t="shared" si="131"/>
        <v>-0.49696240175396689</v>
      </c>
      <c r="AS156" s="7">
        <f t="shared" si="131"/>
        <v>0.29863021634812537</v>
      </c>
      <c r="AT156" s="7">
        <f t="shared" si="131"/>
        <v>-0.49696240175396689</v>
      </c>
      <c r="AU156" s="7">
        <f t="shared" si="131"/>
        <v>-8.8147637958152281E-2</v>
      </c>
      <c r="AV156" s="7">
        <f t="shared" si="131"/>
        <v>-0.49696240175396689</v>
      </c>
      <c r="AW156" s="7">
        <f t="shared" si="131"/>
        <v>-8.8147637958152281E-2</v>
      </c>
      <c r="AX156" s="7">
        <f t="shared" si="131"/>
        <v>-8.8147637958152281E-2</v>
      </c>
      <c r="AY156" s="7">
        <f t="shared" si="131"/>
        <v>-0.49696240175396689</v>
      </c>
      <c r="AZ156" s="7">
        <f t="shared" si="131"/>
        <v>-8.8147637958152281E-2</v>
      </c>
      <c r="BA156" s="7">
        <f t="shared" si="131"/>
        <v>-6.0737890192945621E-2</v>
      </c>
      <c r="BB156" s="7">
        <f t="shared" si="131"/>
        <v>-0.29255501985606003</v>
      </c>
      <c r="BC156" s="7">
        <f t="shared" si="131"/>
        <v>0.20541323069339823</v>
      </c>
      <c r="BD156" s="7">
        <f t="shared" si="131"/>
        <v>-0.49696240175396689</v>
      </c>
      <c r="BE156" s="7">
        <f t="shared" si="131"/>
        <v>-0.29255501985606003</v>
      </c>
      <c r="BF156" s="7">
        <f t="shared" si="131"/>
        <v>-0.49696240175396689</v>
      </c>
      <c r="BG156" s="7">
        <f t="shared" si="128"/>
        <v>-6.0737890192945621E-2</v>
      </c>
      <c r="BH156" s="7">
        <f t="shared" si="128"/>
        <v>-6.0737890192945621E-2</v>
      </c>
      <c r="BI156" s="7">
        <f t="shared" si="128"/>
        <v>0.20541323069339823</v>
      </c>
      <c r="BJ156" s="7">
        <f t="shared" si="128"/>
        <v>0.16481525798180563</v>
      </c>
      <c r="BK156" s="7">
        <f t="shared" si="128"/>
        <v>-0.29925406811663358</v>
      </c>
      <c r="BL156" s="7">
        <f t="shared" si="128"/>
        <v>-0.39379820241804331</v>
      </c>
      <c r="BM156" s="7">
        <f t="shared" si="128"/>
        <v>-0.31415954304996996</v>
      </c>
      <c r="BN156" s="7">
        <f t="shared" si="128"/>
        <v>6.3128002914054264E-11</v>
      </c>
      <c r="BO156" s="7">
        <f t="shared" si="128"/>
        <v>2.5606899626513607E-11</v>
      </c>
      <c r="BP156" s="7">
        <f t="shared" si="128"/>
        <v>6.049281059148894E-10</v>
      </c>
      <c r="BQ156" s="7">
        <f t="shared" si="128"/>
        <v>3.6987450319455775E-9</v>
      </c>
      <c r="BR156" s="7">
        <f t="shared" si="128"/>
        <v>1.716911647134773E-8</v>
      </c>
      <c r="BS156" s="7">
        <f t="shared" si="128"/>
        <v>-1.8507528842803822E-11</v>
      </c>
      <c r="BT156" s="7">
        <f t="shared" si="128"/>
        <v>2.2792243716899354E-11</v>
      </c>
      <c r="BU156" s="7">
        <f t="shared" si="128"/>
        <v>0.26107861837429058</v>
      </c>
      <c r="BV156" s="7">
        <f t="shared" si="128"/>
        <v>0.36276008741456423</v>
      </c>
      <c r="BW156" s="7">
        <f t="shared" si="127"/>
        <v>0.37975108362826582</v>
      </c>
      <c r="BX156" s="7">
        <f t="shared" si="127"/>
        <v>9.1003936262596952E-2</v>
      </c>
      <c r="BY156" s="7">
        <f t="shared" si="127"/>
        <v>0.42118997992238771</v>
      </c>
      <c r="BZ156" s="7">
        <f t="shared" si="127"/>
        <v>0.47804554488397</v>
      </c>
      <c r="CA156" s="7">
        <f t="shared" si="127"/>
        <v>5.6678952172241948E-2</v>
      </c>
      <c r="CB156" s="7">
        <f t="shared" si="127"/>
        <v>0.28890661273420015</v>
      </c>
      <c r="CC156" s="7">
        <f t="shared" si="127"/>
        <v>0.43646799693613447</v>
      </c>
      <c r="CD156" s="7">
        <f t="shared" si="127"/>
        <v>5.0786806938035944E-2</v>
      </c>
      <c r="CE156" s="7">
        <f t="shared" si="127"/>
        <v>-0.2467347463491274</v>
      </c>
      <c r="CF156" s="7">
        <f t="shared" si="127"/>
        <v>0.17342265259553358</v>
      </c>
      <c r="CG156" s="7">
        <f t="shared" si="127"/>
        <v>0.24196342946180804</v>
      </c>
      <c r="CH156" s="7">
        <f t="shared" si="127"/>
        <v>-0.13964681514914545</v>
      </c>
      <c r="CI156" s="7">
        <f t="shared" si="127"/>
        <v>-2.6874997589249716E-2</v>
      </c>
      <c r="CJ156" s="7">
        <f t="shared" si="127"/>
        <v>0.36088470082510149</v>
      </c>
      <c r="CK156" s="7">
        <f t="shared" si="127"/>
        <v>0.18346290588569336</v>
      </c>
      <c r="CL156" s="7">
        <f t="shared" si="134"/>
        <v>0.10398353172304731</v>
      </c>
      <c r="CM156" s="7">
        <f t="shared" si="134"/>
        <v>-3.781417973243606E-3</v>
      </c>
      <c r="CN156" s="7">
        <f t="shared" si="134"/>
        <v>-9.0400149788393946E-2</v>
      </c>
      <c r="CO156" s="7">
        <f t="shared" si="134"/>
        <v>-8.119043597993425E-3</v>
      </c>
      <c r="CP156" s="7">
        <f t="shared" si="134"/>
        <v>-0.43219913401298982</v>
      </c>
      <c r="CQ156" s="7">
        <f t="shared" si="134"/>
        <v>-0.43590759202851359</v>
      </c>
      <c r="CR156" s="7">
        <f t="shared" si="134"/>
        <v>0.10103771364515524</v>
      </c>
      <c r="CS156" s="7">
        <f t="shared" si="134"/>
        <v>0.34007166182530923</v>
      </c>
      <c r="CT156" s="7">
        <f t="shared" si="134"/>
        <v>3.6480556422105792E-2</v>
      </c>
      <c r="CU156" s="7">
        <f t="shared" si="134"/>
        <v>0.37068706984121036</v>
      </c>
      <c r="CV156" s="7">
        <f t="shared" si="134"/>
        <v>0.37252856662050249</v>
      </c>
      <c r="CW156" s="7">
        <f t="shared" si="134"/>
        <v>0.46335798457136157</v>
      </c>
      <c r="CX156" s="7">
        <f t="shared" si="134"/>
        <v>-0.29656181882900956</v>
      </c>
      <c r="CY156" s="7">
        <f t="shared" si="134"/>
        <v>-0.3236289339917251</v>
      </c>
      <c r="CZ156" s="7">
        <f t="shared" si="134"/>
        <v>-0.33562493286315132</v>
      </c>
      <c r="DA156" s="7">
        <f t="shared" si="134"/>
        <v>5.5325610679693327E-2</v>
      </c>
      <c r="DB156" s="7">
        <f t="shared" si="121"/>
        <v>0.48277939864795272</v>
      </c>
      <c r="DC156" s="7">
        <f t="shared" si="121"/>
        <v>-0.15551834489552796</v>
      </c>
      <c r="DD156" s="7">
        <f t="shared" si="121"/>
        <v>-0.19321356400746126</v>
      </c>
      <c r="DE156" s="7">
        <f t="shared" si="121"/>
        <v>0.32857946243293712</v>
      </c>
      <c r="DF156" s="7">
        <f t="shared" si="121"/>
        <v>-1.8706045453152242E-2</v>
      </c>
      <c r="DG156" s="7">
        <f t="shared" si="121"/>
        <v>-1.0213147308607673E-2</v>
      </c>
      <c r="DH156" s="7">
        <f t="shared" si="121"/>
        <v>-0.33669192386724034</v>
      </c>
      <c r="DI156" s="7">
        <f t="shared" si="121"/>
        <v>0.15046041762242884</v>
      </c>
      <c r="DJ156" s="7">
        <f t="shared" si="121"/>
        <v>0.23711464648803027</v>
      </c>
      <c r="DK156" s="7">
        <f t="shared" si="121"/>
        <v>-0.16044894710841096</v>
      </c>
      <c r="DL156" s="7">
        <f t="shared" si="121"/>
        <v>-7.4361050439875065E-2</v>
      </c>
      <c r="DM156" s="7">
        <f t="shared" si="121"/>
        <v>0.11469420365668093</v>
      </c>
      <c r="DN156" s="7">
        <f t="shared" si="121"/>
        <v>0.27391190315555214</v>
      </c>
      <c r="DO156" s="7">
        <f t="shared" si="121"/>
        <v>-5.6688132409182579E-2</v>
      </c>
      <c r="DP156" s="7">
        <f t="shared" si="121"/>
        <v>-0.35629668754934762</v>
      </c>
      <c r="DQ156" s="7">
        <f t="shared" si="121"/>
        <v>0.16965771344530989</v>
      </c>
      <c r="DR156" s="7">
        <f t="shared" si="135"/>
        <v>-0.31468534256892999</v>
      </c>
      <c r="DS156" s="7">
        <f t="shared" si="135"/>
        <v>-0.46795861114581161</v>
      </c>
      <c r="DT156" s="7">
        <f t="shared" si="135"/>
        <v>0.1908748855492961</v>
      </c>
      <c r="DU156" s="7">
        <f t="shared" si="135"/>
        <v>0.19173917686341291</v>
      </c>
      <c r="DV156" s="7">
        <f t="shared" si="135"/>
        <v>-0.10281395493307999</v>
      </c>
      <c r="DW156" s="7">
        <f t="shared" si="135"/>
        <v>-1.8416959226978058E-2</v>
      </c>
      <c r="DX156" s="7">
        <f t="shared" si="135"/>
        <v>0.40686383673898519</v>
      </c>
      <c r="DY156" s="7">
        <f t="shared" si="135"/>
        <v>0.48066261798160292</v>
      </c>
      <c r="DZ156" s="7">
        <f t="shared" si="135"/>
        <v>-0.47312951539961201</v>
      </c>
      <c r="EA156" s="7">
        <f t="shared" si="135"/>
        <v>-0.27126681883989434</v>
      </c>
      <c r="EB156" s="7">
        <f t="shared" si="135"/>
        <v>-0.27765205845900853</v>
      </c>
      <c r="EC156" s="7">
        <f t="shared" si="135"/>
        <v>-0.26832937691913905</v>
      </c>
      <c r="ED156" s="7">
        <f t="shared" si="135"/>
        <v>-0.18877074064727228</v>
      </c>
      <c r="EE156" s="7">
        <f t="shared" si="135"/>
        <v>-0.28346728584177439</v>
      </c>
      <c r="EF156" s="7">
        <f t="shared" si="135"/>
        <v>-0.42869000176766403</v>
      </c>
      <c r="EG156" s="7">
        <f t="shared" si="135"/>
        <v>-2.24469156807654E-2</v>
      </c>
      <c r="EH156" s="7">
        <f t="shared" si="137"/>
        <v>9.627971053914941E-2</v>
      </c>
      <c r="EI156" s="7">
        <f t="shared" si="137"/>
        <v>0.16089702742768175</v>
      </c>
      <c r="EJ156" s="7">
        <f t="shared" si="136"/>
        <v>0.14769288037775574</v>
      </c>
      <c r="EK156" s="7">
        <f t="shared" si="136"/>
        <v>1.7157760382288334E-2</v>
      </c>
      <c r="EL156" s="7">
        <f t="shared" si="136"/>
        <v>-0.2544883686836299</v>
      </c>
      <c r="EM156" s="7">
        <f t="shared" si="136"/>
        <v>-0.24051478509023738</v>
      </c>
      <c r="EN156" s="7">
        <f t="shared" si="136"/>
        <v>-4.5724806180742927E-2</v>
      </c>
      <c r="EO156" s="7">
        <f t="shared" si="136"/>
        <v>-0.16168581885000766</v>
      </c>
      <c r="EP156" s="7">
        <f t="shared" si="136"/>
        <v>0.49230565166259321</v>
      </c>
      <c r="EQ156" s="7">
        <f t="shared" si="136"/>
        <v>0.31226554591857969</v>
      </c>
      <c r="ER156" s="7">
        <f t="shared" si="136"/>
        <v>-0.26615587212932201</v>
      </c>
      <c r="ES156" s="7">
        <f t="shared" si="136"/>
        <v>0.41579464332933602</v>
      </c>
      <c r="ET156" s="7">
        <f t="shared" si="136"/>
        <v>0.31680669790129912</v>
      </c>
      <c r="EU156" s="7">
        <f t="shared" si="136"/>
        <v>0.29273702752801789</v>
      </c>
      <c r="EV156" s="7">
        <f t="shared" si="136"/>
        <v>0.34718048280425595</v>
      </c>
      <c r="EW156" s="7">
        <f t="shared" si="136"/>
        <v>-0.45815931485939032</v>
      </c>
      <c r="EX156" s="7">
        <f t="shared" si="136"/>
        <v>0.1947901123816278</v>
      </c>
      <c r="EY156" s="7">
        <f t="shared" si="136"/>
        <v>0.24417177680850255</v>
      </c>
      <c r="EZ156" s="7">
        <f t="shared" si="129"/>
        <v>-9.7143555850614405E-2</v>
      </c>
      <c r="FA156" s="7">
        <f t="shared" si="129"/>
        <v>0.10579751832439932</v>
      </c>
      <c r="FB156" s="7">
        <f t="shared" si="129"/>
        <v>0.46028591985471312</v>
      </c>
      <c r="FC156" s="7">
        <f t="shared" si="129"/>
        <v>0.46437510055491193</v>
      </c>
      <c r="FD156" s="7">
        <f t="shared" si="129"/>
        <v>-0.41580737803534729</v>
      </c>
      <c r="FE156" s="7">
        <f t="shared" si="129"/>
        <v>-0.28041374538241837</v>
      </c>
      <c r="FF156" s="7">
        <f t="shared" si="129"/>
        <v>-0.32017473025601417</v>
      </c>
      <c r="FG156" s="7">
        <f t="shared" si="129"/>
        <v>0</v>
      </c>
      <c r="FH156" s="7">
        <f t="shared" si="129"/>
        <v>0.37433642957716984</v>
      </c>
      <c r="FI156" s="7">
        <f t="shared" si="129"/>
        <v>0.12325731774728865</v>
      </c>
      <c r="FJ156" s="7">
        <f t="shared" si="129"/>
        <v>-0.28692562342830286</v>
      </c>
      <c r="FK156" s="7">
        <f t="shared" si="129"/>
        <v>-0.44999867944184757</v>
      </c>
      <c r="FL156" s="7">
        <f t="shared" si="129"/>
        <v>0.34270892516229878</v>
      </c>
      <c r="FM156" s="7">
        <f t="shared" si="129"/>
        <v>0.18001533694570071</v>
      </c>
      <c r="FN156" s="7">
        <f t="shared" si="129"/>
        <v>7.5492086781451917E-2</v>
      </c>
      <c r="FO156" s="7">
        <f t="shared" si="129"/>
        <v>0.39803015377751194</v>
      </c>
      <c r="FP156" s="7">
        <f t="shared" si="126"/>
        <v>-8.0950108217173522E-2</v>
      </c>
      <c r="FQ156" s="7">
        <f t="shared" si="126"/>
        <v>1.1838167504890862E-2</v>
      </c>
      <c r="FR156" s="7">
        <f t="shared" si="126"/>
        <v>-0.432992281492659</v>
      </c>
      <c r="FS156" s="7">
        <f t="shared" si="126"/>
        <v>0.2626431312892521</v>
      </c>
      <c r="FT156" s="7">
        <f t="shared" si="126"/>
        <v>0.34624009102103059</v>
      </c>
      <c r="FU156" s="7">
        <f t="shared" si="126"/>
        <v>3.8785545731915061E-2</v>
      </c>
      <c r="FV156" s="7">
        <f t="shared" si="126"/>
        <v>0.10481915760048555</v>
      </c>
      <c r="FW156" s="7">
        <f t="shared" si="126"/>
        <v>0.28982225510949178</v>
      </c>
      <c r="FX156" s="7">
        <f t="shared" ref="FX156:GK180" si="138">IF(MOD(FX$3/$J156,1)&gt;0.5,-(1-MOD(FX$3/$J156,1)),MOD(FX$3/$J156,1))</f>
        <v>-0.45598952125852676</v>
      </c>
      <c r="FY156" s="7">
        <f t="shared" si="138"/>
        <v>5.8905956229189593E-2</v>
      </c>
      <c r="FZ156" s="7">
        <f t="shared" si="138"/>
        <v>0.27545344683706929</v>
      </c>
      <c r="GA156" s="7">
        <f t="shared" si="138"/>
        <v>0.36094916241700048</v>
      </c>
      <c r="GB156" s="7">
        <f t="shared" si="138"/>
        <v>-7.9837356727239239E-3</v>
      </c>
      <c r="GC156" s="7">
        <f t="shared" si="138"/>
        <v>-0.26825644492259926</v>
      </c>
      <c r="GD156" s="7">
        <f t="shared" si="138"/>
        <v>0.30244281022828545</v>
      </c>
      <c r="GE156" s="7">
        <f t="shared" si="138"/>
        <v>5.4077630295296331E-2</v>
      </c>
      <c r="GF156" s="7">
        <f t="shared" si="138"/>
        <v>0.32621719206099442</v>
      </c>
      <c r="GG156" s="7">
        <f t="shared" si="138"/>
        <v>-0.3474521129551249</v>
      </c>
      <c r="GH156" s="7">
        <f t="shared" si="138"/>
        <v>0.30233064398862552</v>
      </c>
      <c r="GI156" s="7">
        <f t="shared" si="138"/>
        <v>-0.38942045992048691</v>
      </c>
      <c r="GJ156" s="7">
        <f t="shared" si="138"/>
        <v>-0.4618415944910339</v>
      </c>
      <c r="GK156" s="7">
        <f t="shared" si="130"/>
        <v>-5.7012968903393357E-2</v>
      </c>
    </row>
    <row r="157" spans="6:193">
      <c r="F157" s="20">
        <v>155</v>
      </c>
      <c r="G157">
        <f>'Class data q'!J156</f>
        <v>1.6359540116728507E-19</v>
      </c>
      <c r="H157" s="20">
        <f>'Class data q'!K156</f>
        <v>2.1426361245998672E-20</v>
      </c>
      <c r="J157" s="89">
        <v>-9.9241168790173824E-17</v>
      </c>
      <c r="K157" s="7">
        <f t="shared" si="119"/>
        <v>2.8665476686082192E-3</v>
      </c>
      <c r="L157" s="7">
        <f t="shared" si="132"/>
        <v>1.0941244842034155E-2</v>
      </c>
      <c r="M157" s="7">
        <f t="shared" si="132"/>
        <v>1.2561698876241334E-2</v>
      </c>
      <c r="N157" s="7">
        <f t="shared" si="132"/>
        <v>2.6225392394548006E-2</v>
      </c>
      <c r="O157" s="7">
        <f t="shared" si="132"/>
        <v>9.1964622585242323E-3</v>
      </c>
      <c r="P157" s="7">
        <f t="shared" si="132"/>
        <v>0.27987856008624812</v>
      </c>
      <c r="Q157" s="7">
        <f t="shared" si="132"/>
        <v>0.38753262584688564</v>
      </c>
      <c r="R157" s="7">
        <f t="shared" si="132"/>
        <v>0.38649215856783581</v>
      </c>
      <c r="S157" s="7">
        <f t="shared" si="132"/>
        <v>0.15682743598767546</v>
      </c>
      <c r="T157" s="7">
        <f t="shared" si="132"/>
        <v>3.3514485033584707E-3</v>
      </c>
      <c r="U157" s="7">
        <f t="shared" si="132"/>
        <v>1.2352886677970208E-2</v>
      </c>
      <c r="V157" s="7">
        <f t="shared" si="132"/>
        <v>7.7526907814724037E-3</v>
      </c>
      <c r="W157" s="7">
        <f t="shared" si="132"/>
        <v>-3.4447374840061995E-3</v>
      </c>
      <c r="X157" s="7">
        <f t="shared" si="132"/>
        <v>4.3575944812925442E-3</v>
      </c>
      <c r="Y157" s="7">
        <f t="shared" si="132"/>
        <v>7.170716935768148E-4</v>
      </c>
      <c r="Z157" s="7">
        <f t="shared" si="132"/>
        <v>-1.3471467917130164E-2</v>
      </c>
      <c r="AA157" s="7">
        <f t="shared" si="132"/>
        <v>2.2956692395270958E-3</v>
      </c>
      <c r="AB157" s="7">
        <f t="shared" si="133"/>
        <v>5.3876575586969564E-3</v>
      </c>
      <c r="AC157" s="7">
        <f t="shared" si="133"/>
        <v>4.6501970008235218E-3</v>
      </c>
      <c r="AD157" s="7">
        <f t="shared" si="133"/>
        <v>4.2838671801726695E-3</v>
      </c>
      <c r="AE157" s="7">
        <f t="shared" si="133"/>
        <v>9.655971527227988E-3</v>
      </c>
      <c r="AF157" s="7">
        <f t="shared" si="133"/>
        <v>-1.5447623894797258E-2</v>
      </c>
      <c r="AG157" s="7">
        <f t="shared" si="133"/>
        <v>-4.9363737914276395E-4</v>
      </c>
      <c r="AH157" s="7">
        <f t="shared" si="133"/>
        <v>4.666077284365606E-3</v>
      </c>
      <c r="AI157" s="7">
        <f t="shared" si="133"/>
        <v>0.15142805555402461</v>
      </c>
      <c r="AJ157" s="7">
        <f t="shared" si="133"/>
        <v>7.2415722887401834E-2</v>
      </c>
      <c r="AK157" s="7">
        <f t="shared" si="133"/>
        <v>-0.30907488187603438</v>
      </c>
      <c r="AL157" s="7">
        <f t="shared" si="133"/>
        <v>-0.44188962986018954</v>
      </c>
      <c r="AM157" s="7">
        <f t="shared" si="133"/>
        <v>0.49379663406151053</v>
      </c>
      <c r="AN157" s="7">
        <f t="shared" si="133"/>
        <v>-0.25440549092860198</v>
      </c>
      <c r="AO157" s="7">
        <f t="shared" si="133"/>
        <v>7.4130764189667651E-3</v>
      </c>
      <c r="AP157" s="7">
        <f t="shared" si="133"/>
        <v>6.739160380878878E-3</v>
      </c>
      <c r="AQ157" s="7">
        <f t="shared" si="131"/>
        <v>5.0455133602134959E-3</v>
      </c>
      <c r="AR157" s="7">
        <f t="shared" si="131"/>
        <v>7.4130764189667651E-3</v>
      </c>
      <c r="AS157" s="7">
        <f t="shared" si="131"/>
        <v>7.7500344380107087E-3</v>
      </c>
      <c r="AT157" s="7">
        <f t="shared" si="131"/>
        <v>7.4130764189667651E-3</v>
      </c>
      <c r="AU157" s="7">
        <f t="shared" si="131"/>
        <v>6.739160380878878E-3</v>
      </c>
      <c r="AV157" s="7">
        <f t="shared" si="131"/>
        <v>7.4130764189667651E-3</v>
      </c>
      <c r="AW157" s="7">
        <f t="shared" si="131"/>
        <v>6.739160380878878E-3</v>
      </c>
      <c r="AX157" s="7">
        <f t="shared" si="131"/>
        <v>6.739160380878878E-3</v>
      </c>
      <c r="AY157" s="7">
        <f t="shared" si="131"/>
        <v>7.4130764189667651E-3</v>
      </c>
      <c r="AZ157" s="7">
        <f t="shared" si="131"/>
        <v>6.739160380878878E-3</v>
      </c>
      <c r="BA157" s="7">
        <f t="shared" si="131"/>
        <v>5.0455133602134959E-3</v>
      </c>
      <c r="BB157" s="7">
        <f t="shared" si="131"/>
        <v>7.0761183999228216E-3</v>
      </c>
      <c r="BC157" s="7">
        <f t="shared" si="131"/>
        <v>4.6067730680210165E-3</v>
      </c>
      <c r="BD157" s="7">
        <f t="shared" si="131"/>
        <v>7.4130764189667651E-3</v>
      </c>
      <c r="BE157" s="7">
        <f t="shared" si="131"/>
        <v>7.0761183999228216E-3</v>
      </c>
      <c r="BF157" s="7">
        <f t="shared" si="131"/>
        <v>7.4130764189667651E-3</v>
      </c>
      <c r="BG157" s="7">
        <f t="shared" si="128"/>
        <v>5.0455133602134959E-3</v>
      </c>
      <c r="BH157" s="7">
        <f t="shared" si="128"/>
        <v>5.0455133602134959E-3</v>
      </c>
      <c r="BI157" s="7">
        <f t="shared" si="128"/>
        <v>4.6067730680210165E-3</v>
      </c>
      <c r="BJ157" s="7">
        <f t="shared" si="128"/>
        <v>7.97062345427277E-3</v>
      </c>
      <c r="BK157" s="7">
        <f t="shared" si="128"/>
        <v>1.8626402980731972E-2</v>
      </c>
      <c r="BL157" s="7">
        <f t="shared" si="128"/>
        <v>2.2976248551941423E-3</v>
      </c>
      <c r="BM157" s="7">
        <f t="shared" si="128"/>
        <v>5.4632695945367486E-3</v>
      </c>
      <c r="BN157" s="7">
        <f t="shared" si="128"/>
        <v>-1.0402789740737717E-13</v>
      </c>
      <c r="BO157" s="7">
        <f t="shared" si="128"/>
        <v>-4.2188474935755949E-14</v>
      </c>
      <c r="BP157" s="7">
        <f t="shared" si="128"/>
        <v>-9.972023207183156E-13</v>
      </c>
      <c r="BQ157" s="7">
        <f t="shared" si="128"/>
        <v>-6.0972338289388972E-12</v>
      </c>
      <c r="BR157" s="7">
        <f t="shared" si="128"/>
        <v>-2.8302693522164191E-11</v>
      </c>
      <c r="BS157" s="7">
        <f t="shared" si="128"/>
        <v>3.0508942407312812E-14</v>
      </c>
      <c r="BT157" s="7">
        <f t="shared" si="128"/>
        <v>-3.7525538232330291E-14</v>
      </c>
      <c r="BU157" s="7">
        <f t="shared" si="128"/>
        <v>2.8665476686082192E-3</v>
      </c>
      <c r="BV157" s="7">
        <f t="shared" ref="BV157:CK180" si="139">IF(MOD(BV$3/$J157,1)&gt;0.5,-(1-MOD(BV$3/$J157,1)),MOD(BV$3/$J157,1))</f>
        <v>1.0941244842034155E-2</v>
      </c>
      <c r="BW157" s="7">
        <f t="shared" si="139"/>
        <v>1.2561698876241334E-2</v>
      </c>
      <c r="BX157" s="7">
        <f t="shared" si="127"/>
        <v>2.6225392394548006E-2</v>
      </c>
      <c r="BY157" s="7">
        <f t="shared" si="127"/>
        <v>9.1964622585242323E-3</v>
      </c>
      <c r="BZ157" s="7">
        <f t="shared" si="127"/>
        <v>2.5088857041725655E-3</v>
      </c>
      <c r="CA157" s="7">
        <f t="shared" si="127"/>
        <v>3.2034929686125275E-3</v>
      </c>
      <c r="CB157" s="7">
        <f t="shared" si="127"/>
        <v>4.4691373116479945E-3</v>
      </c>
      <c r="CC157" s="7">
        <f t="shared" si="127"/>
        <v>5.8743508840195602E-3</v>
      </c>
      <c r="CD157" s="7">
        <f t="shared" si="127"/>
        <v>8.1585951440503353E-3</v>
      </c>
      <c r="CE157" s="7">
        <f t="shared" si="127"/>
        <v>3.7036592437014581E-3</v>
      </c>
      <c r="CF157" s="7">
        <f t="shared" si="127"/>
        <v>1.1253360609943884E-2</v>
      </c>
      <c r="CG157" s="7">
        <f t="shared" si="127"/>
        <v>4.5465214153736725E-3</v>
      </c>
      <c r="CH157" s="7">
        <f t="shared" si="127"/>
        <v>5.1755918084145907E-3</v>
      </c>
      <c r="CI157" s="7">
        <f t="shared" si="127"/>
        <v>1.323200695194033E-2</v>
      </c>
      <c r="CJ157" s="7">
        <f t="shared" si="127"/>
        <v>1.7538188603093627E-2</v>
      </c>
      <c r="CK157" s="7">
        <f t="shared" si="127"/>
        <v>2.9944943038227164E-3</v>
      </c>
      <c r="CL157" s="7">
        <f t="shared" si="134"/>
        <v>1.1367828435890757E-2</v>
      </c>
      <c r="CM157" s="7">
        <f t="shared" si="134"/>
        <v>5.2757051572147912E-2</v>
      </c>
      <c r="CN157" s="7">
        <f t="shared" si="134"/>
        <v>0.24577001782662067</v>
      </c>
      <c r="CO157" s="7">
        <f t="shared" si="134"/>
        <v>6.5951906498847745E-2</v>
      </c>
      <c r="CP157" s="7">
        <f t="shared" si="134"/>
        <v>4.3572503969648645E-2</v>
      </c>
      <c r="CQ157" s="7">
        <f t="shared" si="134"/>
        <v>0.25128496327510275</v>
      </c>
      <c r="CR157" s="7">
        <f t="shared" si="134"/>
        <v>0.20094593685485196</v>
      </c>
      <c r="CS157" s="7">
        <f t="shared" si="134"/>
        <v>3.2408665704088499E-2</v>
      </c>
      <c r="CT157" s="7">
        <f t="shared" si="134"/>
        <v>0.34282018043807261</v>
      </c>
      <c r="CU157" s="7">
        <f t="shared" si="134"/>
        <v>0.2252283758092235</v>
      </c>
      <c r="CV157" s="7">
        <f t="shared" si="134"/>
        <v>0.39996242494151096</v>
      </c>
      <c r="CW157" s="7">
        <f t="shared" si="134"/>
        <v>1.4072339052034888E-2</v>
      </c>
      <c r="CX157" s="7">
        <f t="shared" si="134"/>
        <v>7.0827234600341375E-3</v>
      </c>
      <c r="CY157" s="7">
        <f t="shared" si="134"/>
        <v>7.1273425996257692E-3</v>
      </c>
      <c r="CZ157" s="7">
        <f t="shared" si="134"/>
        <v>1.8686359007868129E-2</v>
      </c>
      <c r="DA157" s="7">
        <f t="shared" si="134"/>
        <v>9.7995761576120544E-3</v>
      </c>
      <c r="DB157" s="7">
        <f t="shared" si="121"/>
        <v>5.7980082488609305E-3</v>
      </c>
      <c r="DC157" s="7">
        <f t="shared" si="121"/>
        <v>2.5636624731666005E-4</v>
      </c>
      <c r="DD157" s="7">
        <f t="shared" si="121"/>
        <v>3.185054237076985E-4</v>
      </c>
      <c r="DE157" s="7">
        <f t="shared" si="121"/>
        <v>1.106811956512483E-3</v>
      </c>
      <c r="DF157" s="7">
        <f t="shared" si="121"/>
        <v>3.0836225000857804E-5</v>
      </c>
      <c r="DG157" s="7">
        <f t="shared" si="121"/>
        <v>1.6835996104246613E-5</v>
      </c>
      <c r="DH157" s="7">
        <f t="shared" si="121"/>
        <v>2.2034872642872692E-3</v>
      </c>
      <c r="DI157" s="7">
        <f t="shared" si="121"/>
        <v>-2.4802844102711497E-4</v>
      </c>
      <c r="DJ157" s="7">
        <f t="shared" si="121"/>
        <v>1.2575883272426156E-3</v>
      </c>
      <c r="DK157" s="7">
        <f t="shared" si="121"/>
        <v>1.9129572268313621E-3</v>
      </c>
      <c r="DL157" s="7">
        <f t="shared" si="121"/>
        <v>1.0013359828346112E-2</v>
      </c>
      <c r="DM157" s="7">
        <f t="shared" si="121"/>
        <v>3.1078569693984846E-3</v>
      </c>
      <c r="DN157" s="7">
        <f t="shared" si="121"/>
        <v>2.8453924726580043E-3</v>
      </c>
      <c r="DO157" s="7">
        <f t="shared" si="121"/>
        <v>8.3357636118574045E-3</v>
      </c>
      <c r="DP157" s="7">
        <f t="shared" si="121"/>
        <v>3.8842680569774585E-3</v>
      </c>
      <c r="DQ157" s="7">
        <f t="shared" si="121"/>
        <v>3.0172516536504999E-3</v>
      </c>
      <c r="DR157" s="7">
        <f t="shared" si="135"/>
        <v>5.4641363556227627E-3</v>
      </c>
      <c r="DS157" s="7">
        <f t="shared" si="135"/>
        <v>7.3652647414365934E-3</v>
      </c>
      <c r="DT157" s="7">
        <f t="shared" si="135"/>
        <v>9.5761281846532473E-3</v>
      </c>
      <c r="DU157" s="7">
        <f t="shared" si="135"/>
        <v>9.5747034323454897E-3</v>
      </c>
      <c r="DV157" s="7">
        <f t="shared" si="135"/>
        <v>5.114874198811202E-3</v>
      </c>
      <c r="DW157" s="7">
        <f t="shared" si="135"/>
        <v>6.6242119325709706E-3</v>
      </c>
      <c r="DX157" s="7">
        <f t="shared" si="135"/>
        <v>5.9231522486418676E-3</v>
      </c>
      <c r="DY157" s="7">
        <f t="shared" si="135"/>
        <v>5.8014976836037518E-3</v>
      </c>
      <c r="DZ157" s="7">
        <f t="shared" si="135"/>
        <v>1.0670714913873983E-2</v>
      </c>
      <c r="EA157" s="7">
        <f t="shared" si="135"/>
        <v>2.1877193161807671E-2</v>
      </c>
      <c r="EB157" s="7">
        <f t="shared" si="135"/>
        <v>5.4030883546332328E-3</v>
      </c>
      <c r="EC157" s="7">
        <f t="shared" si="135"/>
        <v>5.3877202584584035E-3</v>
      </c>
      <c r="ED157" s="7">
        <f t="shared" si="135"/>
        <v>5.2565707851512447E-3</v>
      </c>
      <c r="EE157" s="7">
        <f t="shared" si="135"/>
        <v>2.1157484144136898E-3</v>
      </c>
      <c r="EF157" s="7">
        <f t="shared" si="135"/>
        <v>2.3551426976544461E-3</v>
      </c>
      <c r="EG157" s="7">
        <f t="shared" si="135"/>
        <v>6.6308551669341E-3</v>
      </c>
      <c r="EH157" s="7">
        <f t="shared" si="137"/>
        <v>1.4897495172588231E-3</v>
      </c>
      <c r="EI157" s="7">
        <f t="shared" si="137"/>
        <v>4.6801563848489049E-3</v>
      </c>
      <c r="EJ157" s="7">
        <f t="shared" si="136"/>
        <v>4.7019229335508025E-3</v>
      </c>
      <c r="EK157" s="7">
        <f t="shared" si="136"/>
        <v>3.2686421935189439E-3</v>
      </c>
      <c r="EL157" s="7">
        <f t="shared" si="136"/>
        <v>2.0679777398471323E-3</v>
      </c>
      <c r="EM157" s="7">
        <f t="shared" si="136"/>
        <v>5.3418689311914482E-3</v>
      </c>
      <c r="EN157" s="7">
        <f t="shared" si="136"/>
        <v>3.3723017818603315E-3</v>
      </c>
      <c r="EO157" s="7">
        <f t="shared" si="136"/>
        <v>6.8603853558643259E-3</v>
      </c>
      <c r="EP157" s="7">
        <f t="shared" si="136"/>
        <v>4.1338415087450219E-3</v>
      </c>
      <c r="EQ157" s="7">
        <f t="shared" si="136"/>
        <v>1.4321409356386167E-2</v>
      </c>
      <c r="ER157" s="7">
        <f t="shared" si="136"/>
        <v>5.3841373160932147E-3</v>
      </c>
      <c r="ES157" s="7">
        <f t="shared" si="136"/>
        <v>4.2599670799629225E-3</v>
      </c>
      <c r="ET157" s="7">
        <f t="shared" si="136"/>
        <v>1.596238649895923E-2</v>
      </c>
      <c r="EU157" s="7">
        <f t="shared" si="136"/>
        <v>2.0947453653181628E-2</v>
      </c>
      <c r="EV157" s="7">
        <f t="shared" si="136"/>
        <v>2.7246119253638685E-3</v>
      </c>
      <c r="EW157" s="7">
        <f t="shared" si="136"/>
        <v>2.4037217718041919E-3</v>
      </c>
      <c r="EX157" s="7">
        <f t="shared" si="136"/>
        <v>6.2727479500653003E-3</v>
      </c>
      <c r="EY157" s="7">
        <f t="shared" si="136"/>
        <v>1.278519635576072E-2</v>
      </c>
      <c r="EZ157" s="7">
        <f t="shared" si="129"/>
        <v>6.7539898192503353E-3</v>
      </c>
      <c r="FA157" s="7">
        <f t="shared" si="129"/>
        <v>2.1255616529284409E-2</v>
      </c>
      <c r="FB157" s="7">
        <f t="shared" si="129"/>
        <v>1.0780477109482024E-2</v>
      </c>
      <c r="FC157" s="7">
        <f t="shared" si="129"/>
        <v>-2.4139682649362282E-3</v>
      </c>
      <c r="FD157" s="7">
        <f t="shared" si="129"/>
        <v>-2.6114830233863184E-3</v>
      </c>
      <c r="FE157" s="7">
        <f t="shared" si="129"/>
        <v>-1.1862113620157988E-3</v>
      </c>
      <c r="FF157" s="7">
        <f t="shared" si="129"/>
        <v>-1.1206668470680192E-3</v>
      </c>
      <c r="FG157" s="7">
        <f t="shared" si="129"/>
        <v>-1.6484630638841091E-3</v>
      </c>
      <c r="FH157" s="7">
        <f t="shared" si="129"/>
        <v>0</v>
      </c>
      <c r="FI157" s="7">
        <f t="shared" si="129"/>
        <v>-0.24252725552661658</v>
      </c>
      <c r="FJ157" s="7">
        <f t="shared" si="129"/>
        <v>-0.11162250205181257</v>
      </c>
      <c r="FK157" s="7">
        <f t="shared" si="129"/>
        <v>-0.26301228401959298</v>
      </c>
      <c r="FL157" s="7">
        <f t="shared" si="129"/>
        <v>0.36539385717746781</v>
      </c>
      <c r="FM157" s="7">
        <f t="shared" si="129"/>
        <v>0.38049821912333015</v>
      </c>
      <c r="FN157" s="7">
        <f t="shared" si="129"/>
        <v>-0.30179318660745769</v>
      </c>
      <c r="FO157" s="7">
        <f t="shared" si="129"/>
        <v>-0.35342723367800311</v>
      </c>
      <c r="FP157" s="7">
        <f t="shared" ref="FP157:GE180" si="140">IF(MOD(FP$3/$J157,1)&gt;0.5,-(1-MOD(FP$3/$J157,1)),MOD(FP$3/$J157,1))</f>
        <v>-9.0532025250209869E-2</v>
      </c>
      <c r="FQ157" s="7">
        <f t="shared" si="140"/>
        <v>-0.29014901402547033</v>
      </c>
      <c r="FR157" s="7">
        <f t="shared" si="140"/>
        <v>-0.15918714541376633</v>
      </c>
      <c r="FS157" s="7">
        <f t="shared" si="140"/>
        <v>-0.12736461341998573</v>
      </c>
      <c r="FT157" s="7">
        <f t="shared" si="140"/>
        <v>6.207083242631025E-2</v>
      </c>
      <c r="FU157" s="7">
        <f t="shared" si="140"/>
        <v>-1.7123996034357214E-3</v>
      </c>
      <c r="FV157" s="7">
        <f t="shared" si="140"/>
        <v>9.7179878736125148E-3</v>
      </c>
      <c r="FW157" s="7">
        <f t="shared" si="140"/>
        <v>1.4358406292316956E-2</v>
      </c>
      <c r="FX157" s="7">
        <f t="shared" si="140"/>
        <v>5.0205573799834646E-2</v>
      </c>
      <c r="FY157" s="7">
        <f t="shared" si="140"/>
        <v>3.199821834681529E-3</v>
      </c>
      <c r="FZ157" s="7">
        <f t="shared" si="140"/>
        <v>4.2405964828055087E-2</v>
      </c>
      <c r="GA157" s="7">
        <f t="shared" si="140"/>
        <v>-4.7580584168208873E-2</v>
      </c>
      <c r="GB157" s="7">
        <f t="shared" si="140"/>
        <v>-0.13887203998152842</v>
      </c>
      <c r="GC157" s="7">
        <f t="shared" si="140"/>
        <v>4.5153489834961924E-2</v>
      </c>
      <c r="GD157" s="7">
        <f t="shared" si="140"/>
        <v>-7.1179701279624474E-2</v>
      </c>
      <c r="GE157" s="7">
        <f t="shared" si="140"/>
        <v>0.41161231748625537</v>
      </c>
      <c r="GF157" s="7">
        <f t="shared" si="138"/>
        <v>0.37386613477875352</v>
      </c>
      <c r="GG157" s="7">
        <f t="shared" si="138"/>
        <v>-0.24587684156132106</v>
      </c>
      <c r="GH157" s="7">
        <f t="shared" si="138"/>
        <v>-0.24571382488044247</v>
      </c>
      <c r="GI157" s="7">
        <f t="shared" si="138"/>
        <v>-0.17409513952721067</v>
      </c>
      <c r="GJ157" s="7">
        <f t="shared" si="138"/>
        <v>0.45861975706101665</v>
      </c>
      <c r="GK157" s="7">
        <f t="shared" si="138"/>
        <v>8.7462526159254775E-2</v>
      </c>
    </row>
    <row r="158" spans="6:193">
      <c r="F158" s="20">
        <v>156</v>
      </c>
      <c r="G158">
        <f>'Class data q'!J157</f>
        <v>-9.9241168790173824E-17</v>
      </c>
      <c r="H158" s="20">
        <f>'Class data q'!K157</f>
        <v>-3.5767471111178137E-17</v>
      </c>
      <c r="J158" s="88">
        <v>2.4068688301934575E-17</v>
      </c>
      <c r="K158" s="7">
        <f t="shared" si="119"/>
        <v>-1.1819486689790271E-2</v>
      </c>
      <c r="L158" s="7">
        <f t="shared" si="132"/>
        <v>-4.511346495170887E-2</v>
      </c>
      <c r="M158" s="7">
        <f t="shared" si="132"/>
        <v>-5.1794998665058212E-2</v>
      </c>
      <c r="N158" s="7">
        <f t="shared" si="132"/>
        <v>-0.10813379443726001</v>
      </c>
      <c r="O158" s="7">
        <f t="shared" si="132"/>
        <v>-3.7919293807020971E-2</v>
      </c>
      <c r="P158" s="7">
        <f t="shared" si="132"/>
        <v>-0.40050451292901634</v>
      </c>
      <c r="Q158" s="7">
        <f t="shared" si="132"/>
        <v>-0.33738056358731328</v>
      </c>
      <c r="R158" s="7">
        <f t="shared" si="132"/>
        <v>-8.6594634665431158E-2</v>
      </c>
      <c r="S158" s="7">
        <f t="shared" si="132"/>
        <v>0.47660951418216557</v>
      </c>
      <c r="T158" s="7">
        <f t="shared" si="132"/>
        <v>-1.3818853044294865E-2</v>
      </c>
      <c r="U158" s="7">
        <f t="shared" si="132"/>
        <v>-5.0934014204496392E-2</v>
      </c>
      <c r="V158" s="7">
        <f t="shared" si="132"/>
        <v>-3.1966266078583327E-2</v>
      </c>
      <c r="W158" s="7">
        <f t="shared" si="132"/>
        <v>1.4203506638981114E-2</v>
      </c>
      <c r="X158" s="7">
        <f t="shared" si="132"/>
        <v>-1.7967442347172846E-2</v>
      </c>
      <c r="Y158" s="7">
        <f t="shared" si="132"/>
        <v>-2.9566643634332257E-3</v>
      </c>
      <c r="Z158" s="7">
        <f t="shared" si="132"/>
        <v>5.5546201963480771E-2</v>
      </c>
      <c r="AA158" s="7">
        <f t="shared" si="132"/>
        <v>-9.4656133989655666E-3</v>
      </c>
      <c r="AB158" s="7">
        <f t="shared" si="133"/>
        <v>-2.2214647780507635E-2</v>
      </c>
      <c r="AC158" s="7">
        <f t="shared" si="133"/>
        <v>-1.917391507493138E-2</v>
      </c>
      <c r="AD158" s="7">
        <f t="shared" si="133"/>
        <v>-1.7663446406758765E-2</v>
      </c>
      <c r="AE158" s="7">
        <f t="shared" si="133"/>
        <v>-3.9813964439837091E-2</v>
      </c>
      <c r="AF158" s="7">
        <f t="shared" si="133"/>
        <v>6.3694382972564148E-2</v>
      </c>
      <c r="AG158" s="7">
        <f t="shared" si="133"/>
        <v>2.0353892929306375E-3</v>
      </c>
      <c r="AH158" s="7">
        <f t="shared" si="133"/>
        <v>-1.9239393420891315E-2</v>
      </c>
      <c r="AI158" s="7">
        <f t="shared" si="133"/>
        <v>0.48485579582569471</v>
      </c>
      <c r="AJ158" s="7">
        <f t="shared" si="133"/>
        <v>-0.31260468066208347</v>
      </c>
      <c r="AK158" s="7">
        <f t="shared" si="133"/>
        <v>0.27439236140663126</v>
      </c>
      <c r="AL158" s="7">
        <f t="shared" si="133"/>
        <v>-5.4731594066355527E-2</v>
      </c>
      <c r="AM158" s="7">
        <f t="shared" si="133"/>
        <v>-0.41980637947742494</v>
      </c>
      <c r="AN158" s="7">
        <f t="shared" si="133"/>
        <v>-0.33478352971364345</v>
      </c>
      <c r="AO158" s="7">
        <f t="shared" si="133"/>
        <v>-3.0565951867431274E-2</v>
      </c>
      <c r="AP158" s="7">
        <f t="shared" si="133"/>
        <v>-2.7787228970392097E-2</v>
      </c>
      <c r="AQ158" s="7">
        <f t="shared" si="131"/>
        <v>-2.0803902428441767E-2</v>
      </c>
      <c r="AR158" s="7">
        <f t="shared" si="131"/>
        <v>-3.0565951867431274E-2</v>
      </c>
      <c r="AS158" s="7">
        <f t="shared" si="131"/>
        <v>-3.1955313315950917E-2</v>
      </c>
      <c r="AT158" s="7">
        <f t="shared" si="131"/>
        <v>-3.0565951867431274E-2</v>
      </c>
      <c r="AU158" s="7">
        <f t="shared" si="131"/>
        <v>-2.7787228970392097E-2</v>
      </c>
      <c r="AV158" s="7">
        <f t="shared" si="131"/>
        <v>-3.0565951867431274E-2</v>
      </c>
      <c r="AW158" s="7">
        <f t="shared" si="131"/>
        <v>-2.7787228970392097E-2</v>
      </c>
      <c r="AX158" s="7">
        <f t="shared" si="131"/>
        <v>-2.7787228970392097E-2</v>
      </c>
      <c r="AY158" s="7">
        <f t="shared" si="131"/>
        <v>-3.0565951867431274E-2</v>
      </c>
      <c r="AZ158" s="7">
        <f t="shared" si="131"/>
        <v>-2.7787228970392097E-2</v>
      </c>
      <c r="BA158" s="7">
        <f t="shared" si="131"/>
        <v>-2.0803902428441767E-2</v>
      </c>
      <c r="BB158" s="7">
        <f t="shared" si="131"/>
        <v>-2.917659041891163E-2</v>
      </c>
      <c r="BC158" s="7">
        <f t="shared" si="131"/>
        <v>-1.8994867434664164E-2</v>
      </c>
      <c r="BD158" s="7">
        <f t="shared" si="131"/>
        <v>-3.0565951867431274E-2</v>
      </c>
      <c r="BE158" s="7">
        <f t="shared" si="131"/>
        <v>-2.917659041891163E-2</v>
      </c>
      <c r="BF158" s="7">
        <f t="shared" si="131"/>
        <v>-3.0565951867431274E-2</v>
      </c>
      <c r="BG158" s="7">
        <f t="shared" ref="BG158:BV180" si="141">IF(MOD(BG$3/$J158,1)&gt;0.5,-(1-MOD(BG$3/$J158,1)),MOD(BG$3/$J158,1))</f>
        <v>-2.0803902428441767E-2</v>
      </c>
      <c r="BH158" s="7">
        <f t="shared" si="141"/>
        <v>-2.0803902428441767E-2</v>
      </c>
      <c r="BI158" s="7">
        <f t="shared" si="141"/>
        <v>-1.8994867434664164E-2</v>
      </c>
      <c r="BJ158" s="7">
        <f t="shared" si="141"/>
        <v>-3.286485651670612E-2</v>
      </c>
      <c r="BK158" s="7">
        <f t="shared" si="141"/>
        <v>-7.6801277201967055E-2</v>
      </c>
      <c r="BL158" s="7">
        <f t="shared" si="141"/>
        <v>-9.4736768871818144E-3</v>
      </c>
      <c r="BM158" s="7">
        <f t="shared" si="141"/>
        <v>-2.2526414949420648E-2</v>
      </c>
      <c r="BN158" s="7">
        <f t="shared" si="141"/>
        <v>4.2908241745704754E-13</v>
      </c>
      <c r="BO158" s="7">
        <f t="shared" si="141"/>
        <v>1.7405065720649105E-13</v>
      </c>
      <c r="BP158" s="7">
        <f t="shared" si="141"/>
        <v>4.1117095756546826E-12</v>
      </c>
      <c r="BQ158" s="7">
        <f t="shared" si="141"/>
        <v>2.5140450934669477E-11</v>
      </c>
      <c r="BR158" s="7">
        <f t="shared" si="141"/>
        <v>1.166988604273965E-10</v>
      </c>
      <c r="BS158" s="7">
        <f t="shared" si="141"/>
        <v>-1.2578826869003024E-13</v>
      </c>
      <c r="BT158" s="7">
        <f t="shared" si="141"/>
        <v>1.5491937938591275E-13</v>
      </c>
      <c r="BU158" s="7">
        <f t="shared" si="141"/>
        <v>-1.1819486689790271E-2</v>
      </c>
      <c r="BV158" s="7">
        <f t="shared" si="141"/>
        <v>-4.511346495170887E-2</v>
      </c>
      <c r="BW158" s="7">
        <f t="shared" si="139"/>
        <v>-5.1794998665058212E-2</v>
      </c>
      <c r="BX158" s="7">
        <f t="shared" si="127"/>
        <v>-0.10813379443726001</v>
      </c>
      <c r="BY158" s="7">
        <f t="shared" si="127"/>
        <v>-3.7919293807020971E-2</v>
      </c>
      <c r="BZ158" s="7">
        <f t="shared" si="127"/>
        <v>-1.0344757741660215E-2</v>
      </c>
      <c r="CA158" s="7">
        <f t="shared" si="127"/>
        <v>-1.3208795694556241E-2</v>
      </c>
      <c r="CB158" s="7">
        <f t="shared" si="127"/>
        <v>-1.8427361089556005E-2</v>
      </c>
      <c r="CC158" s="7">
        <f t="shared" si="127"/>
        <v>-2.422140501802228E-2</v>
      </c>
      <c r="CD158" s="7">
        <f t="shared" si="127"/>
        <v>-3.3639910394132833E-2</v>
      </c>
      <c r="CE158" s="7">
        <f t="shared" si="127"/>
        <v>-1.5271105244066052E-2</v>
      </c>
      <c r="CF158" s="7">
        <f t="shared" si="127"/>
        <v>-4.6400395640105119E-2</v>
      </c>
      <c r="CG158" s="7">
        <f t="shared" si="127"/>
        <v>-1.874643493367989E-2</v>
      </c>
      <c r="CH158" s="7">
        <f t="shared" si="127"/>
        <v>-2.1340248118408178E-2</v>
      </c>
      <c r="CI158" s="7">
        <f t="shared" si="127"/>
        <v>-5.4558845038710113E-2</v>
      </c>
      <c r="CJ158" s="7">
        <f t="shared" si="127"/>
        <v>-7.2314299541351379E-2</v>
      </c>
      <c r="CK158" s="7">
        <f t="shared" si="127"/>
        <v>-1.2347042386310569E-2</v>
      </c>
      <c r="CL158" s="7">
        <f t="shared" si="134"/>
        <v>-4.6872374864453836E-2</v>
      </c>
      <c r="CM158" s="7">
        <f t="shared" si="134"/>
        <v>-0.21753040274831292</v>
      </c>
      <c r="CN158" s="7">
        <f t="shared" si="134"/>
        <v>-1.3370712883229663E-2</v>
      </c>
      <c r="CO158" s="7">
        <f t="shared" si="134"/>
        <v>-0.27193606077651644</v>
      </c>
      <c r="CP158" s="7">
        <f t="shared" si="134"/>
        <v>-0.17966023602187131</v>
      </c>
      <c r="CQ158" s="7">
        <f t="shared" si="134"/>
        <v>-3.6110200189541253E-2</v>
      </c>
      <c r="CR158" s="7">
        <f t="shared" si="134"/>
        <v>0.17145008539958184</v>
      </c>
      <c r="CS158" s="7">
        <f t="shared" si="134"/>
        <v>-0.1336289632013411</v>
      </c>
      <c r="CT158" s="7">
        <f t="shared" si="134"/>
        <v>-0.41353259324888203</v>
      </c>
      <c r="CU158" s="7">
        <f t="shared" si="134"/>
        <v>7.1327569678017455E-2</v>
      </c>
      <c r="CV158" s="7">
        <f t="shared" si="134"/>
        <v>0.35085576640429861</v>
      </c>
      <c r="CW158" s="7">
        <f t="shared" si="134"/>
        <v>-5.8023742615973761E-2</v>
      </c>
      <c r="CX158" s="7">
        <f t="shared" si="134"/>
        <v>-2.9203824719225557E-2</v>
      </c>
      <c r="CY158" s="7">
        <f t="shared" si="134"/>
        <v>-2.9387800493390626E-2</v>
      </c>
      <c r="CZ158" s="7">
        <f t="shared" si="134"/>
        <v>-7.7048490765679545E-2</v>
      </c>
      <c r="DA158" s="7">
        <f t="shared" si="134"/>
        <v>-4.0406081932249371E-2</v>
      </c>
      <c r="DB158" s="7">
        <f t="shared" si="121"/>
        <v>-2.3906625406993176E-2</v>
      </c>
      <c r="DC158" s="7">
        <f t="shared" si="121"/>
        <v>-1.0570615940052042E-3</v>
      </c>
      <c r="DD158" s="7">
        <f t="shared" si="121"/>
        <v>-1.3132768233249381E-3</v>
      </c>
      <c r="DE158" s="7">
        <f t="shared" si="121"/>
        <v>-4.5636600888802059E-3</v>
      </c>
      <c r="DF158" s="7">
        <f t="shared" si="121"/>
        <v>-1.2714540035474453E-4</v>
      </c>
      <c r="DG158" s="7">
        <f t="shared" si="121"/>
        <v>-6.9418985786495746E-5</v>
      </c>
      <c r="DH158" s="7">
        <f t="shared" si="121"/>
        <v>-9.0855242620161425E-3</v>
      </c>
      <c r="DI158" s="7">
        <f t="shared" si="121"/>
        <v>1.0226827516296364E-3</v>
      </c>
      <c r="DJ158" s="7">
        <f t="shared" si="121"/>
        <v>-5.1853484447013098E-3</v>
      </c>
      <c r="DK158" s="7">
        <f t="shared" si="121"/>
        <v>-7.8875968916467531E-3</v>
      </c>
      <c r="DL158" s="7">
        <f t="shared" si="121"/>
        <v>-4.1287565006264515E-2</v>
      </c>
      <c r="DM158" s="7">
        <f t="shared" si="121"/>
        <v>-1.2814464760466548E-2</v>
      </c>
      <c r="DN158" s="7">
        <f t="shared" si="121"/>
        <v>-1.1732258572256571E-2</v>
      </c>
      <c r="DO158" s="7">
        <f t="shared" si="121"/>
        <v>-3.4370419909124705E-2</v>
      </c>
      <c r="DP158" s="7">
        <f t="shared" si="121"/>
        <v>-1.6015800156329973E-2</v>
      </c>
      <c r="DQ158" s="7">
        <f t="shared" si="121"/>
        <v>-1.244087658147508E-2</v>
      </c>
      <c r="DR158" s="7">
        <f t="shared" si="135"/>
        <v>-2.2529988820258917E-2</v>
      </c>
      <c r="DS158" s="7">
        <f t="shared" si="135"/>
        <v>-3.0368812467876483E-2</v>
      </c>
      <c r="DT158" s="7">
        <f t="shared" si="135"/>
        <v>-3.9484750544263258E-2</v>
      </c>
      <c r="DU158" s="7">
        <f t="shared" si="135"/>
        <v>-3.9478875937284941E-2</v>
      </c>
      <c r="DV158" s="7">
        <f t="shared" si="135"/>
        <v>-2.1089894361377759E-2</v>
      </c>
      <c r="DW158" s="7">
        <f t="shared" si="135"/>
        <v>-2.7313268020896619E-2</v>
      </c>
      <c r="DX158" s="7">
        <f t="shared" si="135"/>
        <v>-2.4422625142813348E-2</v>
      </c>
      <c r="DY158" s="7">
        <f t="shared" si="135"/>
        <v>-2.3921013211511188E-2</v>
      </c>
      <c r="DZ158" s="7">
        <f t="shared" si="135"/>
        <v>-4.3998002990236706E-2</v>
      </c>
      <c r="EA158" s="7">
        <f t="shared" si="135"/>
        <v>-9.0205091029064599E-2</v>
      </c>
      <c r="EB158" s="7">
        <f t="shared" si="135"/>
        <v>-2.2278272777635388E-2</v>
      </c>
      <c r="EC158" s="7">
        <f t="shared" si="135"/>
        <v>-2.2214906307168047E-2</v>
      </c>
      <c r="ED158" s="7">
        <f t="shared" si="135"/>
        <v>-2.1674144515169136E-2</v>
      </c>
      <c r="EE158" s="7">
        <f t="shared" si="135"/>
        <v>-8.7237552324567202E-3</v>
      </c>
      <c r="EF158" s="7">
        <f t="shared" si="135"/>
        <v>-9.7108372110200625E-3</v>
      </c>
      <c r="EG158" s="7">
        <f t="shared" si="135"/>
        <v>-2.7340659723114613E-2</v>
      </c>
      <c r="EH158" s="7">
        <f t="shared" si="137"/>
        <v>-6.1426065867278279E-3</v>
      </c>
      <c r="EI158" s="7">
        <f t="shared" si="137"/>
        <v>-1.9297445042564587E-2</v>
      </c>
      <c r="EJ158" s="7">
        <f t="shared" si="136"/>
        <v>-1.9387193919055301E-2</v>
      </c>
      <c r="EK158" s="7">
        <f t="shared" si="136"/>
        <v>-1.3477422100132697E-2</v>
      </c>
      <c r="EL158" s="7">
        <f t="shared" si="136"/>
        <v>-8.5267848982860661E-3</v>
      </c>
      <c r="EM158" s="7">
        <f t="shared" si="136"/>
        <v>-2.2025849917743368E-2</v>
      </c>
      <c r="EN158" s="7">
        <f t="shared" si="136"/>
        <v>-1.3904836281340094E-2</v>
      </c>
      <c r="EO158" s="7">
        <f t="shared" si="136"/>
        <v>-2.82870695954065E-2</v>
      </c>
      <c r="EP158" s="7">
        <f t="shared" si="136"/>
        <v>-1.7044853370269286E-2</v>
      </c>
      <c r="EQ158" s="7">
        <f t="shared" si="136"/>
        <v>-5.9050721228379399E-2</v>
      </c>
      <c r="ER158" s="7">
        <f t="shared" si="136"/>
        <v>-2.2200132947541307E-2</v>
      </c>
      <c r="ES158" s="7">
        <f t="shared" si="136"/>
        <v>-1.7564900368467695E-2</v>
      </c>
      <c r="ET158" s="7">
        <f t="shared" si="136"/>
        <v>-6.5816876805450009E-2</v>
      </c>
      <c r="EU158" s="7">
        <f t="shared" si="136"/>
        <v>-8.6371544541239076E-2</v>
      </c>
      <c r="EV158" s="7">
        <f t="shared" si="136"/>
        <v>-1.123425043279247E-2</v>
      </c>
      <c r="EW158" s="7">
        <f t="shared" si="136"/>
        <v>-9.9111407770843263E-3</v>
      </c>
      <c r="EX158" s="7">
        <f t="shared" si="136"/>
        <v>-2.5864094888819134E-2</v>
      </c>
      <c r="EY158" s="7">
        <f t="shared" si="136"/>
        <v>-5.2716534180866859E-2</v>
      </c>
      <c r="EZ158" s="7">
        <f t="shared" si="129"/>
        <v>-2.7848374421196143E-2</v>
      </c>
      <c r="FA158" s="7">
        <f t="shared" si="129"/>
        <v>-8.7642176476745215E-2</v>
      </c>
      <c r="FB158" s="7">
        <f t="shared" si="129"/>
        <v>-4.4450579734115259E-2</v>
      </c>
      <c r="FC158" s="7">
        <f t="shared" si="129"/>
        <v>9.9533896084984686E-3</v>
      </c>
      <c r="FD158" s="7">
        <f t="shared" si="129"/>
        <v>1.0767791923905111E-2</v>
      </c>
      <c r="FE158" s="7">
        <f t="shared" si="129"/>
        <v>4.8910435218509733E-3</v>
      </c>
      <c r="FF158" s="7">
        <f t="shared" ref="FF158:FU180" si="142">IF(MOD(FF$3/$J158,1)&gt;0.5,-(1-MOD(FF$3/$J158,1)),MOD(FF$3/$J158,1))</f>
        <v>4.6207872374368604E-3</v>
      </c>
      <c r="FG158" s="7">
        <f t="shared" si="142"/>
        <v>6.7970218864870889E-3</v>
      </c>
      <c r="FH158" s="7">
        <f t="shared" si="142"/>
        <v>-0.12324791219291686</v>
      </c>
      <c r="FI158" s="7">
        <f t="shared" si="142"/>
        <v>0</v>
      </c>
      <c r="FJ158" s="7">
        <f t="shared" si="142"/>
        <v>0.46024724853888588</v>
      </c>
      <c r="FK158" s="7">
        <f t="shared" si="142"/>
        <v>8.4464850964877547E-2</v>
      </c>
      <c r="FL158" s="7">
        <f t="shared" si="142"/>
        <v>0.4933905412648889</v>
      </c>
      <c r="FM158" s="7">
        <f t="shared" si="142"/>
        <v>0.43111151240660583</v>
      </c>
      <c r="FN158" s="7">
        <f t="shared" si="142"/>
        <v>0.24436812659324736</v>
      </c>
      <c r="FO158" s="7">
        <f t="shared" si="142"/>
        <v>0.45726810337494461</v>
      </c>
      <c r="FP158" s="7">
        <f t="shared" si="142"/>
        <v>0.37328598409952424</v>
      </c>
      <c r="FQ158" s="7">
        <f t="shared" si="142"/>
        <v>0.19635631630535411</v>
      </c>
      <c r="FR158" s="7">
        <f t="shared" si="142"/>
        <v>-0.34363193502473799</v>
      </c>
      <c r="FS158" s="7">
        <f t="shared" si="142"/>
        <v>-0.47484412362878559</v>
      </c>
      <c r="FT158" s="7">
        <f t="shared" si="142"/>
        <v>-0.25593343020986015</v>
      </c>
      <c r="FU158" s="7">
        <f t="shared" si="142"/>
        <v>7.0606480897062607E-3</v>
      </c>
      <c r="FV158" s="7">
        <f t="shared" si="140"/>
        <v>-4.0069673210588852E-2</v>
      </c>
      <c r="FW158" s="7">
        <f t="shared" si="140"/>
        <v>-5.9203268767213491E-2</v>
      </c>
      <c r="FX158" s="7">
        <f t="shared" si="140"/>
        <v>-0.20701002735061569</v>
      </c>
      <c r="FY158" s="7">
        <f t="shared" si="140"/>
        <v>-1.3193658699239941E-2</v>
      </c>
      <c r="FZ158" s="7">
        <f t="shared" si="140"/>
        <v>-0.1748503059418044</v>
      </c>
      <c r="GA158" s="7">
        <f t="shared" si="140"/>
        <v>-0.29680510443917996</v>
      </c>
      <c r="GB158" s="7">
        <f t="shared" si="140"/>
        <v>0.32610802452997412</v>
      </c>
      <c r="GC158" s="7">
        <f t="shared" si="140"/>
        <v>0.44407723073101835</v>
      </c>
      <c r="GD158" s="7">
        <f t="shared" si="140"/>
        <v>-7.6252181887024761E-2</v>
      </c>
      <c r="GE158" s="7">
        <f t="shared" si="140"/>
        <v>5.6324546906076023E-2</v>
      </c>
      <c r="GF158" s="7">
        <f t="shared" si="138"/>
        <v>8.8713503755116108E-2</v>
      </c>
      <c r="GG158" s="7">
        <f t="shared" si="138"/>
        <v>-0.47918047514736273</v>
      </c>
      <c r="GH158" s="7">
        <f t="shared" si="138"/>
        <v>0.27365154227771882</v>
      </c>
      <c r="GI158" s="7">
        <f t="shared" si="138"/>
        <v>-0.28216257942149403</v>
      </c>
      <c r="GJ158" s="7">
        <f t="shared" si="138"/>
        <v>-0.13749878017809358</v>
      </c>
      <c r="GK158" s="7">
        <f t="shared" si="138"/>
        <v>-0.36062967838126569</v>
      </c>
    </row>
    <row r="159" spans="6:193">
      <c r="F159" s="20">
        <v>157</v>
      </c>
      <c r="G159">
        <f>'Class data q'!J158</f>
        <v>2.4068688301934575E-17</v>
      </c>
      <c r="H159" s="20">
        <f>'Class data q'!K158</f>
        <v>6.6548227354753246E-18</v>
      </c>
      <c r="J159" s="89">
        <v>1.1077547566905457E-17</v>
      </c>
      <c r="K159" s="7">
        <f t="shared" si="119"/>
        <v>-2.5680732969752262E-2</v>
      </c>
      <c r="L159" s="7">
        <f t="shared" si="132"/>
        <v>-9.8020064421737163E-2</v>
      </c>
      <c r="M159" s="7">
        <f t="shared" si="132"/>
        <v>-0.11253733472495075</v>
      </c>
      <c r="N159" s="7">
        <f t="shared" si="132"/>
        <v>-0.23494718280347082</v>
      </c>
      <c r="O159" s="7">
        <f t="shared" si="132"/>
        <v>-8.2388963600327214E-2</v>
      </c>
      <c r="P159" s="7">
        <f t="shared" si="132"/>
        <v>-0.42490105649110887</v>
      </c>
      <c r="Q159" s="7">
        <f t="shared" si="132"/>
        <v>-0.22441719575449071</v>
      </c>
      <c r="R159" s="7">
        <f t="shared" si="132"/>
        <v>-0.29756167382565479</v>
      </c>
      <c r="S159" s="7">
        <f t="shared" si="132"/>
        <v>-0.44621336636099329</v>
      </c>
      <c r="T159" s="7">
        <f t="shared" si="132"/>
        <v>-3.0024846619213119E-2</v>
      </c>
      <c r="U159" s="7">
        <f t="shared" si="132"/>
        <v>-0.11066663487113271</v>
      </c>
      <c r="V159" s="7">
        <f t="shared" si="132"/>
        <v>-6.945455117888133E-2</v>
      </c>
      <c r="W159" s="7">
        <f t="shared" si="132"/>
        <v>3.0860600870666742E-2</v>
      </c>
      <c r="X159" s="7">
        <f t="shared" si="132"/>
        <v>-3.9038674113126892E-2</v>
      </c>
      <c r="Y159" s="7">
        <f t="shared" si="132"/>
        <v>-6.4240783031719317E-3</v>
      </c>
      <c r="Z159" s="7">
        <f t="shared" si="132"/>
        <v>0.12068774368520255</v>
      </c>
      <c r="AA159" s="7">
        <f t="shared" si="132"/>
        <v>-2.0566366076093634E-2</v>
      </c>
      <c r="AB159" s="7">
        <f t="shared" si="133"/>
        <v>-4.8266769331116843E-2</v>
      </c>
      <c r="AC159" s="7">
        <f t="shared" si="133"/>
        <v>-4.1660031941095577E-2</v>
      </c>
      <c r="AD159" s="7">
        <f t="shared" si="133"/>
        <v>-3.837816839282282E-2</v>
      </c>
      <c r="AE159" s="7">
        <f t="shared" si="133"/>
        <v>-8.6505600123046089E-2</v>
      </c>
      <c r="AF159" s="7">
        <f t="shared" si="133"/>
        <v>0.13839166486007284</v>
      </c>
      <c r="AG159" s="7">
        <f t="shared" si="133"/>
        <v>4.422382316010021E-3</v>
      </c>
      <c r="AH159" s="7">
        <f t="shared" si="133"/>
        <v>-4.1802299702973111E-2</v>
      </c>
      <c r="AI159" s="7">
        <f t="shared" si="133"/>
        <v>0.2722952970421062</v>
      </c>
      <c r="AJ159" s="7">
        <f t="shared" si="133"/>
        <v>2.1381275191245663E-2</v>
      </c>
      <c r="AK159" s="7">
        <f t="shared" si="133"/>
        <v>-0.23107011404771249</v>
      </c>
      <c r="AL159" s="7">
        <f t="shared" si="133"/>
        <v>-8.2446609278676419E-2</v>
      </c>
      <c r="AM159" s="7">
        <f t="shared" si="133"/>
        <v>0.37002650099004342</v>
      </c>
      <c r="AN159" s="7">
        <f t="shared" si="133"/>
        <v>7.2995089194719753E-2</v>
      </c>
      <c r="AO159" s="7">
        <f t="shared" si="133"/>
        <v>-6.6412025198340219E-2</v>
      </c>
      <c r="AP159" s="7">
        <f t="shared" si="133"/>
        <v>-6.0374568362127512E-2</v>
      </c>
      <c r="AQ159" s="7">
        <f t="shared" si="131"/>
        <v>-4.5201579139226622E-2</v>
      </c>
      <c r="AR159" s="7">
        <f t="shared" si="131"/>
        <v>-6.6412025198340219E-2</v>
      </c>
      <c r="AS159" s="7">
        <f t="shared" si="131"/>
        <v>-6.9430753616446683E-2</v>
      </c>
      <c r="AT159" s="7">
        <f t="shared" si="131"/>
        <v>-6.6412025198340219E-2</v>
      </c>
      <c r="AU159" s="7">
        <f t="shared" si="131"/>
        <v>-6.0374568362127512E-2</v>
      </c>
      <c r="AV159" s="7">
        <f t="shared" si="131"/>
        <v>-6.6412025198340219E-2</v>
      </c>
      <c r="AW159" s="7">
        <f t="shared" si="131"/>
        <v>-6.0374568362127512E-2</v>
      </c>
      <c r="AX159" s="7">
        <f t="shared" si="131"/>
        <v>-6.0374568362127512E-2</v>
      </c>
      <c r="AY159" s="7">
        <f t="shared" si="131"/>
        <v>-6.6412025198340219E-2</v>
      </c>
      <c r="AZ159" s="7">
        <f t="shared" si="131"/>
        <v>-6.0374568362127512E-2</v>
      </c>
      <c r="BA159" s="7">
        <f t="shared" si="131"/>
        <v>-4.5201579139226622E-2</v>
      </c>
      <c r="BB159" s="7">
        <f t="shared" si="131"/>
        <v>-6.3393296780233865E-2</v>
      </c>
      <c r="BC159" s="7">
        <f t="shared" si="131"/>
        <v>-4.1271007040163399E-2</v>
      </c>
      <c r="BD159" s="7">
        <f t="shared" si="131"/>
        <v>-6.6412025198340219E-2</v>
      </c>
      <c r="BE159" s="7">
        <f t="shared" si="131"/>
        <v>-6.3393296780233865E-2</v>
      </c>
      <c r="BF159" s="7">
        <f t="shared" si="131"/>
        <v>-6.6412025198340219E-2</v>
      </c>
      <c r="BG159" s="7">
        <f t="shared" si="141"/>
        <v>-4.5201579139226622E-2</v>
      </c>
      <c r="BH159" s="7">
        <f t="shared" si="141"/>
        <v>-4.5201579139226622E-2</v>
      </c>
      <c r="BI159" s="7">
        <f t="shared" si="141"/>
        <v>-4.1271007040163399E-2</v>
      </c>
      <c r="BJ159" s="7">
        <f t="shared" si="141"/>
        <v>-7.1406959239929901E-2</v>
      </c>
      <c r="BK159" s="7">
        <f t="shared" si="141"/>
        <v>-0.1668696063817493</v>
      </c>
      <c r="BL159" s="7">
        <f t="shared" si="141"/>
        <v>-2.0583885981409367E-2</v>
      </c>
      <c r="BM159" s="7">
        <f t="shared" si="141"/>
        <v>-4.8944159950838784E-2</v>
      </c>
      <c r="BN159" s="7">
        <f t="shared" si="141"/>
        <v>9.3228676286327608E-13</v>
      </c>
      <c r="BO159" s="7">
        <f t="shared" si="141"/>
        <v>3.7816772997348113E-13</v>
      </c>
      <c r="BP159" s="7">
        <f t="shared" si="141"/>
        <v>8.9336972436181499E-12</v>
      </c>
      <c r="BQ159" s="7">
        <f t="shared" si="141"/>
        <v>5.4623794089983318E-11</v>
      </c>
      <c r="BR159" s="7">
        <f t="shared" si="141"/>
        <v>2.5355688881980729E-10</v>
      </c>
      <c r="BS159" s="7">
        <f t="shared" si="141"/>
        <v>-2.7333690866271354E-13</v>
      </c>
      <c r="BT159" s="7">
        <f t="shared" si="141"/>
        <v>3.3660033792211525E-13</v>
      </c>
      <c r="BU159" s="7">
        <f t="shared" si="141"/>
        <v>-2.5680732969752262E-2</v>
      </c>
      <c r="BV159" s="7">
        <f t="shared" si="141"/>
        <v>-9.8020064421737163E-2</v>
      </c>
      <c r="BW159" s="7">
        <f t="shared" si="139"/>
        <v>-0.11253733472495075</v>
      </c>
      <c r="BX159" s="7">
        <f t="shared" si="127"/>
        <v>-0.23494718280347082</v>
      </c>
      <c r="BY159" s="7">
        <f t="shared" si="127"/>
        <v>-8.2388963600327214E-2</v>
      </c>
      <c r="BZ159" s="7">
        <f t="shared" si="127"/>
        <v>-2.2476522726645243E-2</v>
      </c>
      <c r="CA159" s="7">
        <f t="shared" si="127"/>
        <v>-2.8699347440944711E-2</v>
      </c>
      <c r="CB159" s="7">
        <f t="shared" si="127"/>
        <v>-4.0037960352953927E-2</v>
      </c>
      <c r="CC159" s="7">
        <f t="shared" si="127"/>
        <v>-5.2626941486160428E-2</v>
      </c>
      <c r="CD159" s="7">
        <f t="shared" si="127"/>
        <v>-7.3090953831722039E-2</v>
      </c>
      <c r="CE159" s="7">
        <f t="shared" si="127"/>
        <v>-3.3180220615215195E-2</v>
      </c>
      <c r="CF159" s="7">
        <f t="shared" si="127"/>
        <v>-0.1008162368974701</v>
      </c>
      <c r="CG159" s="7">
        <f t="shared" si="127"/>
        <v>-4.0731226516166785E-2</v>
      </c>
      <c r="CH159" s="7">
        <f t="shared" si="127"/>
        <v>-4.6366921662553295E-2</v>
      </c>
      <c r="CI159" s="7">
        <f t="shared" si="127"/>
        <v>-0.11854246866638363</v>
      </c>
      <c r="CJ159" s="7">
        <f t="shared" si="127"/>
        <v>-0.15712054720788116</v>
      </c>
      <c r="CK159" s="7">
        <f t="shared" si="127"/>
        <v>-2.6826977077012093E-2</v>
      </c>
      <c r="CL159" s="7">
        <f t="shared" si="134"/>
        <v>-0.10184172749159548</v>
      </c>
      <c r="CM159" s="7">
        <f t="shared" si="134"/>
        <v>-0.47263813838950952</v>
      </c>
      <c r="CN159" s="7">
        <f t="shared" si="134"/>
        <v>-0.20179635207012225</v>
      </c>
      <c r="CO159" s="7">
        <f t="shared" si="134"/>
        <v>0.40915222928586215</v>
      </c>
      <c r="CP159" s="7">
        <f t="shared" si="134"/>
        <v>-0.39035591541769321</v>
      </c>
      <c r="CQ159" s="7">
        <f t="shared" si="134"/>
        <v>-0.25120346396161253</v>
      </c>
      <c r="CR159" s="7">
        <f t="shared" si="134"/>
        <v>0.19977215022847727</v>
      </c>
      <c r="CS159" s="7">
        <f t="shared" si="134"/>
        <v>-0.29034168835460394</v>
      </c>
      <c r="CT159" s="7">
        <f t="shared" si="134"/>
        <v>-7.1246156791427318E-2</v>
      </c>
      <c r="CU159" s="7">
        <f t="shared" si="134"/>
        <v>-1.7768565200928066E-2</v>
      </c>
      <c r="CV159" s="7">
        <f t="shared" si="134"/>
        <v>0.41682978261983727</v>
      </c>
      <c r="CW159" s="7">
        <f t="shared" si="134"/>
        <v>-0.12607080824530192</v>
      </c>
      <c r="CX159" s="7">
        <f t="shared" si="134"/>
        <v>-6.3452469975511794E-2</v>
      </c>
      <c r="CY159" s="7">
        <f t="shared" si="134"/>
        <v>-6.3852202455714768E-2</v>
      </c>
      <c r="CZ159" s="7">
        <f t="shared" si="134"/>
        <v>-0.1674067384656398</v>
      </c>
      <c r="DA159" s="7">
        <f t="shared" si="134"/>
        <v>-8.7792120562423137E-2</v>
      </c>
      <c r="DB159" s="7">
        <f t="shared" si="121"/>
        <v>-5.1943005597291037E-2</v>
      </c>
      <c r="DC159" s="7">
        <f t="shared" si="121"/>
        <v>-2.2967255043043755E-3</v>
      </c>
      <c r="DD159" s="7">
        <f t="shared" si="121"/>
        <v>-2.8534159139332882E-3</v>
      </c>
      <c r="DE159" s="7">
        <f t="shared" si="121"/>
        <v>-9.9156705517918775E-3</v>
      </c>
      <c r="DF159" s="7">
        <f t="shared" si="121"/>
        <v>-2.7625455830171397E-4</v>
      </c>
      <c r="DG159" s="7">
        <f t="shared" si="121"/>
        <v>-1.5082976814506655E-4</v>
      </c>
      <c r="DH159" s="7">
        <f t="shared" si="121"/>
        <v>-1.9740529228277515E-2</v>
      </c>
      <c r="DI159" s="7">
        <f t="shared" si="121"/>
        <v>2.222029039557052E-3</v>
      </c>
      <c r="DJ159" s="7">
        <f t="shared" si="121"/>
        <v>-1.1266440942695133E-2</v>
      </c>
      <c r="DK159" s="7">
        <f t="shared" si="121"/>
        <v>-1.713773828455678E-2</v>
      </c>
      <c r="DL159" s="7">
        <f t="shared" si="121"/>
        <v>-8.9707358680225058E-2</v>
      </c>
      <c r="DM159" s="7">
        <f t="shared" si="121"/>
        <v>-2.7842566796754786E-2</v>
      </c>
      <c r="DN159" s="7">
        <f t="shared" si="121"/>
        <v>-2.5491208496090101E-2</v>
      </c>
      <c r="DO159" s="7">
        <f t="shared" si="121"/>
        <v>-7.4678164873854369E-2</v>
      </c>
      <c r="DP159" s="7">
        <f t="shared" si="121"/>
        <v>-3.4798252911177996E-2</v>
      </c>
      <c r="DQ159" s="7">
        <f t="shared" si="121"/>
        <v>-2.7030854874136034E-2</v>
      </c>
      <c r="DR159" s="7">
        <f t="shared" si="135"/>
        <v>-4.8951925061547552E-2</v>
      </c>
      <c r="DS159" s="7">
        <f t="shared" si="135"/>
        <v>-6.5983691514259424E-2</v>
      </c>
      <c r="DT159" s="7">
        <f t="shared" si="135"/>
        <v>-8.5790302211719238E-2</v>
      </c>
      <c r="DU159" s="7">
        <f t="shared" si="135"/>
        <v>-8.5777538187606028E-2</v>
      </c>
      <c r="DV159" s="7">
        <f t="shared" si="135"/>
        <v>-4.5822966738704674E-2</v>
      </c>
      <c r="DW159" s="7">
        <f t="shared" si="135"/>
        <v>-5.9344771984202294E-2</v>
      </c>
      <c r="DX159" s="7">
        <f t="shared" si="135"/>
        <v>-5.3064141546410371E-2</v>
      </c>
      <c r="DY159" s="7">
        <f t="shared" si="135"/>
        <v>-5.1974266630493871E-2</v>
      </c>
      <c r="DZ159" s="7">
        <f t="shared" si="135"/>
        <v>-9.5596449799350336E-2</v>
      </c>
      <c r="EA159" s="7">
        <f t="shared" si="135"/>
        <v>-0.19599267853405389</v>
      </c>
      <c r="EB159" s="7">
        <f t="shared" si="135"/>
        <v>-4.840501023821564E-2</v>
      </c>
      <c r="EC159" s="7">
        <f t="shared" si="135"/>
        <v>-4.8267331043677419E-2</v>
      </c>
      <c r="ED159" s="7">
        <f t="shared" si="135"/>
        <v>-4.7092393455857695E-2</v>
      </c>
      <c r="EE159" s="7">
        <f t="shared" si="135"/>
        <v>-1.8954497305853302E-2</v>
      </c>
      <c r="EF159" s="7">
        <f t="shared" si="135"/>
        <v>-2.109917493662028E-2</v>
      </c>
      <c r="EG159" s="7">
        <f t="shared" si="135"/>
        <v>-5.9404287173711712E-2</v>
      </c>
      <c r="EH159" s="7">
        <f t="shared" si="137"/>
        <v>-1.3346318975786087E-2</v>
      </c>
      <c r="EI159" s="7">
        <f t="shared" si="137"/>
        <v>-4.1928431085306528E-2</v>
      </c>
      <c r="EJ159" s="7">
        <f t="shared" si="136"/>
        <v>-4.2123432525892346E-2</v>
      </c>
      <c r="EK159" s="7">
        <f t="shared" si="136"/>
        <v>-2.9283004174209593E-2</v>
      </c>
      <c r="EL159" s="7">
        <f t="shared" si="136"/>
        <v>-1.8526530957774345E-2</v>
      </c>
      <c r="EM159" s="7">
        <f t="shared" si="136"/>
        <v>-4.7856559681056732E-2</v>
      </c>
      <c r="EN159" s="7">
        <f t="shared" si="136"/>
        <v>-3.0211666284769234E-2</v>
      </c>
      <c r="EO159" s="7">
        <f t="shared" si="136"/>
        <v>-6.1460594680809888E-2</v>
      </c>
      <c r="EP159" s="7">
        <f t="shared" si="136"/>
        <v>-3.7034123342139291E-2</v>
      </c>
      <c r="EQ159" s="7">
        <f t="shared" si="136"/>
        <v>-0.12830217109573927</v>
      </c>
      <c r="ER159" s="7">
        <f t="shared" si="136"/>
        <v>-4.823523229746296E-2</v>
      </c>
      <c r="ES159" s="7">
        <f t="shared" si="136"/>
        <v>-3.8164052961163208E-2</v>
      </c>
      <c r="ET159" s="7">
        <f t="shared" si="136"/>
        <v>-0.14300330314715448</v>
      </c>
      <c r="EU159" s="7">
        <f t="shared" si="136"/>
        <v>-0.18766335880428753</v>
      </c>
      <c r="EV159" s="7">
        <f t="shared" si="136"/>
        <v>-2.4409163701590963E-2</v>
      </c>
      <c r="EW159" s="7">
        <f t="shared" si="136"/>
        <v>-2.1534383548296065E-2</v>
      </c>
      <c r="EX159" s="7">
        <f t="shared" si="136"/>
        <v>-5.6196088017751444E-2</v>
      </c>
      <c r="EY159" s="7">
        <f t="shared" si="136"/>
        <v>-0.11453959659340129</v>
      </c>
      <c r="EZ159" s="7">
        <f t="shared" ref="EZ159:FO180" si="143">IF(MOD(EZ$3/$J159,1)&gt;0.5,-(1-MOD(EZ$3/$J159,1)),MOD(EZ$3/$J159,1))</f>
        <v>-6.050742184685387E-2</v>
      </c>
      <c r="FA159" s="7">
        <f t="shared" si="143"/>
        <v>-0.19042411824291516</v>
      </c>
      <c r="FB159" s="7">
        <f t="shared" si="143"/>
        <v>-9.6579783747169357E-2</v>
      </c>
      <c r="FC159" s="7">
        <f t="shared" si="143"/>
        <v>2.1626179493949797E-2</v>
      </c>
      <c r="FD159" s="7">
        <f t="shared" si="143"/>
        <v>2.3395668215483854E-2</v>
      </c>
      <c r="FE159" s="7">
        <f t="shared" si="143"/>
        <v>1.0626991334284389E-2</v>
      </c>
      <c r="FF159" s="7">
        <f t="shared" si="143"/>
        <v>1.003979328959846E-2</v>
      </c>
      <c r="FG159" s="7">
        <f t="shared" si="143"/>
        <v>1.4768196677036331E-2</v>
      </c>
      <c r="FH159" s="7">
        <f t="shared" si="143"/>
        <v>4.1232891054322707E-2</v>
      </c>
      <c r="FI159" s="7">
        <f t="shared" si="143"/>
        <v>0.1727451998347167</v>
      </c>
      <c r="FJ159" s="7">
        <f t="shared" si="143"/>
        <v>0</v>
      </c>
      <c r="FK159" s="7">
        <f t="shared" si="143"/>
        <v>0.35626579932340929</v>
      </c>
      <c r="FL159" s="7">
        <f t="shared" si="143"/>
        <v>-0.27347846949229293</v>
      </c>
      <c r="FM159" s="7">
        <f t="shared" si="143"/>
        <v>-0.40879493049449511</v>
      </c>
      <c r="FN159" s="7">
        <f t="shared" si="143"/>
        <v>-0.29630512611720317</v>
      </c>
      <c r="FO159" s="7">
        <f t="shared" si="143"/>
        <v>0.1662722764801523</v>
      </c>
      <c r="FP159" s="7">
        <f t="shared" si="142"/>
        <v>-0.18894466988218039</v>
      </c>
      <c r="FQ159" s="7">
        <f t="shared" si="142"/>
        <v>-0.40062255645559786</v>
      </c>
      <c r="FR159" s="7">
        <f t="shared" si="142"/>
        <v>0.4261205624998019</v>
      </c>
      <c r="FS159" s="7">
        <f t="shared" si="142"/>
        <v>0.14102990955054984</v>
      </c>
      <c r="FT159" s="7">
        <f t="shared" si="142"/>
        <v>0.4439218680342929</v>
      </c>
      <c r="FU159" s="7">
        <f t="shared" si="142"/>
        <v>1.5340989244631438E-2</v>
      </c>
      <c r="FV159" s="7">
        <f t="shared" si="140"/>
        <v>-8.7061190127252774E-2</v>
      </c>
      <c r="FW159" s="7">
        <f t="shared" si="140"/>
        <v>-0.12863361802848783</v>
      </c>
      <c r="FX159" s="7">
        <f t="shared" si="140"/>
        <v>-0.44978004324370346</v>
      </c>
      <c r="FY159" s="7">
        <f t="shared" si="140"/>
        <v>-2.8666458607031098E-2</v>
      </c>
      <c r="FZ159" s="7">
        <f t="shared" si="140"/>
        <v>-0.37990516292468723</v>
      </c>
      <c r="GA159" s="7">
        <f t="shared" si="140"/>
        <v>-0.40880506331213695</v>
      </c>
      <c r="GB159" s="7">
        <f t="shared" si="140"/>
        <v>0.32658804624735183</v>
      </c>
      <c r="GC159" s="7">
        <f t="shared" si="140"/>
        <v>-0.2808209264246031</v>
      </c>
      <c r="GD159" s="7">
        <f t="shared" si="140"/>
        <v>-0.23861896018855688</v>
      </c>
      <c r="GE159" s="7">
        <f t="shared" si="140"/>
        <v>0.39492689057587427</v>
      </c>
      <c r="GF159" s="7">
        <f t="shared" si="138"/>
        <v>-0.22568095824158263</v>
      </c>
      <c r="GG159" s="7">
        <f t="shared" si="138"/>
        <v>0.36768492524830521</v>
      </c>
      <c r="GH159" s="7">
        <f t="shared" si="138"/>
        <v>0.44869027887808244</v>
      </c>
      <c r="GI159" s="7">
        <f t="shared" si="138"/>
        <v>-0.44032219017631657</v>
      </c>
      <c r="GJ159" s="7">
        <f t="shared" si="138"/>
        <v>-2.6201812962248994E-2</v>
      </c>
      <c r="GK159" s="7">
        <f t="shared" si="138"/>
        <v>0.21644359737916741</v>
      </c>
    </row>
    <row r="160" spans="6:193">
      <c r="F160" s="20">
        <v>158</v>
      </c>
      <c r="G160">
        <f>'Class data q'!J159</f>
        <v>1.1077547566905457E-17</v>
      </c>
      <c r="H160" s="20">
        <f>'Class data q'!K159</f>
        <v>4.1725061534272855E-18</v>
      </c>
      <c r="J160" s="88">
        <v>2.6101646472277572E-17</v>
      </c>
      <c r="K160" s="7">
        <f t="shared" si="119"/>
        <v>-1.0898911734459782E-2</v>
      </c>
      <c r="L160" s="7">
        <f t="shared" si="132"/>
        <v>-4.1599748402698533E-2</v>
      </c>
      <c r="M160" s="7">
        <f t="shared" si="132"/>
        <v>-4.7760882816049621E-2</v>
      </c>
      <c r="N160" s="7">
        <f t="shared" si="132"/>
        <v>-9.9711663629347247E-2</v>
      </c>
      <c r="O160" s="7">
        <f t="shared" si="132"/>
        <v>-3.4965903941730492E-2</v>
      </c>
      <c r="P160" s="7">
        <f t="shared" si="132"/>
        <v>0.33166510231739288</v>
      </c>
      <c r="Q160" s="7">
        <f t="shared" si="132"/>
        <v>-0.28606195964233905</v>
      </c>
      <c r="R160" s="7">
        <f t="shared" si="132"/>
        <v>0.32210157058267086</v>
      </c>
      <c r="S160" s="7">
        <f t="shared" si="132"/>
        <v>0.20582959520442978</v>
      </c>
      <c r="T160" s="7">
        <f t="shared" si="132"/>
        <v>-1.2742555032558167E-2</v>
      </c>
      <c r="U160" s="7">
        <f t="shared" si="132"/>
        <v>-4.6966957167103196E-2</v>
      </c>
      <c r="V160" s="7">
        <f t="shared" si="132"/>
        <v>-2.9476534947298738E-2</v>
      </c>
      <c r="W160" s="7">
        <f t="shared" si="132"/>
        <v>1.3097249418774496E-2</v>
      </c>
      <c r="X160" s="7">
        <f t="shared" si="132"/>
        <v>-1.6568026461334151E-2</v>
      </c>
      <c r="Y160" s="7">
        <f t="shared" si="132"/>
        <v>-2.7263809987042587E-3</v>
      </c>
      <c r="Z160" s="7">
        <f t="shared" si="132"/>
        <v>5.1219919127908867E-2</v>
      </c>
      <c r="AA160" s="7">
        <f t="shared" si="132"/>
        <v>-8.7283726997180455E-3</v>
      </c>
      <c r="AB160" s="7">
        <f t="shared" si="133"/>
        <v>-2.0484433184480455E-2</v>
      </c>
      <c r="AC160" s="7">
        <f t="shared" si="133"/>
        <v>-1.7680531607706662E-2</v>
      </c>
      <c r="AD160" s="7">
        <f t="shared" si="133"/>
        <v>-1.6287707610848856E-2</v>
      </c>
      <c r="AE160" s="7">
        <f t="shared" si="133"/>
        <v>-3.6713005870511628E-2</v>
      </c>
      <c r="AF160" s="7">
        <f t="shared" si="133"/>
        <v>5.8733469246046589E-2</v>
      </c>
      <c r="AG160" s="7">
        <f t="shared" si="133"/>
        <v>1.8768605465817514E-3</v>
      </c>
      <c r="AH160" s="7">
        <f t="shared" si="133"/>
        <v>-1.7740910093834272E-2</v>
      </c>
      <c r="AI160" s="7">
        <f t="shared" si="133"/>
        <v>-0.35681113743416404</v>
      </c>
      <c r="AJ160" s="7">
        <f t="shared" si="133"/>
        <v>0.1414981686636132</v>
      </c>
      <c r="AK160" s="7">
        <f t="shared" si="133"/>
        <v>0.17513477755666318</v>
      </c>
      <c r="AL160" s="7">
        <f t="shared" si="133"/>
        <v>0.48221401610571224</v>
      </c>
      <c r="AM160" s="7">
        <f t="shared" si="133"/>
        <v>0.13305286380768777</v>
      </c>
      <c r="AN160" s="7">
        <f t="shared" si="133"/>
        <v>-2.2205006450665365E-2</v>
      </c>
      <c r="AO160" s="7">
        <f t="shared" si="133"/>
        <v>-2.8185285894914758E-2</v>
      </c>
      <c r="AP160" s="7">
        <f t="shared" si="133"/>
        <v>-2.5622987177195244E-2</v>
      </c>
      <c r="AQ160" s="7">
        <f t="shared" si="131"/>
        <v>-1.9183565433155358E-2</v>
      </c>
      <c r="AR160" s="7">
        <f t="shared" si="131"/>
        <v>-2.8185285894914758E-2</v>
      </c>
      <c r="AS160" s="7">
        <f t="shared" si="131"/>
        <v>-2.946643525377457E-2</v>
      </c>
      <c r="AT160" s="7">
        <f t="shared" si="131"/>
        <v>-2.8185285894914758E-2</v>
      </c>
      <c r="AU160" s="7">
        <f t="shared" si="131"/>
        <v>-2.5622987177195244E-2</v>
      </c>
      <c r="AV160" s="7">
        <f t="shared" si="131"/>
        <v>-2.8185285894914758E-2</v>
      </c>
      <c r="AW160" s="7">
        <f t="shared" si="131"/>
        <v>-2.5622987177195244E-2</v>
      </c>
      <c r="AX160" s="7">
        <f t="shared" si="131"/>
        <v>-2.5622987177195244E-2</v>
      </c>
      <c r="AY160" s="7">
        <f t="shared" si="131"/>
        <v>-2.8185285894914758E-2</v>
      </c>
      <c r="AZ160" s="7">
        <f t="shared" si="131"/>
        <v>-2.5622987177195244E-2</v>
      </c>
      <c r="BA160" s="7">
        <f t="shared" si="131"/>
        <v>-1.9183565433155358E-2</v>
      </c>
      <c r="BB160" s="7">
        <f t="shared" si="131"/>
        <v>-2.6904136536055057E-2</v>
      </c>
      <c r="BC160" s="7">
        <f t="shared" si="131"/>
        <v>-1.7515429308533115E-2</v>
      </c>
      <c r="BD160" s="7">
        <f t="shared" si="131"/>
        <v>-2.8185285894914758E-2</v>
      </c>
      <c r="BE160" s="7">
        <f t="shared" si="131"/>
        <v>-2.6904136536055057E-2</v>
      </c>
      <c r="BF160" s="7">
        <f t="shared" si="131"/>
        <v>-2.8185285894914758E-2</v>
      </c>
      <c r="BG160" s="7">
        <f t="shared" si="141"/>
        <v>-1.9183565433155358E-2</v>
      </c>
      <c r="BH160" s="7">
        <f t="shared" si="141"/>
        <v>-1.9183565433155358E-2</v>
      </c>
      <c r="BI160" s="7">
        <f t="shared" si="141"/>
        <v>-1.7515429308533115E-2</v>
      </c>
      <c r="BJ160" s="7">
        <f t="shared" si="141"/>
        <v>-3.0305137586953967E-2</v>
      </c>
      <c r="BK160" s="7">
        <f t="shared" si="141"/>
        <v>-7.0819517233439933E-2</v>
      </c>
      <c r="BL160" s="7">
        <f t="shared" si="141"/>
        <v>-8.7358081534434362E-3</v>
      </c>
      <c r="BM160" s="7">
        <f t="shared" si="141"/>
        <v>-2.0771917991973976E-2</v>
      </c>
      <c r="BN160" s="7">
        <f t="shared" si="141"/>
        <v>3.9566281661898156E-13</v>
      </c>
      <c r="BO160" s="7">
        <f t="shared" si="141"/>
        <v>1.6049451215651064E-13</v>
      </c>
      <c r="BP160" s="7">
        <f t="shared" si="141"/>
        <v>3.7914641235226603E-12</v>
      </c>
      <c r="BQ160" s="7">
        <f t="shared" si="141"/>
        <v>2.3182356636364321E-11</v>
      </c>
      <c r="BR160" s="7">
        <f t="shared" si="141"/>
        <v>1.0760962913972395E-10</v>
      </c>
      <c r="BS160" s="7">
        <f t="shared" si="141"/>
        <v>-1.1601830607332886E-13</v>
      </c>
      <c r="BT160" s="7">
        <f t="shared" si="141"/>
        <v>1.4285329694925271E-13</v>
      </c>
      <c r="BU160" s="7">
        <f t="shared" si="141"/>
        <v>-1.0898911734459782E-2</v>
      </c>
      <c r="BV160" s="7">
        <f t="shared" si="141"/>
        <v>-4.1599748402698533E-2</v>
      </c>
      <c r="BW160" s="7">
        <f t="shared" si="139"/>
        <v>-4.7760882816049621E-2</v>
      </c>
      <c r="BX160" s="7">
        <f t="shared" si="127"/>
        <v>-9.9711663629347247E-2</v>
      </c>
      <c r="BY160" s="7">
        <f t="shared" si="127"/>
        <v>-3.4965903941730492E-2</v>
      </c>
      <c r="BZ160" s="7">
        <f t="shared" si="127"/>
        <v>-9.5390438265068322E-3</v>
      </c>
      <c r="CA160" s="7">
        <f t="shared" si="127"/>
        <v>-1.2180012734210877E-2</v>
      </c>
      <c r="CB160" s="7">
        <f t="shared" si="127"/>
        <v>-1.6992123878575405E-2</v>
      </c>
      <c r="CC160" s="7">
        <f t="shared" si="127"/>
        <v>-2.2334891717764593E-2</v>
      </c>
      <c r="CD160" s="7">
        <f t="shared" si="127"/>
        <v>-3.1019825459720929E-2</v>
      </c>
      <c r="CE160" s="7">
        <f t="shared" si="127"/>
        <v>-1.408169682076732E-2</v>
      </c>
      <c r="CF160" s="7">
        <f t="shared" si="127"/>
        <v>-4.2786444944546975E-2</v>
      </c>
      <c r="CG160" s="7">
        <f t="shared" si="127"/>
        <v>-1.7286346272081254E-2</v>
      </c>
      <c r="CH160" s="7">
        <f t="shared" si="127"/>
        <v>-1.9678137193124501E-2</v>
      </c>
      <c r="CI160" s="7">
        <f t="shared" si="127"/>
        <v>-5.0309463686322053E-2</v>
      </c>
      <c r="CJ160" s="7">
        <f t="shared" si="127"/>
        <v>-6.668201323169809E-2</v>
      </c>
      <c r="CK160" s="7">
        <f t="shared" si="127"/>
        <v>-1.1385378120208456E-2</v>
      </c>
      <c r="CL160" s="7">
        <f t="shared" si="134"/>
        <v>-4.3221663498591245E-2</v>
      </c>
      <c r="CM160" s="7">
        <f t="shared" si="134"/>
        <v>-0.20058778535308941</v>
      </c>
      <c r="CN160" s="7">
        <f t="shared" si="134"/>
        <v>6.555688551675376E-2</v>
      </c>
      <c r="CO160" s="7">
        <f t="shared" si="134"/>
        <v>-0.25075599318370489</v>
      </c>
      <c r="CP160" s="7">
        <f t="shared" si="134"/>
        <v>-0.16566718217010246</v>
      </c>
      <c r="CQ160" s="7">
        <f t="shared" si="134"/>
        <v>4.4588490565013683E-2</v>
      </c>
      <c r="CR160" s="7">
        <f t="shared" si="134"/>
        <v>0.2359826933411121</v>
      </c>
      <c r="CS160" s="7">
        <f t="shared" si="134"/>
        <v>-0.12322111046978412</v>
      </c>
      <c r="CT160" s="7">
        <f t="shared" si="134"/>
        <v>-0.30343790487190447</v>
      </c>
      <c r="CU160" s="7">
        <f t="shared" si="134"/>
        <v>0.14365834033651004</v>
      </c>
      <c r="CV160" s="7">
        <f t="shared" si="134"/>
        <v>0.47930135114253525</v>
      </c>
      <c r="CW160" s="7">
        <f t="shared" si="134"/>
        <v>-5.3504493542919751E-2</v>
      </c>
      <c r="CX160" s="7">
        <f t="shared" si="134"/>
        <v>-2.6929249660090027E-2</v>
      </c>
      <c r="CY160" s="7">
        <f t="shared" si="134"/>
        <v>-2.709889625951778E-2</v>
      </c>
      <c r="CZ160" s="7">
        <f t="shared" si="134"/>
        <v>-7.1047476271017374E-2</v>
      </c>
      <c r="DA160" s="7">
        <f t="shared" si="134"/>
        <v>-3.7259005578925919E-2</v>
      </c>
      <c r="DB160" s="7">
        <f t="shared" si="121"/>
        <v>-2.2044629095837265E-2</v>
      </c>
      <c r="DC160" s="7">
        <f t="shared" si="121"/>
        <v>-9.7473107871104414E-4</v>
      </c>
      <c r="DD160" s="7">
        <f t="shared" si="121"/>
        <v>-1.2109906763289047E-3</v>
      </c>
      <c r="DE160" s="7">
        <f t="shared" si="121"/>
        <v>-4.2082139267306529E-3</v>
      </c>
      <c r="DF160" s="7">
        <f t="shared" ref="DF160:DU180" si="144">IF(MOD(DF$3/$J160,1)&gt;0.5,-(1-MOD(DF$3/$J160,1)),MOD(DF$3/$J160,1))</f>
        <v>-1.1724252772371546E-4</v>
      </c>
      <c r="DG160" s="7">
        <f t="shared" si="144"/>
        <v>-6.4012204475605294E-5</v>
      </c>
      <c r="DH160" s="7">
        <f t="shared" si="144"/>
        <v>-8.377887262950523E-3</v>
      </c>
      <c r="DI160" s="7">
        <f t="shared" si="144"/>
        <v>9.430298738771736E-4</v>
      </c>
      <c r="DJ160" s="7">
        <f t="shared" si="144"/>
        <v>-4.78148133624412E-3</v>
      </c>
      <c r="DK160" s="7">
        <f t="shared" si="144"/>
        <v>-7.2732619085155159E-3</v>
      </c>
      <c r="DL160" s="7">
        <f t="shared" si="144"/>
        <v>-3.8071833282129819E-2</v>
      </c>
      <c r="DM160" s="7">
        <f t="shared" si="144"/>
        <v>-1.1816394739824987E-2</v>
      </c>
      <c r="DN160" s="7">
        <f t="shared" si="144"/>
        <v>-1.0818477483911071E-2</v>
      </c>
      <c r="DO160" s="7">
        <f t="shared" si="144"/>
        <v>-3.1693438361367288E-2</v>
      </c>
      <c r="DP160" s="7">
        <f t="shared" si="144"/>
        <v>-1.4768390272935306E-2</v>
      </c>
      <c r="DQ160" s="7">
        <f t="shared" si="144"/>
        <v>-1.1471903926075666E-2</v>
      </c>
      <c r="DR160" s="7">
        <f t="shared" si="144"/>
        <v>-2.0775213507577939E-2</v>
      </c>
      <c r="DS160" s="7">
        <f t="shared" si="144"/>
        <v>-2.8003500934914216E-2</v>
      </c>
      <c r="DT160" s="7">
        <f t="shared" si="144"/>
        <v>-3.6409433195674912E-2</v>
      </c>
      <c r="DU160" s="7">
        <f t="shared" si="144"/>
        <v>-3.6404016139536033E-2</v>
      </c>
      <c r="DV160" s="7">
        <f t="shared" si="135"/>
        <v>-1.9447282539967525E-2</v>
      </c>
      <c r="DW160" s="7">
        <f t="shared" si="135"/>
        <v>-2.5185941247054089E-2</v>
      </c>
      <c r="DX160" s="7">
        <f t="shared" si="135"/>
        <v>-2.2520439570802075E-2</v>
      </c>
      <c r="DY160" s="7">
        <f t="shared" si="135"/>
        <v>-2.2057896288872891E-2</v>
      </c>
      <c r="DZ160" s="7">
        <f t="shared" si="135"/>
        <v>-4.0571165539473708E-2</v>
      </c>
      <c r="EA160" s="7">
        <f t="shared" si="135"/>
        <v>-8.3179358878074039E-2</v>
      </c>
      <c r="EB160" s="7">
        <f t="shared" si="135"/>
        <v>-2.0543102672081814E-2</v>
      </c>
      <c r="EC160" s="7">
        <f t="shared" si="135"/>
        <v>-2.0484671575480617E-2</v>
      </c>
      <c r="ED160" s="7">
        <f t="shared" si="135"/>
        <v>-1.998602766690416E-2</v>
      </c>
      <c r="EE160" s="7">
        <f t="shared" si="135"/>
        <v>-8.0442950499455268E-3</v>
      </c>
      <c r="EF160" s="7">
        <f t="shared" si="135"/>
        <v>-8.9544969598416291E-3</v>
      </c>
      <c r="EG160" s="7">
        <f t="shared" si="135"/>
        <v>-2.5211199513556326E-2</v>
      </c>
      <c r="EH160" s="7">
        <f t="shared" si="137"/>
        <v>-5.6641822750296278E-3</v>
      </c>
      <c r="EI160" s="7">
        <f t="shared" si="137"/>
        <v>-1.7794440295040626E-2</v>
      </c>
      <c r="EJ160" s="7">
        <f t="shared" si="136"/>
        <v>-1.7877198972199082E-2</v>
      </c>
      <c r="EK160" s="7">
        <f t="shared" si="136"/>
        <v>-1.2427716848675607E-2</v>
      </c>
      <c r="EL160" s="7">
        <f t="shared" si="136"/>
        <v>-7.8626659874679872E-3</v>
      </c>
      <c r="EM160" s="7">
        <f t="shared" si="136"/>
        <v>-2.0310340070631483E-2</v>
      </c>
      <c r="EN160" s="7">
        <f t="shared" si="136"/>
        <v>-1.2821841361634334E-2</v>
      </c>
      <c r="EO160" s="7">
        <f t="shared" si="136"/>
        <v>-2.608389711316017E-2</v>
      </c>
      <c r="EP160" s="7">
        <f t="shared" si="136"/>
        <v>-1.571729443799319E-2</v>
      </c>
      <c r="EQ160" s="7">
        <f t="shared" si="136"/>
        <v>-5.4451484689282736E-2</v>
      </c>
      <c r="ER160" s="7">
        <f t="shared" si="136"/>
        <v>-2.0471048856760321E-2</v>
      </c>
      <c r="ES160" s="7">
        <f t="shared" si="136"/>
        <v>-1.6196836949431526E-2</v>
      </c>
      <c r="ET160" s="7">
        <f t="shared" si="136"/>
        <v>-6.0690650090587051E-2</v>
      </c>
      <c r="EU160" s="7">
        <f t="shared" si="136"/>
        <v>-7.9644392775286343E-2</v>
      </c>
      <c r="EV160" s="7">
        <f t="shared" si="136"/>
        <v>-1.035925730815257E-2</v>
      </c>
      <c r="EW160" s="7">
        <f t="shared" si="136"/>
        <v>-9.1391996414323939E-3</v>
      </c>
      <c r="EX160" s="7">
        <f t="shared" si="136"/>
        <v>-2.3849638709642962E-2</v>
      </c>
      <c r="EY160" s="7">
        <f t="shared" si="136"/>
        <v>-4.8610643428381839E-2</v>
      </c>
      <c r="EZ160" s="7">
        <f t="shared" si="143"/>
        <v>-2.5679370240924593E-2</v>
      </c>
      <c r="FA160" s="7">
        <f t="shared" si="143"/>
        <v>-8.0816060012242508E-2</v>
      </c>
      <c r="FB160" s="7">
        <f t="shared" si="143"/>
        <v>-4.0988492798606058E-2</v>
      </c>
      <c r="FC160" s="7">
        <f t="shared" si="143"/>
        <v>9.1781578717306227E-3</v>
      </c>
      <c r="FD160" s="7">
        <f t="shared" si="143"/>
        <v>9.9291294819972408E-3</v>
      </c>
      <c r="FE160" s="7">
        <f t="shared" si="143"/>
        <v>4.5100987067485682E-3</v>
      </c>
      <c r="FF160" s="7">
        <f t="shared" si="143"/>
        <v>4.2608916585222855E-3</v>
      </c>
      <c r="FG160" s="7">
        <f t="shared" si="143"/>
        <v>6.2676276510387546E-3</v>
      </c>
      <c r="FH160" s="7">
        <f t="shared" si="143"/>
        <v>0.19789621717628547</v>
      </c>
      <c r="FI160" s="7">
        <f t="shared" si="143"/>
        <v>-7.7886204324397412E-2</v>
      </c>
      <c r="FJ160" s="7">
        <f t="shared" si="143"/>
        <v>0.42440033729944449</v>
      </c>
      <c r="FK160" s="7">
        <f t="shared" si="143"/>
        <v>0</v>
      </c>
      <c r="FL160" s="7">
        <f t="shared" si="143"/>
        <v>-0.38926536659499855</v>
      </c>
      <c r="FM160" s="7">
        <f t="shared" si="143"/>
        <v>-0.44669371828650029</v>
      </c>
      <c r="FN160" s="7">
        <f t="shared" si="143"/>
        <v>0.14744901643063812</v>
      </c>
      <c r="FO160" s="7">
        <f t="shared" si="143"/>
        <v>0.34376702212005661</v>
      </c>
      <c r="FP160" s="7">
        <f t="shared" si="142"/>
        <v>0.34421215567051494</v>
      </c>
      <c r="FQ160" s="7">
        <f t="shared" si="142"/>
        <v>0.10317666380881207</v>
      </c>
      <c r="FR160" s="7">
        <f t="shared" si="142"/>
        <v>-0.39475395224541054</v>
      </c>
      <c r="FS160" s="7">
        <f t="shared" si="142"/>
        <v>0.484253478482008</v>
      </c>
      <c r="FT160" s="7">
        <f t="shared" si="142"/>
        <v>-0.23599974677109103</v>
      </c>
      <c r="FU160" s="7">
        <f t="shared" si="142"/>
        <v>6.5107210099287329E-3</v>
      </c>
      <c r="FV160" s="7">
        <f t="shared" si="140"/>
        <v>-3.6948798455697096E-2</v>
      </c>
      <c r="FW160" s="7">
        <f t="shared" si="130"/>
        <v>-5.4592150879338108E-2</v>
      </c>
      <c r="FX160" s="7">
        <f t="shared" si="130"/>
        <v>-0.19088680206318642</v>
      </c>
      <c r="FY160" s="7">
        <f t="shared" si="130"/>
        <v>-1.2166054702004603E-2</v>
      </c>
      <c r="FZ160" s="7">
        <f t="shared" si="130"/>
        <v>-0.16123187928703764</v>
      </c>
      <c r="GA160" s="7">
        <f t="shared" si="130"/>
        <v>-2.7508812239949165E-2</v>
      </c>
      <c r="GB160" s="7">
        <f t="shared" si="130"/>
        <v>-7.6201657105213982E-2</v>
      </c>
      <c r="GC160" s="7">
        <f t="shared" si="130"/>
        <v>0.4220103970196547</v>
      </c>
      <c r="GD160" s="7">
        <f t="shared" si="130"/>
        <v>-0.13567873697562227</v>
      </c>
      <c r="GE160" s="7">
        <f t="shared" si="130"/>
        <v>-0.16920031501875599</v>
      </c>
      <c r="GF160" s="7">
        <f t="shared" si="130"/>
        <v>0.17221080621687612</v>
      </c>
      <c r="GG160" s="7">
        <f t="shared" si="130"/>
        <v>-0.27356586188581211</v>
      </c>
      <c r="GH160" s="7">
        <f t="shared" si="130"/>
        <v>0.12160676612772647</v>
      </c>
      <c r="GI160" s="7">
        <f t="shared" si="130"/>
        <v>-0.33807221143236998</v>
      </c>
      <c r="GJ160" s="7">
        <f t="shared" si="130"/>
        <v>-0.34792747884681319</v>
      </c>
      <c r="GK160" s="7">
        <f t="shared" si="130"/>
        <v>-0.33254160156542067</v>
      </c>
    </row>
    <row r="161" spans="6:193">
      <c r="F161" s="20">
        <v>159</v>
      </c>
      <c r="G161">
        <f>'Class data q'!J160</f>
        <v>2.6101646472277572E-17</v>
      </c>
      <c r="H161" s="20">
        <f>'Class data q'!K160</f>
        <v>5.8571221867461926E-18</v>
      </c>
      <c r="J161" s="89">
        <v>-3.626211345504175E-17</v>
      </c>
      <c r="K161" s="7">
        <f t="shared" si="119"/>
        <v>7.8450899277597002E-3</v>
      </c>
      <c r="L161" s="7">
        <f t="shared" si="132"/>
        <v>2.9943702191797143E-2</v>
      </c>
      <c r="M161" s="7">
        <f t="shared" si="132"/>
        <v>3.437851685103796E-2</v>
      </c>
      <c r="N161" s="7">
        <f t="shared" si="132"/>
        <v>7.1772942755878394E-2</v>
      </c>
      <c r="O161" s="7">
        <f t="shared" si="132"/>
        <v>2.5168628530220779E-2</v>
      </c>
      <c r="P161" s="7">
        <f t="shared" si="132"/>
        <v>0.23950982016355038</v>
      </c>
      <c r="Q161" s="7">
        <f t="shared" si="132"/>
        <v>0.48122608077817475</v>
      </c>
      <c r="R161" s="7">
        <f t="shared" si="132"/>
        <v>4.8327918040627083E-3</v>
      </c>
      <c r="S161" s="7">
        <f t="shared" si="132"/>
        <v>-0.30757180902142212</v>
      </c>
      <c r="T161" s="7">
        <f t="shared" si="132"/>
        <v>9.1721533833304392E-3</v>
      </c>
      <c r="U161" s="7">
        <f t="shared" si="132"/>
        <v>3.380704528913453E-2</v>
      </c>
      <c r="V161" s="7">
        <f t="shared" si="132"/>
        <v>2.121735390233177E-2</v>
      </c>
      <c r="W161" s="7">
        <f t="shared" si="132"/>
        <v>-9.4274641358655931E-3</v>
      </c>
      <c r="X161" s="7">
        <f t="shared" si="132"/>
        <v>1.192574641225046E-2</v>
      </c>
      <c r="Y161" s="7">
        <f t="shared" si="132"/>
        <v>1.9624623662694496E-3</v>
      </c>
      <c r="Z161" s="7">
        <f t="shared" si="132"/>
        <v>-3.6868348092089609E-2</v>
      </c>
      <c r="AA161" s="7">
        <f t="shared" si="132"/>
        <v>6.2827253234640839E-3</v>
      </c>
      <c r="AB161" s="7">
        <f t="shared" si="133"/>
        <v>1.4744795110444974E-2</v>
      </c>
      <c r="AC161" s="7">
        <f t="shared" si="133"/>
        <v>1.2726533053249913E-2</v>
      </c>
      <c r="AD161" s="7">
        <f t="shared" si="133"/>
        <v>1.1723971533796316E-2</v>
      </c>
      <c r="AE161" s="7">
        <f t="shared" si="133"/>
        <v>2.6426201036374258E-2</v>
      </c>
      <c r="AF161" s="7">
        <f t="shared" si="133"/>
        <v>-4.2276638184682191E-2</v>
      </c>
      <c r="AG161" s="7">
        <f t="shared" si="133"/>
        <v>-1.3509733933566581E-3</v>
      </c>
      <c r="AH161" s="7">
        <f t="shared" si="133"/>
        <v>1.276999378262493E-2</v>
      </c>
      <c r="AI161" s="7">
        <f t="shared" si="133"/>
        <v>-0.21653175233408817</v>
      </c>
      <c r="AJ161" s="7">
        <f t="shared" si="133"/>
        <v>0.304002321357423</v>
      </c>
      <c r="AK161" s="7">
        <f t="shared" si="133"/>
        <v>0.15413224441285533</v>
      </c>
      <c r="AL161" s="7">
        <f t="shared" si="133"/>
        <v>5.3875560475337814E-2</v>
      </c>
      <c r="AM161" s="7">
        <f t="shared" si="133"/>
        <v>-0.33245517794754775</v>
      </c>
      <c r="AN161" s="7">
        <f t="shared" si="133"/>
        <v>-0.38011446475027633</v>
      </c>
      <c r="AO161" s="7">
        <f t="shared" si="133"/>
        <v>2.0287906524291442E-2</v>
      </c>
      <c r="AP161" s="7">
        <f t="shared" si="133"/>
        <v>1.8443551385719497E-2</v>
      </c>
      <c r="AQ161" s="7">
        <f t="shared" si="131"/>
        <v>1.3808424145901678E-2</v>
      </c>
      <c r="AR161" s="7">
        <f t="shared" si="131"/>
        <v>2.0287906524291442E-2</v>
      </c>
      <c r="AS161" s="7">
        <f t="shared" si="131"/>
        <v>2.1210084093577417E-2</v>
      </c>
      <c r="AT161" s="7">
        <f t="shared" si="131"/>
        <v>2.0287906524291442E-2</v>
      </c>
      <c r="AU161" s="7">
        <f t="shared" si="131"/>
        <v>1.8443551385719497E-2</v>
      </c>
      <c r="AV161" s="7">
        <f t="shared" si="131"/>
        <v>2.0287906524291442E-2</v>
      </c>
      <c r="AW161" s="7">
        <f t="shared" si="131"/>
        <v>1.8443551385719497E-2</v>
      </c>
      <c r="AX161" s="7">
        <f t="shared" si="131"/>
        <v>1.8443551385719497E-2</v>
      </c>
      <c r="AY161" s="7">
        <f t="shared" si="131"/>
        <v>2.0287906524291442E-2</v>
      </c>
      <c r="AZ161" s="7">
        <f t="shared" si="131"/>
        <v>1.8443551385719497E-2</v>
      </c>
      <c r="BA161" s="7">
        <f t="shared" si="131"/>
        <v>1.3808424145901678E-2</v>
      </c>
      <c r="BB161" s="7">
        <f t="shared" si="131"/>
        <v>1.9365728955005469E-2</v>
      </c>
      <c r="BC161" s="7">
        <f t="shared" si="131"/>
        <v>1.2607691611475442E-2</v>
      </c>
      <c r="BD161" s="7">
        <f t="shared" si="131"/>
        <v>2.0287906524291442E-2</v>
      </c>
      <c r="BE161" s="7">
        <f t="shared" si="131"/>
        <v>1.9365728955005469E-2</v>
      </c>
      <c r="BF161" s="7">
        <f t="shared" si="131"/>
        <v>2.0287906524291442E-2</v>
      </c>
      <c r="BG161" s="7">
        <f t="shared" si="141"/>
        <v>1.3808424145901678E-2</v>
      </c>
      <c r="BH161" s="7">
        <f t="shared" si="141"/>
        <v>1.3808424145901678E-2</v>
      </c>
      <c r="BI161" s="7">
        <f t="shared" si="141"/>
        <v>1.2607691611475442E-2</v>
      </c>
      <c r="BJ161" s="7">
        <f t="shared" si="141"/>
        <v>2.1813786131608462E-2</v>
      </c>
      <c r="BK161" s="7">
        <f t="shared" si="141"/>
        <v>5.0976234588654655E-2</v>
      </c>
      <c r="BL161" s="7">
        <f t="shared" si="141"/>
        <v>6.2880773993915584E-3</v>
      </c>
      <c r="BM161" s="7">
        <f t="shared" si="141"/>
        <v>1.4951728079772558E-2</v>
      </c>
      <c r="BN161" s="7">
        <f t="shared" si="141"/>
        <v>-2.8477220581635265E-13</v>
      </c>
      <c r="BO161" s="7">
        <f t="shared" si="141"/>
        <v>-1.155742168634788E-13</v>
      </c>
      <c r="BP161" s="7">
        <f t="shared" si="141"/>
        <v>-2.7291502391335598E-12</v>
      </c>
      <c r="BQ161" s="7">
        <f t="shared" si="141"/>
        <v>-1.6686763082418565E-11</v>
      </c>
      <c r="BR161" s="7">
        <f t="shared" si="141"/>
        <v>-7.7457928959745459E-11</v>
      </c>
      <c r="BS161" s="7">
        <f t="shared" si="141"/>
        <v>8.349604627451345E-14</v>
      </c>
      <c r="BT161" s="7">
        <f t="shared" si="141"/>
        <v>-1.028066520802895E-13</v>
      </c>
      <c r="BU161" s="7">
        <f t="shared" si="141"/>
        <v>7.8450899277597002E-3</v>
      </c>
      <c r="BV161" s="7">
        <f t="shared" si="141"/>
        <v>2.9943702191797143E-2</v>
      </c>
      <c r="BW161" s="7">
        <f t="shared" si="139"/>
        <v>3.437851685103796E-2</v>
      </c>
      <c r="BX161" s="7">
        <f t="shared" si="127"/>
        <v>7.1772942755878394E-2</v>
      </c>
      <c r="BY161" s="7">
        <f t="shared" si="127"/>
        <v>2.5168628530220779E-2</v>
      </c>
      <c r="BZ161" s="7">
        <f t="shared" si="127"/>
        <v>6.8662503621510721E-3</v>
      </c>
      <c r="CA161" s="7">
        <f t="shared" si="127"/>
        <v>8.7672326879229007E-3</v>
      </c>
      <c r="CB161" s="7">
        <f t="shared" si="127"/>
        <v>1.2231013805679232E-2</v>
      </c>
      <c r="CC161" s="7">
        <f t="shared" si="127"/>
        <v>1.6076764205607462E-2</v>
      </c>
      <c r="CD161" s="7">
        <f t="shared" si="127"/>
        <v>2.2328221954995252E-2</v>
      </c>
      <c r="CE161" s="7">
        <f t="shared" si="127"/>
        <v>1.0136074186662179E-2</v>
      </c>
      <c r="CF161" s="7">
        <f t="shared" si="127"/>
        <v>3.0797892161822112E-2</v>
      </c>
      <c r="CG161" s="7">
        <f t="shared" si="127"/>
        <v>1.2442796522344044E-2</v>
      </c>
      <c r="CH161" s="7">
        <f t="shared" si="127"/>
        <v>1.4164419315623202E-2</v>
      </c>
      <c r="CI161" s="7">
        <f t="shared" si="127"/>
        <v>3.6212997815980495E-2</v>
      </c>
      <c r="CJ161" s="7">
        <f t="shared" si="127"/>
        <v>4.7998038988858863E-2</v>
      </c>
      <c r="CK161" s="7">
        <f t="shared" si="127"/>
        <v>8.195250809507516E-3</v>
      </c>
      <c r="CL161" s="7">
        <f t="shared" si="134"/>
        <v>3.1111164603868882E-2</v>
      </c>
      <c r="CM161" s="7">
        <f t="shared" si="134"/>
        <v>0.14438406813862881</v>
      </c>
      <c r="CN161" s="7">
        <f t="shared" si="134"/>
        <v>-0.32738327971602199</v>
      </c>
      <c r="CO161" s="7">
        <f t="shared" si="134"/>
        <v>0.18049538929937628</v>
      </c>
      <c r="CP161" s="7">
        <f t="shared" si="134"/>
        <v>0.11924804731592945</v>
      </c>
      <c r="CQ161" s="7">
        <f t="shared" si="134"/>
        <v>-0.31229012656045729</v>
      </c>
      <c r="CR161" s="7">
        <f t="shared" si="134"/>
        <v>-0.45005660903255218</v>
      </c>
      <c r="CS161" s="7">
        <f t="shared" si="134"/>
        <v>8.8695157478654502E-2</v>
      </c>
      <c r="CT161" s="7">
        <f t="shared" si="134"/>
        <v>-6.1779026373810608E-2</v>
      </c>
      <c r="CU161" s="7">
        <f t="shared" si="134"/>
        <v>-0.38360108856500963</v>
      </c>
      <c r="CV161" s="7">
        <f t="shared" si="134"/>
        <v>9.4606318866640393E-2</v>
      </c>
      <c r="CW161" s="7">
        <f t="shared" si="134"/>
        <v>3.8512795920376153E-2</v>
      </c>
      <c r="CX161" s="7">
        <f t="shared" si="134"/>
        <v>1.9383805504409823E-2</v>
      </c>
      <c r="CY161" s="7">
        <f t="shared" si="134"/>
        <v>1.9505917955714557E-2</v>
      </c>
      <c r="CZ161" s="7">
        <f t="shared" si="134"/>
        <v>5.1140320617903454E-2</v>
      </c>
      <c r="DA161" s="7">
        <f t="shared" si="134"/>
        <v>2.6819214294706951E-2</v>
      </c>
      <c r="DB161" s="7">
        <f t="shared" ref="DB161:DQ180" si="145">IF(MOD(DB$3/$J161,1)&gt;0.5,-(1-MOD(DB$3/$J161,1)),MOD(DB$3/$J161,1))</f>
        <v>1.5867831751875623E-2</v>
      </c>
      <c r="DC161" s="7">
        <f t="shared" si="145"/>
        <v>7.0161619381615861E-4</v>
      </c>
      <c r="DD161" s="7">
        <f t="shared" si="145"/>
        <v>8.7167700674563862E-4</v>
      </c>
      <c r="DE161" s="7">
        <f t="shared" si="145"/>
        <v>3.0290929493511339E-3</v>
      </c>
      <c r="DF161" s="7">
        <f t="shared" si="145"/>
        <v>8.4391744401660768E-5</v>
      </c>
      <c r="DG161" s="7">
        <f t="shared" si="145"/>
        <v>4.6076297599249332E-5</v>
      </c>
      <c r="DH161" s="7">
        <f t="shared" si="145"/>
        <v>6.0304441933107253E-3</v>
      </c>
      <c r="DI161" s="7">
        <f t="shared" si="145"/>
        <v>-6.7879751165789148E-4</v>
      </c>
      <c r="DJ161" s="7">
        <f t="shared" si="145"/>
        <v>3.4417336321880712E-3</v>
      </c>
      <c r="DK161" s="7">
        <f t="shared" si="145"/>
        <v>5.2353294650551822E-3</v>
      </c>
      <c r="DL161" s="7">
        <f t="shared" si="145"/>
        <v>2.7404291647636352E-2</v>
      </c>
      <c r="DM161" s="7">
        <f t="shared" si="145"/>
        <v>8.50549867861909E-3</v>
      </c>
      <c r="DN161" s="7">
        <f t="shared" si="145"/>
        <v>7.7871929611450152E-3</v>
      </c>
      <c r="DO161" s="7">
        <f t="shared" si="145"/>
        <v>2.2813091813442325E-2</v>
      </c>
      <c r="DP161" s="7">
        <f t="shared" si="145"/>
        <v>1.0630359489297359E-2</v>
      </c>
      <c r="DQ161" s="7">
        <f t="shared" si="145"/>
        <v>8.2575325074089947E-3</v>
      </c>
      <c r="DR161" s="7">
        <f t="shared" si="144"/>
        <v>1.4954100208008947E-2</v>
      </c>
      <c r="DS161" s="7">
        <f t="shared" si="144"/>
        <v>2.0157056821728025E-2</v>
      </c>
      <c r="DT161" s="7">
        <f t="shared" si="144"/>
        <v>2.6207687941514096E-2</v>
      </c>
      <c r="DU161" s="7">
        <f t="shared" si="144"/>
        <v>2.6203788718032993E-2</v>
      </c>
      <c r="DV161" s="7">
        <f t="shared" si="135"/>
        <v>1.3998249008129777E-2</v>
      </c>
      <c r="DW161" s="7">
        <f t="shared" si="135"/>
        <v>1.8128963589428008E-2</v>
      </c>
      <c r="DX161" s="7">
        <f t="shared" si="135"/>
        <v>1.6210322456967463E-2</v>
      </c>
      <c r="DY161" s="7">
        <f t="shared" si="135"/>
        <v>1.5877381542257367E-2</v>
      </c>
      <c r="DZ161" s="7">
        <f t="shared" si="135"/>
        <v>2.9203323220322593E-2</v>
      </c>
      <c r="EA161" s="7">
        <f t="shared" si="135"/>
        <v>5.9872909005096266E-2</v>
      </c>
      <c r="EB161" s="7">
        <f t="shared" si="135"/>
        <v>1.4787025694329096E-2</v>
      </c>
      <c r="EC161" s="7">
        <f t="shared" si="135"/>
        <v>1.4744966705451884E-2</v>
      </c>
      <c r="ED161" s="7">
        <f t="shared" si="135"/>
        <v>1.4386040383262891E-2</v>
      </c>
      <c r="EE161" s="7">
        <f t="shared" si="135"/>
        <v>5.7903228881762336E-3</v>
      </c>
      <c r="EF161" s="7">
        <f t="shared" si="135"/>
        <v>6.4454906709353324E-3</v>
      </c>
      <c r="EG161" s="7">
        <f t="shared" si="135"/>
        <v>1.8147144613089559E-2</v>
      </c>
      <c r="EH161" s="7">
        <f t="shared" si="137"/>
        <v>4.0771060815487873E-3</v>
      </c>
      <c r="EI161" s="7">
        <f t="shared" si="137"/>
        <v>1.2808525083047043E-2</v>
      </c>
      <c r="EJ161" s="7">
        <f t="shared" si="136"/>
        <v>1.2868095183294582E-2</v>
      </c>
      <c r="EK161" s="7">
        <f t="shared" si="136"/>
        <v>8.9455313200062902E-3</v>
      </c>
      <c r="EL161" s="7">
        <f t="shared" si="136"/>
        <v>5.6595854014117649E-3</v>
      </c>
      <c r="EM161" s="7">
        <f t="shared" si="136"/>
        <v>1.461948203633035E-2</v>
      </c>
      <c r="EN161" s="7">
        <f t="shared" si="136"/>
        <v>9.2292240704595144E-3</v>
      </c>
      <c r="EO161" s="7">
        <f t="shared" si="136"/>
        <v>1.8775316610022571E-2</v>
      </c>
      <c r="EP161" s="7">
        <f t="shared" si="136"/>
        <v>1.1313385344453836E-2</v>
      </c>
      <c r="EQ161" s="7">
        <f t="shared" si="136"/>
        <v>3.9194444775327499E-2</v>
      </c>
      <c r="ER161" s="7">
        <f t="shared" si="136"/>
        <v>1.4735161005944877E-2</v>
      </c>
      <c r="ES161" s="7">
        <f t="shared" si="136"/>
        <v>1.1658562387637248E-2</v>
      </c>
      <c r="ET161" s="7">
        <f t="shared" si="136"/>
        <v>4.3685426521022419E-2</v>
      </c>
      <c r="EU161" s="7">
        <f t="shared" si="136"/>
        <v>5.7328423129477182E-2</v>
      </c>
      <c r="EV161" s="7">
        <f t="shared" si="136"/>
        <v>7.4566440344960537E-3</v>
      </c>
      <c r="EW161" s="7">
        <f t="shared" si="136"/>
        <v>6.5784405637578369E-3</v>
      </c>
      <c r="EX161" s="7">
        <f t="shared" si="136"/>
        <v>1.716708649269573E-2</v>
      </c>
      <c r="EY161" s="7">
        <f t="shared" si="136"/>
        <v>3.4990178692443343E-2</v>
      </c>
      <c r="EZ161" s="7">
        <f t="shared" si="143"/>
        <v>1.8484136190527134E-2</v>
      </c>
      <c r="FA161" s="7">
        <f t="shared" si="143"/>
        <v>5.8171794932394792E-2</v>
      </c>
      <c r="FB161" s="7">
        <f t="shared" si="143"/>
        <v>2.9503717420859828E-2</v>
      </c>
      <c r="FC161" s="7">
        <f t="shared" si="143"/>
        <v>-6.6064828883093396E-3</v>
      </c>
      <c r="FD161" s="7">
        <f t="shared" si="143"/>
        <v>-7.147035923261269E-3</v>
      </c>
      <c r="FE161" s="7">
        <f t="shared" si="143"/>
        <v>-3.2463910892722714E-3</v>
      </c>
      <c r="FF161" s="7">
        <f t="shared" si="143"/>
        <v>-3.067010638122647E-3</v>
      </c>
      <c r="FG161" s="7">
        <f t="shared" si="143"/>
        <v>-4.5114690121443868E-3</v>
      </c>
      <c r="FH161" s="7">
        <f t="shared" si="143"/>
        <v>-0.26322711683050848</v>
      </c>
      <c r="FI161" s="7">
        <f t="shared" si="143"/>
        <v>0.33625798364523751</v>
      </c>
      <c r="FJ161" s="7">
        <f t="shared" si="143"/>
        <v>-0.30548543676693163</v>
      </c>
      <c r="FK161" s="7">
        <f t="shared" si="143"/>
        <v>0.28019511315470513</v>
      </c>
      <c r="FL161" s="7">
        <f t="shared" si="143"/>
        <v>0</v>
      </c>
      <c r="FM161" s="7">
        <f t="shared" si="143"/>
        <v>4.1337208191013275E-2</v>
      </c>
      <c r="FN161" s="7">
        <f t="shared" si="143"/>
        <v>0.17406059056739964</v>
      </c>
      <c r="FO161" s="7">
        <f t="shared" si="143"/>
        <v>3.2749930696433838E-2</v>
      </c>
      <c r="FP161" s="7">
        <f t="shared" si="142"/>
        <v>-0.24776559176319002</v>
      </c>
      <c r="FQ161" s="7">
        <f t="shared" si="142"/>
        <v>0.20592804633672812</v>
      </c>
      <c r="FR161" s="7">
        <f t="shared" si="142"/>
        <v>-0.43565906291755419</v>
      </c>
      <c r="FS161" s="7">
        <f t="shared" si="142"/>
        <v>-0.34856802028318223</v>
      </c>
      <c r="FT161" s="7">
        <f t="shared" si="142"/>
        <v>0.16987377102008347</v>
      </c>
      <c r="FU161" s="7">
        <f t="shared" si="142"/>
        <v>-4.6864487998330429E-3</v>
      </c>
      <c r="FV161" s="7">
        <f t="shared" si="140"/>
        <v>2.6595925691472681E-2</v>
      </c>
      <c r="FW161" s="7">
        <f t="shared" si="140"/>
        <v>3.9295696986343248E-2</v>
      </c>
      <c r="FX161" s="7">
        <f t="shared" si="140"/>
        <v>0.13740125295935215</v>
      </c>
      <c r="FY161" s="7">
        <f t="shared" si="140"/>
        <v>8.7571856281300608E-3</v>
      </c>
      <c r="FZ161" s="7">
        <f t="shared" si="140"/>
        <v>0.11605549462606038</v>
      </c>
      <c r="GA161" s="7">
        <f t="shared" si="140"/>
        <v>-0.18312571983895154</v>
      </c>
      <c r="GB161" s="7">
        <f t="shared" si="140"/>
        <v>9.3484533087107025E-2</v>
      </c>
      <c r="GC161" s="7">
        <f t="shared" si="140"/>
        <v>0.33389349606926721</v>
      </c>
      <c r="GD161" s="7">
        <f t="shared" si="140"/>
        <v>1.5515973214293766E-2</v>
      </c>
      <c r="GE161" s="7">
        <f t="shared" si="140"/>
        <v>-0.39996480478608198</v>
      </c>
      <c r="GF161" s="7">
        <f t="shared" si="130"/>
        <v>0.23350534910635901</v>
      </c>
      <c r="GG161" s="7">
        <f t="shared" si="130"/>
        <v>0.27418246009358072</v>
      </c>
      <c r="GH161" s="7">
        <f t="shared" si="130"/>
        <v>-0.25182563393570412</v>
      </c>
      <c r="GI161" s="7">
        <f t="shared" si="130"/>
        <v>-0.47645885694967927</v>
      </c>
      <c r="GJ161" s="7">
        <f t="shared" si="130"/>
        <v>-0.27131611885064633</v>
      </c>
      <c r="GK161" s="7">
        <f t="shared" si="130"/>
        <v>0.23936506988615078</v>
      </c>
    </row>
    <row r="162" spans="6:193">
      <c r="F162" s="20">
        <v>160</v>
      </c>
      <c r="G162">
        <f>'Class data q'!J161</f>
        <v>-3.626211345504175E-17</v>
      </c>
      <c r="H162" s="20">
        <f>'Class data q'!K161</f>
        <v>-1.495637681194012E-17</v>
      </c>
      <c r="J162" s="88">
        <v>-3.7761087988378952E-17</v>
      </c>
      <c r="K162" s="7">
        <f t="shared" si="119"/>
        <v>7.5336690805354089E-3</v>
      </c>
      <c r="L162" s="7">
        <f t="shared" si="132"/>
        <v>2.8755048754874175E-2</v>
      </c>
      <c r="M162" s="7">
        <f t="shared" si="132"/>
        <v>3.3013817791798218E-2</v>
      </c>
      <c r="N162" s="7">
        <f t="shared" si="132"/>
        <v>6.8923824282204116E-2</v>
      </c>
      <c r="O162" s="7">
        <f t="shared" si="132"/>
        <v>2.4169527730544784E-2</v>
      </c>
      <c r="P162" s="7">
        <f t="shared" si="132"/>
        <v>-8.1754775643894106E-3</v>
      </c>
      <c r="Q162" s="7">
        <f t="shared" si="132"/>
        <v>-0.212713477177914</v>
      </c>
      <c r="R162" s="7">
        <f t="shared" si="132"/>
        <v>-0.47171435210830559</v>
      </c>
      <c r="S162" s="7">
        <f t="shared" si="132"/>
        <v>-0.21596980389290232</v>
      </c>
      <c r="T162" s="7">
        <f t="shared" si="132"/>
        <v>8.8080530602225298E-3</v>
      </c>
      <c r="U162" s="7">
        <f t="shared" si="132"/>
        <v>3.2465031522174594E-2</v>
      </c>
      <c r="V162" s="7">
        <f t="shared" si="132"/>
        <v>2.0375103986911274E-2</v>
      </c>
      <c r="W162" s="7">
        <f t="shared" si="132"/>
        <v>-9.0532289269128485E-3</v>
      </c>
      <c r="X162" s="7">
        <f t="shared" si="132"/>
        <v>1.1452338703010132E-2</v>
      </c>
      <c r="Y162" s="7">
        <f t="shared" si="132"/>
        <v>1.8845599204878058E-3</v>
      </c>
      <c r="Z162" s="7">
        <f t="shared" si="132"/>
        <v>-3.5404812007184927E-2</v>
      </c>
      <c r="AA162" s="7">
        <f t="shared" si="132"/>
        <v>6.0333245312325758E-3</v>
      </c>
      <c r="AB162" s="7">
        <f t="shared" si="133"/>
        <v>1.4159481668823963E-2</v>
      </c>
      <c r="AC162" s="7">
        <f t="shared" si="133"/>
        <v>1.2221337097286815E-2</v>
      </c>
      <c r="AD162" s="7">
        <f t="shared" si="133"/>
        <v>1.1258573535620538E-2</v>
      </c>
      <c r="AE162" s="7">
        <f t="shared" si="133"/>
        <v>2.5377179292653183E-2</v>
      </c>
      <c r="AF162" s="7">
        <f t="shared" si="133"/>
        <v>-4.0598413128946187E-2</v>
      </c>
      <c r="AG162" s="7">
        <f t="shared" si="133"/>
        <v>-1.2973447820072703E-3</v>
      </c>
      <c r="AH162" s="7">
        <f t="shared" si="133"/>
        <v>1.2263072597596571E-2</v>
      </c>
      <c r="AI162" s="7">
        <f t="shared" si="133"/>
        <v>-0.25522564818603044</v>
      </c>
      <c r="AJ162" s="7">
        <f t="shared" si="133"/>
        <v>0.1652526117525781</v>
      </c>
      <c r="AK162" s="7">
        <f t="shared" si="133"/>
        <v>0.18771004345790498</v>
      </c>
      <c r="AL162" s="7">
        <f t="shared" si="133"/>
        <v>0.21052200143719269</v>
      </c>
      <c r="AM162" s="7">
        <f t="shared" si="133"/>
        <v>0.15709735430350946</v>
      </c>
      <c r="AN162" s="7">
        <f t="shared" si="133"/>
        <v>0.19072251366963222</v>
      </c>
      <c r="AO162" s="7">
        <f t="shared" si="133"/>
        <v>1.9482552207593852E-2</v>
      </c>
      <c r="AP162" s="7">
        <f t="shared" si="133"/>
        <v>1.7711411097812595E-2</v>
      </c>
      <c r="AQ162" s="7">
        <f t="shared" si="131"/>
        <v>1.3260281143597424E-2</v>
      </c>
      <c r="AR162" s="7">
        <f t="shared" si="131"/>
        <v>1.9482552207593852E-2</v>
      </c>
      <c r="AS162" s="7">
        <f t="shared" si="131"/>
        <v>2.0368122762484481E-2</v>
      </c>
      <c r="AT162" s="7">
        <f t="shared" si="131"/>
        <v>1.9482552207593852E-2</v>
      </c>
      <c r="AU162" s="7">
        <f t="shared" si="131"/>
        <v>1.7711411097812595E-2</v>
      </c>
      <c r="AV162" s="7">
        <f t="shared" si="131"/>
        <v>1.9482552207593852E-2</v>
      </c>
      <c r="AW162" s="7">
        <f t="shared" si="131"/>
        <v>1.7711411097812595E-2</v>
      </c>
      <c r="AX162" s="7">
        <f t="shared" si="131"/>
        <v>1.7711411097812595E-2</v>
      </c>
      <c r="AY162" s="7">
        <f t="shared" si="131"/>
        <v>1.9482552207593852E-2</v>
      </c>
      <c r="AZ162" s="7">
        <f t="shared" si="131"/>
        <v>1.7711411097812595E-2</v>
      </c>
      <c r="BA162" s="7">
        <f t="shared" si="131"/>
        <v>1.3260281143597424E-2</v>
      </c>
      <c r="BB162" s="7">
        <f t="shared" si="131"/>
        <v>1.8596981652703223E-2</v>
      </c>
      <c r="BC162" s="7">
        <f t="shared" si="131"/>
        <v>1.210721321806721E-2</v>
      </c>
      <c r="BD162" s="7">
        <f t="shared" si="131"/>
        <v>1.9482552207593852E-2</v>
      </c>
      <c r="BE162" s="7">
        <f t="shared" si="131"/>
        <v>1.8596981652703223E-2</v>
      </c>
      <c r="BF162" s="7">
        <f t="shared" si="131"/>
        <v>1.9482552207593852E-2</v>
      </c>
      <c r="BG162" s="7">
        <f t="shared" si="141"/>
        <v>1.3260281143597424E-2</v>
      </c>
      <c r="BH162" s="7">
        <f t="shared" si="141"/>
        <v>1.3260281143597424E-2</v>
      </c>
      <c r="BI162" s="7">
        <f t="shared" si="141"/>
        <v>1.210721321806721E-2</v>
      </c>
      <c r="BJ162" s="7">
        <f t="shared" si="141"/>
        <v>2.0947860078391767E-2</v>
      </c>
      <c r="BK162" s="7">
        <f t="shared" si="141"/>
        <v>4.8952667961619636E-2</v>
      </c>
      <c r="BL162" s="7">
        <f t="shared" si="141"/>
        <v>6.0384641496821776E-3</v>
      </c>
      <c r="BM162" s="7">
        <f t="shared" si="141"/>
        <v>1.4358200170093174E-2</v>
      </c>
      <c r="BN162" s="7">
        <f t="shared" si="141"/>
        <v>-2.7344793096517606E-13</v>
      </c>
      <c r="BO162" s="7">
        <f t="shared" si="141"/>
        <v>-1.1091128016005314E-13</v>
      </c>
      <c r="BP162" s="7">
        <f t="shared" si="141"/>
        <v>-2.6207924719301445E-12</v>
      </c>
      <c r="BQ162" s="7">
        <f t="shared" si="141"/>
        <v>-1.6024404025927197E-11</v>
      </c>
      <c r="BR162" s="7">
        <f t="shared" si="141"/>
        <v>-7.4383166293046088E-11</v>
      </c>
      <c r="BS162" s="7">
        <f t="shared" si="141"/>
        <v>8.0181564259631947E-14</v>
      </c>
      <c r="BT162" s="7">
        <f t="shared" si="141"/>
        <v>-9.8698826889176416E-14</v>
      </c>
      <c r="BU162" s="7">
        <f t="shared" si="141"/>
        <v>7.5336690805354089E-3</v>
      </c>
      <c r="BV162" s="7">
        <f t="shared" si="141"/>
        <v>2.8755048754874175E-2</v>
      </c>
      <c r="BW162" s="7">
        <f t="shared" si="139"/>
        <v>3.3013817791798218E-2</v>
      </c>
      <c r="BX162" s="7">
        <f t="shared" si="139"/>
        <v>6.8923824282204116E-2</v>
      </c>
      <c r="BY162" s="7">
        <f t="shared" si="139"/>
        <v>2.4169527730544784E-2</v>
      </c>
      <c r="BZ162" s="7">
        <f t="shared" si="139"/>
        <v>6.593685799510576E-3</v>
      </c>
      <c r="CA162" s="7">
        <f t="shared" si="139"/>
        <v>8.4192062080957735E-3</v>
      </c>
      <c r="CB162" s="7">
        <f t="shared" si="139"/>
        <v>1.1745488118038791E-2</v>
      </c>
      <c r="CC162" s="7">
        <f t="shared" si="139"/>
        <v>1.5438576552484515E-2</v>
      </c>
      <c r="CD162" s="7">
        <f t="shared" si="139"/>
        <v>2.1441874715860121E-2</v>
      </c>
      <c r="CE162" s="7">
        <f t="shared" si="139"/>
        <v>9.7337097982605758E-3</v>
      </c>
      <c r="CF162" s="7">
        <f t="shared" si="139"/>
        <v>2.9575330564941105E-2</v>
      </c>
      <c r="CG162" s="7">
        <f t="shared" si="139"/>
        <v>1.1948863849741219E-2</v>
      </c>
      <c r="CH162" s="7">
        <f t="shared" si="139"/>
        <v>1.3602144631160641E-2</v>
      </c>
      <c r="CI162" s="7">
        <f t="shared" si="139"/>
        <v>3.4775476695861923E-2</v>
      </c>
      <c r="CJ162" s="7">
        <f t="shared" si="139"/>
        <v>4.6092695633376951E-2</v>
      </c>
      <c r="CK162" s="7">
        <f t="shared" si="139"/>
        <v>7.8699298796247891E-3</v>
      </c>
      <c r="CL162" s="7">
        <f t="shared" si="134"/>
        <v>2.9876167257976378E-2</v>
      </c>
      <c r="CM162" s="7">
        <f t="shared" si="134"/>
        <v>0.13865255846321814</v>
      </c>
      <c r="CN162" s="7">
        <f t="shared" si="134"/>
        <v>-0.3540836580184894</v>
      </c>
      <c r="CO162" s="7">
        <f t="shared" si="134"/>
        <v>0.17333039468831493</v>
      </c>
      <c r="CP162" s="7">
        <f t="shared" si="134"/>
        <v>0.11451434403566965</v>
      </c>
      <c r="CQ162" s="7">
        <f t="shared" si="134"/>
        <v>-0.33958964682130555</v>
      </c>
      <c r="CR162" s="7">
        <f t="shared" si="134"/>
        <v>-0.47188731311848864</v>
      </c>
      <c r="CS162" s="7">
        <f t="shared" si="134"/>
        <v>8.5174290115623233E-2</v>
      </c>
      <c r="CT162" s="7">
        <f t="shared" si="134"/>
        <v>-9.9022904159887792E-2</v>
      </c>
      <c r="CU162" s="7">
        <f t="shared" si="134"/>
        <v>-0.40806982926713598</v>
      </c>
      <c r="CV162" s="7">
        <f t="shared" si="134"/>
        <v>5.115452540888743E-2</v>
      </c>
      <c r="CW162" s="7">
        <f t="shared" si="134"/>
        <v>3.6983981382245706E-2</v>
      </c>
      <c r="CX162" s="7">
        <f t="shared" si="134"/>
        <v>1.8614340630431249E-2</v>
      </c>
      <c r="CY162" s="7">
        <f t="shared" si="134"/>
        <v>1.8731605672287256E-2</v>
      </c>
      <c r="CZ162" s="7">
        <f t="shared" si="134"/>
        <v>4.9110240386726636E-2</v>
      </c>
      <c r="DA162" s="7">
        <f t="shared" si="134"/>
        <v>2.5754591388601838E-2</v>
      </c>
      <c r="DB162" s="7">
        <f t="shared" si="145"/>
        <v>1.5237937938893831E-2</v>
      </c>
      <c r="DC162" s="7">
        <f t="shared" si="145"/>
        <v>6.737646444373096E-4</v>
      </c>
      <c r="DD162" s="7">
        <f t="shared" si="145"/>
        <v>8.3707467656888549E-4</v>
      </c>
      <c r="DE162" s="7">
        <f t="shared" si="145"/>
        <v>2.9088492426129703E-3</v>
      </c>
      <c r="DF162" s="7">
        <f t="shared" si="145"/>
        <v>8.1041706507601065E-5</v>
      </c>
      <c r="DG162" s="7">
        <f t="shared" si="145"/>
        <v>4.4247240218461041E-5</v>
      </c>
      <c r="DH162" s="7">
        <f t="shared" si="145"/>
        <v>5.7910580222007742E-3</v>
      </c>
      <c r="DI162" s="7">
        <f t="shared" si="145"/>
        <v>-6.5185177896132096E-4</v>
      </c>
      <c r="DJ162" s="7">
        <f t="shared" si="145"/>
        <v>3.305109627425079E-3</v>
      </c>
      <c r="DK162" s="7">
        <f t="shared" si="145"/>
        <v>5.0275063868599054E-3</v>
      </c>
      <c r="DL162" s="7">
        <f t="shared" si="145"/>
        <v>2.6316443350029192E-2</v>
      </c>
      <c r="DM162" s="7">
        <f t="shared" si="145"/>
        <v>8.1678620640038817E-3</v>
      </c>
      <c r="DN162" s="7">
        <f t="shared" si="145"/>
        <v>7.4780704078295113E-3</v>
      </c>
      <c r="DO162" s="7">
        <f t="shared" si="145"/>
        <v>2.190749704706384E-2</v>
      </c>
      <c r="DP162" s="7">
        <f t="shared" si="145"/>
        <v>1.0208373815590602E-2</v>
      </c>
      <c r="DQ162" s="7">
        <f t="shared" si="145"/>
        <v>7.9297392261184919E-3</v>
      </c>
      <c r="DR162" s="7">
        <f t="shared" si="144"/>
        <v>1.4360478133674741E-2</v>
      </c>
      <c r="DS162" s="7">
        <f t="shared" si="144"/>
        <v>1.9356896750807932E-2</v>
      </c>
      <c r="DT162" s="7">
        <f t="shared" si="144"/>
        <v>2.5167340353699146E-2</v>
      </c>
      <c r="DU162" s="7">
        <f t="shared" si="144"/>
        <v>2.5163595914865659E-2</v>
      </c>
      <c r="DV162" s="7">
        <f t="shared" si="135"/>
        <v>1.3442570665891416E-2</v>
      </c>
      <c r="DW162" s="7">
        <f t="shared" si="135"/>
        <v>1.7409311265196431E-2</v>
      </c>
      <c r="DX162" s="7">
        <f t="shared" si="135"/>
        <v>1.556683303876912E-2</v>
      </c>
      <c r="DY162" s="7">
        <f t="shared" si="135"/>
        <v>1.5247108638170324E-2</v>
      </c>
      <c r="DZ162" s="7">
        <f t="shared" si="135"/>
        <v>2.8044060070660425E-2</v>
      </c>
      <c r="EA162" s="7">
        <f t="shared" si="135"/>
        <v>5.7496177543781508E-2</v>
      </c>
      <c r="EB162" s="7">
        <f t="shared" si="135"/>
        <v>1.420003585583653E-2</v>
      </c>
      <c r="EC162" s="7">
        <f t="shared" si="135"/>
        <v>1.4159646452148289E-2</v>
      </c>
      <c r="ED162" s="7">
        <f t="shared" si="135"/>
        <v>1.3814968167952038E-2</v>
      </c>
      <c r="EE162" s="7">
        <f t="shared" si="135"/>
        <v>5.5604686384298583E-3</v>
      </c>
      <c r="EF162" s="7">
        <f t="shared" si="135"/>
        <v>6.1896287007090515E-3</v>
      </c>
      <c r="EG162" s="7">
        <f t="shared" si="135"/>
        <v>1.7426770569942809E-2</v>
      </c>
      <c r="EH162" s="7">
        <f t="shared" si="137"/>
        <v>3.91526015730432E-3</v>
      </c>
      <c r="EI162" s="7">
        <f t="shared" si="137"/>
        <v>1.2300074348920763E-2</v>
      </c>
      <c r="EJ162" s="7">
        <f t="shared" si="136"/>
        <v>1.2357279738086703E-2</v>
      </c>
      <c r="EK162" s="7">
        <f t="shared" si="136"/>
        <v>8.5904270486466729E-3</v>
      </c>
      <c r="EL162" s="7">
        <f t="shared" si="136"/>
        <v>5.4349209428936713E-3</v>
      </c>
      <c r="EM162" s="7">
        <f t="shared" si="136"/>
        <v>1.4039143056961322E-2</v>
      </c>
      <c r="EN162" s="7">
        <f t="shared" si="136"/>
        <v>8.8628582536605088E-3</v>
      </c>
      <c r="EO162" s="7">
        <f t="shared" si="136"/>
        <v>1.8030006478534089E-2</v>
      </c>
      <c r="EP162" s="7">
        <f t="shared" si="136"/>
        <v>1.0864286088564131E-2</v>
      </c>
      <c r="EQ162" s="7">
        <f t="shared" si="136"/>
        <v>3.7638571316792935E-2</v>
      </c>
      <c r="ER162" s="7">
        <f t="shared" si="136"/>
        <v>1.4150230002385545E-2</v>
      </c>
      <c r="ES162" s="7">
        <f t="shared" si="136"/>
        <v>1.119576088891535E-2</v>
      </c>
      <c r="ET162" s="7">
        <f t="shared" si="136"/>
        <v>4.1951277816060874E-2</v>
      </c>
      <c r="EU162" s="7">
        <f t="shared" si="136"/>
        <v>5.5052698279231552E-2</v>
      </c>
      <c r="EV162" s="7">
        <f t="shared" si="136"/>
        <v>7.1606430422759626E-3</v>
      </c>
      <c r="EW162" s="7">
        <f t="shared" si="136"/>
        <v>6.3173009780239688E-3</v>
      </c>
      <c r="EX162" s="7">
        <f t="shared" si="136"/>
        <v>1.6485617106218643E-2</v>
      </c>
      <c r="EY162" s="7">
        <f t="shared" si="136"/>
        <v>3.3601198936536097E-2</v>
      </c>
      <c r="EZ162" s="7">
        <f t="shared" si="143"/>
        <v>1.7750384837047498E-2</v>
      </c>
      <c r="FA162" s="7">
        <f t="shared" si="143"/>
        <v>5.5862591363127684E-2</v>
      </c>
      <c r="FB162" s="7">
        <f t="shared" si="143"/>
        <v>2.8332529740402727E-2</v>
      </c>
      <c r="FC162" s="7">
        <f t="shared" si="143"/>
        <v>-6.3442301267482293E-3</v>
      </c>
      <c r="FD162" s="7">
        <f t="shared" si="143"/>
        <v>-6.8633252197690675E-3</v>
      </c>
      <c r="FE162" s="7">
        <f t="shared" si="143"/>
        <v>-3.1175214558133435E-3</v>
      </c>
      <c r="FF162" s="7">
        <f t="shared" si="143"/>
        <v>-2.9452617403834536E-3</v>
      </c>
      <c r="FG162" s="7">
        <f t="shared" si="143"/>
        <v>-4.3323804975543556E-3</v>
      </c>
      <c r="FH162" s="7">
        <f t="shared" si="143"/>
        <v>-0.37186680583156173</v>
      </c>
      <c r="FI162" s="7">
        <f t="shared" si="143"/>
        <v>0.36260606925992811</v>
      </c>
      <c r="FJ162" s="7">
        <f t="shared" si="143"/>
        <v>-0.29335880285850324</v>
      </c>
      <c r="FK162" s="7">
        <f t="shared" si="143"/>
        <v>0.30876868589405038</v>
      </c>
      <c r="FL162" s="7">
        <f t="shared" si="143"/>
        <v>-3.9696275006655402E-2</v>
      </c>
      <c r="FM162" s="7">
        <f t="shared" si="143"/>
        <v>0</v>
      </c>
      <c r="FN162" s="7">
        <f t="shared" si="143"/>
        <v>0.20684730850307065</v>
      </c>
      <c r="FO162" s="7">
        <f t="shared" si="143"/>
        <v>7.1146155447714632E-2</v>
      </c>
      <c r="FP162" s="7">
        <f t="shared" si="140"/>
        <v>-0.23793022069537173</v>
      </c>
      <c r="FQ162" s="7">
        <f t="shared" si="140"/>
        <v>0.23744974498441751</v>
      </c>
      <c r="FR162" s="7">
        <f t="shared" si="140"/>
        <v>-0.41836502094683725</v>
      </c>
      <c r="FS162" s="7">
        <f t="shared" si="140"/>
        <v>-0.33473116829149552</v>
      </c>
      <c r="FT162" s="7">
        <f t="shared" si="140"/>
        <v>0.16313041508925263</v>
      </c>
      <c r="FU162" s="7">
        <f t="shared" si="140"/>
        <v>-4.5004142394702296E-3</v>
      </c>
      <c r="FV162" s="7">
        <f t="shared" si="140"/>
        <v>2.554016651116741E-2</v>
      </c>
      <c r="FW162" s="7">
        <f t="shared" si="140"/>
        <v>3.7735804192195167E-2</v>
      </c>
      <c r="FX162" s="7">
        <f t="shared" si="140"/>
        <v>0.13194693503561869</v>
      </c>
      <c r="FY162" s="7">
        <f t="shared" si="140"/>
        <v>8.4095579791514802E-3</v>
      </c>
      <c r="FZ162" s="7">
        <f t="shared" si="140"/>
        <v>0.11144852379535088</v>
      </c>
      <c r="GA162" s="7">
        <f t="shared" si="140"/>
        <v>0.38748466402335779</v>
      </c>
      <c r="GB162" s="7">
        <f t="shared" si="140"/>
        <v>-0.10870782968046466</v>
      </c>
      <c r="GC162" s="7">
        <f t="shared" si="140"/>
        <v>3.0689679731263908E-3</v>
      </c>
      <c r="GD162" s="7">
        <f t="shared" si="140"/>
        <v>-0.30267015317865908</v>
      </c>
      <c r="GE162" s="7">
        <f t="shared" si="140"/>
        <v>0.33803838305110201</v>
      </c>
      <c r="GF162" s="7">
        <f t="shared" si="130"/>
        <v>-0.13303041850719133</v>
      </c>
      <c r="GG162" s="7">
        <f t="shared" si="130"/>
        <v>-0.13366431231084874</v>
      </c>
      <c r="GH162" s="7">
        <f t="shared" si="130"/>
        <v>0.12303050557624751</v>
      </c>
      <c r="GI162" s="7">
        <f t="shared" si="130"/>
        <v>-0.45754521513484803</v>
      </c>
      <c r="GJ162" s="7">
        <f t="shared" si="130"/>
        <v>0.46158019537039952</v>
      </c>
      <c r="GK162" s="7">
        <f t="shared" si="130"/>
        <v>0.22986316824496283</v>
      </c>
    </row>
    <row r="163" spans="6:193">
      <c r="F163" s="20">
        <v>161</v>
      </c>
      <c r="G163">
        <f>'Class data q'!J162</f>
        <v>-3.7761087988378952E-17</v>
      </c>
      <c r="H163" s="20">
        <f>'Class data q'!K162</f>
        <v>-1.5450306674745718E-17</v>
      </c>
      <c r="J163" s="89">
        <v>2.9950308571835134E-17</v>
      </c>
      <c r="K163" s="7">
        <f t="shared" si="119"/>
        <v>-9.4983843102354193E-3</v>
      </c>
      <c r="L163" s="7">
        <f t="shared" si="132"/>
        <v>-3.6254114829522122E-2</v>
      </c>
      <c r="M163" s="7">
        <f t="shared" si="132"/>
        <v>-4.1623533710124283E-2</v>
      </c>
      <c r="N163" s="7">
        <f t="shared" si="132"/>
        <v>-8.689855688710213E-2</v>
      </c>
      <c r="O163" s="7">
        <f t="shared" si="132"/>
        <v>-3.0472729891301564E-2</v>
      </c>
      <c r="P163" s="7">
        <f t="shared" si="132"/>
        <v>0.44555986927668645</v>
      </c>
      <c r="Q163" s="7">
        <f t="shared" si="132"/>
        <v>-0.16526452320193386</v>
      </c>
      <c r="R163" s="7">
        <f t="shared" si="132"/>
        <v>0.46523794033380561</v>
      </c>
      <c r="S163" s="7">
        <f t="shared" si="132"/>
        <v>-0.20612458653999077</v>
      </c>
      <c r="T163" s="7">
        <f t="shared" si="132"/>
        <v>-1.1105116523779213E-2</v>
      </c>
      <c r="U163" s="7">
        <f t="shared" si="132"/>
        <v>-4.0931628764825589E-2</v>
      </c>
      <c r="V163" s="7">
        <f t="shared" si="132"/>
        <v>-2.568875350905897E-2</v>
      </c>
      <c r="W163" s="7">
        <f t="shared" si="132"/>
        <v>1.1414232119450519E-2</v>
      </c>
      <c r="X163" s="7">
        <f t="shared" si="132"/>
        <v>-1.4439008813543763E-2</v>
      </c>
      <c r="Y163" s="7">
        <f t="shared" si="132"/>
        <v>-2.3760367211652644E-3</v>
      </c>
      <c r="Z163" s="7">
        <f t="shared" si="132"/>
        <v>4.4638078376012143E-2</v>
      </c>
      <c r="AA163" s="7">
        <f t="shared" si="132"/>
        <v>-7.60676298008367E-3</v>
      </c>
      <c r="AB163" s="7">
        <f t="shared" si="133"/>
        <v>-1.7852151068289968E-2</v>
      </c>
      <c r="AC163" s="7">
        <f t="shared" si="133"/>
        <v>-1.5408555286147152E-2</v>
      </c>
      <c r="AD163" s="7">
        <f t="shared" si="133"/>
        <v>-1.419471137943451E-2</v>
      </c>
      <c r="AE163" s="7">
        <f t="shared" si="133"/>
        <v>-3.199532645442893E-2</v>
      </c>
      <c r="AF163" s="7">
        <f t="shared" si="133"/>
        <v>5.1186125400802904E-2</v>
      </c>
      <c r="AG163" s="7">
        <f t="shared" si="133"/>
        <v>1.6356809929735168E-3</v>
      </c>
      <c r="AH163" s="7">
        <f t="shared" si="133"/>
        <v>-1.5461175041154185E-2</v>
      </c>
      <c r="AI163" s="7">
        <f t="shared" si="133"/>
        <v>0.3199857952900409</v>
      </c>
      <c r="AJ163" s="7">
        <f t="shared" si="133"/>
        <v>0.26826790302594006</v>
      </c>
      <c r="AK163" s="7">
        <f t="shared" si="133"/>
        <v>2.4128096960810419E-2</v>
      </c>
      <c r="AL163" s="7">
        <f t="shared" si="133"/>
        <v>-0.22225917003336804</v>
      </c>
      <c r="AM163" s="7">
        <f t="shared" si="133"/>
        <v>-6.8571571830389644E-2</v>
      </c>
      <c r="AN163" s="7">
        <f t="shared" si="133"/>
        <v>0.41061668752318781</v>
      </c>
      <c r="AO163" s="7">
        <f t="shared" si="133"/>
        <v>-2.4563432005537456E-2</v>
      </c>
      <c r="AP163" s="7">
        <f t="shared" si="133"/>
        <v>-2.2330392732306747E-2</v>
      </c>
      <c r="AQ163" s="7">
        <f t="shared" si="131"/>
        <v>-1.6718446883879468E-2</v>
      </c>
      <c r="AR163" s="7">
        <f t="shared" si="131"/>
        <v>-2.4563432005537456E-2</v>
      </c>
      <c r="AS163" s="7">
        <f t="shared" si="131"/>
        <v>-2.5679951642152754E-2</v>
      </c>
      <c r="AT163" s="7">
        <f t="shared" si="131"/>
        <v>-2.4563432005537456E-2</v>
      </c>
      <c r="AU163" s="7">
        <f t="shared" si="131"/>
        <v>-2.2330392732306747E-2</v>
      </c>
      <c r="AV163" s="7">
        <f t="shared" si="131"/>
        <v>-2.4563432005537456E-2</v>
      </c>
      <c r="AW163" s="7">
        <f t="shared" si="131"/>
        <v>-2.2330392732306747E-2</v>
      </c>
      <c r="AX163" s="7">
        <f t="shared" si="131"/>
        <v>-2.2330392732306747E-2</v>
      </c>
      <c r="AY163" s="7">
        <f t="shared" si="131"/>
        <v>-2.4563432005537456E-2</v>
      </c>
      <c r="AZ163" s="7">
        <f t="shared" si="131"/>
        <v>-2.2330392732306747E-2</v>
      </c>
      <c r="BA163" s="7">
        <f t="shared" si="131"/>
        <v>-1.6718446883879468E-2</v>
      </c>
      <c r="BB163" s="7">
        <f t="shared" si="131"/>
        <v>-2.3446912368922157E-2</v>
      </c>
      <c r="BC163" s="7">
        <f t="shared" si="131"/>
        <v>-1.5264668893976818E-2</v>
      </c>
      <c r="BD163" s="7">
        <f t="shared" si="131"/>
        <v>-2.4563432005537456E-2</v>
      </c>
      <c r="BE163" s="7">
        <f t="shared" si="131"/>
        <v>-2.3446912368922157E-2</v>
      </c>
      <c r="BF163" s="7">
        <f t="shared" si="131"/>
        <v>-2.4563432005537456E-2</v>
      </c>
      <c r="BG163" s="7">
        <f t="shared" si="141"/>
        <v>-1.6718446883879468E-2</v>
      </c>
      <c r="BH163" s="7">
        <f t="shared" si="141"/>
        <v>-1.6718446883879468E-2</v>
      </c>
      <c r="BI163" s="7">
        <f t="shared" si="141"/>
        <v>-1.5264668893976818E-2</v>
      </c>
      <c r="BJ163" s="7">
        <f t="shared" si="141"/>
        <v>-2.6410879396824072E-2</v>
      </c>
      <c r="BK163" s="7">
        <f t="shared" si="141"/>
        <v>-6.1719097074776963E-2</v>
      </c>
      <c r="BL163" s="7">
        <f t="shared" si="141"/>
        <v>-7.6132429662258971E-3</v>
      </c>
      <c r="BM163" s="7">
        <f t="shared" si="141"/>
        <v>-1.8102693622579435E-2</v>
      </c>
      <c r="BN163" s="7">
        <f t="shared" si="141"/>
        <v>3.4481951786386749E-13</v>
      </c>
      <c r="BO163" s="7">
        <f t="shared" si="141"/>
        <v>1.3987071308471713E-13</v>
      </c>
      <c r="BP163" s="7">
        <f t="shared" si="141"/>
        <v>3.3042549771115258E-12</v>
      </c>
      <c r="BQ163" s="7">
        <f t="shared" si="141"/>
        <v>2.0203387082484521E-11</v>
      </c>
      <c r="BR163" s="7">
        <f t="shared" si="141"/>
        <v>9.3781621317228105E-11</v>
      </c>
      <c r="BS163" s="7">
        <f t="shared" si="141"/>
        <v>-1.0114131754335176E-13</v>
      </c>
      <c r="BT163" s="7">
        <f t="shared" si="141"/>
        <v>1.2449642197927495E-13</v>
      </c>
      <c r="BU163" s="7">
        <f t="shared" si="141"/>
        <v>-9.4983843102354193E-3</v>
      </c>
      <c r="BV163" s="7">
        <f t="shared" si="141"/>
        <v>-3.6254114829522122E-2</v>
      </c>
      <c r="BW163" s="7">
        <f t="shared" si="139"/>
        <v>-4.1623533710124283E-2</v>
      </c>
      <c r="BX163" s="7">
        <f t="shared" si="139"/>
        <v>-8.689855688710213E-2</v>
      </c>
      <c r="BY163" s="7">
        <f t="shared" si="139"/>
        <v>-3.0472729891301564E-2</v>
      </c>
      <c r="BZ163" s="7">
        <f t="shared" si="139"/>
        <v>-8.3132615827933298E-3</v>
      </c>
      <c r="CA163" s="7">
        <f t="shared" si="139"/>
        <v>-1.0614861801964137E-2</v>
      </c>
      <c r="CB163" s="7">
        <f t="shared" si="139"/>
        <v>-1.4808609040803167E-2</v>
      </c>
      <c r="CC163" s="7">
        <f t="shared" si="139"/>
        <v>-1.9464822748501365E-2</v>
      </c>
      <c r="CD163" s="7">
        <f t="shared" si="139"/>
        <v>-2.703372874571297E-2</v>
      </c>
      <c r="CE163" s="7">
        <f t="shared" si="139"/>
        <v>-1.2272176470699447E-2</v>
      </c>
      <c r="CF163" s="7">
        <f t="shared" si="139"/>
        <v>-3.7288318985746804E-2</v>
      </c>
      <c r="CG163" s="7">
        <f t="shared" si="139"/>
        <v>-1.506502339062854E-2</v>
      </c>
      <c r="CH163" s="7">
        <f t="shared" si="139"/>
        <v>-1.7149465389178831E-2</v>
      </c>
      <c r="CI163" s="7">
        <f t="shared" si="139"/>
        <v>-4.3844617901036997E-2</v>
      </c>
      <c r="CJ163" s="7">
        <f t="shared" si="139"/>
        <v>-5.8113268892002967E-2</v>
      </c>
      <c r="CK163" s="7">
        <f t="shared" si="139"/>
        <v>-9.9223389947422636E-3</v>
      </c>
      <c r="CL163" s="7">
        <f t="shared" si="134"/>
        <v>-3.7667611266111511E-2</v>
      </c>
      <c r="CM163" s="7">
        <f t="shared" si="134"/>
        <v>-0.17481193715870402</v>
      </c>
      <c r="CN163" s="7">
        <f t="shared" si="134"/>
        <v>0.1856343060975274</v>
      </c>
      <c r="CO163" s="7">
        <f t="shared" si="134"/>
        <v>-0.21853345080527409</v>
      </c>
      <c r="CP163" s="7">
        <f t="shared" si="134"/>
        <v>-0.14437868680688071</v>
      </c>
      <c r="CQ163" s="7">
        <f t="shared" si="134"/>
        <v>0.16736038311577583</v>
      </c>
      <c r="CR163" s="7">
        <f t="shared" si="134"/>
        <v>0.33416012762335057</v>
      </c>
      <c r="CS163" s="7">
        <f t="shared" si="134"/>
        <v>-0.10738700256425093</v>
      </c>
      <c r="CT163" s="7">
        <f t="shared" si="134"/>
        <v>-0.13594406915481083</v>
      </c>
      <c r="CU163" s="7">
        <f t="shared" si="134"/>
        <v>0.25369960024253957</v>
      </c>
      <c r="CV163" s="7">
        <f t="shared" si="134"/>
        <v>-0.32528646334796818</v>
      </c>
      <c r="CW163" s="7">
        <f t="shared" si="134"/>
        <v>-4.6629081359410463E-2</v>
      </c>
      <c r="CX163" s="7">
        <f t="shared" si="134"/>
        <v>-2.3468798416733772E-2</v>
      </c>
      <c r="CY163" s="7">
        <f t="shared" si="134"/>
        <v>-2.3616645159376337E-2</v>
      </c>
      <c r="CZ163" s="7">
        <f t="shared" si="134"/>
        <v>-6.191776301488694E-2</v>
      </c>
      <c r="DA163" s="7">
        <f t="shared" si="134"/>
        <v>-3.2471164335324598E-2</v>
      </c>
      <c r="DB163" s="7">
        <f t="shared" si="145"/>
        <v>-1.921185933333347E-2</v>
      </c>
      <c r="DC163" s="7">
        <f t="shared" si="145"/>
        <v>-8.4947659090173211E-4</v>
      </c>
      <c r="DD163" s="7">
        <f t="shared" si="145"/>
        <v>-1.0553764559370071E-3</v>
      </c>
      <c r="DE163" s="7">
        <f t="shared" si="145"/>
        <v>-3.6674517703810805E-3</v>
      </c>
      <c r="DF163" s="7">
        <f t="shared" si="145"/>
        <v>-1.0217667717249412E-4</v>
      </c>
      <c r="DG163" s="7">
        <f t="shared" si="145"/>
        <v>-5.5786534790658315E-5</v>
      </c>
      <c r="DH163" s="7">
        <f t="shared" si="145"/>
        <v>-7.301315477189152E-3</v>
      </c>
      <c r="DI163" s="7">
        <f t="shared" si="145"/>
        <v>8.2184904111090736E-4</v>
      </c>
      <c r="DJ163" s="7">
        <f t="shared" si="145"/>
        <v>-4.167053409586563E-3</v>
      </c>
      <c r="DK163" s="7">
        <f t="shared" si="145"/>
        <v>-6.338636230776018E-3</v>
      </c>
      <c r="DL163" s="7">
        <f t="shared" si="145"/>
        <v>-3.3179542390963546E-2</v>
      </c>
      <c r="DM163" s="7">
        <f t="shared" si="145"/>
        <v>-1.0297969295910203E-2</v>
      </c>
      <c r="DN163" s="7">
        <f t="shared" si="145"/>
        <v>-9.4282859883082493E-3</v>
      </c>
      <c r="DO163" s="7">
        <f t="shared" si="145"/>
        <v>-2.7620781322342247E-2</v>
      </c>
      <c r="DP163" s="7">
        <f t="shared" si="145"/>
        <v>-1.287062872638578E-2</v>
      </c>
      <c r="DQ163" s="7">
        <f t="shared" si="145"/>
        <v>-9.9977460974791654E-3</v>
      </c>
      <c r="DR163" s="7">
        <f t="shared" si="144"/>
        <v>-1.8105565659207401E-2</v>
      </c>
      <c r="DS163" s="7">
        <f t="shared" si="144"/>
        <v>-2.4405006700885523E-2</v>
      </c>
      <c r="DT163" s="7">
        <f t="shared" si="144"/>
        <v>-3.1730763349236635E-2</v>
      </c>
      <c r="DU163" s="7">
        <f t="shared" si="144"/>
        <v>-3.1726042393393383E-2</v>
      </c>
      <c r="DV163" s="7">
        <f t="shared" si="135"/>
        <v>-1.6948275924678624E-2</v>
      </c>
      <c r="DW163" s="7">
        <f t="shared" si="135"/>
        <v>-2.1949507896568576E-2</v>
      </c>
      <c r="DX163" s="7">
        <f t="shared" si="135"/>
        <v>-1.9626527408473593E-2</v>
      </c>
      <c r="DY163" s="7">
        <f t="shared" si="135"/>
        <v>-1.9223421671045737E-2</v>
      </c>
      <c r="DZ163" s="7">
        <f t="shared" si="135"/>
        <v>-3.5357706493730046E-2</v>
      </c>
      <c r="EA163" s="7">
        <f t="shared" si="135"/>
        <v>-7.249067948728527E-2</v>
      </c>
      <c r="EB163" s="7">
        <f t="shared" si="135"/>
        <v>-1.790328143378872E-2</v>
      </c>
      <c r="EC163" s="7">
        <f t="shared" si="135"/>
        <v>-1.7852358825668935E-2</v>
      </c>
      <c r="ED163" s="7">
        <f t="shared" si="135"/>
        <v>-1.741779144930955E-2</v>
      </c>
      <c r="EE163" s="7">
        <f t="shared" si="135"/>
        <v>-7.010590392040994E-3</v>
      </c>
      <c r="EF163" s="7">
        <f t="shared" si="135"/>
        <v>-7.8038299145493095E-3</v>
      </c>
      <c r="EG163" s="7">
        <f t="shared" si="135"/>
        <v>-2.197152043581041E-2</v>
      </c>
      <c r="EH163" s="7">
        <f t="shared" si="137"/>
        <v>-4.9363258793397868E-3</v>
      </c>
      <c r="EI163" s="7">
        <f t="shared" si="137"/>
        <v>-1.5507826526701463E-2</v>
      </c>
      <c r="EJ163" s="7">
        <f t="shared" si="136"/>
        <v>-1.5579950582736646E-2</v>
      </c>
      <c r="EK163" s="7">
        <f t="shared" si="136"/>
        <v>-1.0830735545300674E-2</v>
      </c>
      <c r="EL163" s="7">
        <f t="shared" si="136"/>
        <v>-6.8523009518334232E-3</v>
      </c>
      <c r="EM163" s="7">
        <f t="shared" si="136"/>
        <v>-1.7700429195373513E-2</v>
      </c>
      <c r="EN163" s="7">
        <f t="shared" si="136"/>
        <v>-1.1174214433961605E-2</v>
      </c>
      <c r="EO163" s="7">
        <f t="shared" si="136"/>
        <v>-2.2732075011314357E-2</v>
      </c>
      <c r="EP163" s="7">
        <f t="shared" si="136"/>
        <v>-1.3697597202954492E-2</v>
      </c>
      <c r="EQ163" s="7">
        <f t="shared" si="136"/>
        <v>-4.7454382643217219E-2</v>
      </c>
      <c r="ER163" s="7">
        <f t="shared" si="136"/>
        <v>-1.7840486647885623E-2</v>
      </c>
      <c r="ES163" s="7">
        <f t="shared" si="136"/>
        <v>-1.4115517741968953E-2</v>
      </c>
      <c r="ET163" s="7">
        <f t="shared" si="136"/>
        <v>-5.2891805406201864E-2</v>
      </c>
      <c r="EU163" s="7">
        <f t="shared" si="136"/>
        <v>-6.9409962128893166E-2</v>
      </c>
      <c r="EV163" s="7">
        <f t="shared" si="136"/>
        <v>-9.0280763326435753E-3</v>
      </c>
      <c r="EW163" s="7">
        <f t="shared" si="136"/>
        <v>-7.9647980089447845E-3</v>
      </c>
      <c r="EX163" s="7">
        <f t="shared" si="136"/>
        <v>-2.0784922352220847E-2</v>
      </c>
      <c r="EY163" s="7">
        <f t="shared" si="136"/>
        <v>-4.236409873755842E-2</v>
      </c>
      <c r="EZ163" s="7">
        <f t="shared" si="143"/>
        <v>-2.2379530483023324E-2</v>
      </c>
      <c r="FA163" s="7">
        <f t="shared" si="143"/>
        <v>-7.0431068269714014E-2</v>
      </c>
      <c r="FB163" s="7">
        <f t="shared" si="143"/>
        <v>-3.5721406538922973E-2</v>
      </c>
      <c r="FC163" s="7">
        <f t="shared" si="143"/>
        <v>7.9987500449310214E-3</v>
      </c>
      <c r="FD163" s="7">
        <f t="shared" si="143"/>
        <v>8.6532206135691483E-3</v>
      </c>
      <c r="FE163" s="7">
        <f t="shared" si="143"/>
        <v>3.9305438779128525E-3</v>
      </c>
      <c r="FF163" s="7">
        <f t="shared" si="143"/>
        <v>3.7133603301840921E-3</v>
      </c>
      <c r="FG163" s="7">
        <f t="shared" si="143"/>
        <v>5.462227568537573E-3</v>
      </c>
      <c r="FH163" s="7">
        <f t="shared" si="143"/>
        <v>-0.31352742333676265</v>
      </c>
      <c r="FI163" s="7">
        <f t="shared" si="143"/>
        <v>-0.19637928790595349</v>
      </c>
      <c r="FJ163" s="7">
        <f t="shared" si="143"/>
        <v>0.36986422161014504</v>
      </c>
      <c r="FK163" s="7">
        <f t="shared" si="143"/>
        <v>-0.12850158422664104</v>
      </c>
      <c r="FL163" s="7">
        <f t="shared" si="143"/>
        <v>-0.21074256607633601</v>
      </c>
      <c r="FM163" s="7">
        <f t="shared" si="143"/>
        <v>-0.26079128359595494</v>
      </c>
      <c r="FN163" s="7">
        <f t="shared" si="143"/>
        <v>0</v>
      </c>
      <c r="FO163" s="7">
        <f t="shared" si="143"/>
        <v>0.17109083094611344</v>
      </c>
      <c r="FP163" s="7">
        <f t="shared" si="140"/>
        <v>0.29998034835678661</v>
      </c>
      <c r="FQ163" s="7">
        <f t="shared" si="140"/>
        <v>-3.8583285172480886E-2</v>
      </c>
      <c r="FR163" s="7">
        <f t="shared" si="140"/>
        <v>-0.47252902822878851</v>
      </c>
      <c r="FS163" s="7">
        <f t="shared" si="140"/>
        <v>0.42202613932980831</v>
      </c>
      <c r="FT163" s="7">
        <f t="shared" si="140"/>
        <v>-0.20567340543391976</v>
      </c>
      <c r="FU163" s="7">
        <f t="shared" si="140"/>
        <v>5.674083045695214E-3</v>
      </c>
      <c r="FV163" s="7">
        <f t="shared" si="140"/>
        <v>-3.22008193188692E-2</v>
      </c>
      <c r="FW163" s="7">
        <f t="shared" si="140"/>
        <v>-4.7576973005003409E-2</v>
      </c>
      <c r="FX163" s="7">
        <f t="shared" si="140"/>
        <v>-0.16635754559010973</v>
      </c>
      <c r="FY163" s="7">
        <f t="shared" si="140"/>
        <v>-1.0602697399008987E-2</v>
      </c>
      <c r="FZ163" s="7">
        <f t="shared" si="140"/>
        <v>-0.14051332737081479</v>
      </c>
      <c r="GA163" s="7">
        <f t="shared" si="140"/>
        <v>-9.6450122887306478E-2</v>
      </c>
      <c r="GB163" s="7">
        <f t="shared" si="140"/>
        <v>-0.16689853386001108</v>
      </c>
      <c r="GC163" s="7">
        <f t="shared" si="140"/>
        <v>-9.0199596837791773E-2</v>
      </c>
      <c r="GD163" s="7">
        <f t="shared" si="140"/>
        <v>0.29527362216466635</v>
      </c>
      <c r="GE163" s="7">
        <f t="shared" si="140"/>
        <v>9.0564515525697331E-3</v>
      </c>
      <c r="GF163" s="7">
        <f t="shared" si="130"/>
        <v>-0.17939796025660648</v>
      </c>
      <c r="GG163" s="7">
        <f t="shared" si="130"/>
        <v>-0.43939003607018456</v>
      </c>
      <c r="GH163" s="7">
        <f t="shared" si="130"/>
        <v>-6.6985042986260623E-2</v>
      </c>
      <c r="GI163" s="7">
        <f t="shared" si="130"/>
        <v>-0.42313098090694756</v>
      </c>
      <c r="GJ163" s="7">
        <f t="shared" si="130"/>
        <v>-0.14670398857924738</v>
      </c>
      <c r="GK163" s="7">
        <f t="shared" si="130"/>
        <v>-0.28980947894299969</v>
      </c>
    </row>
    <row r="164" spans="6:193">
      <c r="F164" s="20">
        <v>162</v>
      </c>
      <c r="G164">
        <f>'Class data q'!J163</f>
        <v>2.9950308571835134E-17</v>
      </c>
      <c r="H164" s="20">
        <f>'Class data q'!K163</f>
        <v>7.2379439421369208E-18</v>
      </c>
      <c r="J164" s="88">
        <v>3.5074531752482912E-17</v>
      </c>
      <c r="K164" s="7">
        <f t="shared" si="119"/>
        <v>-8.110715291453352E-3</v>
      </c>
      <c r="L164" s="7">
        <f t="shared" si="132"/>
        <v>-3.0957560140943752E-2</v>
      </c>
      <c r="M164" s="7">
        <f t="shared" si="132"/>
        <v>-3.5542532321337528E-2</v>
      </c>
      <c r="N164" s="7">
        <f t="shared" si="132"/>
        <v>-7.4203088770576131E-2</v>
      </c>
      <c r="O164" s="7">
        <f t="shared" si="132"/>
        <v>-2.6020808195281409E-2</v>
      </c>
      <c r="P164" s="7">
        <f t="shared" si="132"/>
        <v>-0.45077216138747467</v>
      </c>
      <c r="Q164" s="7">
        <f t="shared" si="132"/>
        <v>-7.3119491596319364E-2</v>
      </c>
      <c r="R164" s="7">
        <f t="shared" si="132"/>
        <v>-0.41130207459970869</v>
      </c>
      <c r="S164" s="7">
        <f t="shared" si="132"/>
        <v>0.38570343105057248</v>
      </c>
      <c r="T164" s="7">
        <f t="shared" si="132"/>
        <v>-9.4827115287099417E-3</v>
      </c>
      <c r="U164" s="7">
        <f t="shared" si="132"/>
        <v>-3.4951711415721176E-2</v>
      </c>
      <c r="V164" s="7">
        <f t="shared" si="132"/>
        <v>-2.1935748133477539E-2</v>
      </c>
      <c r="W164" s="7">
        <f t="shared" si="132"/>
        <v>9.7466667980220349E-3</v>
      </c>
      <c r="X164" s="7">
        <f t="shared" si="132"/>
        <v>-1.2329537924806955E-2</v>
      </c>
      <c r="Y164" s="7">
        <f t="shared" si="132"/>
        <v>-2.0289089952533201E-3</v>
      </c>
      <c r="Z164" s="7">
        <f t="shared" si="132"/>
        <v>3.8116666270838657E-2</v>
      </c>
      <c r="AA164" s="7">
        <f t="shared" si="133"/>
        <v>-6.4954508899520702E-3</v>
      </c>
      <c r="AB164" s="7">
        <f t="shared" si="133"/>
        <v>-1.5244036240867342E-2</v>
      </c>
      <c r="AC164" s="7">
        <f t="shared" si="133"/>
        <v>-1.3157438243879604E-2</v>
      </c>
      <c r="AD164" s="7">
        <f t="shared" si="133"/>
        <v>-1.212093119025337E-2</v>
      </c>
      <c r="AE164" s="7">
        <f t="shared" si="133"/>
        <v>-2.7320960602671751E-2</v>
      </c>
      <c r="AF164" s="7">
        <f t="shared" si="133"/>
        <v>4.3708074598662945E-2</v>
      </c>
      <c r="AG164" s="7">
        <f t="shared" si="133"/>
        <v>1.3967157369442174E-3</v>
      </c>
      <c r="AH164" s="7">
        <f t="shared" si="133"/>
        <v>-1.3202370501580352E-2</v>
      </c>
      <c r="AI164" s="7">
        <f t="shared" si="133"/>
        <v>3.64745590251907E-2</v>
      </c>
      <c r="AJ164" s="7">
        <f t="shared" si="133"/>
        <v>0.43059821568584056</v>
      </c>
      <c r="AK164" s="7">
        <f t="shared" si="133"/>
        <v>-0.12549217370831356</v>
      </c>
      <c r="AL164" s="7">
        <f t="shared" si="133"/>
        <v>7.9735494220153136E-2</v>
      </c>
      <c r="AM164" s="7">
        <f t="shared" si="133"/>
        <v>-0.24998263703708901</v>
      </c>
      <c r="AN164" s="7">
        <f t="shared" si="133"/>
        <v>-0.13299205540076642</v>
      </c>
      <c r="AO164" s="7">
        <f t="shared" si="133"/>
        <v>-2.0974830778662024E-2</v>
      </c>
      <c r="AP164" s="7">
        <f t="shared" si="133"/>
        <v>-1.906802798060192E-2</v>
      </c>
      <c r="AQ164" s="7">
        <f t="shared" si="131"/>
        <v>-1.427596087518912E-2</v>
      </c>
      <c r="AR164" s="7">
        <f t="shared" si="131"/>
        <v>-2.0974830778662024E-2</v>
      </c>
      <c r="AS164" s="7">
        <f t="shared" si="131"/>
        <v>-2.1928232177692131E-2</v>
      </c>
      <c r="AT164" s="7">
        <f t="shared" si="131"/>
        <v>-2.0974830778662024E-2</v>
      </c>
      <c r="AU164" s="7">
        <f t="shared" si="131"/>
        <v>-1.906802798060192E-2</v>
      </c>
      <c r="AV164" s="7">
        <f t="shared" si="131"/>
        <v>-2.0974830778662024E-2</v>
      </c>
      <c r="AW164" s="7">
        <f t="shared" si="131"/>
        <v>-1.906802798060192E-2</v>
      </c>
      <c r="AX164" s="7">
        <f t="shared" si="131"/>
        <v>-1.906802798060192E-2</v>
      </c>
      <c r="AY164" s="7">
        <f t="shared" ref="AQ164:BF180" si="146">IF(MOD(AY$3/$J164,1)&gt;0.5,-(1-MOD(AY$3/$J164,1)),MOD(AY$3/$J164,1))</f>
        <v>-2.0974830778662024E-2</v>
      </c>
      <c r="AZ164" s="7">
        <f t="shared" si="146"/>
        <v>-1.906802798060192E-2</v>
      </c>
      <c r="BA164" s="7">
        <f t="shared" si="146"/>
        <v>-1.427596087518912E-2</v>
      </c>
      <c r="BB164" s="7">
        <f t="shared" si="146"/>
        <v>-2.0021429379631916E-2</v>
      </c>
      <c r="BC164" s="7">
        <f t="shared" si="146"/>
        <v>-1.3034572972998815E-2</v>
      </c>
      <c r="BD164" s="7">
        <f t="shared" si="146"/>
        <v>-2.0974830778662024E-2</v>
      </c>
      <c r="BE164" s="7">
        <f t="shared" si="146"/>
        <v>-2.0021429379631916E-2</v>
      </c>
      <c r="BF164" s="7">
        <f t="shared" si="146"/>
        <v>-2.0974830778662024E-2</v>
      </c>
      <c r="BG164" s="7">
        <f t="shared" si="141"/>
        <v>-1.427596087518912E-2</v>
      </c>
      <c r="BH164" s="7">
        <f t="shared" si="141"/>
        <v>-1.427596087518912E-2</v>
      </c>
      <c r="BI164" s="7">
        <f t="shared" si="141"/>
        <v>-1.3034572972998815E-2</v>
      </c>
      <c r="BJ164" s="7">
        <f t="shared" si="141"/>
        <v>-2.2552374844816203E-2</v>
      </c>
      <c r="BK164" s="7">
        <f t="shared" si="141"/>
        <v>-5.2702228933783624E-2</v>
      </c>
      <c r="BL164" s="7">
        <f t="shared" si="141"/>
        <v>-6.5009841807703861E-3</v>
      </c>
      <c r="BM164" s="7">
        <f t="shared" si="141"/>
        <v>-1.5457975713083161E-2</v>
      </c>
      <c r="BN164" s="7">
        <f t="shared" si="141"/>
        <v>2.9444301735783461E-13</v>
      </c>
      <c r="BO164" s="7">
        <f t="shared" si="141"/>
        <v>1.1943626351486063E-13</v>
      </c>
      <c r="BP164" s="7">
        <f t="shared" si="141"/>
        <v>2.8215189546331336E-12</v>
      </c>
      <c r="BQ164" s="7">
        <f t="shared" si="141"/>
        <v>1.7251767795126867E-11</v>
      </c>
      <c r="BR164" s="7">
        <f t="shared" si="141"/>
        <v>8.0080570045504332E-11</v>
      </c>
      <c r="BS164" s="7">
        <f t="shared" si="141"/>
        <v>-8.6375351315837179E-14</v>
      </c>
      <c r="BT164" s="7">
        <f t="shared" si="141"/>
        <v>1.063080836169603E-13</v>
      </c>
      <c r="BU164" s="7">
        <f t="shared" si="141"/>
        <v>-8.110715291453352E-3</v>
      </c>
      <c r="BV164" s="7">
        <f t="shared" si="141"/>
        <v>-3.0957560140943752E-2</v>
      </c>
      <c r="BW164" s="7">
        <f t="shared" si="139"/>
        <v>-3.5542532321337528E-2</v>
      </c>
      <c r="BX164" s="7">
        <f t="shared" si="139"/>
        <v>-7.4203088770576131E-2</v>
      </c>
      <c r="BY164" s="7">
        <f t="shared" si="139"/>
        <v>-2.6020808195281409E-2</v>
      </c>
      <c r="BZ164" s="7">
        <f t="shared" si="139"/>
        <v>-7.0987333886621817E-3</v>
      </c>
      <c r="CA164" s="7">
        <f t="shared" si="139"/>
        <v>-9.0640807027653203E-3</v>
      </c>
      <c r="CB164" s="7">
        <f t="shared" si="139"/>
        <v>-1.2645141307134455E-2</v>
      </c>
      <c r="CC164" s="7">
        <f t="shared" si="139"/>
        <v>-1.6621104216806071E-2</v>
      </c>
      <c r="CD164" s="7">
        <f t="shared" si="139"/>
        <v>-2.3084228850013822E-2</v>
      </c>
      <c r="CE164" s="7">
        <f t="shared" si="139"/>
        <v>-1.0479269537773561E-2</v>
      </c>
      <c r="CF164" s="7">
        <f t="shared" si="139"/>
        <v>-3.1840671961902323E-2</v>
      </c>
      <c r="CG164" s="7">
        <f t="shared" si="139"/>
        <v>-1.2864094733333054E-2</v>
      </c>
      <c r="CH164" s="7">
        <f t="shared" si="139"/>
        <v>-1.4644009615653819E-2</v>
      </c>
      <c r="CI164" s="7">
        <f t="shared" si="139"/>
        <v>-3.7439126618056817E-2</v>
      </c>
      <c r="CJ164" s="7">
        <f t="shared" si="139"/>
        <v>-4.9623195192343705E-2</v>
      </c>
      <c r="CK164" s="7">
        <f t="shared" si="139"/>
        <v>-8.4727322019301221E-3</v>
      </c>
      <c r="CL164" s="7">
        <f t="shared" si="134"/>
        <v>-3.2164551434221478E-2</v>
      </c>
      <c r="CM164" s="7">
        <f t="shared" si="134"/>
        <v>-0.14927274002946045</v>
      </c>
      <c r="CN164" s="7">
        <f t="shared" si="134"/>
        <v>0.30460928189100922</v>
      </c>
      <c r="CO164" s="7">
        <f t="shared" si="134"/>
        <v>-0.1866067473423243</v>
      </c>
      <c r="CP164" s="7">
        <f t="shared" si="134"/>
        <v>-0.1232856435996843</v>
      </c>
      <c r="CQ164" s="7">
        <f t="shared" si="134"/>
        <v>0.28900509261818552</v>
      </c>
      <c r="CR164" s="7">
        <f t="shared" si="134"/>
        <v>0.43143618344383794</v>
      </c>
      <c r="CS164" s="7">
        <f t="shared" si="134"/>
        <v>-9.1698269448061476E-2</v>
      </c>
      <c r="CT164" s="7">
        <f t="shared" si="134"/>
        <v>3.0011986143643421E-2</v>
      </c>
      <c r="CU164" s="7">
        <f t="shared" si="134"/>
        <v>0.36273055852163816</v>
      </c>
      <c r="CV164" s="7">
        <f t="shared" si="134"/>
        <v>-0.13166837987902391</v>
      </c>
      <c r="CW164" s="7">
        <f t="shared" si="134"/>
        <v>-3.981679313613895E-2</v>
      </c>
      <c r="CX164" s="7">
        <f t="shared" si="134"/>
        <v>-2.0040117979382988E-2</v>
      </c>
      <c r="CY164" s="7">
        <f t="shared" si="134"/>
        <v>-2.0166365012265208E-2</v>
      </c>
      <c r="CZ164" s="7">
        <f t="shared" si="134"/>
        <v>-5.2871870719766623E-2</v>
      </c>
      <c r="DA164" s="7">
        <f t="shared" si="134"/>
        <v>-2.7727280819961231E-2</v>
      </c>
      <c r="DB164" s="7">
        <f t="shared" si="145"/>
        <v>-1.6405097560035053E-2</v>
      </c>
      <c r="DC164" s="7">
        <f t="shared" si="145"/>
        <v>-7.2537207913703217E-4</v>
      </c>
      <c r="DD164" s="7">
        <f t="shared" si="145"/>
        <v>-9.0119094783136511E-4</v>
      </c>
      <c r="DE164" s="7">
        <f t="shared" si="145"/>
        <v>-3.1316544143874525E-3</v>
      </c>
      <c r="DF164" s="7">
        <f t="shared" si="145"/>
        <v>-8.7249147950330119E-5</v>
      </c>
      <c r="DG164" s="7">
        <f t="shared" si="145"/>
        <v>-4.7636385937299686E-5</v>
      </c>
      <c r="DH164" s="7">
        <f t="shared" si="145"/>
        <v>-6.2346278224127971E-3</v>
      </c>
      <c r="DI164" s="7">
        <f t="shared" si="145"/>
        <v>7.0178078368775471E-4</v>
      </c>
      <c r="DJ164" s="7">
        <f t="shared" si="145"/>
        <v>-3.5582666173041844E-3</v>
      </c>
      <c r="DK164" s="7">
        <f t="shared" si="145"/>
        <v>-5.4125914602670688E-3</v>
      </c>
      <c r="DL164" s="7">
        <f t="shared" si="145"/>
        <v>-2.8332168192417795E-2</v>
      </c>
      <c r="DM164" s="7">
        <f t="shared" si="145"/>
        <v>-8.793484692891429E-3</v>
      </c>
      <c r="DN164" s="7">
        <f t="shared" si="145"/>
        <v>-8.0508580027829346E-3</v>
      </c>
      <c r="DO164" s="7">
        <f t="shared" si="145"/>
        <v>-2.3585515822054259E-2</v>
      </c>
      <c r="DP164" s="7">
        <f t="shared" si="145"/>
        <v>-1.0990290749683163E-2</v>
      </c>
      <c r="DQ164" s="7">
        <f t="shared" si="145"/>
        <v>-8.5371226836453706E-3</v>
      </c>
      <c r="DR164" s="7">
        <f t="shared" si="135"/>
        <v>-1.5460428158745043E-2</v>
      </c>
      <c r="DS164" s="7">
        <f t="shared" si="135"/>
        <v>-2.0839550661641559E-2</v>
      </c>
      <c r="DT164" s="7">
        <f t="shared" si="135"/>
        <v>-2.7095048915720454E-2</v>
      </c>
      <c r="DU164" s="7">
        <f t="shared" si="135"/>
        <v>-2.7091017669194972E-2</v>
      </c>
      <c r="DV164" s="7">
        <f t="shared" si="135"/>
        <v>-1.4472212980257249E-2</v>
      </c>
      <c r="DW164" s="7">
        <f t="shared" si="135"/>
        <v>-1.8742788617716166E-2</v>
      </c>
      <c r="DX164" s="7">
        <f t="shared" si="135"/>
        <v>-1.6759184590846465E-2</v>
      </c>
      <c r="DY164" s="7">
        <f t="shared" si="135"/>
        <v>-1.6414970694899278E-2</v>
      </c>
      <c r="DZ164" s="7">
        <f t="shared" si="135"/>
        <v>-3.0192112822849837E-2</v>
      </c>
      <c r="EA164" s="7">
        <f t="shared" si="135"/>
        <v>-6.1900134107207294E-2</v>
      </c>
      <c r="EB164" s="7">
        <f t="shared" si="135"/>
        <v>-1.528769670182184E-2</v>
      </c>
      <c r="EC164" s="7">
        <f t="shared" si="135"/>
        <v>-1.5244213645875915E-2</v>
      </c>
      <c r="ED164" s="7">
        <f t="shared" si="135"/>
        <v>-1.4873134507626395E-2</v>
      </c>
      <c r="EE164" s="7">
        <f t="shared" si="135"/>
        <v>-5.9863762970265855E-3</v>
      </c>
      <c r="EF164" s="7">
        <f t="shared" si="135"/>
        <v>-6.6637272774517919E-3</v>
      </c>
      <c r="EG164" s="7">
        <f t="shared" si="135"/>
        <v>-1.8761585229097766E-2</v>
      </c>
      <c r="EH164" s="7">
        <f t="shared" si="137"/>
        <v>-4.2151520180137014E-3</v>
      </c>
      <c r="EI164" s="7">
        <f t="shared" si="137"/>
        <v>-1.3242206425758463E-2</v>
      </c>
      <c r="EJ164" s="7">
        <f t="shared" si="136"/>
        <v>-1.3303793498365746E-2</v>
      </c>
      <c r="EK164" s="7">
        <f t="shared" si="136"/>
        <v>-9.2484163133192965E-3</v>
      </c>
      <c r="EL164" s="7">
        <f t="shared" si="136"/>
        <v>-5.851212195297939E-3</v>
      </c>
      <c r="EM164" s="7">
        <f t="shared" si="136"/>
        <v>-1.5114480215914106E-2</v>
      </c>
      <c r="EN164" s="7">
        <f t="shared" si="136"/>
        <v>-9.5417145610593446E-3</v>
      </c>
      <c r="EO164" s="7">
        <f t="shared" si="136"/>
        <v>-1.9411026378670648E-2</v>
      </c>
      <c r="EP164" s="7">
        <f t="shared" si="136"/>
        <v>-1.1696443043524019E-2</v>
      </c>
      <c r="EQ164" s="7">
        <f t="shared" si="136"/>
        <v>-4.0521521806194394E-2</v>
      </c>
      <c r="ER164" s="7">
        <f t="shared" si="136"/>
        <v>-1.5234075937109459E-2</v>
      </c>
      <c r="ES164" s="7">
        <f t="shared" si="136"/>
        <v>-1.2053307368622423E-2</v>
      </c>
      <c r="ET164" s="7">
        <f t="shared" si="136"/>
        <v>-4.5164562823424292E-2</v>
      </c>
      <c r="EU164" s="7">
        <f t="shared" si="136"/>
        <v>-5.9269494982568949E-2</v>
      </c>
      <c r="EV164" s="7">
        <f t="shared" si="136"/>
        <v>-7.7091170847524149E-3</v>
      </c>
      <c r="EW164" s="7">
        <f t="shared" si="136"/>
        <v>-6.8011786946621244E-3</v>
      </c>
      <c r="EX164" s="7">
        <f t="shared" si="136"/>
        <v>-1.7748343512713594E-2</v>
      </c>
      <c r="EY164" s="7">
        <f t="shared" si="136"/>
        <v>-3.6174904301259692E-2</v>
      </c>
      <c r="EZ164" s="7">
        <f t="shared" si="143"/>
        <v>-1.9109986938368406E-2</v>
      </c>
      <c r="FA164" s="7">
        <f t="shared" si="143"/>
        <v>-6.0141422346218443E-2</v>
      </c>
      <c r="FB164" s="7">
        <f t="shared" si="143"/>
        <v>-3.0502678011801954E-2</v>
      </c>
      <c r="FC164" s="7">
        <f t="shared" si="143"/>
        <v>6.8301704987894967E-3</v>
      </c>
      <c r="FD164" s="7">
        <f t="shared" si="143"/>
        <v>7.3890260131046284E-3</v>
      </c>
      <c r="FE164" s="7">
        <f t="shared" si="143"/>
        <v>3.3563100094784297E-3</v>
      </c>
      <c r="FF164" s="7">
        <f t="shared" si="143"/>
        <v>3.1708559507584075E-3</v>
      </c>
      <c r="FG164" s="7">
        <f t="shared" si="143"/>
        <v>4.664221958022411E-3</v>
      </c>
      <c r="FH164" s="7">
        <f t="shared" si="143"/>
        <v>0.17056325967491848</v>
      </c>
      <c r="FI164" s="7">
        <f t="shared" si="143"/>
        <v>-0.31378447268278176</v>
      </c>
      <c r="FJ164" s="7">
        <f t="shared" si="143"/>
        <v>0.31582880835241034</v>
      </c>
      <c r="FK164" s="7">
        <f t="shared" si="143"/>
        <v>-0.25582338043814801</v>
      </c>
      <c r="FL164" s="7">
        <f t="shared" si="143"/>
        <v>-3.3858804187022917E-2</v>
      </c>
      <c r="FM164" s="7">
        <f t="shared" si="143"/>
        <v>-7.6595640815813937E-2</v>
      </c>
      <c r="FN164" s="7">
        <f t="shared" si="143"/>
        <v>-0.14609526983307586</v>
      </c>
      <c r="FO164" s="7">
        <f t="shared" si="143"/>
        <v>0</v>
      </c>
      <c r="FP164" s="7">
        <f t="shared" si="140"/>
        <v>0.25615463841898178</v>
      </c>
      <c r="FQ164" s="7">
        <f t="shared" si="140"/>
        <v>-0.17904171954723669</v>
      </c>
      <c r="FR164" s="7">
        <f t="shared" si="140"/>
        <v>0.45040995782118159</v>
      </c>
      <c r="FS164" s="7">
        <f t="shared" si="140"/>
        <v>0.36037011662780871</v>
      </c>
      <c r="FT164" s="7">
        <f t="shared" si="140"/>
        <v>-0.1756254937695636</v>
      </c>
      <c r="FU164" s="7">
        <f t="shared" si="140"/>
        <v>4.8451263520790907E-3</v>
      </c>
      <c r="FV164" s="7">
        <f t="shared" si="140"/>
        <v>-2.749643193163287E-2</v>
      </c>
      <c r="FW164" s="7">
        <f t="shared" si="140"/>
        <v>-4.062620229599645E-2</v>
      </c>
      <c r="FX164" s="7">
        <f t="shared" si="140"/>
        <v>-0.14205349507835452</v>
      </c>
      <c r="FY164" s="7">
        <f t="shared" si="140"/>
        <v>-9.0536934615422782E-3</v>
      </c>
      <c r="FZ164" s="7">
        <f t="shared" si="140"/>
        <v>-0.11998499489343228</v>
      </c>
      <c r="GA164" s="7">
        <f t="shared" si="140"/>
        <v>-0.18312070832866567</v>
      </c>
      <c r="GB164" s="7">
        <f t="shared" si="140"/>
        <v>-0.26594382852253329</v>
      </c>
      <c r="GC164" s="7">
        <f t="shared" si="140"/>
        <v>0.3839308359318192</v>
      </c>
      <c r="GD164" s="7">
        <f t="shared" si="140"/>
        <v>-0.28691175900931221</v>
      </c>
      <c r="GE164" s="7">
        <f t="shared" si="140"/>
        <v>0.17649550548387349</v>
      </c>
      <c r="GF164" s="7">
        <f t="shared" si="130"/>
        <v>0.45385920131842106</v>
      </c>
      <c r="GG164" s="7">
        <f t="shared" si="130"/>
        <v>0.37794600780836518</v>
      </c>
      <c r="GH164" s="7">
        <f t="shared" si="130"/>
        <v>-0.28138871822796219</v>
      </c>
      <c r="GI164" s="7">
        <f t="shared" si="130"/>
        <v>0.49259118409031116</v>
      </c>
      <c r="GJ164" s="7">
        <f t="shared" si="130"/>
        <v>4.3490928882432556E-2</v>
      </c>
      <c r="GK164" s="7">
        <f t="shared" si="130"/>
        <v>-0.24746968491663901</v>
      </c>
    </row>
    <row r="165" spans="6:193">
      <c r="F165" s="20">
        <v>163</v>
      </c>
      <c r="G165">
        <f>'Class data q'!J164</f>
        <v>3.5074531752482912E-17</v>
      </c>
      <c r="H165" s="20">
        <f>'Class data q'!K164</f>
        <v>7.6522171181731564E-18</v>
      </c>
      <c r="J165" s="89">
        <v>8.9845039987723551E-18</v>
      </c>
      <c r="K165" s="7">
        <f t="shared" si="119"/>
        <v>-3.1663355157313E-2</v>
      </c>
      <c r="L165" s="7">
        <f t="shared" si="132"/>
        <v>-0.12085496609398771</v>
      </c>
      <c r="M165" s="7">
        <f t="shared" si="132"/>
        <v>-0.13875420152729012</v>
      </c>
      <c r="N165" s="7">
        <f t="shared" si="132"/>
        <v>-0.28968083197152616</v>
      </c>
      <c r="O165" s="7">
        <f t="shared" si="132"/>
        <v>-0.10158242050928734</v>
      </c>
      <c r="P165" s="7">
        <f t="shared" si="132"/>
        <v>-0.18311673449460741</v>
      </c>
      <c r="Q165" s="7">
        <f t="shared" si="132"/>
        <v>0.44449648405408482</v>
      </c>
      <c r="R165" s="7">
        <f t="shared" si="132"/>
        <v>-0.45238076188589105</v>
      </c>
      <c r="S165" s="7">
        <f t="shared" si="132"/>
        <v>0.31352813197305451</v>
      </c>
      <c r="T165" s="7">
        <f t="shared" si="132"/>
        <v>-3.7019480057977616E-2</v>
      </c>
      <c r="U165" s="7">
        <f t="shared" si="132"/>
        <v>-0.13644770062118516</v>
      </c>
      <c r="V165" s="7">
        <f t="shared" si="132"/>
        <v>-8.5634787911192056E-2</v>
      </c>
      <c r="W165" s="7">
        <f t="shared" si="132"/>
        <v>3.8049932877185721E-2</v>
      </c>
      <c r="X165" s="7">
        <f t="shared" si="132"/>
        <v>-4.813318236556785E-2</v>
      </c>
      <c r="Y165" s="7">
        <f t="shared" ref="L165:AA180" si="147">IF(MOD(Y$3/$J165,1)&gt;0.5,-(1-MOD(Y$3/$J165,1)),MOD(Y$3/$J165,1))</f>
        <v>-7.9206412492704992E-3</v>
      </c>
      <c r="Z165" s="7">
        <f t="shared" si="147"/>
        <v>0.14880334202066164</v>
      </c>
      <c r="AA165" s="7">
        <f t="shared" si="133"/>
        <v>-2.5357537657888396E-2</v>
      </c>
      <c r="AB165" s="7">
        <f t="shared" si="133"/>
        <v>-5.9511068528586453E-2</v>
      </c>
      <c r="AC165" s="7">
        <f t="shared" si="133"/>
        <v>-5.136521565679586E-2</v>
      </c>
      <c r="AD165" s="7">
        <f t="shared" si="133"/>
        <v>-4.7318804238975498E-2</v>
      </c>
      <c r="AE165" s="7">
        <f t="shared" si="133"/>
        <v>-0.10665807486954026</v>
      </c>
      <c r="AF165" s="7">
        <f t="shared" si="133"/>
        <v>0.17063159530678268</v>
      </c>
      <c r="AG165" s="7">
        <f t="shared" si="133"/>
        <v>5.4526271535230457E-3</v>
      </c>
      <c r="AH165" s="7">
        <f t="shared" si="133"/>
        <v>-5.1540626330512707E-2</v>
      </c>
      <c r="AI165" s="7">
        <f t="shared" si="133"/>
        <v>-0.2603115307478987</v>
      </c>
      <c r="AJ165" s="7">
        <f t="shared" si="133"/>
        <v>-0.43337089607169332</v>
      </c>
      <c r="AK165" s="7">
        <f t="shared" si="133"/>
        <v>0.41398395785162156</v>
      </c>
      <c r="AL165" s="7">
        <f t="shared" si="133"/>
        <v>-7.3153937790127799E-2</v>
      </c>
      <c r="AM165" s="7">
        <f t="shared" si="133"/>
        <v>-0.225311391362645</v>
      </c>
      <c r="AN165" s="7">
        <f t="shared" si="133"/>
        <v>3.9190843313448909E-2</v>
      </c>
      <c r="AO165" s="7">
        <f t="shared" si="133"/>
        <v>-8.1883470500949351E-2</v>
      </c>
      <c r="AP165" s="7">
        <f t="shared" si="133"/>
        <v>-7.4439518637226754E-2</v>
      </c>
      <c r="AQ165" s="7">
        <f t="shared" si="146"/>
        <v>-5.5731807018222002E-2</v>
      </c>
      <c r="AR165" s="7">
        <f t="shared" si="146"/>
        <v>-8.1883470500949351E-2</v>
      </c>
      <c r="AS165" s="7">
        <f t="shared" si="146"/>
        <v>-8.5605446432810761E-2</v>
      </c>
      <c r="AT165" s="7">
        <f t="shared" si="146"/>
        <v>-8.1883470500949351E-2</v>
      </c>
      <c r="AU165" s="7">
        <f t="shared" si="146"/>
        <v>-7.4439518637226754E-2</v>
      </c>
      <c r="AV165" s="7">
        <f t="shared" si="146"/>
        <v>-8.1883470500949351E-2</v>
      </c>
      <c r="AW165" s="7">
        <f t="shared" si="146"/>
        <v>-7.4439518637226754E-2</v>
      </c>
      <c r="AX165" s="7">
        <f t="shared" si="146"/>
        <v>-7.4439518637226754E-2</v>
      </c>
      <c r="AY165" s="7">
        <f t="shared" si="146"/>
        <v>-8.1883470500949351E-2</v>
      </c>
      <c r="AZ165" s="7">
        <f t="shared" si="146"/>
        <v>-7.4439518637226754E-2</v>
      </c>
      <c r="BA165" s="7">
        <f t="shared" si="146"/>
        <v>-5.5731807018222002E-2</v>
      </c>
      <c r="BB165" s="7">
        <f t="shared" si="146"/>
        <v>-7.8161494569088052E-2</v>
      </c>
      <c r="BC165" s="7">
        <f t="shared" si="146"/>
        <v>-5.0885562929680939E-2</v>
      </c>
      <c r="BD165" s="7">
        <f t="shared" si="146"/>
        <v>-8.1883470500949351E-2</v>
      </c>
      <c r="BE165" s="7">
        <f t="shared" si="146"/>
        <v>-7.8161494569088052E-2</v>
      </c>
      <c r="BF165" s="7">
        <f t="shared" si="146"/>
        <v>-8.1883470500949351E-2</v>
      </c>
      <c r="BG165" s="7">
        <f t="shared" si="141"/>
        <v>-5.5731807018222002E-2</v>
      </c>
      <c r="BH165" s="7">
        <f t="shared" si="141"/>
        <v>-5.5731807018222002E-2</v>
      </c>
      <c r="BI165" s="7">
        <f t="shared" si="141"/>
        <v>-5.0885562929680939E-2</v>
      </c>
      <c r="BJ165" s="7">
        <f t="shared" si="141"/>
        <v>-8.8042031891408468E-2</v>
      </c>
      <c r="BK165" s="7">
        <f t="shared" si="141"/>
        <v>-0.20574380092848743</v>
      </c>
      <c r="BL165" s="7">
        <f t="shared" si="141"/>
        <v>-2.5379139026703856E-2</v>
      </c>
      <c r="BM165" s="7">
        <f t="shared" si="141"/>
        <v>-6.034626508616725E-2</v>
      </c>
      <c r="BN165" s="7">
        <f t="shared" si="141"/>
        <v>1.1494736897023357E-12</v>
      </c>
      <c r="BO165" s="7">
        <f t="shared" si="141"/>
        <v>4.6626625327589649E-13</v>
      </c>
      <c r="BP165" s="7">
        <f t="shared" si="141"/>
        <v>1.1014904793635199E-11</v>
      </c>
      <c r="BQ165" s="7">
        <f t="shared" si="141"/>
        <v>6.7349035338992571E-11</v>
      </c>
      <c r="BR165" s="7">
        <f t="shared" si="141"/>
        <v>3.1262588309847344E-10</v>
      </c>
      <c r="BS165" s="7">
        <f t="shared" si="141"/>
        <v>-3.3695268797373501E-13</v>
      </c>
      <c r="BT165" s="7">
        <f t="shared" si="141"/>
        <v>4.1501525903691221E-13</v>
      </c>
      <c r="BU165" s="7">
        <f t="shared" si="141"/>
        <v>-3.1663355157313E-2</v>
      </c>
      <c r="BV165" s="7">
        <f t="shared" si="141"/>
        <v>-0.12085496609398771</v>
      </c>
      <c r="BW165" s="7">
        <f t="shared" si="139"/>
        <v>-0.13875420152729012</v>
      </c>
      <c r="BX165" s="7">
        <f t="shared" si="139"/>
        <v>-0.28968083197152616</v>
      </c>
      <c r="BY165" s="7">
        <f t="shared" si="139"/>
        <v>-0.10158242050928734</v>
      </c>
      <c r="BZ165" s="7">
        <f t="shared" si="139"/>
        <v>-2.7712687275453951E-2</v>
      </c>
      <c r="CA165" s="7">
        <f t="shared" si="139"/>
        <v>-3.5385190597015836E-2</v>
      </c>
      <c r="CB165" s="7">
        <f t="shared" si="139"/>
        <v>-4.936526383118367E-2</v>
      </c>
      <c r="CC165" s="7">
        <f t="shared" si="139"/>
        <v>-6.4886992948453237E-2</v>
      </c>
      <c r="CD165" s="7">
        <f t="shared" si="139"/>
        <v>-9.0118332396760592E-2</v>
      </c>
      <c r="CE165" s="7">
        <f t="shared" si="139"/>
        <v>-4.0909934727135333E-2</v>
      </c>
      <c r="CF165" s="7">
        <f t="shared" si="139"/>
        <v>-0.12430253911632005</v>
      </c>
      <c r="CG165" s="7">
        <f t="shared" si="139"/>
        <v>-5.0220034322750684E-2</v>
      </c>
      <c r="CH165" s="7">
        <f t="shared" si="139"/>
        <v>-5.7168629488961953E-2</v>
      </c>
      <c r="CI165" s="7">
        <f t="shared" si="139"/>
        <v>-0.14615830050603729</v>
      </c>
      <c r="CJ165" s="7">
        <f t="shared" si="139"/>
        <v>-0.19372358626267416</v>
      </c>
      <c r="CK165" s="7">
        <f t="shared" si="139"/>
        <v>-3.3076630016246944E-2</v>
      </c>
      <c r="CL165" s="7">
        <f t="shared" si="134"/>
        <v>-0.12556692954203419</v>
      </c>
      <c r="CM165" s="7">
        <f t="shared" si="134"/>
        <v>0.41725536983913192</v>
      </c>
      <c r="CN165" s="7">
        <f t="shared" si="134"/>
        <v>0.28526985729780785</v>
      </c>
      <c r="CO165" s="7">
        <f t="shared" si="134"/>
        <v>0.27150744372975488</v>
      </c>
      <c r="CP165" s="7">
        <f t="shared" si="134"/>
        <v>-0.48129381673749361</v>
      </c>
      <c r="CQ165" s="7">
        <f t="shared" si="134"/>
        <v>0.22435279029041455</v>
      </c>
      <c r="CR165" s="7">
        <f t="shared" si="134"/>
        <v>-0.21961163797543737</v>
      </c>
      <c r="CS165" s="7">
        <f t="shared" si="134"/>
        <v>-0.35798012487314124</v>
      </c>
      <c r="CT165" s="7">
        <f t="shared" si="134"/>
        <v>0.21327171804015332</v>
      </c>
      <c r="CU165" s="7">
        <f t="shared" si="134"/>
        <v>-0.48783096574658158</v>
      </c>
      <c r="CV165" s="7">
        <f t="shared" si="134"/>
        <v>-0.41791094185848721</v>
      </c>
      <c r="CW165" s="7">
        <f t="shared" si="134"/>
        <v>-0.1554404533991387</v>
      </c>
      <c r="CX165" s="7">
        <f t="shared" si="134"/>
        <v>-7.8234452840959978E-2</v>
      </c>
      <c r="CY165" s="7">
        <f t="shared" si="134"/>
        <v>-7.8727307601121455E-2</v>
      </c>
      <c r="CZ165" s="7">
        <f t="shared" si="134"/>
        <v>-0.20640606411071993</v>
      </c>
      <c r="DA165" s="7">
        <f t="shared" si="134"/>
        <v>-0.10824430504595761</v>
      </c>
      <c r="DB165" s="7">
        <f t="shared" si="145"/>
        <v>-6.4043726325977546E-2</v>
      </c>
      <c r="DC165" s="7">
        <f t="shared" si="145"/>
        <v>-2.8317741330553536E-3</v>
      </c>
      <c r="DD165" s="7">
        <f t="shared" si="145"/>
        <v>-3.5181519780146386E-3</v>
      </c>
      <c r="DE165" s="7">
        <f t="shared" si="145"/>
        <v>-1.2225640080993472E-2</v>
      </c>
      <c r="DF165" s="7">
        <f t="shared" si="145"/>
        <v>-3.4061123580997332E-4</v>
      </c>
      <c r="DG165" s="7">
        <f t="shared" si="145"/>
        <v>-1.8596729784536858E-4</v>
      </c>
      <c r="DH165" s="7">
        <f t="shared" si="145"/>
        <v>-2.4339312615589193E-2</v>
      </c>
      <c r="DI165" s="7">
        <f t="shared" si="145"/>
        <v>2.7396762675047886E-3</v>
      </c>
      <c r="DJ165" s="7">
        <f t="shared" si="145"/>
        <v>-1.3891087974304384E-2</v>
      </c>
      <c r="DK165" s="7">
        <f t="shared" si="145"/>
        <v>-2.1130171577896206E-2</v>
      </c>
      <c r="DL165" s="7">
        <f t="shared" si="145"/>
        <v>-0.11060571991702906</v>
      </c>
      <c r="DM165" s="7">
        <f t="shared" si="145"/>
        <v>-3.4328813044986917E-2</v>
      </c>
      <c r="DN165" s="7">
        <f t="shared" si="145"/>
        <v>-3.1429678777139758E-2</v>
      </c>
      <c r="DO165" s="7">
        <f t="shared" si="145"/>
        <v>-9.2075302511119728E-2</v>
      </c>
      <c r="DP165" s="7">
        <f t="shared" si="145"/>
        <v>-4.2904906260985864E-2</v>
      </c>
      <c r="DQ165" s="7">
        <f t="shared" si="145"/>
        <v>-3.3328003491709168E-2</v>
      </c>
      <c r="DR165" s="7">
        <f t="shared" si="135"/>
        <v>-6.0355839168748648E-2</v>
      </c>
      <c r="DS165" s="7">
        <f t="shared" si="135"/>
        <v>-8.1355351557426014E-2</v>
      </c>
      <c r="DT165" s="7">
        <f t="shared" si="135"/>
        <v>-0.10577614008067326</v>
      </c>
      <c r="DU165" s="7">
        <f t="shared" si="135"/>
        <v>-0.10576040253030017</v>
      </c>
      <c r="DV165" s="7">
        <f t="shared" si="135"/>
        <v>-5.6497954007710072E-2</v>
      </c>
      <c r="DW165" s="7">
        <f t="shared" si="135"/>
        <v>-7.3169819345840992E-2</v>
      </c>
      <c r="DX165" s="7">
        <f t="shared" si="135"/>
        <v>-6.5426043792477073E-2</v>
      </c>
      <c r="DY165" s="7">
        <f t="shared" si="135"/>
        <v>-6.4082269976505346E-2</v>
      </c>
      <c r="DZ165" s="7">
        <f t="shared" si="135"/>
        <v>-0.11786674256300533</v>
      </c>
      <c r="EA165" s="7">
        <f t="shared" si="135"/>
        <v>-0.24165142778308668</v>
      </c>
      <c r="EB165" s="7">
        <f t="shared" si="135"/>
        <v>-5.9681514245377043E-2</v>
      </c>
      <c r="EC165" s="7">
        <f t="shared" si="135"/>
        <v>-5.9511761098550164E-2</v>
      </c>
      <c r="ED165" s="7">
        <f t="shared" si="135"/>
        <v>-5.8063108282657816E-2</v>
      </c>
      <c r="EE165" s="7">
        <f t="shared" si="135"/>
        <v>-2.3370165513985186E-2</v>
      </c>
      <c r="EF165" s="7">
        <f t="shared" si="135"/>
        <v>-2.6014470472138118E-2</v>
      </c>
      <c r="EG165" s="7">
        <f t="shared" si="135"/>
        <v>-7.3243199283435145E-2</v>
      </c>
      <c r="EH165" s="7">
        <f t="shared" si="137"/>
        <v>-1.6455497523020113E-2</v>
      </c>
      <c r="EI165" s="7">
        <f t="shared" si="137"/>
        <v>-5.1696141469430579E-2</v>
      </c>
      <c r="EJ165" s="7">
        <f t="shared" si="136"/>
        <v>-5.1936570738981724E-2</v>
      </c>
      <c r="EK165" s="7">
        <f t="shared" si="136"/>
        <v>-3.6104816880934254E-2</v>
      </c>
      <c r="EL165" s="7">
        <f t="shared" si="136"/>
        <v>-2.2842499481611211E-2</v>
      </c>
      <c r="EM165" s="7">
        <f t="shared" si="136"/>
        <v>-5.900529582131564E-2</v>
      </c>
      <c r="EN165" s="7">
        <f t="shared" si="136"/>
        <v>-3.7249821513879344E-2</v>
      </c>
      <c r="EO165" s="7">
        <f t="shared" si="136"/>
        <v>-7.577854728096256E-2</v>
      </c>
      <c r="EP165" s="7">
        <f t="shared" si="136"/>
        <v>-4.566164843125986E-2</v>
      </c>
      <c r="EQ165" s="7">
        <f t="shared" si="136"/>
        <v>-0.15819163789614843</v>
      </c>
      <c r="ER165" s="7">
        <f t="shared" si="136"/>
        <v>-5.9472184580127152E-2</v>
      </c>
      <c r="ES165" s="7">
        <f t="shared" si="136"/>
        <v>-4.7054808154234351E-2</v>
      </c>
      <c r="ET165" s="7">
        <f t="shared" si="136"/>
        <v>-0.17631756778712104</v>
      </c>
      <c r="EU165" s="7">
        <f t="shared" si="136"/>
        <v>-0.23138169719817547</v>
      </c>
      <c r="EV165" s="7">
        <f t="shared" si="136"/>
        <v>-3.0095559199450839E-2</v>
      </c>
      <c r="EW165" s="7">
        <f t="shared" si="136"/>
        <v>-2.6551065936731844E-2</v>
      </c>
      <c r="EX165" s="7">
        <f t="shared" si="136"/>
        <v>-6.9287613225583522E-2</v>
      </c>
      <c r="EY165" s="7">
        <f t="shared" si="136"/>
        <v>-0.1412229133328825</v>
      </c>
      <c r="EZ165" s="7">
        <f t="shared" si="143"/>
        <v>-7.460332186962404E-2</v>
      </c>
      <c r="FA165" s="7">
        <f t="shared" si="143"/>
        <v>-0.23478560730900178</v>
      </c>
      <c r="FB165" s="7">
        <f t="shared" si="143"/>
        <v>-0.1190791554666677</v>
      </c>
      <c r="FC165" s="7">
        <f t="shared" si="143"/>
        <v>2.6664246803985894E-2</v>
      </c>
      <c r="FD165" s="7">
        <f t="shared" si="143"/>
        <v>2.8845958280164726E-2</v>
      </c>
      <c r="FE165" s="7">
        <f t="shared" si="143"/>
        <v>1.3102671223109571E-2</v>
      </c>
      <c r="FF165" s="7">
        <f t="shared" si="143"/>
        <v>1.2378678638533832E-2</v>
      </c>
      <c r="FG165" s="7">
        <f t="shared" si="143"/>
        <v>1.8208617992672583E-2</v>
      </c>
      <c r="FH165" s="7">
        <f t="shared" si="143"/>
        <v>-4.5814972505345608E-2</v>
      </c>
      <c r="FI165" s="7">
        <f t="shared" si="143"/>
        <v>-0.32108880966346875</v>
      </c>
      <c r="FJ165" s="7">
        <f t="shared" si="143"/>
        <v>0.23296150443242003</v>
      </c>
      <c r="FK165" s="7">
        <f t="shared" si="143"/>
        <v>-9.4814975223550757E-2</v>
      </c>
      <c r="FL165" s="7">
        <f t="shared" si="143"/>
        <v>-3.6072938472353933E-2</v>
      </c>
      <c r="FM165" s="7">
        <f t="shared" si="143"/>
        <v>-0.20291292580409959</v>
      </c>
      <c r="FN165" s="7">
        <f t="shared" si="143"/>
        <v>0.33355169922875572</v>
      </c>
      <c r="FO165" s="7">
        <f t="shared" si="143"/>
        <v>-9.6108170548367955E-2</v>
      </c>
      <c r="FP165" s="7">
        <f t="shared" si="140"/>
        <v>0</v>
      </c>
      <c r="FQ165" s="7">
        <f t="shared" si="140"/>
        <v>0.20493232338020428</v>
      </c>
      <c r="FR165" s="7">
        <f t="shared" si="140"/>
        <v>-0.24164824575823496</v>
      </c>
      <c r="FS165" s="7">
        <f t="shared" si="140"/>
        <v>0.40684595388183409</v>
      </c>
      <c r="FT165" s="7">
        <f t="shared" si="140"/>
        <v>0.3143770698295919</v>
      </c>
      <c r="FU165" s="7">
        <f t="shared" si="140"/>
        <v>1.8914849178542355E-2</v>
      </c>
      <c r="FV165" s="7">
        <f t="shared" si="140"/>
        <v>-0.10734309595697455</v>
      </c>
      <c r="FW165" s="7">
        <f t="shared" si="140"/>
        <v>-0.15860029920498964</v>
      </c>
      <c r="FX165" s="7">
        <f t="shared" si="140"/>
        <v>0.44543852121856442</v>
      </c>
      <c r="FY165" s="7">
        <f t="shared" si="140"/>
        <v>-3.5344639930874777E-2</v>
      </c>
      <c r="FZ165" s="7">
        <f t="shared" si="140"/>
        <v>-0.4684084412212659</v>
      </c>
      <c r="GA165" s="7">
        <f t="shared" si="140"/>
        <v>0.34230643898437307</v>
      </c>
      <c r="GB165" s="7">
        <f t="shared" si="140"/>
        <v>0.44232491347963787</v>
      </c>
      <c r="GC165" s="7">
        <f t="shared" si="140"/>
        <v>0.36379798840407318</v>
      </c>
      <c r="GD165" s="7">
        <f t="shared" si="140"/>
        <v>-0.35120710738310379</v>
      </c>
      <c r="GE165" s="7">
        <f t="shared" si="140"/>
        <v>0.36177655563200517</v>
      </c>
      <c r="GF165" s="7">
        <f t="shared" si="130"/>
        <v>-0.2671010667678928</v>
      </c>
      <c r="GG165" s="7">
        <f t="shared" si="130"/>
        <v>-0.46734979211101546</v>
      </c>
      <c r="GH165" s="7">
        <f t="shared" si="130"/>
        <v>0.43921961078387994</v>
      </c>
      <c r="GI165" s="7">
        <f t="shared" si="130"/>
        <v>-7.6977301169929513E-2</v>
      </c>
      <c r="GJ165" s="7">
        <f t="shared" si="130"/>
        <v>-0.15745892424203234</v>
      </c>
      <c r="GK165" s="7">
        <f t="shared" si="130"/>
        <v>3.3905119016963137E-2</v>
      </c>
    </row>
    <row r="166" spans="6:193">
      <c r="F166" s="20">
        <v>164</v>
      </c>
      <c r="G166">
        <f>'Class data q'!J165</f>
        <v>8.9845039987723551E-18</v>
      </c>
      <c r="H166" s="20">
        <f>'Class data q'!K165</f>
        <v>2.689476880739625E-18</v>
      </c>
      <c r="J166" s="88">
        <v>2.8794727275204219E-17</v>
      </c>
      <c r="K166" s="7">
        <f t="shared" si="119"/>
        <v>-9.8795706000799344E-3</v>
      </c>
      <c r="L166" s="7">
        <f t="shared" si="147"/>
        <v>-3.7709054014133936E-2</v>
      </c>
      <c r="M166" s="7">
        <f t="shared" si="147"/>
        <v>-4.3293956791245924E-2</v>
      </c>
      <c r="N166" s="7">
        <f t="shared" si="147"/>
        <v>-9.0385943521579026E-2</v>
      </c>
      <c r="O166" s="7">
        <f t="shared" si="147"/>
        <v>-3.1695652282026865E-2</v>
      </c>
      <c r="P166" s="7">
        <f t="shared" si="147"/>
        <v>0.14238736001318397</v>
      </c>
      <c r="Q166" s="7">
        <f t="shared" si="147"/>
        <v>-1.4662525395188197E-2</v>
      </c>
      <c r="R166" s="7">
        <f t="shared" si="147"/>
        <v>-0.11806673995029549</v>
      </c>
      <c r="S166" s="7">
        <f t="shared" si="147"/>
        <v>-9.4001622427338116E-2</v>
      </c>
      <c r="T166" s="7">
        <f t="shared" si="147"/>
        <v>-1.1550783705452372E-2</v>
      </c>
      <c r="U166" s="7">
        <f t="shared" si="147"/>
        <v>-4.2574284525694894E-2</v>
      </c>
      <c r="V166" s="7">
        <f t="shared" si="147"/>
        <v>-2.6719686804766662E-2</v>
      </c>
      <c r="W166" s="7">
        <f t="shared" si="147"/>
        <v>1.1872304634830761E-2</v>
      </c>
      <c r="X166" s="7">
        <f t="shared" si="147"/>
        <v>-1.501847075347984E-2</v>
      </c>
      <c r="Y166" s="7">
        <f t="shared" si="147"/>
        <v>-2.4713911091004404E-3</v>
      </c>
      <c r="Z166" s="7">
        <f t="shared" si="147"/>
        <v>4.6429480253024666E-2</v>
      </c>
      <c r="AA166" s="7">
        <f t="shared" si="133"/>
        <v>-7.9120352941318695E-3</v>
      </c>
      <c r="AB166" s="7">
        <f t="shared" si="133"/>
        <v>-1.8568588202143577E-2</v>
      </c>
      <c r="AC166" s="7">
        <f t="shared" si="133"/>
        <v>-1.6026926772238825E-2</v>
      </c>
      <c r="AD166" s="7">
        <f t="shared" si="133"/>
        <v>-1.4764369248542852E-2</v>
      </c>
      <c r="AE166" s="7">
        <f t="shared" si="133"/>
        <v>-3.3279353230476039E-2</v>
      </c>
      <c r="AF166" s="7">
        <f t="shared" si="133"/>
        <v>5.324031152296519E-2</v>
      </c>
      <c r="AG166" s="7">
        <f t="shared" si="133"/>
        <v>1.7013236484732458E-3</v>
      </c>
      <c r="AH166" s="7">
        <f t="shared" si="133"/>
        <v>-1.608165824735841E-2</v>
      </c>
      <c r="AI166" s="7">
        <f t="shared" si="133"/>
        <v>0.49664660817773765</v>
      </c>
      <c r="AJ166" s="7">
        <f t="shared" si="133"/>
        <v>0.32245809533126746</v>
      </c>
      <c r="AK166" s="7">
        <f t="shared" si="133"/>
        <v>6.5228096377065947E-2</v>
      </c>
      <c r="AL166" s="7">
        <f t="shared" si="133"/>
        <v>-3.0520318316108686E-2</v>
      </c>
      <c r="AM166" s="7">
        <f t="shared" si="133"/>
        <v>-0.46934799667140048</v>
      </c>
      <c r="AN166" s="7">
        <f t="shared" si="133"/>
        <v>0.10933429698765096</v>
      </c>
      <c r="AO166" s="7">
        <f t="shared" si="133"/>
        <v>-2.5549204238605516E-2</v>
      </c>
      <c r="AP166" s="7">
        <f t="shared" si="133"/>
        <v>-2.3226549307823197E-2</v>
      </c>
      <c r="AQ166" s="7">
        <f t="shared" si="146"/>
        <v>-1.738938654387634E-2</v>
      </c>
      <c r="AR166" s="7">
        <f t="shared" si="146"/>
        <v>-2.5549204238605516E-2</v>
      </c>
      <c r="AS166" s="7">
        <f t="shared" si="146"/>
        <v>-2.6710531703996732E-2</v>
      </c>
      <c r="AT166" s="7">
        <f t="shared" si="146"/>
        <v>-2.5549204238605516E-2</v>
      </c>
      <c r="AU166" s="7">
        <f t="shared" si="146"/>
        <v>-2.3226549307823197E-2</v>
      </c>
      <c r="AV166" s="7">
        <f t="shared" si="146"/>
        <v>-2.5549204238605516E-2</v>
      </c>
      <c r="AW166" s="7">
        <f t="shared" si="146"/>
        <v>-2.3226549307823197E-2</v>
      </c>
      <c r="AX166" s="7">
        <f t="shared" si="146"/>
        <v>-2.3226549307823197E-2</v>
      </c>
      <c r="AY166" s="7">
        <f t="shared" si="146"/>
        <v>-2.5549204238605516E-2</v>
      </c>
      <c r="AZ166" s="7">
        <f t="shared" si="146"/>
        <v>-2.3226549307823197E-2</v>
      </c>
      <c r="BA166" s="7">
        <f t="shared" si="146"/>
        <v>-1.738938654387634E-2</v>
      </c>
      <c r="BB166" s="7">
        <f t="shared" si="146"/>
        <v>-2.4387876773214412E-2</v>
      </c>
      <c r="BC166" s="7">
        <f t="shared" si="146"/>
        <v>-1.5877265974843624E-2</v>
      </c>
      <c r="BD166" s="7">
        <f t="shared" si="146"/>
        <v>-2.5549204238605516E-2</v>
      </c>
      <c r="BE166" s="7">
        <f t="shared" si="146"/>
        <v>-2.4387876773214412E-2</v>
      </c>
      <c r="BF166" s="7">
        <f t="shared" si="146"/>
        <v>-2.5549204238605516E-2</v>
      </c>
      <c r="BG166" s="7">
        <f t="shared" si="141"/>
        <v>-1.738938654387634E-2</v>
      </c>
      <c r="BH166" s="7">
        <f t="shared" si="141"/>
        <v>-1.738938654387634E-2</v>
      </c>
      <c r="BI166" s="7">
        <f t="shared" si="141"/>
        <v>-1.5877265974843624E-2</v>
      </c>
      <c r="BJ166" s="7">
        <f t="shared" si="141"/>
        <v>-2.7470792830518009E-2</v>
      </c>
      <c r="BK166" s="7">
        <f t="shared" si="141"/>
        <v>-6.4195989234334894E-2</v>
      </c>
      <c r="BL166" s="7">
        <f t="shared" si="141"/>
        <v>-7.9187753331205757E-3</v>
      </c>
      <c r="BM166" s="7">
        <f t="shared" si="141"/>
        <v>-1.8829185454537378E-2</v>
      </c>
      <c r="BN166" s="7">
        <f t="shared" si="141"/>
        <v>3.5865771059090552E-13</v>
      </c>
      <c r="BO166" s="7">
        <f t="shared" si="141"/>
        <v>1.4548396228976561E-13</v>
      </c>
      <c r="BP166" s="7">
        <f t="shared" si="141"/>
        <v>3.4368603396960064E-12</v>
      </c>
      <c r="BQ166" s="7">
        <f t="shared" si="141"/>
        <v>2.1014183309793057E-11</v>
      </c>
      <c r="BR166" s="7">
        <f t="shared" si="141"/>
        <v>9.7545237014162791E-11</v>
      </c>
      <c r="BS166" s="7">
        <f t="shared" si="141"/>
        <v>-1.0513812043200232E-13</v>
      </c>
      <c r="BT166" s="7">
        <f t="shared" si="141"/>
        <v>1.2949267477798113E-13</v>
      </c>
      <c r="BU166" s="7">
        <f t="shared" si="141"/>
        <v>-9.8795706000799344E-3</v>
      </c>
      <c r="BV166" s="7">
        <f t="shared" si="141"/>
        <v>-3.7709054014133936E-2</v>
      </c>
      <c r="BW166" s="7">
        <f t="shared" si="139"/>
        <v>-4.3293956791245924E-2</v>
      </c>
      <c r="BX166" s="7">
        <f t="shared" si="139"/>
        <v>-9.0385943521579026E-2</v>
      </c>
      <c r="BY166" s="7">
        <f t="shared" si="139"/>
        <v>-3.1695652282026865E-2</v>
      </c>
      <c r="BZ166" s="7">
        <f t="shared" si="139"/>
        <v>-8.6468868853447622E-3</v>
      </c>
      <c r="CA166" s="7">
        <f t="shared" si="139"/>
        <v>-1.1040854229238617E-2</v>
      </c>
      <c r="CB166" s="7">
        <f t="shared" si="139"/>
        <v>-1.5402903665409973E-2</v>
      </c>
      <c r="CC166" s="7">
        <f t="shared" si="139"/>
        <v>-2.0245979135065761E-2</v>
      </c>
      <c r="CD166" s="7">
        <f t="shared" si="139"/>
        <v>-2.8118638181324762E-2</v>
      </c>
      <c r="CE166" s="7">
        <f t="shared" si="139"/>
        <v>-1.2764679749614261E-2</v>
      </c>
      <c r="CF166" s="7">
        <f t="shared" si="139"/>
        <v>-3.8784762539141426E-2</v>
      </c>
      <c r="CG166" s="7">
        <f t="shared" si="139"/>
        <v>-1.5669608358464204E-2</v>
      </c>
      <c r="CH166" s="7">
        <f t="shared" si="139"/>
        <v>-1.7837702553627377E-2</v>
      </c>
      <c r="CI166" s="7">
        <f t="shared" si="139"/>
        <v>-4.5604176861958168E-2</v>
      </c>
      <c r="CJ166" s="7">
        <f t="shared" si="139"/>
        <v>-6.0445453044186692E-2</v>
      </c>
      <c r="CK166" s="7">
        <f t="shared" si="139"/>
        <v>-1.0320539305916254E-2</v>
      </c>
      <c r="CL166" s="7">
        <f t="shared" si="134"/>
        <v>-3.9179276462724233E-2</v>
      </c>
      <c r="CM166" s="7">
        <f t="shared" si="134"/>
        <v>-0.18182743701316417</v>
      </c>
      <c r="CN166" s="7">
        <f t="shared" si="134"/>
        <v>0.15295242807529918</v>
      </c>
      <c r="CO166" s="7">
        <f t="shared" si="134"/>
        <v>-0.22730356923790285</v>
      </c>
      <c r="CP166" s="7">
        <f t="shared" si="134"/>
        <v>-0.15017284865156799</v>
      </c>
      <c r="CQ166" s="7">
        <f t="shared" si="134"/>
        <v>0.1339451415366727</v>
      </c>
      <c r="CR166" s="7">
        <f t="shared" si="134"/>
        <v>0.30743884300357416</v>
      </c>
      <c r="CS166" s="7">
        <f t="shared" si="134"/>
        <v>-0.1116966253114462</v>
      </c>
      <c r="CT166" s="7">
        <f t="shared" si="134"/>
        <v>-0.18153143338952926</v>
      </c>
      <c r="CU166" s="7">
        <f t="shared" si="134"/>
        <v>0.22374929804361798</v>
      </c>
      <c r="CV166" s="7">
        <f t="shared" si="134"/>
        <v>-0.3784724593494595</v>
      </c>
      <c r="CW166" s="7">
        <f t="shared" si="134"/>
        <v>-4.8500385566705995E-2</v>
      </c>
      <c r="CX166" s="7">
        <f t="shared" si="134"/>
        <v>-2.441064114528535E-2</v>
      </c>
      <c r="CY166" s="7">
        <f t="shared" si="134"/>
        <v>-2.4564421228741806E-2</v>
      </c>
      <c r="CZ166" s="7">
        <f t="shared" si="134"/>
        <v>-6.4402627975939875E-2</v>
      </c>
      <c r="DA166" s="7">
        <f t="shared" si="134"/>
        <v>-3.3774287293465766E-2</v>
      </c>
      <c r="DB166" s="7">
        <f t="shared" si="145"/>
        <v>-1.9982863868536094E-2</v>
      </c>
      <c r="DC166" s="7">
        <f t="shared" si="145"/>
        <v>-8.8356752883589351E-4</v>
      </c>
      <c r="DD166" s="7">
        <f t="shared" si="145"/>
        <v>-1.097730505056016E-3</v>
      </c>
      <c r="DE166" s="7">
        <f t="shared" si="145"/>
        <v>-3.8146328369578208E-3</v>
      </c>
      <c r="DF166" s="7">
        <f t="shared" si="145"/>
        <v>-1.0627720071509916E-4</v>
      </c>
      <c r="DG166" s="7">
        <f t="shared" si="145"/>
        <v>-5.8025343152690034E-5</v>
      </c>
      <c r="DH166" s="7">
        <f t="shared" si="145"/>
        <v>-7.5943296643214975E-3</v>
      </c>
      <c r="DI166" s="7">
        <f t="shared" si="145"/>
        <v>8.5483123856271777E-4</v>
      </c>
      <c r="DJ166" s="7">
        <f t="shared" si="145"/>
        <v>-4.3342843382270235E-3</v>
      </c>
      <c r="DK166" s="7">
        <f t="shared" si="145"/>
        <v>-6.5930164651996082E-3</v>
      </c>
      <c r="DL166" s="7">
        <f t="shared" si="145"/>
        <v>-3.4511093763245015E-2</v>
      </c>
      <c r="DM166" s="7">
        <f t="shared" si="145"/>
        <v>-1.0711244288859278E-2</v>
      </c>
      <c r="DN166" s="7">
        <f t="shared" si="145"/>
        <v>-9.8066591134726711E-3</v>
      </c>
      <c r="DO166" s="7">
        <f t="shared" si="145"/>
        <v>-2.8729250174621135E-2</v>
      </c>
      <c r="DP166" s="7">
        <f t="shared" si="145"/>
        <v>-1.3387148910443902E-2</v>
      </c>
      <c r="DQ166" s="7">
        <f t="shared" si="145"/>
        <v>-1.0398972623721026E-2</v>
      </c>
      <c r="DR166" s="7">
        <f t="shared" si="135"/>
        <v>-1.8832172750871679E-2</v>
      </c>
      <c r="DS166" s="7">
        <f t="shared" si="135"/>
        <v>-2.538442105748473E-2</v>
      </c>
      <c r="DT166" s="7">
        <f t="shared" si="135"/>
        <v>-3.3004172758666073E-2</v>
      </c>
      <c r="DU166" s="7">
        <f t="shared" si="135"/>
        <v>-3.2999262342849112E-2</v>
      </c>
      <c r="DV166" s="7">
        <f t="shared" si="135"/>
        <v>-1.7628439014313546E-2</v>
      </c>
      <c r="DW166" s="7">
        <f t="shared" si="135"/>
        <v>-2.2830378916915639E-2</v>
      </c>
      <c r="DX166" s="7">
        <f t="shared" si="135"/>
        <v>-2.0414173277603864E-2</v>
      </c>
      <c r="DY166" s="7">
        <f t="shared" si="135"/>
        <v>-1.9994890222492567E-2</v>
      </c>
      <c r="DZ166" s="7">
        <f t="shared" si="135"/>
        <v>-3.677667128979889E-2</v>
      </c>
      <c r="EA166" s="7">
        <f t="shared" si="135"/>
        <v>-7.5399853538317352E-2</v>
      </c>
      <c r="EB166" s="7">
        <f t="shared" si="135"/>
        <v>-1.8621770516024982E-2</v>
      </c>
      <c r="EC166" s="7">
        <f t="shared" si="135"/>
        <v>-1.8568804297178998E-2</v>
      </c>
      <c r="ED166" s="7">
        <f t="shared" si="135"/>
        <v>-1.8116796994146589E-2</v>
      </c>
      <c r="EE166" s="7">
        <f t="shared" si="135"/>
        <v>-7.2919372878791355E-3</v>
      </c>
      <c r="EF166" s="7">
        <f t="shared" si="135"/>
        <v>-8.1170108592810708E-3</v>
      </c>
      <c r="EG166" s="7">
        <f t="shared" si="135"/>
        <v>-2.285327485673283E-2</v>
      </c>
      <c r="EH166" s="7">
        <f t="shared" si="137"/>
        <v>-5.1344290183528152E-3</v>
      </c>
      <c r="EI166" s="7">
        <f t="shared" si="137"/>
        <v>-1.6130181936231058E-2</v>
      </c>
      <c r="EJ166" s="7">
        <f t="shared" si="136"/>
        <v>-1.6205200453095592E-2</v>
      </c>
      <c r="EK166" s="7">
        <f t="shared" si="136"/>
        <v>-1.1265391352431098E-2</v>
      </c>
      <c r="EL166" s="7">
        <f t="shared" si="136"/>
        <v>-7.1272954236735186E-3</v>
      </c>
      <c r="EM166" s="7">
        <f t="shared" si="136"/>
        <v>-1.8410777472855799E-2</v>
      </c>
      <c r="EN166" s="7">
        <f t="shared" si="136"/>
        <v>-1.1622654632092888E-2</v>
      </c>
      <c r="EO166" s="7">
        <f t="shared" si="136"/>
        <v>-2.3644351778710826E-2</v>
      </c>
      <c r="EP166" s="7">
        <f t="shared" si="136"/>
        <v>-1.4247305036101721E-2</v>
      </c>
      <c r="EQ166" s="7">
        <f t="shared" si="136"/>
        <v>-4.9358807592325582E-2</v>
      </c>
      <c r="ER166" s="7">
        <f t="shared" si="136"/>
        <v>-1.855645566874331E-2</v>
      </c>
      <c r="ES166" s="7">
        <f t="shared" si="136"/>
        <v>-1.4681997435941563E-2</v>
      </c>
      <c r="ET166" s="7">
        <f t="shared" si="136"/>
        <v>-5.5014443363085141E-2</v>
      </c>
      <c r="EU166" s="7">
        <f t="shared" si="136"/>
        <v>-7.2195501761528558E-2</v>
      </c>
      <c r="EV166" s="7">
        <f t="shared" si="136"/>
        <v>-9.3903883648031039E-3</v>
      </c>
      <c r="EW166" s="7">
        <f t="shared" si="136"/>
        <v>-8.2844388766152299E-3</v>
      </c>
      <c r="EX166" s="7">
        <f t="shared" si="136"/>
        <v>-2.1619056577302898E-2</v>
      </c>
      <c r="EY166" s="7">
        <f t="shared" si="136"/>
        <v>-4.4064241950649508E-2</v>
      </c>
      <c r="EZ166" s="7">
        <f t="shared" si="143"/>
        <v>-2.3277659039907861E-2</v>
      </c>
      <c r="FA166" s="7">
        <f t="shared" si="143"/>
        <v>-7.3257586625534832E-2</v>
      </c>
      <c r="FB166" s="7">
        <f t="shared" si="143"/>
        <v>-3.7154967235338177E-2</v>
      </c>
      <c r="FC166" s="7">
        <f t="shared" si="143"/>
        <v>8.3197534654533452E-3</v>
      </c>
      <c r="FD166" s="7">
        <f t="shared" si="143"/>
        <v>9.0004890492480782E-3</v>
      </c>
      <c r="FE166" s="7">
        <f t="shared" si="143"/>
        <v>4.0882832774734972E-3</v>
      </c>
      <c r="FF166" s="7">
        <f t="shared" si="143"/>
        <v>3.862383785214593E-3</v>
      </c>
      <c r="FG166" s="7">
        <f t="shared" si="143"/>
        <v>5.6814360352758298E-3</v>
      </c>
      <c r="FH166" s="7">
        <f t="shared" si="143"/>
        <v>-0.44650490493211237</v>
      </c>
      <c r="FI166" s="7">
        <f t="shared" si="143"/>
        <v>-0.16412862424779207</v>
      </c>
      <c r="FJ166" s="7">
        <f t="shared" si="143"/>
        <v>0.38470750082236688</v>
      </c>
      <c r="FK166" s="7">
        <f t="shared" si="143"/>
        <v>-9.3526873069074701E-2</v>
      </c>
      <c r="FL166" s="7">
        <f t="shared" si="143"/>
        <v>-0.25933172099420654</v>
      </c>
      <c r="FM166" s="7">
        <f t="shared" si="143"/>
        <v>-0.31138897852649117</v>
      </c>
      <c r="FN166" s="7">
        <f t="shared" si="143"/>
        <v>4.013169791769533E-2</v>
      </c>
      <c r="FO166" s="7">
        <f t="shared" si="143"/>
        <v>0.21808869440782552</v>
      </c>
      <c r="FP166" s="7">
        <f t="shared" si="140"/>
        <v>0.31201906907828614</v>
      </c>
      <c r="FQ166" s="7">
        <f t="shared" si="140"/>
        <v>0</v>
      </c>
      <c r="FR166" s="7">
        <f t="shared" si="140"/>
        <v>-0.45136072252931314</v>
      </c>
      <c r="FS166" s="7">
        <f t="shared" si="140"/>
        <v>0.43896276486676333</v>
      </c>
      <c r="FT166" s="7">
        <f t="shared" si="140"/>
        <v>-0.2139274284104975</v>
      </c>
      <c r="FU166" s="7">
        <f t="shared" si="140"/>
        <v>5.9017936324449703E-3</v>
      </c>
      <c r="FV166" s="7">
        <f t="shared" si="140"/>
        <v>-3.3493092872476371E-2</v>
      </c>
      <c r="FW166" s="7">
        <f t="shared" si="140"/>
        <v>-4.9486317713478556E-2</v>
      </c>
      <c r="FX166" s="7">
        <f t="shared" si="140"/>
        <v>-0.17303375635606133</v>
      </c>
      <c r="FY166" s="7">
        <f t="shared" si="140"/>
        <v>-1.102820164813878E-2</v>
      </c>
      <c r="FZ166" s="7">
        <f t="shared" si="140"/>
        <v>-0.14615236577827051</v>
      </c>
      <c r="GA166" s="7">
        <f t="shared" si="140"/>
        <v>0.37796709698681674</v>
      </c>
      <c r="GB166" s="7">
        <f t="shared" si="140"/>
        <v>-0.41438664290995852</v>
      </c>
      <c r="GC166" s="7">
        <f t="shared" si="140"/>
        <v>-0.49513643898733584</v>
      </c>
      <c r="GD166" s="7">
        <f t="shared" si="140"/>
        <v>-9.4193525204509854E-2</v>
      </c>
      <c r="GE166" s="7">
        <f t="shared" si="140"/>
        <v>-0.31163368101107736</v>
      </c>
      <c r="GF166" s="7">
        <f t="shared" si="130"/>
        <v>0.37195381790067827</v>
      </c>
      <c r="GG166" s="7">
        <f t="shared" si="130"/>
        <v>6.1396120721859404E-2</v>
      </c>
      <c r="GH166" s="7">
        <f t="shared" si="130"/>
        <v>0.16782447306740167</v>
      </c>
      <c r="GI166" s="7">
        <f t="shared" si="130"/>
        <v>-0.39998024769462803</v>
      </c>
      <c r="GJ166" s="7">
        <f t="shared" si="130"/>
        <v>-0.47364505207379359</v>
      </c>
      <c r="GK166" s="7">
        <f t="shared" si="130"/>
        <v>-0.30144002540562487</v>
      </c>
    </row>
    <row r="167" spans="6:193">
      <c r="F167" s="20">
        <v>165</v>
      </c>
      <c r="G167">
        <f>'Class data q'!J166</f>
        <v>2.8794727275204219E-17</v>
      </c>
      <c r="H167" s="20">
        <f>'Class data q'!K166</f>
        <v>6.8578383850399862E-18</v>
      </c>
      <c r="J167" s="89">
        <v>1.5797918367233522E-17</v>
      </c>
      <c r="K167" s="7">
        <f t="shared" si="119"/>
        <v>-1.8007406698306916E-2</v>
      </c>
      <c r="L167" s="7">
        <f t="shared" si="147"/>
        <v>-6.8731962078942943E-2</v>
      </c>
      <c r="M167" s="7">
        <f t="shared" si="147"/>
        <v>-7.8911515396487664E-2</v>
      </c>
      <c r="N167" s="7">
        <f t="shared" si="147"/>
        <v>-0.16474566665783097</v>
      </c>
      <c r="O167" s="7">
        <f t="shared" si="147"/>
        <v>-5.7771387473658065E-2</v>
      </c>
      <c r="P167" s="7">
        <f t="shared" si="147"/>
        <v>-0.32200165509775935</v>
      </c>
      <c r="Q167" s="7">
        <f t="shared" si="147"/>
        <v>-0.12593233733872466</v>
      </c>
      <c r="R167" s="7">
        <f t="shared" si="147"/>
        <v>0.44443232419130752</v>
      </c>
      <c r="S167" s="7">
        <f t="shared" si="147"/>
        <v>0.2967377599536265</v>
      </c>
      <c r="T167" s="7">
        <f t="shared" si="147"/>
        <v>-2.105351217051632E-2</v>
      </c>
      <c r="U167" s="7">
        <f t="shared" si="147"/>
        <v>-7.759977506891047E-2</v>
      </c>
      <c r="V167" s="7">
        <f t="shared" si="147"/>
        <v>-4.8701738832750974E-2</v>
      </c>
      <c r="W167" s="7">
        <f t="shared" si="147"/>
        <v>2.1639545549060848E-2</v>
      </c>
      <c r="X167" s="7">
        <f t="shared" si="147"/>
        <v>-2.7374034944631309E-2</v>
      </c>
      <c r="Y167" s="7">
        <f t="shared" si="147"/>
        <v>-4.5045829028026452E-3</v>
      </c>
      <c r="Z167" s="7">
        <f t="shared" si="147"/>
        <v>8.4626606514706437E-2</v>
      </c>
      <c r="AA167" s="7">
        <f t="shared" si="133"/>
        <v>-1.4421197349573034E-2</v>
      </c>
      <c r="AB167" s="7">
        <f t="shared" si="133"/>
        <v>-3.384480288714975E-2</v>
      </c>
      <c r="AC167" s="7">
        <f t="shared" si="133"/>
        <v>-2.921213888682106E-2</v>
      </c>
      <c r="AD167" s="7">
        <f t="shared" si="133"/>
        <v>-2.6910886359811648E-2</v>
      </c>
      <c r="AE167" s="7">
        <f t="shared" si="133"/>
        <v>-6.065798530484201E-2</v>
      </c>
      <c r="AF167" s="7">
        <f t="shared" si="133"/>
        <v>9.7040648945900088E-2</v>
      </c>
      <c r="AG167" s="7">
        <f t="shared" ref="AA167:AP180" si="148">IF(MOD(AG$3/$J167,1)&gt;0.5,-(1-MOD(AG$3/$J167,1)),MOD(AG$3/$J167,1))</f>
        <v>3.1009876950782939E-3</v>
      </c>
      <c r="AH167" s="7">
        <f t="shared" si="148"/>
        <v>-2.9311897466578252E-2</v>
      </c>
      <c r="AI167" s="7">
        <f t="shared" si="148"/>
        <v>-0.41402965392477853</v>
      </c>
      <c r="AJ167" s="7">
        <f t="shared" si="148"/>
        <v>-0.19959522166899291</v>
      </c>
      <c r="AK167" s="7">
        <f t="shared" si="148"/>
        <v>-5.8418089773057291E-2</v>
      </c>
      <c r="AL167" s="7">
        <f t="shared" si="148"/>
        <v>5.7827038184310453E-2</v>
      </c>
      <c r="AM167" s="7">
        <f t="shared" si="148"/>
        <v>0.30758321738710137</v>
      </c>
      <c r="AN167" s="7">
        <f t="shared" si="148"/>
        <v>7.7248214428280448E-3</v>
      </c>
      <c r="AO167" s="7">
        <f t="shared" si="148"/>
        <v>-4.6568310523430578E-2</v>
      </c>
      <c r="AP167" s="7">
        <f t="shared" si="148"/>
        <v>-4.2334827748573223E-2</v>
      </c>
      <c r="AQ167" s="7">
        <f t="shared" si="146"/>
        <v>-3.1695482365105443E-2</v>
      </c>
      <c r="AR167" s="7">
        <f t="shared" si="146"/>
        <v>-4.6568310523430578E-2</v>
      </c>
      <c r="AS167" s="7">
        <f t="shared" si="146"/>
        <v>-4.8685051910859256E-2</v>
      </c>
      <c r="AT167" s="7">
        <f t="shared" si="146"/>
        <v>-4.6568310523430578E-2</v>
      </c>
      <c r="AU167" s="7">
        <f t="shared" si="146"/>
        <v>-4.2334827748573223E-2</v>
      </c>
      <c r="AV167" s="7">
        <f t="shared" si="146"/>
        <v>-4.6568310523430578E-2</v>
      </c>
      <c r="AW167" s="7">
        <f t="shared" si="146"/>
        <v>-4.2334827748573223E-2</v>
      </c>
      <c r="AX167" s="7">
        <f t="shared" si="146"/>
        <v>-4.2334827748573223E-2</v>
      </c>
      <c r="AY167" s="7">
        <f t="shared" si="146"/>
        <v>-4.6568310523430578E-2</v>
      </c>
      <c r="AZ167" s="7">
        <f t="shared" si="146"/>
        <v>-4.2334827748573223E-2</v>
      </c>
      <c r="BA167" s="7">
        <f t="shared" si="146"/>
        <v>-3.1695482365105443E-2</v>
      </c>
      <c r="BB167" s="7">
        <f t="shared" si="146"/>
        <v>-4.4451569136001901E-2</v>
      </c>
      <c r="BC167" s="7">
        <f t="shared" si="146"/>
        <v>-2.8939353463791839E-2</v>
      </c>
      <c r="BD167" s="7">
        <f t="shared" si="146"/>
        <v>-4.6568310523430578E-2</v>
      </c>
      <c r="BE167" s="7">
        <f t="shared" si="146"/>
        <v>-4.4451569136001901E-2</v>
      </c>
      <c r="BF167" s="7">
        <f t="shared" si="146"/>
        <v>-4.6568310523430578E-2</v>
      </c>
      <c r="BG167" s="7">
        <f t="shared" si="141"/>
        <v>-3.1695482365105443E-2</v>
      </c>
      <c r="BH167" s="7">
        <f t="shared" si="141"/>
        <v>-3.1695482365105443E-2</v>
      </c>
      <c r="BI167" s="7">
        <f t="shared" si="141"/>
        <v>-2.8939353463791839E-2</v>
      </c>
      <c r="BJ167" s="7">
        <f t="shared" si="141"/>
        <v>-5.007077319940112E-2</v>
      </c>
      <c r="BK167" s="7">
        <f t="shared" si="141"/>
        <v>-0.11700946663951672</v>
      </c>
      <c r="BL167" s="7">
        <f t="shared" si="141"/>
        <v>-1.4433482359533789E-2</v>
      </c>
      <c r="BM167" s="7">
        <f t="shared" si="141"/>
        <v>-3.4319791213897166E-2</v>
      </c>
      <c r="BN167" s="7">
        <f t="shared" si="141"/>
        <v>6.5372226400627717E-13</v>
      </c>
      <c r="BO167" s="7">
        <f t="shared" si="141"/>
        <v>2.6517234230926646E-13</v>
      </c>
      <c r="BP167" s="7">
        <f t="shared" si="141"/>
        <v>6.2643352031602108E-12</v>
      </c>
      <c r="BQ167" s="7">
        <f t="shared" si="141"/>
        <v>3.8302367644314013E-11</v>
      </c>
      <c r="BR167" s="7">
        <f t="shared" si="141"/>
        <v>1.7779484812655346E-10</v>
      </c>
      <c r="BS167" s="7">
        <f t="shared" si="141"/>
        <v>-1.9162449405030202E-13</v>
      </c>
      <c r="BT167" s="7">
        <f t="shared" si="141"/>
        <v>2.360251627899531E-13</v>
      </c>
      <c r="BU167" s="7">
        <f t="shared" si="141"/>
        <v>-1.8007406698306916E-2</v>
      </c>
      <c r="BV167" s="7">
        <f t="shared" si="141"/>
        <v>-6.8731962078942943E-2</v>
      </c>
      <c r="BW167" s="7">
        <f t="shared" si="139"/>
        <v>-7.8911515396487664E-2</v>
      </c>
      <c r="BX167" s="7">
        <f t="shared" si="139"/>
        <v>-0.16474566665783097</v>
      </c>
      <c r="BY167" s="7">
        <f t="shared" si="139"/>
        <v>-5.7771387473658065E-2</v>
      </c>
      <c r="BZ167" s="7">
        <f t="shared" si="139"/>
        <v>-1.5760604900925679E-2</v>
      </c>
      <c r="CA167" s="7">
        <f t="shared" si="139"/>
        <v>-2.0124068185819022E-2</v>
      </c>
      <c r="CB167" s="7">
        <f t="shared" si="139"/>
        <v>-2.8074737442094433E-2</v>
      </c>
      <c r="CC167" s="7">
        <f t="shared" si="139"/>
        <v>-3.6902168631460119E-2</v>
      </c>
      <c r="CD167" s="7">
        <f t="shared" si="139"/>
        <v>-5.1251595239327652E-2</v>
      </c>
      <c r="CE167" s="7">
        <f t="shared" si="139"/>
        <v>-2.3266069845493731E-2</v>
      </c>
      <c r="CF167" s="7">
        <f t="shared" si="139"/>
        <v>-7.0692646574531226E-2</v>
      </c>
      <c r="CG167" s="7">
        <f t="shared" si="139"/>
        <v>-2.8560857747377488E-2</v>
      </c>
      <c r="CH167" s="7">
        <f t="shared" si="139"/>
        <v>-3.2512624024772618E-2</v>
      </c>
      <c r="CI167" s="7">
        <f t="shared" si="139"/>
        <v>-8.3122333260937098E-2</v>
      </c>
      <c r="CJ167" s="7">
        <f t="shared" si="139"/>
        <v>-0.1101733972143768</v>
      </c>
      <c r="CK167" s="7">
        <f t="shared" si="139"/>
        <v>-1.8811156491557735E-2</v>
      </c>
      <c r="CL167" s="7">
        <f t="shared" si="134"/>
        <v>-7.1411723643532876E-2</v>
      </c>
      <c r="CM167" s="7">
        <f t="shared" si="134"/>
        <v>-0.33141527498982071</v>
      </c>
      <c r="CN167" s="7">
        <f t="shared" si="134"/>
        <v>0.45609381845623043</v>
      </c>
      <c r="CO167" s="7">
        <f t="shared" si="134"/>
        <v>-0.41430422241332765</v>
      </c>
      <c r="CP167" s="7">
        <f t="shared" si="134"/>
        <v>-0.27371873436383987</v>
      </c>
      <c r="CQ167" s="7">
        <f t="shared" si="134"/>
        <v>0.42144940395814157</v>
      </c>
      <c r="CR167" s="7">
        <f t="shared" si="134"/>
        <v>-0.26232514775325866</v>
      </c>
      <c r="CS167" s="7">
        <f t="shared" si="134"/>
        <v>-0.20358845948176574</v>
      </c>
      <c r="CT167" s="7">
        <f t="shared" si="134"/>
        <v>-0.15356698272966263</v>
      </c>
      <c r="CU167" s="7">
        <f t="shared" si="134"/>
        <v>-0.41486534747388037</v>
      </c>
      <c r="CV167" s="7">
        <f t="shared" si="134"/>
        <v>0.48747033623907932</v>
      </c>
      <c r="CW167" s="7">
        <f t="shared" si="134"/>
        <v>-8.8401227470078947E-2</v>
      </c>
      <c r="CX167" s="7">
        <f t="shared" si="134"/>
        <v>-4.4493061557353775E-2</v>
      </c>
      <c r="CY167" s="7">
        <f t="shared" si="134"/>
        <v>-4.4773355166964457E-2</v>
      </c>
      <c r="CZ167" s="7">
        <f t="shared" si="134"/>
        <v>-0.11738610526181448</v>
      </c>
      <c r="DA167" s="7">
        <f t="shared" si="134"/>
        <v>-6.1560097281351256E-2</v>
      </c>
      <c r="DB167" s="7">
        <f t="shared" si="145"/>
        <v>-3.6422590742427707E-2</v>
      </c>
      <c r="DC167" s="7">
        <f t="shared" si="145"/>
        <v>-1.6104707867604651E-3</v>
      </c>
      <c r="DD167" s="7">
        <f t="shared" si="145"/>
        <v>-2.0008237655109173E-3</v>
      </c>
      <c r="DE167" s="7">
        <f t="shared" si="145"/>
        <v>-6.9528978212128889E-3</v>
      </c>
      <c r="DF167" s="7">
        <f t="shared" si="145"/>
        <v>-1.937105217930668E-4</v>
      </c>
      <c r="DG167" s="7">
        <f t="shared" si="145"/>
        <v>-1.0576228413727851E-4</v>
      </c>
      <c r="DH167" s="7">
        <f t="shared" si="145"/>
        <v>-1.3842118084094412E-2</v>
      </c>
      <c r="DI167" s="7">
        <f t="shared" si="145"/>
        <v>1.558093402469513E-3</v>
      </c>
      <c r="DJ167" s="7">
        <f t="shared" si="145"/>
        <v>-7.9000620557259094E-3</v>
      </c>
      <c r="DK167" s="7">
        <f t="shared" si="145"/>
        <v>-1.2017033296621515E-2</v>
      </c>
      <c r="DL167" s="7">
        <f t="shared" si="145"/>
        <v>-6.2903067972724491E-2</v>
      </c>
      <c r="DM167" s="7">
        <f t="shared" si="145"/>
        <v>-1.9523291037856105E-2</v>
      </c>
      <c r="DN167" s="7">
        <f t="shared" si="145"/>
        <v>-1.7874511571032592E-2</v>
      </c>
      <c r="DO167" s="7">
        <f t="shared" si="145"/>
        <v>-5.2364552365021133E-2</v>
      </c>
      <c r="DP167" s="7">
        <f t="shared" si="145"/>
        <v>-2.4400638926474261E-2</v>
      </c>
      <c r="DQ167" s="7">
        <f t="shared" si="145"/>
        <v>-1.8954116212134609E-2</v>
      </c>
      <c r="DR167" s="7">
        <f t="shared" si="135"/>
        <v>-3.4325236132730086E-2</v>
      </c>
      <c r="DS167" s="7">
        <f t="shared" si="135"/>
        <v>-4.6267961664193891E-2</v>
      </c>
      <c r="DT167" s="7">
        <f t="shared" si="135"/>
        <v>-6.0156416271945568E-2</v>
      </c>
      <c r="DU167" s="7">
        <f t="shared" si="135"/>
        <v>-6.0147466100095581E-2</v>
      </c>
      <c r="DV167" s="7">
        <f t="shared" si="135"/>
        <v>-3.2131201206707982E-2</v>
      </c>
      <c r="DW167" s="7">
        <f t="shared" si="135"/>
        <v>-4.1612731451104445E-2</v>
      </c>
      <c r="DX167" s="7">
        <f t="shared" si="135"/>
        <v>-3.7208734620161388E-2</v>
      </c>
      <c r="DY167" s="7">
        <f t="shared" si="135"/>
        <v>-3.6444511072324604E-2</v>
      </c>
      <c r="DZ167" s="7">
        <f t="shared" si="135"/>
        <v>-6.7032516263409225E-2</v>
      </c>
      <c r="EA167" s="7">
        <f t="shared" si="135"/>
        <v>-0.13743065185912784</v>
      </c>
      <c r="EB167" s="7">
        <f t="shared" si="135"/>
        <v>-3.3941737824302876E-2</v>
      </c>
      <c r="EC167" s="7">
        <f t="shared" si="135"/>
        <v>-3.3845196761675744E-2</v>
      </c>
      <c r="ED167" s="7">
        <f t="shared" si="135"/>
        <v>-3.3021327014113755E-2</v>
      </c>
      <c r="EE167" s="7">
        <f t="shared" si="135"/>
        <v>-1.3290950151247038E-2</v>
      </c>
      <c r="EF167" s="7">
        <f t="shared" si="135"/>
        <v>-1.4794804514729254E-2</v>
      </c>
      <c r="EG167" s="7">
        <f t="shared" si="135"/>
        <v>-4.1654463679833498E-2</v>
      </c>
      <c r="EH167" s="7">
        <f t="shared" si="137"/>
        <v>-9.3584787476815867E-3</v>
      </c>
      <c r="EI167" s="7">
        <f t="shared" si="137"/>
        <v>-2.9400341168779875E-2</v>
      </c>
      <c r="EJ167" s="7">
        <f t="shared" si="136"/>
        <v>-2.9537076761627645E-2</v>
      </c>
      <c r="EK167" s="7">
        <f t="shared" si="136"/>
        <v>-2.0533330031284547E-2</v>
      </c>
      <c r="EL167" s="7">
        <f t="shared" si="136"/>
        <v>-1.2990858869112554E-2</v>
      </c>
      <c r="EM167" s="7">
        <f t="shared" si="136"/>
        <v>-3.355716265472708E-2</v>
      </c>
      <c r="EN167" s="7">
        <f t="shared" si="136"/>
        <v>-2.1184510678264212E-2</v>
      </c>
      <c r="EO167" s="7">
        <f t="shared" si="136"/>
        <v>-4.3096352648528957E-2</v>
      </c>
      <c r="EP167" s="7">
        <f t="shared" si="136"/>
        <v>-2.5968437953957646E-2</v>
      </c>
      <c r="EQ167" s="7">
        <f t="shared" si="136"/>
        <v>-8.9965865768629305E-2</v>
      </c>
      <c r="ER167" s="7">
        <f t="shared" si="136"/>
        <v>-3.3822689024911701E-2</v>
      </c>
      <c r="ES167" s="7">
        <f t="shared" si="136"/>
        <v>-2.6760747979305943E-2</v>
      </c>
      <c r="ET167" s="7">
        <f t="shared" si="136"/>
        <v>-0.100274343493434</v>
      </c>
      <c r="EU167" s="7">
        <f t="shared" si="136"/>
        <v>-0.13159010797469906</v>
      </c>
      <c r="EV167" s="7">
        <f t="shared" si="136"/>
        <v>-1.7115778527731829E-2</v>
      </c>
      <c r="EW167" s="7">
        <f t="shared" si="136"/>
        <v>-1.5099974093739421E-2</v>
      </c>
      <c r="EX167" s="7">
        <f t="shared" si="136"/>
        <v>-3.9404864844839738E-2</v>
      </c>
      <c r="EY167" s="7">
        <f t="shared" si="136"/>
        <v>-8.0315507401862551E-2</v>
      </c>
      <c r="EZ167" s="7">
        <f t="shared" si="143"/>
        <v>-4.2427985009060087E-2</v>
      </c>
      <c r="FA167" s="7">
        <f t="shared" si="143"/>
        <v>-0.13352596074284684</v>
      </c>
      <c r="FB167" s="7">
        <f t="shared" si="143"/>
        <v>-6.7722032966047174E-2</v>
      </c>
      <c r="FC167" s="7">
        <f t="shared" si="143"/>
        <v>1.516434168513912E-2</v>
      </c>
      <c r="FD167" s="7">
        <f t="shared" si="143"/>
        <v>1.640511246431671E-2</v>
      </c>
      <c r="FE167" s="7">
        <f t="shared" si="143"/>
        <v>7.4516780794862602E-3</v>
      </c>
      <c r="FF167" s="7">
        <f t="shared" si="143"/>
        <v>7.0399330558701305E-3</v>
      </c>
      <c r="FG167" s="7">
        <f t="shared" si="143"/>
        <v>1.0355503640694741E-2</v>
      </c>
      <c r="FH167" s="7">
        <f t="shared" si="143"/>
        <v>-0.28191426764237626</v>
      </c>
      <c r="FI167" s="7">
        <f t="shared" si="143"/>
        <v>-0.47646457321519886</v>
      </c>
      <c r="FJ167" s="7">
        <f t="shared" si="143"/>
        <v>-0.298797011770778</v>
      </c>
      <c r="FK167" s="7">
        <f t="shared" si="143"/>
        <v>-0.34777938045210921</v>
      </c>
      <c r="FL167" s="7">
        <f t="shared" si="143"/>
        <v>-0.29537288471201606</v>
      </c>
      <c r="FM167" s="7">
        <f t="shared" si="143"/>
        <v>-0.39025719152336302</v>
      </c>
      <c r="FN167" s="7">
        <f t="shared" si="143"/>
        <v>-0.10416107517335327</v>
      </c>
      <c r="FO167" s="7">
        <f t="shared" si="143"/>
        <v>0.22019958181522403</v>
      </c>
      <c r="FP167" s="7">
        <f t="shared" si="140"/>
        <v>-0.4312855789021468</v>
      </c>
      <c r="FQ167" s="7">
        <f t="shared" si="140"/>
        <v>-0.17730876905102955</v>
      </c>
      <c r="FR167" s="7">
        <f t="shared" si="140"/>
        <v>0</v>
      </c>
      <c r="FS167" s="7">
        <f t="shared" si="140"/>
        <v>-0.19990641776423557</v>
      </c>
      <c r="FT167" s="7">
        <f t="shared" si="140"/>
        <v>-0.38992364782327749</v>
      </c>
      <c r="FU167" s="7">
        <f t="shared" si="140"/>
        <v>1.0757147500727919E-2</v>
      </c>
      <c r="FV167" s="7">
        <f t="shared" si="140"/>
        <v>-6.1047566676022069E-2</v>
      </c>
      <c r="FW167" s="7">
        <f t="shared" si="140"/>
        <v>-9.0198277348311984E-2</v>
      </c>
      <c r="FX167" s="7">
        <f t="shared" si="140"/>
        <v>-0.31538711036835354</v>
      </c>
      <c r="FY167" s="7">
        <f t="shared" si="140"/>
        <v>-2.0101006437199476E-2</v>
      </c>
      <c r="FZ167" s="7">
        <f t="shared" si="140"/>
        <v>-0.2663906354865001</v>
      </c>
      <c r="GA167" s="7">
        <f t="shared" si="140"/>
        <v>0.17124007997952617</v>
      </c>
      <c r="GB167" s="7">
        <f t="shared" si="140"/>
        <v>0.30855371405181309</v>
      </c>
      <c r="GC167" s="7">
        <f t="shared" si="140"/>
        <v>-0.12939315495522408</v>
      </c>
      <c r="GD167" s="7">
        <f t="shared" si="140"/>
        <v>-0.39859802189213411</v>
      </c>
      <c r="GE167" s="7">
        <f t="shared" si="140"/>
        <v>-0.14954182523900528</v>
      </c>
      <c r="GF167" s="7">
        <f t="shared" si="130"/>
        <v>-0.19433780918209109</v>
      </c>
      <c r="GG167" s="7">
        <f t="shared" si="130"/>
        <v>0.41692016851740021</v>
      </c>
      <c r="GH167" s="7">
        <f t="shared" si="130"/>
        <v>-0.14793242358082637</v>
      </c>
      <c r="GI167" s="7">
        <f t="shared" si="130"/>
        <v>9.3650740923174824E-2</v>
      </c>
      <c r="GJ167" s="7">
        <f t="shared" si="130"/>
        <v>-0.44483853058903478</v>
      </c>
      <c r="GK167" s="7">
        <f t="shared" si="130"/>
        <v>0.45056790903613286</v>
      </c>
    </row>
    <row r="168" spans="6:193">
      <c r="F168" s="20">
        <v>166</v>
      </c>
      <c r="G168">
        <f>'Class data q'!J167</f>
        <v>1.5797918367233522E-17</v>
      </c>
      <c r="H168" s="20">
        <f>'Class data q'!K167</f>
        <v>4.4263657748535697E-18</v>
      </c>
      <c r="J168" s="88">
        <v>1.2639813098308047E-17</v>
      </c>
      <c r="K168" s="7">
        <f t="shared" si="119"/>
        <v>-2.2506625597455088E-2</v>
      </c>
      <c r="L168" s="7">
        <f t="shared" si="147"/>
        <v>-8.5904903632497365E-2</v>
      </c>
      <c r="M168" s="7">
        <f t="shared" si="147"/>
        <v>-9.8627856976403971E-2</v>
      </c>
      <c r="N168" s="7">
        <f t="shared" si="147"/>
        <v>-0.20590799665892734</v>
      </c>
      <c r="O168" s="7">
        <f t="shared" si="147"/>
        <v>-7.2205787868242721E-2</v>
      </c>
      <c r="P168" s="7">
        <f t="shared" si="147"/>
        <v>9.9591881393845227E-2</v>
      </c>
      <c r="Q168" s="7">
        <f t="shared" si="147"/>
        <v>-0.15154880409323823</v>
      </c>
      <c r="R168" s="7">
        <f t="shared" si="147"/>
        <v>-0.4404308291137724</v>
      </c>
      <c r="S168" s="7">
        <f t="shared" si="147"/>
        <v>-0.37985221034702477</v>
      </c>
      <c r="T168" s="7">
        <f t="shared" si="147"/>
        <v>-2.6313812081437793E-2</v>
      </c>
      <c r="U168" s="7">
        <f t="shared" si="147"/>
        <v>-9.6988373350111567E-2</v>
      </c>
      <c r="V168" s="7">
        <f t="shared" si="147"/>
        <v>-6.0870053096363952E-2</v>
      </c>
      <c r="W168" s="7">
        <f t="shared" si="147"/>
        <v>2.7046268123525959E-2</v>
      </c>
      <c r="X168" s="7">
        <f t="shared" si="147"/>
        <v>-3.4213541456160512E-2</v>
      </c>
      <c r="Y168" s="7">
        <f t="shared" si="147"/>
        <v>-5.630070035326562E-3</v>
      </c>
      <c r="Z168" s="7">
        <f t="shared" si="147"/>
        <v>0.10577088529847678</v>
      </c>
      <c r="AA168" s="7">
        <f t="shared" si="148"/>
        <v>-1.802438823377972E-2</v>
      </c>
      <c r="AB168" s="7">
        <f t="shared" si="148"/>
        <v>-4.2301055324771575E-2</v>
      </c>
      <c r="AC168" s="7">
        <f t="shared" si="148"/>
        <v>-3.6510902643652421E-2</v>
      </c>
      <c r="AD168" s="7">
        <f t="shared" si="148"/>
        <v>-3.3634673439839835E-2</v>
      </c>
      <c r="AE168" s="7">
        <f t="shared" si="148"/>
        <v>-7.5813613121780921E-2</v>
      </c>
      <c r="AF168" s="7">
        <f t="shared" si="148"/>
        <v>0.12128662334064944</v>
      </c>
      <c r="AG168" s="7">
        <f t="shared" si="148"/>
        <v>3.8757812385058262E-3</v>
      </c>
      <c r="AH168" s="7">
        <f t="shared" si="148"/>
        <v>-3.6635586283131683E-2</v>
      </c>
      <c r="AI168" s="7">
        <f t="shared" si="148"/>
        <v>0.47433597798269034</v>
      </c>
      <c r="AJ168" s="7">
        <f t="shared" si="148"/>
        <v>0.243224897729867</v>
      </c>
      <c r="AK168" s="7">
        <f t="shared" si="148"/>
        <v>0.42669351852745496</v>
      </c>
      <c r="AL168" s="7">
        <f t="shared" si="148"/>
        <v>0.32095949685449554</v>
      </c>
      <c r="AM168" s="7">
        <f t="shared" si="148"/>
        <v>0.3803403075487708</v>
      </c>
      <c r="AN168" s="7">
        <f t="shared" si="148"/>
        <v>0.2548301277542393</v>
      </c>
      <c r="AO168" s="7">
        <f t="shared" si="148"/>
        <v>-5.8203579627899349E-2</v>
      </c>
      <c r="AP168" s="7">
        <f t="shared" si="148"/>
        <v>-5.2912345116272186E-2</v>
      </c>
      <c r="AQ168" s="7">
        <f t="shared" si="146"/>
        <v>-3.9614718913925318E-2</v>
      </c>
      <c r="AR168" s="7">
        <f t="shared" si="146"/>
        <v>-5.8203579627899349E-2</v>
      </c>
      <c r="AS168" s="7">
        <f t="shared" si="146"/>
        <v>-6.0849196883713041E-2</v>
      </c>
      <c r="AT168" s="7">
        <f t="shared" si="146"/>
        <v>-5.8203579627899349E-2</v>
      </c>
      <c r="AU168" s="7">
        <f t="shared" si="146"/>
        <v>-5.2912345116272186E-2</v>
      </c>
      <c r="AV168" s="7">
        <f t="shared" si="146"/>
        <v>-5.8203579627899349E-2</v>
      </c>
      <c r="AW168" s="7">
        <f t="shared" si="146"/>
        <v>-5.2912345116272186E-2</v>
      </c>
      <c r="AX168" s="7">
        <f t="shared" si="146"/>
        <v>-5.2912345116272186E-2</v>
      </c>
      <c r="AY168" s="7">
        <f t="shared" si="146"/>
        <v>-5.8203579627899349E-2</v>
      </c>
      <c r="AZ168" s="7">
        <f t="shared" si="146"/>
        <v>-5.2912345116272186E-2</v>
      </c>
      <c r="BA168" s="7">
        <f t="shared" si="146"/>
        <v>-3.9614718913925318E-2</v>
      </c>
      <c r="BB168" s="7">
        <f t="shared" si="146"/>
        <v>-5.5557962372085767E-2</v>
      </c>
      <c r="BC168" s="7">
        <f t="shared" si="146"/>
        <v>-3.616996074749701E-2</v>
      </c>
      <c r="BD168" s="7">
        <f t="shared" si="146"/>
        <v>-5.8203579627899349E-2</v>
      </c>
      <c r="BE168" s="7">
        <f t="shared" si="146"/>
        <v>-5.5557962372085767E-2</v>
      </c>
      <c r="BF168" s="7">
        <f t="shared" si="146"/>
        <v>-5.8203579627899349E-2</v>
      </c>
      <c r="BG168" s="7">
        <f t="shared" si="141"/>
        <v>-3.9614718913925318E-2</v>
      </c>
      <c r="BH168" s="7">
        <f t="shared" si="141"/>
        <v>-3.9614718913925318E-2</v>
      </c>
      <c r="BI168" s="7">
        <f t="shared" si="141"/>
        <v>-3.616996074749701E-2</v>
      </c>
      <c r="BJ168" s="7">
        <f t="shared" si="141"/>
        <v>-6.2581145894814449E-2</v>
      </c>
      <c r="BK168" s="7">
        <f t="shared" si="141"/>
        <v>-0.14624472591387105</v>
      </c>
      <c r="BL168" s="7">
        <f t="shared" si="141"/>
        <v>-1.8039742700099226E-2</v>
      </c>
      <c r="BM168" s="7">
        <f t="shared" si="141"/>
        <v>-4.2894721287470738E-2</v>
      </c>
      <c r="BN168" s="7">
        <f t="shared" si="141"/>
        <v>8.1705725245230646E-13</v>
      </c>
      <c r="BO168" s="7">
        <f t="shared" si="141"/>
        <v>3.3142665832698541E-13</v>
      </c>
      <c r="BP168" s="7">
        <f t="shared" si="141"/>
        <v>7.8295031259409506E-12</v>
      </c>
      <c r="BQ168" s="7">
        <f t="shared" si="141"/>
        <v>4.7872359552344739E-11</v>
      </c>
      <c r="BR168" s="7">
        <f t="shared" si="141"/>
        <v>2.2221756563741873E-10</v>
      </c>
      <c r="BS168" s="7">
        <f t="shared" si="141"/>
        <v>-2.3958612871410878E-13</v>
      </c>
      <c r="BT168" s="7">
        <f t="shared" si="141"/>
        <v>2.9499694539532419E-13</v>
      </c>
      <c r="BU168" s="7">
        <f t="shared" si="141"/>
        <v>-2.2506625597455088E-2</v>
      </c>
      <c r="BV168" s="7">
        <f t="shared" si="141"/>
        <v>-8.5904903632497365E-2</v>
      </c>
      <c r="BW168" s="7">
        <f t="shared" si="139"/>
        <v>-9.8627856976403971E-2</v>
      </c>
      <c r="BX168" s="7">
        <f t="shared" si="139"/>
        <v>-0.20590799665892734</v>
      </c>
      <c r="BY168" s="7">
        <f t="shared" si="139"/>
        <v>-7.2205787868242721E-2</v>
      </c>
      <c r="BZ168" s="7">
        <f t="shared" si="139"/>
        <v>-1.9698451844701093E-2</v>
      </c>
      <c r="CA168" s="7">
        <f t="shared" si="139"/>
        <v>-2.5152142990054749E-2</v>
      </c>
      <c r="CB168" s="7">
        <f t="shared" si="139"/>
        <v>-3.5089317131682285E-2</v>
      </c>
      <c r="CC168" s="7">
        <f t="shared" si="139"/>
        <v>-4.6122315502570954E-2</v>
      </c>
      <c r="CD168" s="7">
        <f t="shared" si="139"/>
        <v>-6.4057000802470232E-2</v>
      </c>
      <c r="CE168" s="7">
        <f t="shared" si="139"/>
        <v>-2.9079185687853615E-2</v>
      </c>
      <c r="CF168" s="7">
        <f t="shared" si="139"/>
        <v>-8.8355472589830231E-2</v>
      </c>
      <c r="CG168" s="7">
        <f t="shared" si="139"/>
        <v>-3.5696896439998516E-2</v>
      </c>
      <c r="CH168" s="7">
        <f t="shared" si="139"/>
        <v>-4.0636026518198087E-2</v>
      </c>
      <c r="CI168" s="7">
        <f t="shared" si="139"/>
        <v>-0.10389076366374772</v>
      </c>
      <c r="CJ168" s="7">
        <f t="shared" si="139"/>
        <v>-0.13770063860093784</v>
      </c>
      <c r="CK168" s="7">
        <f t="shared" si="139"/>
        <v>-2.3511195326667012E-2</v>
      </c>
      <c r="CL168" s="7">
        <f t="shared" si="134"/>
        <v>-8.9254213793318327E-2</v>
      </c>
      <c r="CM168" s="7">
        <f t="shared" si="134"/>
        <v>-0.41422063912038998</v>
      </c>
      <c r="CN168" s="7">
        <f t="shared" ref="CL168:DA183" si="149">IF(MOD(CN$3/$J168,1)&gt;0.5,-(1-MOD(CN$3/$J168,1)),MOD(CN$3/$J168,1))</f>
        <v>7.0343000090675289E-2</v>
      </c>
      <c r="CO168" s="7">
        <f t="shared" si="149"/>
        <v>0.48218029539044072</v>
      </c>
      <c r="CP168" s="7">
        <f t="shared" si="149"/>
        <v>-0.34210839886875</v>
      </c>
      <c r="CQ168" s="7">
        <f t="shared" si="149"/>
        <v>2.7042547159558117E-2</v>
      </c>
      <c r="CR168" s="7">
        <f t="shared" si="149"/>
        <v>0.42227812373417084</v>
      </c>
      <c r="CS168" s="7">
        <f t="shared" si="149"/>
        <v>-0.25445580867285855</v>
      </c>
      <c r="CT168" s="7">
        <f t="shared" si="149"/>
        <v>0.30835613415148133</v>
      </c>
      <c r="CU168" s="7">
        <f t="shared" si="149"/>
        <v>0.23162517624474521</v>
      </c>
      <c r="CV168" s="7">
        <f t="shared" si="149"/>
        <v>-0.14029473494833145</v>
      </c>
      <c r="CW168" s="7">
        <f t="shared" si="149"/>
        <v>-0.11048860962370488</v>
      </c>
      <c r="CX168" s="7">
        <f t="shared" si="149"/>
        <v>-5.5609821832370399E-2</v>
      </c>
      <c r="CY168" s="7">
        <f t="shared" si="149"/>
        <v>-5.596014786401704E-2</v>
      </c>
      <c r="CZ168" s="7">
        <f t="shared" si="149"/>
        <v>-0.14671546912524058</v>
      </c>
      <c r="DA168" s="7">
        <f t="shared" si="149"/>
        <v>-7.6941121199008977E-2</v>
      </c>
      <c r="DB168" s="7">
        <f t="shared" si="145"/>
        <v>-4.5522913258033038E-2</v>
      </c>
      <c r="DC168" s="7">
        <f t="shared" si="145"/>
        <v>-2.0128530243427312E-3</v>
      </c>
      <c r="DD168" s="7">
        <f t="shared" si="145"/>
        <v>-2.5007371761686104E-3</v>
      </c>
      <c r="DE168" s="7">
        <f t="shared" si="145"/>
        <v>-8.6901057271124849E-3</v>
      </c>
      <c r="DF168" s="7">
        <f t="shared" si="145"/>
        <v>-2.4210983076733417E-4</v>
      </c>
      <c r="DG168" s="7">
        <f t="shared" si="145"/>
        <v>-1.321873921819039E-4</v>
      </c>
      <c r="DH168" s="7">
        <f t="shared" si="145"/>
        <v>-1.7300623816297045E-2</v>
      </c>
      <c r="DI168" s="7">
        <f t="shared" si="145"/>
        <v>1.9473889518218733E-3</v>
      </c>
      <c r="DJ168" s="7">
        <f t="shared" si="145"/>
        <v>-9.8739225399735453E-3</v>
      </c>
      <c r="DK168" s="7">
        <f t="shared" si="145"/>
        <v>-1.5019534668733847E-2</v>
      </c>
      <c r="DL168" s="7">
        <f t="shared" si="145"/>
        <v>-7.8619638214006748E-2</v>
      </c>
      <c r="DM168" s="7">
        <f t="shared" si="145"/>
        <v>-2.4401259391808483E-2</v>
      </c>
      <c r="DN168" s="7">
        <f t="shared" si="145"/>
        <v>-2.2340526118312831E-2</v>
      </c>
      <c r="DO168" s="7">
        <f t="shared" si="145"/>
        <v>-6.5448034489534068E-2</v>
      </c>
      <c r="DP168" s="7">
        <f t="shared" si="145"/>
        <v>-3.0497231159247185E-2</v>
      </c>
      <c r="DQ168" s="7">
        <f t="shared" si="145"/>
        <v>-2.368987407594203E-2</v>
      </c>
      <c r="DR168" s="7">
        <f t="shared" si="135"/>
        <v>-4.2901526639936738E-2</v>
      </c>
      <c r="DS168" s="7">
        <f t="shared" si="135"/>
        <v>-5.7828187466400727E-2</v>
      </c>
      <c r="DT168" s="7">
        <f t="shared" si="135"/>
        <v>-7.5186725162631252E-2</v>
      </c>
      <c r="DU168" s="7">
        <f t="shared" si="135"/>
        <v>-7.5175538756379945E-2</v>
      </c>
      <c r="DV168" s="7">
        <f t="shared" si="135"/>
        <v>-4.0159303761594045E-2</v>
      </c>
      <c r="DW168" s="7">
        <f t="shared" si="135"/>
        <v>-5.2009830318626937E-2</v>
      </c>
      <c r="DX168" s="7">
        <f t="shared" si="135"/>
        <v>-4.6505478166924075E-2</v>
      </c>
      <c r="DY168" s="7">
        <f t="shared" si="135"/>
        <v>-4.5550310465539368E-2</v>
      </c>
      <c r="DZ168" s="7">
        <f t="shared" si="135"/>
        <v>-8.3780844830794732E-2</v>
      </c>
      <c r="EA168" s="7">
        <f t="shared" si="135"/>
        <v>-0.17176822175612827</v>
      </c>
      <c r="EB168" s="7">
        <f t="shared" si="135"/>
        <v>-4.2422209823826829E-2</v>
      </c>
      <c r="EC168" s="7">
        <f t="shared" si="135"/>
        <v>-4.2301547610342549E-2</v>
      </c>
      <c r="ED168" s="7">
        <f t="shared" si="135"/>
        <v>-4.1271830879882287E-2</v>
      </c>
      <c r="EE168" s="7">
        <f t="shared" si="135"/>
        <v>-1.6611744483822966E-2</v>
      </c>
      <c r="EF168" s="7">
        <f t="shared" si="135"/>
        <v>-1.8491342566936853E-2</v>
      </c>
      <c r="EG168" s="7">
        <f t="shared" si="135"/>
        <v>-5.2061989503071837E-2</v>
      </c>
      <c r="EH168" s="7">
        <f t="shared" si="137"/>
        <v>-1.1696730176900538E-2</v>
      </c>
      <c r="EI168" s="7">
        <f t="shared" si="137"/>
        <v>-3.6746127979959797E-2</v>
      </c>
      <c r="EJ168" s="7">
        <f t="shared" si="136"/>
        <v>-3.6917027479572928E-2</v>
      </c>
      <c r="EK168" s="7">
        <f t="shared" si="136"/>
        <v>-2.5663660460700899E-2</v>
      </c>
      <c r="EL168" s="7">
        <f t="shared" si="136"/>
        <v>-1.6236674256042805E-2</v>
      </c>
      <c r="EM168" s="7">
        <f t="shared" si="136"/>
        <v>-4.1941547088723885E-2</v>
      </c>
      <c r="EN168" s="7">
        <f t="shared" si="136"/>
        <v>-2.6477541063467447E-2</v>
      </c>
      <c r="EO168" s="7">
        <f t="shared" si="136"/>
        <v>-5.3864139902361718E-2</v>
      </c>
      <c r="EP168" s="7">
        <f t="shared" si="136"/>
        <v>-3.2456750723324101E-2</v>
      </c>
      <c r="EQ168" s="7">
        <f t="shared" si="136"/>
        <v>-0.11244417873873025</v>
      </c>
      <c r="ER168" s="7">
        <f t="shared" si="136"/>
        <v>-4.2273416230134364E-2</v>
      </c>
      <c r="ES168" s="7">
        <f t="shared" si="136"/>
        <v>-3.3447022415210803E-2</v>
      </c>
      <c r="ET168" s="7">
        <f t="shared" si="136"/>
        <v>-0.12532826874230074</v>
      </c>
      <c r="EU168" s="7">
        <f t="shared" si="136"/>
        <v>-0.16446839581813233</v>
      </c>
      <c r="EV168" s="7">
        <f t="shared" si="136"/>
        <v>-2.1392220744858248E-2</v>
      </c>
      <c r="EW168" s="7">
        <f t="shared" si="136"/>
        <v>-1.8872759923338367E-2</v>
      </c>
      <c r="EX168" s="7">
        <f t="shared" si="136"/>
        <v>-4.9250319862243597E-2</v>
      </c>
      <c r="EY168" s="7">
        <f t="shared" si="136"/>
        <v>-0.10038264171227396</v>
      </c>
      <c r="EZ168" s="7">
        <f t="shared" si="143"/>
        <v>-5.3028778071810279E-2</v>
      </c>
      <c r="FA168" s="7">
        <f t="shared" si="143"/>
        <v>-0.16688792874669078</v>
      </c>
      <c r="FB168" s="7">
        <f t="shared" si="143"/>
        <v>-8.464263989820564E-2</v>
      </c>
      <c r="FC168" s="7">
        <f t="shared" si="143"/>
        <v>1.895321000171531E-2</v>
      </c>
      <c r="FD168" s="7">
        <f t="shared" si="143"/>
        <v>2.0503992068621038E-2</v>
      </c>
      <c r="FE168" s="7">
        <f t="shared" si="143"/>
        <v>9.313508125716307E-3</v>
      </c>
      <c r="FF168" s="7">
        <f t="shared" si="143"/>
        <v>8.7988870454352251E-3</v>
      </c>
      <c r="FG168" s="7">
        <f t="shared" si="143"/>
        <v>1.2942865523002375E-2</v>
      </c>
      <c r="FH168" s="7">
        <f t="shared" si="143"/>
        <v>0.14852561360593608</v>
      </c>
      <c r="FI168" s="7">
        <f t="shared" si="143"/>
        <v>-9.5803465230321683E-2</v>
      </c>
      <c r="FJ168" s="7">
        <f t="shared" si="143"/>
        <v>-0.12359878419497461</v>
      </c>
      <c r="FK168" s="7">
        <f t="shared" si="143"/>
        <v>6.5034211286835397E-2</v>
      </c>
      <c r="FL168" s="7">
        <f t="shared" si="143"/>
        <v>0.13111948942538065</v>
      </c>
      <c r="FM168" s="7">
        <f t="shared" si="143"/>
        <v>1.2527978484617286E-2</v>
      </c>
      <c r="FN168" s="7">
        <f t="shared" si="143"/>
        <v>0.36952147463669816</v>
      </c>
      <c r="FO168" s="7">
        <f t="shared" si="143"/>
        <v>-0.22507512732304935</v>
      </c>
      <c r="FP168" s="7">
        <f t="shared" si="140"/>
        <v>-0.28919012259959664</v>
      </c>
      <c r="FQ168" s="7">
        <f t="shared" si="140"/>
        <v>0.27809755185847251</v>
      </c>
      <c r="FR168" s="7">
        <f t="shared" si="140"/>
        <v>0.24985379485937309</v>
      </c>
      <c r="FS168" s="7">
        <f t="shared" si="140"/>
        <v>0</v>
      </c>
      <c r="FT168" s="7">
        <f t="shared" si="140"/>
        <v>-0.48734755093733306</v>
      </c>
      <c r="FU168" s="7">
        <f t="shared" si="140"/>
        <v>1.3444861625646809E-2</v>
      </c>
      <c r="FV168" s="7">
        <f t="shared" si="140"/>
        <v>-7.6300532876956817E-2</v>
      </c>
      <c r="FW168" s="7">
        <f t="shared" si="140"/>
        <v>-0.11273465923356596</v>
      </c>
      <c r="FX168" s="7">
        <f t="shared" si="140"/>
        <v>-0.3941877767436186</v>
      </c>
      <c r="FY168" s="7">
        <f t="shared" si="140"/>
        <v>-2.5123319176026504E-2</v>
      </c>
      <c r="FZ168" s="7">
        <f t="shared" si="140"/>
        <v>-0.33294934667780207</v>
      </c>
      <c r="GA168" s="7">
        <f t="shared" si="140"/>
        <v>-3.2319807689894731E-2</v>
      </c>
      <c r="GB168" s="7">
        <f t="shared" si="140"/>
        <v>0.38740149211313479</v>
      </c>
      <c r="GC168" s="7">
        <f t="shared" si="140"/>
        <v>9.1055371922301731E-2</v>
      </c>
      <c r="GD168" s="7">
        <f t="shared" si="140"/>
        <v>4.44244224595991E-3</v>
      </c>
      <c r="GE168" s="7">
        <f t="shared" si="140"/>
        <v>6.5287659344235749E-2</v>
      </c>
      <c r="GF168" s="7">
        <f t="shared" si="130"/>
        <v>-0.48982354033772779</v>
      </c>
      <c r="GG168" s="7">
        <f t="shared" si="130"/>
        <v>-0.47540182185007041</v>
      </c>
      <c r="GH168" s="7">
        <f t="shared" si="130"/>
        <v>-0.1796305159326721</v>
      </c>
      <c r="GI168" s="7">
        <f t="shared" si="130"/>
        <v>0.36690352879359511</v>
      </c>
      <c r="GJ168" s="7">
        <f t="shared" si="130"/>
        <v>-0.30379004844696667</v>
      </c>
      <c r="GK168" s="7">
        <f t="shared" si="130"/>
        <v>0.31329021609129037</v>
      </c>
    </row>
    <row r="169" spans="6:193">
      <c r="F169" s="20">
        <v>167</v>
      </c>
      <c r="G169">
        <f>'Class data q'!J168</f>
        <v>1.2639813098308047E-17</v>
      </c>
      <c r="H169" s="20">
        <f>'Class data q'!K168</f>
        <v>3.4597253118072948E-18</v>
      </c>
      <c r="J169" s="89">
        <v>-6.1599819577660503E-18</v>
      </c>
      <c r="K169" s="7">
        <f t="shared" si="119"/>
        <v>4.6181878936638235E-2</v>
      </c>
      <c r="L169" s="7">
        <f t="shared" si="147"/>
        <v>0.17627030948913841</v>
      </c>
      <c r="M169" s="7">
        <f t="shared" si="147"/>
        <v>0.20237683925303293</v>
      </c>
      <c r="N169" s="7">
        <f t="shared" si="147"/>
        <v>0.42250750262907261</v>
      </c>
      <c r="O169" s="7">
        <f t="shared" si="147"/>
        <v>0.14816076889966254</v>
      </c>
      <c r="P169" s="7">
        <f t="shared" si="147"/>
        <v>-0.26972797097747048</v>
      </c>
      <c r="Q169" s="7">
        <f t="shared" si="147"/>
        <v>-9.2847378354591115E-2</v>
      </c>
      <c r="R169" s="7">
        <f t="shared" si="147"/>
        <v>-0.33086303014501084</v>
      </c>
      <c r="S169" s="7">
        <f t="shared" si="147"/>
        <v>0.4159617157812594</v>
      </c>
      <c r="T169" s="7">
        <f t="shared" si="147"/>
        <v>5.3993935192302604E-2</v>
      </c>
      <c r="U169" s="7">
        <f t="shared" si="147"/>
        <v>0.19901274391052201</v>
      </c>
      <c r="V169" s="7">
        <f t="shared" si="147"/>
        <v>0.12490070582952638</v>
      </c>
      <c r="W169" s="7">
        <f t="shared" si="147"/>
        <v>-5.5496879119443454E-2</v>
      </c>
      <c r="X169" s="7">
        <f t="shared" si="147"/>
        <v>7.020357728351441E-2</v>
      </c>
      <c r="Y169" s="7">
        <f t="shared" si="147"/>
        <v>1.1552474254765533E-2</v>
      </c>
      <c r="Z169" s="7">
        <f t="shared" si="147"/>
        <v>-0.21703378850482347</v>
      </c>
      <c r="AA169" s="7">
        <f t="shared" si="148"/>
        <v>3.6984669768243994E-2</v>
      </c>
      <c r="AB169" s="7">
        <f t="shared" si="148"/>
        <v>8.6798538832117633E-2</v>
      </c>
      <c r="AC169" s="7">
        <f t="shared" si="148"/>
        <v>7.4917587199175725E-2</v>
      </c>
      <c r="AD169" s="7">
        <f t="shared" si="148"/>
        <v>6.9015784269663621E-2</v>
      </c>
      <c r="AE169" s="7">
        <f t="shared" si="148"/>
        <v>0.15556375111758716</v>
      </c>
      <c r="AF169" s="7">
        <f t="shared" si="148"/>
        <v>-0.24887089943793606</v>
      </c>
      <c r="AG169" s="7">
        <f t="shared" si="148"/>
        <v>-7.9528074595869302E-3</v>
      </c>
      <c r="AH169" s="7">
        <f t="shared" si="148"/>
        <v>7.5173428516608284E-2</v>
      </c>
      <c r="AI169" s="7">
        <f t="shared" si="148"/>
        <v>0.44396202595004297</v>
      </c>
      <c r="AJ169" s="7">
        <f t="shared" si="148"/>
        <v>0.28165037863585951</v>
      </c>
      <c r="AK169" s="7">
        <f t="shared" si="148"/>
        <v>2.0610006431533101E-2</v>
      </c>
      <c r="AL169" s="7">
        <f t="shared" si="148"/>
        <v>-0.22974533283380083</v>
      </c>
      <c r="AM169" s="7">
        <f t="shared" si="148"/>
        <v>0.40224047602067969</v>
      </c>
      <c r="AN169" s="7">
        <f t="shared" si="148"/>
        <v>0.34823546685041151</v>
      </c>
      <c r="AO169" s="7">
        <f t="shared" si="148"/>
        <v>0.11942930566893042</v>
      </c>
      <c r="AP169" s="7">
        <f t="shared" si="148"/>
        <v>0.10857209606266403</v>
      </c>
      <c r="AQ169" s="7">
        <f t="shared" si="146"/>
        <v>8.1286381428885598E-2</v>
      </c>
      <c r="AR169" s="7">
        <f t="shared" si="146"/>
        <v>0.11942930566893042</v>
      </c>
      <c r="AS169" s="7">
        <f t="shared" si="146"/>
        <v>0.12485791047206361</v>
      </c>
      <c r="AT169" s="7">
        <f t="shared" si="146"/>
        <v>0.11942930566893042</v>
      </c>
      <c r="AU169" s="7">
        <f t="shared" si="146"/>
        <v>0.10857209606266403</v>
      </c>
      <c r="AV169" s="7">
        <f t="shared" si="146"/>
        <v>0.11942930566893042</v>
      </c>
      <c r="AW169" s="7">
        <f t="shared" si="146"/>
        <v>0.10857209606266403</v>
      </c>
      <c r="AX169" s="7">
        <f t="shared" si="146"/>
        <v>0.10857209606266403</v>
      </c>
      <c r="AY169" s="7">
        <f t="shared" si="146"/>
        <v>0.11942930566893042</v>
      </c>
      <c r="AZ169" s="7">
        <f t="shared" si="146"/>
        <v>0.10857209606266403</v>
      </c>
      <c r="BA169" s="7">
        <f t="shared" si="146"/>
        <v>8.1286381428885598E-2</v>
      </c>
      <c r="BB169" s="7">
        <f t="shared" si="146"/>
        <v>0.11400070086579724</v>
      </c>
      <c r="BC169" s="7">
        <f t="shared" si="146"/>
        <v>7.4218000435069445E-2</v>
      </c>
      <c r="BD169" s="7">
        <f t="shared" si="146"/>
        <v>0.11942930566893042</v>
      </c>
      <c r="BE169" s="7">
        <f t="shared" si="146"/>
        <v>0.11400070086579724</v>
      </c>
      <c r="BF169" s="7">
        <f t="shared" si="146"/>
        <v>0.11942930566893042</v>
      </c>
      <c r="BG169" s="7">
        <f t="shared" si="141"/>
        <v>8.1286381428885598E-2</v>
      </c>
      <c r="BH169" s="7">
        <f t="shared" si="141"/>
        <v>8.1286381428885598E-2</v>
      </c>
      <c r="BI169" s="7">
        <f t="shared" si="141"/>
        <v>7.4218000435069445E-2</v>
      </c>
      <c r="BJ169" s="7">
        <f t="shared" si="141"/>
        <v>0.12841173773100914</v>
      </c>
      <c r="BK169" s="7">
        <f t="shared" si="141"/>
        <v>0.30008302213193316</v>
      </c>
      <c r="BL169" s="7">
        <f t="shared" si="141"/>
        <v>3.701617596190377E-2</v>
      </c>
      <c r="BM169" s="7">
        <f t="shared" si="141"/>
        <v>8.8016696103160486E-2</v>
      </c>
      <c r="BN169" s="7">
        <f t="shared" si="141"/>
        <v>-1.6765477894864489E-12</v>
      </c>
      <c r="BO169" s="7">
        <f t="shared" si="141"/>
        <v>-6.8001160258290838E-13</v>
      </c>
      <c r="BP169" s="7">
        <f t="shared" si="141"/>
        <v>-1.606559330014079E-11</v>
      </c>
      <c r="BQ169" s="7">
        <f t="shared" si="141"/>
        <v>-9.8230423795087063E-11</v>
      </c>
      <c r="BR169" s="7">
        <f t="shared" si="141"/>
        <v>-4.5597348119486014E-10</v>
      </c>
      <c r="BS169" s="7">
        <f t="shared" si="141"/>
        <v>4.9151817713307874E-13</v>
      </c>
      <c r="BT169" s="7">
        <f t="shared" si="141"/>
        <v>-6.0529359302563535E-13</v>
      </c>
      <c r="BU169" s="7">
        <f t="shared" si="141"/>
        <v>4.6181878936638235E-2</v>
      </c>
      <c r="BV169" s="7">
        <f t="shared" si="141"/>
        <v>0.17627030948913841</v>
      </c>
      <c r="BW169" s="7">
        <f t="shared" si="139"/>
        <v>0.20237683925303293</v>
      </c>
      <c r="BX169" s="7">
        <f t="shared" si="139"/>
        <v>0.42250750262907261</v>
      </c>
      <c r="BY169" s="7">
        <f t="shared" si="139"/>
        <v>0.14816076889966254</v>
      </c>
      <c r="BZ169" s="7">
        <f t="shared" si="139"/>
        <v>4.0419720601477103E-2</v>
      </c>
      <c r="CA169" s="7">
        <f t="shared" si="139"/>
        <v>5.1610278828073973E-2</v>
      </c>
      <c r="CB169" s="7">
        <f t="shared" si="139"/>
        <v>7.2000602166141403E-2</v>
      </c>
      <c r="CC169" s="7">
        <f t="shared" si="139"/>
        <v>9.463947323396249E-2</v>
      </c>
      <c r="CD169" s="7">
        <f t="shared" si="139"/>
        <v>0.13144007942435962</v>
      </c>
      <c r="CE169" s="7">
        <f t="shared" si="139"/>
        <v>5.9668270891942654E-2</v>
      </c>
      <c r="CF169" s="7">
        <f t="shared" si="139"/>
        <v>0.1812986900619343</v>
      </c>
      <c r="CG169" s="7">
        <f t="shared" si="139"/>
        <v>7.3247308561090241E-2</v>
      </c>
      <c r="CH169" s="7">
        <f t="shared" si="139"/>
        <v>8.3382026728238121E-2</v>
      </c>
      <c r="CI169" s="7">
        <f t="shared" si="139"/>
        <v>0.2131759223246959</v>
      </c>
      <c r="CJ169" s="7">
        <f t="shared" si="139"/>
        <v>0.28255120670267719</v>
      </c>
      <c r="CK169" s="7">
        <f t="shared" si="139"/>
        <v>4.8243179393119048E-2</v>
      </c>
      <c r="CL169" s="7">
        <f t="shared" si="149"/>
        <v>0.18314283845615423</v>
      </c>
      <c r="CM169" s="7">
        <f t="shared" si="149"/>
        <v>-0.1500508449797181</v>
      </c>
      <c r="CN169" s="7">
        <f t="shared" si="149"/>
        <v>-4.0491029044988469E-2</v>
      </c>
      <c r="CO169" s="7">
        <f t="shared" si="149"/>
        <v>6.2526534941271583E-2</v>
      </c>
      <c r="CP169" s="7">
        <f t="shared" si="149"/>
        <v>-0.29801966130585733</v>
      </c>
      <c r="CQ169" s="7">
        <f t="shared" si="149"/>
        <v>4.8358197442015083E-2</v>
      </c>
      <c r="CR169" s="7">
        <f t="shared" si="149"/>
        <v>0.23736494259864438</v>
      </c>
      <c r="CS169" s="7">
        <f t="shared" si="149"/>
        <v>-0.47787609031079648</v>
      </c>
      <c r="CT169" s="7">
        <f t="shared" si="149"/>
        <v>-0.47695210395213206</v>
      </c>
      <c r="CU169" s="7">
        <f t="shared" si="149"/>
        <v>-0.3714297520238361</v>
      </c>
      <c r="CV169" s="7">
        <f t="shared" si="149"/>
        <v>0.4436452566725535</v>
      </c>
      <c r="CW169" s="7">
        <f t="shared" si="149"/>
        <v>0.22671419895554648</v>
      </c>
      <c r="CX169" s="7">
        <f t="shared" si="149"/>
        <v>0.11410711252249858</v>
      </c>
      <c r="CY169" s="7">
        <f t="shared" si="149"/>
        <v>0.11482595481681779</v>
      </c>
      <c r="CZ169" s="7">
        <f t="shared" si="149"/>
        <v>0.30104895129370707</v>
      </c>
      <c r="DA169" s="7">
        <f t="shared" si="149"/>
        <v>0.15787731168654767</v>
      </c>
      <c r="DB169" s="7">
        <f t="shared" si="145"/>
        <v>9.3409545550146383E-2</v>
      </c>
      <c r="DC169" s="7">
        <f t="shared" si="145"/>
        <v>4.1302208669589694E-3</v>
      </c>
      <c r="DD169" s="7">
        <f t="shared" si="145"/>
        <v>5.1313219310506969E-3</v>
      </c>
      <c r="DE169" s="7">
        <f t="shared" si="145"/>
        <v>1.7831434076971287E-2</v>
      </c>
      <c r="DF169" s="7">
        <f t="shared" si="145"/>
        <v>4.9679090476942127E-4</v>
      </c>
      <c r="DG169" s="7">
        <f t="shared" si="145"/>
        <v>2.7123844559736021E-4</v>
      </c>
      <c r="DH169" s="7">
        <f t="shared" si="145"/>
        <v>3.5499560391802749E-2</v>
      </c>
      <c r="DI169" s="7">
        <f t="shared" si="145"/>
        <v>-3.9958935836988951E-3</v>
      </c>
      <c r="DJ169" s="7">
        <f t="shared" si="145"/>
        <v>2.0260535876260553E-2</v>
      </c>
      <c r="DK169" s="7">
        <f t="shared" si="145"/>
        <v>3.08189394608555E-2</v>
      </c>
      <c r="DL169" s="7">
        <f t="shared" si="145"/>
        <v>0.16132150056524297</v>
      </c>
      <c r="DM169" s="7">
        <f t="shared" si="145"/>
        <v>5.0069522961337681E-2</v>
      </c>
      <c r="DN169" s="7">
        <f t="shared" si="145"/>
        <v>4.5841055475388061E-2</v>
      </c>
      <c r="DO169" s="7">
        <f t="shared" si="145"/>
        <v>0.13429437444315773</v>
      </c>
      <c r="DP169" s="7">
        <f t="shared" si="145"/>
        <v>6.2577992031745591E-2</v>
      </c>
      <c r="DQ169" s="7">
        <f t="shared" si="145"/>
        <v>4.8609814557143971E-2</v>
      </c>
      <c r="DR169" s="7">
        <f t="shared" si="135"/>
        <v>8.8030660167313202E-2</v>
      </c>
      <c r="DS169" s="7">
        <f t="shared" si="135"/>
        <v>0.11865902958818132</v>
      </c>
      <c r="DT169" s="7">
        <f t="shared" si="135"/>
        <v>0.15427742484397824</v>
      </c>
      <c r="DU169" s="7">
        <f t="shared" si="135"/>
        <v>0.15425447119164162</v>
      </c>
      <c r="DV169" s="7">
        <f t="shared" si="135"/>
        <v>8.2403827995758225E-2</v>
      </c>
      <c r="DW169" s="7">
        <f t="shared" si="135"/>
        <v>0.10672020454108065</v>
      </c>
      <c r="DX169" s="7">
        <f t="shared" si="135"/>
        <v>9.5425693793840499E-2</v>
      </c>
      <c r="DY169" s="7">
        <f t="shared" si="135"/>
        <v>9.3465762530109783E-2</v>
      </c>
      <c r="DZ169" s="7">
        <f t="shared" ref="DR169:EG183" si="150">IF(MOD(DZ$3/$J169,1)&gt;0.5,-(1-MOD(DZ$3/$J169,1)),MOD(DZ$3/$J169,1))</f>
        <v>0.17191190284973426</v>
      </c>
      <c r="EA169" s="7">
        <f t="shared" si="150"/>
        <v>0.35245528868619591</v>
      </c>
      <c r="EB169" s="7">
        <f t="shared" si="150"/>
        <v>8.7047138622600467E-2</v>
      </c>
      <c r="EC169" s="7">
        <f t="shared" si="150"/>
        <v>8.6799548964558201E-2</v>
      </c>
      <c r="ED169" s="7">
        <f t="shared" si="150"/>
        <v>8.4686648779711202E-2</v>
      </c>
      <c r="EE169" s="7">
        <f t="shared" si="150"/>
        <v>3.4086032548789814E-2</v>
      </c>
      <c r="EF169" s="7">
        <f t="shared" si="150"/>
        <v>3.7942824440939202E-2</v>
      </c>
      <c r="EG169" s="7">
        <f t="shared" si="150"/>
        <v>0.10682723120889626</v>
      </c>
      <c r="EH169" s="7">
        <f t="shared" si="137"/>
        <v>2.4000798104769031E-2</v>
      </c>
      <c r="EI169" s="7">
        <f t="shared" si="137"/>
        <v>7.5400251646457792E-2</v>
      </c>
      <c r="EJ169" s="7">
        <f t="shared" si="136"/>
        <v>7.5750924383572088E-2</v>
      </c>
      <c r="EK169" s="7">
        <f t="shared" si="136"/>
        <v>5.2659873659652245E-2</v>
      </c>
      <c r="EL169" s="7">
        <f t="shared" si="136"/>
        <v>3.3316417051474388E-2</v>
      </c>
      <c r="EM169" s="7">
        <f t="shared" si="136"/>
        <v>8.6060855354779572E-2</v>
      </c>
      <c r="EN169" s="7">
        <f t="shared" si="136"/>
        <v>5.4329894574297648E-2</v>
      </c>
      <c r="EO169" s="7">
        <f t="shared" si="136"/>
        <v>0.11052510636149263</v>
      </c>
      <c r="EP169" s="7">
        <f t="shared" si="136"/>
        <v>6.6598776706477542E-2</v>
      </c>
      <c r="EQ169" s="7">
        <f t="shared" si="136"/>
        <v>0.23072687761016211</v>
      </c>
      <c r="ER169" s="7">
        <f t="shared" si="136"/>
        <v>8.6741825518212579E-2</v>
      </c>
      <c r="ES169" s="7">
        <f t="shared" si="136"/>
        <v>6.8630738681010994E-2</v>
      </c>
      <c r="ET169" s="7">
        <f t="shared" si="136"/>
        <v>0.25716404750829763</v>
      </c>
      <c r="EU169" s="7">
        <f t="shared" si="136"/>
        <v>0.33747660268694146</v>
      </c>
      <c r="EV169" s="7">
        <f t="shared" si="136"/>
        <v>4.3895205185116457E-2</v>
      </c>
      <c r="EW169" s="7">
        <f t="shared" si="136"/>
        <v>3.8725463762031252E-2</v>
      </c>
      <c r="EX169" s="7">
        <f t="shared" si="136"/>
        <v>0.10105789957807046</v>
      </c>
      <c r="EY169" s="7">
        <f t="shared" si="136"/>
        <v>0.20597752367731093</v>
      </c>
      <c r="EZ169" s="7">
        <f t="shared" si="143"/>
        <v>0.10881100760600547</v>
      </c>
      <c r="FA169" s="7">
        <f t="shared" si="143"/>
        <v>0.34244129969609832</v>
      </c>
      <c r="FB169" s="7">
        <f t="shared" si="143"/>
        <v>0.17368024059094872</v>
      </c>
      <c r="FC169" s="7">
        <f t="shared" si="143"/>
        <v>-3.8890541186186178E-2</v>
      </c>
      <c r="FD169" s="7">
        <f t="shared" si="143"/>
        <v>-4.2072627694927367E-2</v>
      </c>
      <c r="FE169" s="7">
        <f t="shared" si="143"/>
        <v>-1.9110608246216243E-2</v>
      </c>
      <c r="FF169" s="7">
        <f t="shared" si="143"/>
        <v>-1.8054645044408235E-2</v>
      </c>
      <c r="FG169" s="7">
        <f t="shared" si="143"/>
        <v>-2.6557772780654965E-2</v>
      </c>
      <c r="FH169" s="7">
        <f t="shared" si="143"/>
        <v>0.11062653601734951</v>
      </c>
      <c r="FI169" s="7">
        <f t="shared" si="143"/>
        <v>9.2733961405430776E-2</v>
      </c>
      <c r="FJ169" s="7">
        <f t="shared" si="143"/>
        <v>0.20169155642741732</v>
      </c>
      <c r="FK169" s="7">
        <f t="shared" si="143"/>
        <v>-0.2372926822245871</v>
      </c>
      <c r="FL169" s="7">
        <f t="shared" si="143"/>
        <v>-0.11327602845895424</v>
      </c>
      <c r="FM169" s="7">
        <f t="shared" si="143"/>
        <v>0.13006470591566632</v>
      </c>
      <c r="FN169" s="7">
        <f t="shared" si="143"/>
        <v>0.13792267945265735</v>
      </c>
      <c r="FO169" s="7">
        <f t="shared" si="143"/>
        <v>0.30606583055595937</v>
      </c>
      <c r="FP169" s="7">
        <f t="shared" si="140"/>
        <v>-0.45852764835542348</v>
      </c>
      <c r="FQ169" s="7">
        <f t="shared" si="140"/>
        <v>0.32551759524198687</v>
      </c>
      <c r="FR169" s="7">
        <f t="shared" si="140"/>
        <v>0.43539535090412507</v>
      </c>
      <c r="FS169" s="7">
        <f t="shared" si="140"/>
        <v>-5.1923720713614063E-2</v>
      </c>
      <c r="FT169" s="7">
        <f t="shared" si="140"/>
        <v>0</v>
      </c>
      <c r="FU169" s="7">
        <f t="shared" si="140"/>
        <v>-2.7587830491376919E-2</v>
      </c>
      <c r="FV169" s="7">
        <f t="shared" si="140"/>
        <v>0.15656287331331659</v>
      </c>
      <c r="FW169" s="7">
        <f t="shared" si="140"/>
        <v>0.23132292142792002</v>
      </c>
      <c r="FX169" s="7">
        <f t="shared" si="140"/>
        <v>-0.19115675048440661</v>
      </c>
      <c r="FY169" s="7">
        <f t="shared" si="140"/>
        <v>5.1551134560347961E-2</v>
      </c>
      <c r="FZ169" s="7">
        <f t="shared" si="140"/>
        <v>-0.31681333775571729</v>
      </c>
      <c r="GA169" s="7">
        <f t="shared" si="140"/>
        <v>-0.32404687783016328</v>
      </c>
      <c r="GB169" s="7">
        <f t="shared" si="140"/>
        <v>-1.6062500402579616E-2</v>
      </c>
      <c r="GC169" s="7">
        <f t="shared" si="140"/>
        <v>5.9330619580968857E-2</v>
      </c>
      <c r="GD169" s="7">
        <f t="shared" si="140"/>
        <v>0.18513002379074095</v>
      </c>
      <c r="GE169" s="7">
        <f t="shared" si="140"/>
        <v>-0.14741460331963907</v>
      </c>
      <c r="GF169" s="7">
        <f t="shared" si="130"/>
        <v>0.35509727993687079</v>
      </c>
      <c r="GG169" s="7">
        <f t="shared" si="130"/>
        <v>0.48127617581943838</v>
      </c>
      <c r="GH169" s="7">
        <f t="shared" si="130"/>
        <v>-0.29484445128109371</v>
      </c>
      <c r="GI169" s="7">
        <f t="shared" si="130"/>
        <v>0.19521822534127731</v>
      </c>
      <c r="GJ169" s="7">
        <f t="shared" si="130"/>
        <v>-0.39009529991626124</v>
      </c>
      <c r="GK169" s="7">
        <f t="shared" si="130"/>
        <v>0.40907609484840157</v>
      </c>
    </row>
    <row r="170" spans="6:193">
      <c r="F170" s="20">
        <v>168</v>
      </c>
      <c r="G170">
        <f>'Class data q'!J169</f>
        <v>-6.1599819577660503E-18</v>
      </c>
      <c r="H170" s="20">
        <f>'Class data q'!K169</f>
        <v>-2.2019129065306301E-18</v>
      </c>
      <c r="J170" s="88">
        <v>1.6994053808078978E-19</v>
      </c>
      <c r="K170" s="7">
        <f t="shared" si="119"/>
        <v>0.32600541202131605</v>
      </c>
      <c r="L170" s="7">
        <f t="shared" si="147"/>
        <v>-0.38942266751403576</v>
      </c>
      <c r="M170" s="7">
        <f t="shared" si="147"/>
        <v>-0.33572867631942671</v>
      </c>
      <c r="N170" s="7">
        <f t="shared" si="147"/>
        <v>-0.3149956014531643</v>
      </c>
      <c r="O170" s="7">
        <f t="shared" si="147"/>
        <v>-0.37051178946358387</v>
      </c>
      <c r="P170" s="7">
        <f t="shared" si="147"/>
        <v>-0.39400144216779154</v>
      </c>
      <c r="Q170" s="7">
        <f t="shared" si="147"/>
        <v>-0.16474252337502548</v>
      </c>
      <c r="R170" s="7">
        <f t="shared" si="147"/>
        <v>0.39454893185666151</v>
      </c>
      <c r="S170" s="7">
        <f t="shared" si="147"/>
        <v>0.39240789393323894</v>
      </c>
      <c r="T170" s="7">
        <f t="shared" si="147"/>
        <v>4.2835038834262651E-2</v>
      </c>
      <c r="U170" s="7">
        <f t="shared" si="147"/>
        <v>-0.21378739704549332</v>
      </c>
      <c r="V170" s="7">
        <f t="shared" si="147"/>
        <v>0.47261587428679874</v>
      </c>
      <c r="W170" s="7">
        <f t="shared" si="147"/>
        <v>1.1643472174806213E-2</v>
      </c>
      <c r="X170" s="7">
        <f t="shared" si="147"/>
        <v>0.45527009434620513</v>
      </c>
      <c r="Y170" s="7">
        <f t="shared" si="147"/>
        <v>-0.41875254592333677</v>
      </c>
      <c r="Z170" s="7">
        <f t="shared" si="147"/>
        <v>-0.13298818213844399</v>
      </c>
      <c r="AA170" s="7">
        <f t="shared" si="148"/>
        <v>-0.34061537676202058</v>
      </c>
      <c r="AB170" s="7">
        <f t="shared" si="148"/>
        <v>-0.14626185843965445</v>
      </c>
      <c r="AC170" s="7">
        <f t="shared" si="148"/>
        <v>0.28439729167566652</v>
      </c>
      <c r="AD170" s="7">
        <f t="shared" si="148"/>
        <v>0.49832505708501351</v>
      </c>
      <c r="AE170" s="7">
        <f t="shared" si="148"/>
        <v>0.36114589850725665</v>
      </c>
      <c r="AF170" s="7">
        <f t="shared" si="148"/>
        <v>2.1039168546632681E-2</v>
      </c>
      <c r="AG170" s="7">
        <f t="shared" si="148"/>
        <v>0.28827230405351001</v>
      </c>
      <c r="AH170" s="7">
        <f t="shared" si="148"/>
        <v>0.27512358972536122</v>
      </c>
      <c r="AI170" s="7">
        <f t="shared" si="148"/>
        <v>0.35225042826732533</v>
      </c>
      <c r="AJ170" s="7">
        <f t="shared" si="148"/>
        <v>-0.48229793622340367</v>
      </c>
      <c r="AK170" s="7">
        <f t="shared" si="148"/>
        <v>0.49226433825128879</v>
      </c>
      <c r="AL170" s="7">
        <f t="shared" si="148"/>
        <v>2.8710452411473852E-2</v>
      </c>
      <c r="AM170" s="7">
        <f t="shared" si="148"/>
        <v>-0.48609582869721635</v>
      </c>
      <c r="AN170" s="7">
        <f t="shared" si="148"/>
        <v>0.44586998637396391</v>
      </c>
      <c r="AO170" s="7">
        <f t="shared" si="148"/>
        <v>-0.32905754246461427</v>
      </c>
      <c r="AP170" s="7">
        <f t="shared" si="148"/>
        <v>6.4493143213986137E-2</v>
      </c>
      <c r="AQ170" s="7">
        <f t="shared" si="146"/>
        <v>5.3542087903823532E-2</v>
      </c>
      <c r="AR170" s="7">
        <f t="shared" si="146"/>
        <v>-0.32905754246461427</v>
      </c>
      <c r="AS170" s="7">
        <f t="shared" si="146"/>
        <v>0.47416711469608508</v>
      </c>
      <c r="AT170" s="7">
        <f t="shared" si="146"/>
        <v>-0.32905754246461427</v>
      </c>
      <c r="AU170" s="7">
        <f t="shared" si="146"/>
        <v>6.4493143213986137E-2</v>
      </c>
      <c r="AV170" s="7">
        <f t="shared" si="146"/>
        <v>-0.32905754246461427</v>
      </c>
      <c r="AW170" s="7">
        <f t="shared" si="146"/>
        <v>6.4493143213986137E-2</v>
      </c>
      <c r="AX170" s="7">
        <f t="shared" si="146"/>
        <v>6.4493143213986137E-2</v>
      </c>
      <c r="AY170" s="7">
        <f t="shared" si="146"/>
        <v>-0.32905754246461427</v>
      </c>
      <c r="AZ170" s="7">
        <f t="shared" si="146"/>
        <v>6.4493143213986137E-2</v>
      </c>
      <c r="BA170" s="7">
        <f t="shared" si="146"/>
        <v>5.3542087903823532E-2</v>
      </c>
      <c r="BB170" s="7">
        <f t="shared" si="146"/>
        <v>-0.13228219962531451</v>
      </c>
      <c r="BC170" s="7">
        <f t="shared" si="146"/>
        <v>0.30975581939044794</v>
      </c>
      <c r="BD170" s="7">
        <f t="shared" si="146"/>
        <v>-0.32905754246461427</v>
      </c>
      <c r="BE170" s="7">
        <f t="shared" si="146"/>
        <v>-0.13228219962531451</v>
      </c>
      <c r="BF170" s="7">
        <f t="shared" si="146"/>
        <v>-0.32905754246461427</v>
      </c>
      <c r="BG170" s="7">
        <f t="shared" si="141"/>
        <v>5.3542087903823532E-2</v>
      </c>
      <c r="BH170" s="7">
        <f t="shared" si="141"/>
        <v>5.3542087903823532E-2</v>
      </c>
      <c r="BI170" s="7">
        <f t="shared" si="141"/>
        <v>0.30975581939044794</v>
      </c>
      <c r="BJ170" s="7">
        <f t="shared" si="141"/>
        <v>0.34534845822158022</v>
      </c>
      <c r="BK170" s="7">
        <f t="shared" si="141"/>
        <v>0.12263063868940804</v>
      </c>
      <c r="BL170" s="7">
        <f t="shared" si="141"/>
        <v>-0.34175740906751928</v>
      </c>
      <c r="BM170" s="7">
        <f t="shared" si="141"/>
        <v>-0.19041746072319077</v>
      </c>
      <c r="BN170" s="7">
        <f t="shared" si="141"/>
        <v>6.0770967764645858E-11</v>
      </c>
      <c r="BO170" s="7">
        <f t="shared" si="141"/>
        <v>2.4650804712989449E-11</v>
      </c>
      <c r="BP170" s="7">
        <f t="shared" si="141"/>
        <v>5.823416665743696E-10</v>
      </c>
      <c r="BQ170" s="7">
        <f t="shared" si="141"/>
        <v>3.5606435294972161E-9</v>
      </c>
      <c r="BR170" s="7">
        <f t="shared" si="141"/>
        <v>1.6528066396274884E-8</v>
      </c>
      <c r="BS170" s="7">
        <f t="shared" si="141"/>
        <v>-1.7816526032277125E-11</v>
      </c>
      <c r="BT170" s="7">
        <f t="shared" si="141"/>
        <v>2.1941240721481382E-11</v>
      </c>
      <c r="BU170" s="7">
        <f t="shared" si="141"/>
        <v>0.32600541202131605</v>
      </c>
      <c r="BV170" s="7">
        <f t="shared" si="141"/>
        <v>-0.38942266751403576</v>
      </c>
      <c r="BW170" s="7">
        <f t="shared" si="139"/>
        <v>-0.33572867631942671</v>
      </c>
      <c r="BX170" s="7">
        <f t="shared" si="139"/>
        <v>-0.3149956014531643</v>
      </c>
      <c r="BY170" s="7">
        <f t="shared" si="139"/>
        <v>-0.37051178946358387</v>
      </c>
      <c r="BZ170" s="7">
        <f t="shared" si="139"/>
        <v>-0.46512864119964292</v>
      </c>
      <c r="CA170" s="7">
        <f t="shared" si="139"/>
        <v>0.12923749679389407</v>
      </c>
      <c r="CB170" s="7">
        <f t="shared" si="139"/>
        <v>0.3901317760870473</v>
      </c>
      <c r="CC170" s="7">
        <f t="shared" si="139"/>
        <v>-0.43047900281770524</v>
      </c>
      <c r="CD170" s="7">
        <f t="shared" si="139"/>
        <v>0.23557753243975643</v>
      </c>
      <c r="CE170" s="7">
        <f t="shared" si="139"/>
        <v>-0.16284752476615072</v>
      </c>
      <c r="CF170" s="7">
        <f t="shared" si="139"/>
        <v>0.42830926416621651</v>
      </c>
      <c r="CG170" s="7">
        <f t="shared" si="139"/>
        <v>0.34494132896803587</v>
      </c>
      <c r="CH170" s="7">
        <f t="shared" si="139"/>
        <v>-2.242058339095454E-2</v>
      </c>
      <c r="CI170" s="7">
        <f t="shared" si="139"/>
        <v>0.27282760087538804</v>
      </c>
      <c r="CJ170" s="7">
        <f t="shared" si="139"/>
        <v>-0.24187845401594821</v>
      </c>
      <c r="CK170" s="7">
        <f t="shared" si="139"/>
        <v>0.25128766801005309</v>
      </c>
      <c r="CL170" s="7">
        <f t="shared" si="149"/>
        <v>0.36146281914415024</v>
      </c>
      <c r="CM170" s="7">
        <f t="shared" si="149"/>
        <v>0.19115639463023726</v>
      </c>
      <c r="CN170" s="7">
        <f t="shared" si="149"/>
        <v>0.47624693820588959</v>
      </c>
      <c r="CO170" s="7">
        <f t="shared" si="149"/>
        <v>0.48567988072187518</v>
      </c>
      <c r="CP170" s="7">
        <f t="shared" si="149"/>
        <v>-0.44528968718870843</v>
      </c>
      <c r="CQ170" s="7">
        <f t="shared" si="149"/>
        <v>0.25565202717166358</v>
      </c>
      <c r="CR170" s="7">
        <f t="shared" si="149"/>
        <v>-0.34757264115222597</v>
      </c>
      <c r="CS170" s="7">
        <f t="shared" si="149"/>
        <v>7.4122162219193655E-2</v>
      </c>
      <c r="CT170" s="7">
        <f t="shared" si="149"/>
        <v>-0.19870347449767678</v>
      </c>
      <c r="CU170" s="7">
        <f t="shared" si="149"/>
        <v>0.47206962829704935</v>
      </c>
      <c r="CV170" s="7">
        <f t="shared" si="149"/>
        <v>0.43160618640752091</v>
      </c>
      <c r="CW170" s="7">
        <f t="shared" si="149"/>
        <v>-0.21790604471092223</v>
      </c>
      <c r="CX170" s="7">
        <f t="shared" si="149"/>
        <v>-0.13613939516428974</v>
      </c>
      <c r="CY170" s="7">
        <f t="shared" si="149"/>
        <v>-0.1621958947699369</v>
      </c>
      <c r="CZ170" s="7">
        <f t="shared" si="149"/>
        <v>8.761776726858983E-2</v>
      </c>
      <c r="DA170" s="7">
        <f t="shared" si="149"/>
        <v>0.27728426358516067</v>
      </c>
      <c r="DB170" s="7">
        <f t="shared" si="145"/>
        <v>-0.38589674818189579</v>
      </c>
      <c r="DC170" s="7">
        <f t="shared" si="145"/>
        <v>-0.14971169509867588</v>
      </c>
      <c r="DD170" s="7">
        <f t="shared" si="145"/>
        <v>-0.18599947294349906</v>
      </c>
      <c r="DE170" s="7">
        <f t="shared" si="145"/>
        <v>0.35364855592596001</v>
      </c>
      <c r="DF170" s="7">
        <f t="shared" si="145"/>
        <v>-1.8007610454352396E-2</v>
      </c>
      <c r="DG170" s="7">
        <f t="shared" si="145"/>
        <v>-9.8318149983609437E-3</v>
      </c>
      <c r="DH170" s="7">
        <f t="shared" si="145"/>
        <v>-0.28678333016794566</v>
      </c>
      <c r="DI170" s="7">
        <f t="shared" si="145"/>
        <v>0.14484261765157347</v>
      </c>
      <c r="DJ170" s="7">
        <f t="shared" si="145"/>
        <v>0.26559879789774077</v>
      </c>
      <c r="DK170" s="7">
        <f t="shared" si="145"/>
        <v>-0.11712080696191585</v>
      </c>
      <c r="DL170" s="7">
        <f t="shared" si="145"/>
        <v>0.15243976449445285</v>
      </c>
      <c r="DM170" s="7">
        <f t="shared" si="145"/>
        <v>0.18508660994608195</v>
      </c>
      <c r="DN170" s="7">
        <f t="shared" si="145"/>
        <v>0.33835953538584485</v>
      </c>
      <c r="DO170" s="7">
        <f t="shared" si="145"/>
        <v>0.1321154273028462</v>
      </c>
      <c r="DP170" s="7">
        <f t="shared" si="145"/>
        <v>-0.26831870854453532</v>
      </c>
      <c r="DQ170" s="7">
        <f t="shared" si="145"/>
        <v>0.23799792548609799</v>
      </c>
      <c r="DR170" s="7">
        <f t="shared" si="150"/>
        <v>-0.19092362825807818</v>
      </c>
      <c r="DS170" s="7">
        <f t="shared" si="150"/>
        <v>-0.30113667782867104</v>
      </c>
      <c r="DT170" s="7">
        <f t="shared" si="150"/>
        <v>0.40777248170345981</v>
      </c>
      <c r="DU170" s="7">
        <f t="shared" si="150"/>
        <v>0.40860450263181036</v>
      </c>
      <c r="DV170" s="7">
        <f t="shared" si="150"/>
        <v>1.3037033792304697E-2</v>
      </c>
      <c r="DW170" s="7">
        <f t="shared" si="150"/>
        <v>0.13162026008394934</v>
      </c>
      <c r="DX170" s="7">
        <f t="shared" si="150"/>
        <v>-0.45897782080644678</v>
      </c>
      <c r="DY170" s="7">
        <f t="shared" si="150"/>
        <v>-0.38793449377341593</v>
      </c>
      <c r="DZ170" s="7">
        <f t="shared" si="150"/>
        <v>-0.23143972497107512</v>
      </c>
      <c r="EA170" s="7">
        <f t="shared" si="150"/>
        <v>0.22424770601796418</v>
      </c>
      <c r="EB170" s="7">
        <f t="shared" si="150"/>
        <v>-0.15527307048695693</v>
      </c>
      <c r="EC170" s="7">
        <f t="shared" si="150"/>
        <v>-0.1462984735856292</v>
      </c>
      <c r="ED170" s="7">
        <f t="shared" si="150"/>
        <v>-6.971034950289523E-2</v>
      </c>
      <c r="EE170" s="7">
        <f t="shared" si="150"/>
        <v>-0.2355459614500699</v>
      </c>
      <c r="EF170" s="7">
        <f t="shared" si="150"/>
        <v>-0.37534643953967151</v>
      </c>
      <c r="EG170" s="7">
        <f t="shared" si="150"/>
        <v>0.12774077170413412</v>
      </c>
      <c r="EH170" s="7">
        <f t="shared" si="137"/>
        <v>0.13002227151312462</v>
      </c>
      <c r="EI170" s="7">
        <f t="shared" si="137"/>
        <v>0.26690173516813553</v>
      </c>
      <c r="EJ170" s="7">
        <f t="shared" si="136"/>
        <v>0.25419059656577581</v>
      </c>
      <c r="EK170" s="7">
        <f t="shared" si="136"/>
        <v>9.1191923333293623E-2</v>
      </c>
      <c r="EL170" s="7">
        <f t="shared" si="136"/>
        <v>-0.20764904155432151</v>
      </c>
      <c r="EM170" s="7">
        <f t="shared" ref="EJ170:EY185" si="151">IF(MOD(EM$3/$J170,1)&gt;0.5,-(1-MOD(EM$3/$J170,1)),MOD(EM$3/$J170,1))</f>
        <v>-0.11952240614496823</v>
      </c>
      <c r="EN170" s="7">
        <f t="shared" si="151"/>
        <v>3.06572279658055E-2</v>
      </c>
      <c r="EO170" s="7">
        <f t="shared" si="151"/>
        <v>-6.299313606388246E-3</v>
      </c>
      <c r="EP170" s="7">
        <f t="shared" si="151"/>
        <v>-0.41406357514391257</v>
      </c>
      <c r="EQ170" s="7">
        <f t="shared" si="151"/>
        <v>-0.36335708537430023</v>
      </c>
      <c r="ER170" s="7">
        <f t="shared" si="151"/>
        <v>-0.14420612180161818</v>
      </c>
      <c r="ES170" s="7">
        <f t="shared" si="151"/>
        <v>-0.4877178617747</v>
      </c>
      <c r="ET170" s="7">
        <f t="shared" si="151"/>
        <v>-0.3216480936650381</v>
      </c>
      <c r="EU170" s="7">
        <f t="shared" si="151"/>
        <v>-0.23280688173092301</v>
      </c>
      <c r="EV170" s="7">
        <f t="shared" si="151"/>
        <v>0.40889245717104328</v>
      </c>
      <c r="EW170" s="7">
        <f t="shared" si="151"/>
        <v>-0.40371544526256375</v>
      </c>
      <c r="EX170" s="7">
        <f t="shared" si="151"/>
        <v>0.33686673514765708</v>
      </c>
      <c r="EY170" s="7">
        <f t="shared" si="151"/>
        <v>-0.46624580507311641</v>
      </c>
      <c r="EZ170" s="7">
        <f t="shared" si="143"/>
        <v>5.5833109456851382E-2</v>
      </c>
      <c r="FA170" s="7">
        <f t="shared" si="143"/>
        <v>-0.41276655672996654</v>
      </c>
      <c r="FB170" s="7">
        <f t="shared" si="143"/>
        <v>-0.29553819555458727</v>
      </c>
      <c r="FC170" s="7">
        <f t="shared" si="143"/>
        <v>0.40969914971538435</v>
      </c>
      <c r="FD170" s="7">
        <f t="shared" si="143"/>
        <v>-0.47495700294091914</v>
      </c>
      <c r="FE170" s="7">
        <f t="shared" si="143"/>
        <v>-0.30728122125479673</v>
      </c>
      <c r="FF170" s="7">
        <f t="shared" si="143"/>
        <v>-0.34555763455007482</v>
      </c>
      <c r="FG170" s="7">
        <f t="shared" si="143"/>
        <v>-3.7337394509650346E-2</v>
      </c>
      <c r="FH170" s="7">
        <f t="shared" si="143"/>
        <v>2.4158149984486954E-2</v>
      </c>
      <c r="FI170" s="7">
        <f t="shared" si="143"/>
        <v>-0.36994178227024577</v>
      </c>
      <c r="FJ170" s="7">
        <f t="shared" si="143"/>
        <v>0.18484460511233181</v>
      </c>
      <c r="FK170" s="7">
        <f t="shared" si="143"/>
        <v>-0.40718002276275911</v>
      </c>
      <c r="FL170" s="7">
        <f t="shared" si="143"/>
        <v>-0.38118535203608417</v>
      </c>
      <c r="FM170" s="7">
        <f t="shared" si="143"/>
        <v>-0.20176783497836936</v>
      </c>
      <c r="FN170" s="7">
        <f t="shared" si="143"/>
        <v>0.23993021368892187</v>
      </c>
      <c r="FO170" s="7">
        <f t="shared" si="143"/>
        <v>0.39296631983401653</v>
      </c>
      <c r="FP170" s="7">
        <f t="shared" si="140"/>
        <v>-0.13148434012183685</v>
      </c>
      <c r="FQ170" s="7">
        <f t="shared" si="140"/>
        <v>0.44001472747601156</v>
      </c>
      <c r="FR170" s="7">
        <f t="shared" si="140"/>
        <v>-3.8552745295021396E-2</v>
      </c>
      <c r="FS170" s="7">
        <f t="shared" si="140"/>
        <v>0.37785734383797376</v>
      </c>
      <c r="FT170" s="7">
        <f t="shared" si="140"/>
        <v>-0.24786662048576602</v>
      </c>
      <c r="FU170" s="7">
        <f t="shared" si="140"/>
        <v>0</v>
      </c>
      <c r="FV170" s="7">
        <f t="shared" si="140"/>
        <v>0.32492985041888911</v>
      </c>
      <c r="FW170" s="7">
        <f t="shared" si="140"/>
        <v>-0.3849624021803546</v>
      </c>
      <c r="FX170" s="7">
        <f t="shared" si="140"/>
        <v>-0.31884222532151796</v>
      </c>
      <c r="FY170" s="7">
        <f t="shared" si="140"/>
        <v>0.13138135032179288</v>
      </c>
      <c r="FZ170" s="7">
        <f t="shared" si="140"/>
        <v>0.23594099007438274</v>
      </c>
      <c r="GA170" s="7">
        <f t="shared" si="140"/>
        <v>-0.11745570471657629</v>
      </c>
      <c r="GB170" s="7">
        <f t="shared" si="140"/>
        <v>0.14623275761118748</v>
      </c>
      <c r="GC170" s="7">
        <f t="shared" si="140"/>
        <v>-0.29607278888443034</v>
      </c>
      <c r="GD170" s="7">
        <f t="shared" si="140"/>
        <v>-0.36029957264531731</v>
      </c>
      <c r="GE170" s="7">
        <f t="shared" si="140"/>
        <v>-0.32333331990275838</v>
      </c>
      <c r="GF170" s="7">
        <f t="shared" si="130"/>
        <v>-0.25631634668047809</v>
      </c>
      <c r="GG170" s="7">
        <f t="shared" si="130"/>
        <v>-0.31723185786631802</v>
      </c>
      <c r="GH170" s="7">
        <f t="shared" si="130"/>
        <v>-0.36411336134915473</v>
      </c>
      <c r="GI170" s="7">
        <f t="shared" si="130"/>
        <v>-0.33264433260124804</v>
      </c>
      <c r="GJ170" s="7">
        <f t="shared" si="130"/>
        <v>0.22545758121214021</v>
      </c>
      <c r="GK170" s="7">
        <f t="shared" si="130"/>
        <v>-7.6002344179812553E-2</v>
      </c>
    </row>
    <row r="171" spans="6:193">
      <c r="F171" s="20">
        <v>169</v>
      </c>
      <c r="G171">
        <f>'Class data q'!J170</f>
        <v>1.6994053808078978E-19</v>
      </c>
      <c r="H171" s="20">
        <f>'Class data q'!K170</f>
        <v>1.0319095456906414E-19</v>
      </c>
      <c r="J171" s="89">
        <v>-9.6442447486604206E-19</v>
      </c>
      <c r="K171" s="7">
        <f t="shared" si="119"/>
        <v>0.29497337369516835</v>
      </c>
      <c r="L171" s="7">
        <f t="shared" si="147"/>
        <v>0.12587553970335552</v>
      </c>
      <c r="M171" s="7">
        <f t="shared" si="147"/>
        <v>0.29262343600473262</v>
      </c>
      <c r="N171" s="7">
        <f t="shared" si="147"/>
        <v>-0.30135571935025363</v>
      </c>
      <c r="O171" s="7">
        <f t="shared" si="147"/>
        <v>-5.3666008012254629E-2</v>
      </c>
      <c r="P171" s="7">
        <f t="shared" si="147"/>
        <v>-0.39602747634037883</v>
      </c>
      <c r="Q171" s="7">
        <f t="shared" si="147"/>
        <v>0.28962712446934802</v>
      </c>
      <c r="R171" s="7">
        <f t="shared" si="147"/>
        <v>0.3786408890859434</v>
      </c>
      <c r="S171" s="7">
        <f t="shared" si="147"/>
        <v>0.23589049726939493</v>
      </c>
      <c r="T171" s="7">
        <f t="shared" si="147"/>
        <v>0.34487062002400093</v>
      </c>
      <c r="U171" s="7">
        <f t="shared" si="147"/>
        <v>0.27113625151892773</v>
      </c>
      <c r="V171" s="7">
        <f t="shared" si="147"/>
        <v>-0.20223292287455208</v>
      </c>
      <c r="W171" s="7">
        <f t="shared" si="147"/>
        <v>-0.35447023898432162</v>
      </c>
      <c r="X171" s="7">
        <f t="shared" si="147"/>
        <v>0.44840501325637833</v>
      </c>
      <c r="Y171" s="7">
        <f t="shared" si="147"/>
        <v>7.378808277008625E-2</v>
      </c>
      <c r="Z171" s="7">
        <f t="shared" si="147"/>
        <v>-0.38624045351091163</v>
      </c>
      <c r="AA171" s="7">
        <f t="shared" si="148"/>
        <v>0.23622886438874668</v>
      </c>
      <c r="AB171" s="7">
        <f t="shared" si="148"/>
        <v>-0.44559947709688008</v>
      </c>
      <c r="AC171" s="7">
        <f t="shared" si="148"/>
        <v>0.47851438603358548</v>
      </c>
      <c r="AD171" s="7">
        <f t="shared" si="148"/>
        <v>0.44081832946146765</v>
      </c>
      <c r="AE171" s="7">
        <f t="shared" si="148"/>
        <v>-6.3816035985105879E-3</v>
      </c>
      <c r="AF171" s="7">
        <f t="shared" si="148"/>
        <v>0.41040922300978133</v>
      </c>
      <c r="AG171" s="7">
        <f t="shared" si="148"/>
        <v>-5.0796253870939001E-2</v>
      </c>
      <c r="AH171" s="7">
        <f t="shared" si="148"/>
        <v>0.48014849833631884</v>
      </c>
      <c r="AI171" s="7">
        <f t="shared" si="148"/>
        <v>0.46460321557776751</v>
      </c>
      <c r="AJ171" s="7">
        <f t="shared" si="148"/>
        <v>0.23603937204347858</v>
      </c>
      <c r="AK171" s="7">
        <f t="shared" si="148"/>
        <v>0.19558885072569154</v>
      </c>
      <c r="AL171" s="7">
        <f t="shared" si="148"/>
        <v>-0.37326909775086392</v>
      </c>
      <c r="AM171" s="7">
        <f t="shared" si="148"/>
        <v>0.30284123174391198</v>
      </c>
      <c r="AN171" s="7">
        <f t="shared" si="148"/>
        <v>0.31137605182505013</v>
      </c>
      <c r="AO171" s="7">
        <f t="shared" si="148"/>
        <v>-0.23717990643972009</v>
      </c>
      <c r="AP171" s="7">
        <f t="shared" si="148"/>
        <v>-0.30652718767247267</v>
      </c>
      <c r="AQ171" s="7">
        <f t="shared" si="146"/>
        <v>-0.48080678574278746</v>
      </c>
      <c r="AR171" s="7">
        <f t="shared" si="146"/>
        <v>-0.23717990643972009</v>
      </c>
      <c r="AS171" s="7">
        <f t="shared" si="146"/>
        <v>-0.20250626582334375</v>
      </c>
      <c r="AT171" s="7">
        <f t="shared" si="146"/>
        <v>-0.23717990643972009</v>
      </c>
      <c r="AU171" s="7">
        <f t="shared" si="146"/>
        <v>-0.30652718767247267</v>
      </c>
      <c r="AV171" s="7">
        <f t="shared" si="146"/>
        <v>-0.23717990643972009</v>
      </c>
      <c r="AW171" s="7">
        <f t="shared" si="146"/>
        <v>-0.30652718767247267</v>
      </c>
      <c r="AX171" s="7">
        <f t="shared" si="146"/>
        <v>-0.30652718767247267</v>
      </c>
      <c r="AY171" s="7">
        <f t="shared" si="146"/>
        <v>-0.23717990643972009</v>
      </c>
      <c r="AZ171" s="7">
        <f t="shared" si="146"/>
        <v>-0.30652718767247267</v>
      </c>
      <c r="BA171" s="7">
        <f t="shared" si="146"/>
        <v>-0.48080678574278746</v>
      </c>
      <c r="BB171" s="7">
        <f t="shared" si="146"/>
        <v>-0.27185354705609632</v>
      </c>
      <c r="BC171" s="7">
        <f t="shared" si="146"/>
        <v>0.47404597823484607</v>
      </c>
      <c r="BD171" s="7">
        <f t="shared" si="146"/>
        <v>-0.23717990643972009</v>
      </c>
      <c r="BE171" s="7">
        <f t="shared" si="146"/>
        <v>-0.27185354705609632</v>
      </c>
      <c r="BF171" s="7">
        <f t="shared" si="146"/>
        <v>-0.23717990643972009</v>
      </c>
      <c r="BG171" s="7">
        <f t="shared" si="141"/>
        <v>-0.48080678574278746</v>
      </c>
      <c r="BH171" s="7">
        <f t="shared" si="141"/>
        <v>-0.48080678574278746</v>
      </c>
      <c r="BI171" s="7">
        <f t="shared" si="141"/>
        <v>0.47404597823484607</v>
      </c>
      <c r="BJ171" s="7">
        <f t="shared" si="141"/>
        <v>-0.17980722368304303</v>
      </c>
      <c r="BK171" s="7">
        <f t="shared" si="141"/>
        <v>-8.3306624480496749E-2</v>
      </c>
      <c r="BL171" s="7">
        <f t="shared" si="141"/>
        <v>0.236430101074003</v>
      </c>
      <c r="BM171" s="7">
        <f t="shared" si="141"/>
        <v>-0.43781885040510338</v>
      </c>
      <c r="BN171" s="7">
        <f t="shared" si="141"/>
        <v>-1.0708434139417022E-11</v>
      </c>
      <c r="BO171" s="7">
        <f t="shared" si="141"/>
        <v>-4.343747583845925E-12</v>
      </c>
      <c r="BP171" s="7">
        <f t="shared" si="141"/>
        <v>-1.0261402838551703E-10</v>
      </c>
      <c r="BQ171" s="7">
        <f t="shared" si="141"/>
        <v>-6.2741845052727285E-10</v>
      </c>
      <c r="BR171" s="7">
        <f t="shared" si="141"/>
        <v>-2.9123986555745773E-9</v>
      </c>
      <c r="BS171" s="7">
        <f t="shared" si="141"/>
        <v>3.139429972963279E-12</v>
      </c>
      <c r="BT171" s="7">
        <f t="shared" si="141"/>
        <v>-3.8662406609546451E-12</v>
      </c>
      <c r="BU171" s="7">
        <f t="shared" si="141"/>
        <v>0.29497337369516835</v>
      </c>
      <c r="BV171" s="7">
        <f t="shared" si="141"/>
        <v>0.12587553970335552</v>
      </c>
      <c r="BW171" s="7">
        <f t="shared" si="139"/>
        <v>0.29262343600473262</v>
      </c>
      <c r="BX171" s="7">
        <f t="shared" si="139"/>
        <v>-0.30135571935025363</v>
      </c>
      <c r="BY171" s="7">
        <f t="shared" si="139"/>
        <v>-5.3666008012254629E-2</v>
      </c>
      <c r="BZ171" s="7">
        <f t="shared" si="139"/>
        <v>0.25816925651708239</v>
      </c>
      <c r="CA171" s="7">
        <f t="shared" si="139"/>
        <v>0.32964570549743616</v>
      </c>
      <c r="CB171" s="7">
        <f t="shared" si="139"/>
        <v>0.45988298913020353</v>
      </c>
      <c r="CC171" s="7">
        <f t="shared" si="139"/>
        <v>-0.39551777997476978</v>
      </c>
      <c r="CD171" s="7">
        <f t="shared" si="139"/>
        <v>-0.16046456836979961</v>
      </c>
      <c r="CE171" s="7">
        <f t="shared" si="139"/>
        <v>0.38111379555824437</v>
      </c>
      <c r="CF171" s="7">
        <f t="shared" si="139"/>
        <v>0.15799286398580525</v>
      </c>
      <c r="CG171" s="7">
        <f t="shared" si="139"/>
        <v>0.46784596508079113</v>
      </c>
      <c r="CH171" s="7">
        <f t="shared" si="139"/>
        <v>-0.46742145846178729</v>
      </c>
      <c r="CI171" s="7">
        <f t="shared" si="139"/>
        <v>0.3615994508358582</v>
      </c>
      <c r="CJ171" s="7">
        <f t="shared" si="139"/>
        <v>-0.19528601690114389</v>
      </c>
      <c r="CK171" s="7">
        <f t="shared" si="139"/>
        <v>0.30813933324137383</v>
      </c>
      <c r="CL171" s="7">
        <f t="shared" si="149"/>
        <v>0.16977182763914467</v>
      </c>
      <c r="CM171" s="7">
        <f t="shared" si="149"/>
        <v>0.42880401357573206</v>
      </c>
      <c r="CN171" s="7">
        <f t="shared" si="149"/>
        <v>0.29021655747954611</v>
      </c>
      <c r="CO171" s="7">
        <f t="shared" si="149"/>
        <v>-0.21341955180572558</v>
      </c>
      <c r="CP171" s="7">
        <f t="shared" si="149"/>
        <v>0.48369606304635404</v>
      </c>
      <c r="CQ171" s="7">
        <f t="shared" si="149"/>
        <v>-0.14228474626699494</v>
      </c>
      <c r="CR171" s="7">
        <f t="shared" si="149"/>
        <v>-0.32226923224659743</v>
      </c>
      <c r="CS171" s="7">
        <f t="shared" si="149"/>
        <v>0.33491522376648808</v>
      </c>
      <c r="CT171" s="7">
        <f t="shared" si="149"/>
        <v>0.27686851399973733</v>
      </c>
      <c r="CU171" s="7">
        <f t="shared" si="149"/>
        <v>0.17644133111047466</v>
      </c>
      <c r="CV171" s="7">
        <f t="shared" si="149"/>
        <v>0.15691747543115042</v>
      </c>
      <c r="CW171" s="7">
        <f t="shared" si="149"/>
        <v>0.44807127103398092</v>
      </c>
      <c r="CX171" s="7">
        <f t="shared" si="149"/>
        <v>-0.27117387342435106</v>
      </c>
      <c r="CY171" s="7">
        <f t="shared" si="149"/>
        <v>-0.26658247650433764</v>
      </c>
      <c r="CZ171" s="7">
        <f t="shared" si="149"/>
        <v>-7.7137031770985853E-2</v>
      </c>
      <c r="DA171" s="7">
        <f t="shared" si="149"/>
        <v>8.3955943411986311E-3</v>
      </c>
      <c r="DB171" s="7">
        <f t="shared" si="145"/>
        <v>-0.40337358676847079</v>
      </c>
      <c r="DC171" s="7">
        <f t="shared" si="145"/>
        <v>2.6380589341213054E-2</v>
      </c>
      <c r="DD171" s="7">
        <f t="shared" si="145"/>
        <v>3.2774832388147337E-2</v>
      </c>
      <c r="DE171" s="7">
        <f t="shared" si="145"/>
        <v>0.11389311973910113</v>
      </c>
      <c r="DF171" s="7">
        <f t="shared" si="145"/>
        <v>3.1731079933314324E-3</v>
      </c>
      <c r="DG171" s="7">
        <f t="shared" si="145"/>
        <v>1.732456998630529E-3</v>
      </c>
      <c r="DH171" s="7">
        <f t="shared" si="145"/>
        <v>0.22674315845468904</v>
      </c>
      <c r="DI171" s="7">
        <f t="shared" si="145"/>
        <v>-2.5522612731450511E-2</v>
      </c>
      <c r="DJ171" s="7">
        <f t="shared" si="145"/>
        <v>0.12940830381743687</v>
      </c>
      <c r="DK171" s="7">
        <f t="shared" si="145"/>
        <v>0.19684704814518864</v>
      </c>
      <c r="DL171" s="7">
        <f t="shared" si="145"/>
        <v>3.0394353087805914E-2</v>
      </c>
      <c r="DM171" s="7">
        <f t="shared" si="145"/>
        <v>0.31980457372634957</v>
      </c>
      <c r="DN171" s="7">
        <f t="shared" si="145"/>
        <v>0.29279646256651198</v>
      </c>
      <c r="DO171" s="7">
        <f t="shared" si="145"/>
        <v>-0.14223358577224576</v>
      </c>
      <c r="DP171" s="7">
        <f t="shared" si="145"/>
        <v>0.39969879644782275</v>
      </c>
      <c r="DQ171" s="7">
        <f t="shared" si="145"/>
        <v>0.31048110914434413</v>
      </c>
      <c r="DR171" s="7">
        <f t="shared" si="150"/>
        <v>-0.43772965899045191</v>
      </c>
      <c r="DS171" s="7">
        <f t="shared" si="150"/>
        <v>-0.24209982177116396</v>
      </c>
      <c r="DT171" s="7">
        <f t="shared" si="150"/>
        <v>-1.4597640046913773E-2</v>
      </c>
      <c r="DU171" s="7">
        <f t="shared" si="150"/>
        <v>-1.4744249851977087E-2</v>
      </c>
      <c r="DV171" s="7">
        <f t="shared" si="150"/>
        <v>-0.47366941949992114</v>
      </c>
      <c r="DW171" s="7">
        <f t="shared" si="150"/>
        <v>-0.31835560830880927</v>
      </c>
      <c r="DX171" s="7">
        <f t="shared" si="150"/>
        <v>-0.39049602390170246</v>
      </c>
      <c r="DY171" s="7">
        <f t="shared" si="150"/>
        <v>-0.4030145170939452</v>
      </c>
      <c r="DZ171" s="7">
        <f t="shared" si="150"/>
        <v>9.8037479841730502E-2</v>
      </c>
      <c r="EA171" s="7">
        <f t="shared" si="150"/>
        <v>0.2512060568846084</v>
      </c>
      <c r="EB171" s="7">
        <f t="shared" si="150"/>
        <v>-0.44401161794980548</v>
      </c>
      <c r="EC171" s="7">
        <f t="shared" si="150"/>
        <v>-0.44559302516853216</v>
      </c>
      <c r="ED171" s="7">
        <f t="shared" si="150"/>
        <v>-0.45908856303221601</v>
      </c>
      <c r="EE171" s="7">
        <f t="shared" si="150"/>
        <v>0.21771465882959493</v>
      </c>
      <c r="EF171" s="7">
        <f t="shared" si="150"/>
        <v>0.24234879980138904</v>
      </c>
      <c r="EG171" s="7">
        <f t="shared" si="150"/>
        <v>-0.31767200647172866</v>
      </c>
      <c r="EH171" s="7">
        <f t="shared" si="137"/>
        <v>0.15329814531915353</v>
      </c>
      <c r="EI171" s="7">
        <f t="shared" si="137"/>
        <v>0.48159726537188274</v>
      </c>
      <c r="EJ171" s="7">
        <f t="shared" si="151"/>
        <v>0.48383708589697316</v>
      </c>
      <c r="EK171" s="7">
        <f t="shared" si="151"/>
        <v>0.33634968843646801</v>
      </c>
      <c r="EL171" s="7">
        <f t="shared" si="151"/>
        <v>0.21279896278347513</v>
      </c>
      <c r="EM171" s="7">
        <f t="shared" si="151"/>
        <v>-0.45031121661549378</v>
      </c>
      <c r="EN171" s="7">
        <f t="shared" si="151"/>
        <v>0.34701646325544644</v>
      </c>
      <c r="EO171" s="7">
        <f t="shared" si="151"/>
        <v>-0.29405290013867025</v>
      </c>
      <c r="EP171" s="7">
        <f t="shared" si="151"/>
        <v>0.42538039381277071</v>
      </c>
      <c r="EQ171" s="7">
        <f t="shared" si="151"/>
        <v>0.47370109354359569</v>
      </c>
      <c r="ER171" s="7">
        <f t="shared" si="151"/>
        <v>-0.44596171696067954</v>
      </c>
      <c r="ES171" s="7">
        <f t="shared" si="151"/>
        <v>0.43835896230433802</v>
      </c>
      <c r="ET171" s="7">
        <f t="shared" si="151"/>
        <v>-0.35743914207772587</v>
      </c>
      <c r="EU171" s="7">
        <f t="shared" si="151"/>
        <v>0.15553403910502395</v>
      </c>
      <c r="EV171" s="7">
        <f t="shared" si="151"/>
        <v>0.28036790751324897</v>
      </c>
      <c r="EW171" s="7">
        <f t="shared" si="151"/>
        <v>0.24734768174912783</v>
      </c>
      <c r="EX171" s="7">
        <f t="shared" si="151"/>
        <v>-0.35452194099790524</v>
      </c>
      <c r="EY171" s="7">
        <f t="shared" si="151"/>
        <v>0.31562176471496417</v>
      </c>
      <c r="EZ171" s="7">
        <f t="shared" si="143"/>
        <v>-0.30500120939751274</v>
      </c>
      <c r="FA171" s="7">
        <f t="shared" si="143"/>
        <v>0.18724460307264756</v>
      </c>
      <c r="FB171" s="7">
        <f t="shared" si="143"/>
        <v>0.10933222490990269</v>
      </c>
      <c r="FC171" s="7">
        <f t="shared" si="143"/>
        <v>-0.24840206597612502</v>
      </c>
      <c r="FD171" s="7">
        <f t="shared" si="143"/>
        <v>-0.26872672176072532</v>
      </c>
      <c r="FE171" s="7">
        <f t="shared" si="143"/>
        <v>-0.12206347419270835</v>
      </c>
      <c r="FF171" s="7">
        <f t="shared" si="143"/>
        <v>-0.11531881513362985</v>
      </c>
      <c r="FG171" s="7">
        <f t="shared" si="143"/>
        <v>-0.16963008035440863</v>
      </c>
      <c r="FH171" s="7">
        <f t="shared" si="143"/>
        <v>-9.8039943502726601E-2</v>
      </c>
      <c r="FI171" s="7">
        <f t="shared" si="143"/>
        <v>4.3470039188189702E-2</v>
      </c>
      <c r="FJ171" s="7">
        <f t="shared" si="143"/>
        <v>-0.4861742475419053</v>
      </c>
      <c r="FK171" s="7">
        <f t="shared" si="143"/>
        <v>-6.4479544552280998E-2</v>
      </c>
      <c r="FL171" s="7">
        <f t="shared" si="143"/>
        <v>-0.40025590383473286</v>
      </c>
      <c r="FM171" s="7">
        <f t="shared" si="143"/>
        <v>0.15401254579726498</v>
      </c>
      <c r="FN171" s="7">
        <f t="shared" si="143"/>
        <v>-5.5110433603640985E-2</v>
      </c>
      <c r="FO171" s="7">
        <f t="shared" si="143"/>
        <v>-0.36835508281220797</v>
      </c>
      <c r="FP171" s="7">
        <f t="shared" si="140"/>
        <v>-0.31592284613089738</v>
      </c>
      <c r="FQ171" s="7">
        <f t="shared" si="140"/>
        <v>0.1430977483189757</v>
      </c>
      <c r="FR171" s="7">
        <f t="shared" si="140"/>
        <v>-0.38066927887519952</v>
      </c>
      <c r="FS171" s="7">
        <f t="shared" si="140"/>
        <v>-0.10606836275459486</v>
      </c>
      <c r="FT171" s="7">
        <f t="shared" si="140"/>
        <v>0.3872103190057139</v>
      </c>
      <c r="FU171" s="7">
        <f t="shared" si="140"/>
        <v>-0.17620927559350297</v>
      </c>
      <c r="FV171" s="7">
        <f t="shared" si="140"/>
        <v>0</v>
      </c>
      <c r="FW171" s="7">
        <f t="shared" si="140"/>
        <v>0.47750815076695874</v>
      </c>
      <c r="FX171" s="7">
        <f t="shared" si="140"/>
        <v>0.16625194976411084</v>
      </c>
      <c r="FY171" s="7">
        <f t="shared" si="140"/>
        <v>0.32926793862030657</v>
      </c>
      <c r="FZ171" s="7">
        <f t="shared" si="140"/>
        <v>0.36365689889375385</v>
      </c>
      <c r="GA171" s="7">
        <f t="shared" si="140"/>
        <v>-0.28829514555275182</v>
      </c>
      <c r="GB171" s="7">
        <f t="shared" si="140"/>
        <v>-0.48628499814896031</v>
      </c>
      <c r="GC171" s="7">
        <f t="shared" si="140"/>
        <v>0.3522627769005453</v>
      </c>
      <c r="GD171" s="7">
        <f t="shared" si="140"/>
        <v>0.3813493915825461</v>
      </c>
      <c r="GE171" s="7">
        <f t="shared" si="140"/>
        <v>0.15963436572747014</v>
      </c>
      <c r="GF171" s="7">
        <f t="shared" si="130"/>
        <v>0.17743823697219341</v>
      </c>
      <c r="GG171" s="7">
        <f t="shared" si="130"/>
        <v>0.30663129682835688</v>
      </c>
      <c r="GH171" s="7">
        <f t="shared" si="130"/>
        <v>0.12732614580716017</v>
      </c>
      <c r="GI171" s="7">
        <f t="shared" si="130"/>
        <v>8.5268906340647987E-2</v>
      </c>
      <c r="GJ171" s="7">
        <f t="shared" si="130"/>
        <v>-3.2079647922103049E-3</v>
      </c>
      <c r="GK171" s="7">
        <f t="shared" si="130"/>
        <v>6.5373279984015653E-5</v>
      </c>
    </row>
    <row r="172" spans="6:193">
      <c r="F172" s="20">
        <v>170</v>
      </c>
      <c r="G172">
        <f>'Class data q'!J171</f>
        <v>-9.6442447486604206E-19</v>
      </c>
      <c r="H172" s="20">
        <f>'Class data q'!K171</f>
        <v>-3.5049154246118326E-19</v>
      </c>
      <c r="J172" s="88">
        <v>-1.424945022413721E-18</v>
      </c>
      <c r="K172" s="7">
        <f t="shared" si="119"/>
        <v>0.19964246799048171</v>
      </c>
      <c r="L172" s="7">
        <f t="shared" si="147"/>
        <v>-0.23799030203730132</v>
      </c>
      <c r="M172" s="7">
        <f t="shared" si="147"/>
        <v>-0.12513278838174557</v>
      </c>
      <c r="N172" s="7">
        <f t="shared" si="147"/>
        <v>-0.17351648500286854</v>
      </c>
      <c r="O172" s="7">
        <f t="shared" si="147"/>
        <v>-0.35950675365376927</v>
      </c>
      <c r="P172" s="7">
        <f t="shared" si="147"/>
        <v>-0.21646137662304454</v>
      </c>
      <c r="Q172" s="7">
        <f t="shared" si="147"/>
        <v>-0.1363782438172052</v>
      </c>
      <c r="R172" s="7">
        <f t="shared" si="147"/>
        <v>0.49993288008607806</v>
      </c>
      <c r="S172" s="7">
        <f t="shared" si="147"/>
        <v>0.27673038034186703</v>
      </c>
      <c r="T172" s="7">
        <f t="shared" si="147"/>
        <v>0.23341368360301926</v>
      </c>
      <c r="U172" s="7">
        <f t="shared" si="147"/>
        <v>-0.13967564181686953</v>
      </c>
      <c r="V172" s="7">
        <f t="shared" si="147"/>
        <v>-0.46005910240743131</v>
      </c>
      <c r="W172" s="7">
        <f t="shared" si="147"/>
        <v>-0.23991085179484117</v>
      </c>
      <c r="X172" s="7">
        <f t="shared" si="147"/>
        <v>0.30348733644793507</v>
      </c>
      <c r="Y172" s="7">
        <f t="shared" si="147"/>
        <v>4.994089726800062E-2</v>
      </c>
      <c r="Z172" s="7">
        <f t="shared" si="147"/>
        <v>6.1771366343171041E-2</v>
      </c>
      <c r="AA172" s="7">
        <f t="shared" si="148"/>
        <v>0.15988329016399863</v>
      </c>
      <c r="AB172" s="7">
        <f t="shared" si="148"/>
        <v>0.37522671033343302</v>
      </c>
      <c r="AC172" s="7">
        <f t="shared" si="148"/>
        <v>0.32386581812438314</v>
      </c>
      <c r="AD172" s="7">
        <f t="shared" si="148"/>
        <v>0.29835255340733219</v>
      </c>
      <c r="AE172" s="7">
        <f t="shared" si="148"/>
        <v>-0.32750394920954395</v>
      </c>
      <c r="AF172" s="7">
        <f t="shared" si="148"/>
        <v>-7.5859227013454378E-2</v>
      </c>
      <c r="AG172" s="7">
        <f t="shared" si="148"/>
        <v>-3.4379677597427327E-2</v>
      </c>
      <c r="AH172" s="7">
        <f t="shared" si="148"/>
        <v>0.32497181019751326</v>
      </c>
      <c r="AI172" s="7">
        <f t="shared" si="148"/>
        <v>-0.26421235765985784</v>
      </c>
      <c r="AJ172" s="7">
        <f t="shared" si="148"/>
        <v>-0.12146220953309239</v>
      </c>
      <c r="AK172" s="7">
        <f t="shared" si="148"/>
        <v>0.47429055957154631</v>
      </c>
      <c r="AL172" s="7">
        <f t="shared" si="148"/>
        <v>-0.42128635346742271</v>
      </c>
      <c r="AM172" s="7">
        <f t="shared" si="148"/>
        <v>0.16270676574214349</v>
      </c>
      <c r="AN172" s="7">
        <f t="shared" si="148"/>
        <v>5.3711536204218646E-2</v>
      </c>
      <c r="AO172" s="7">
        <f t="shared" si="148"/>
        <v>-0.48371175268014044</v>
      </c>
      <c r="AP172" s="7">
        <f t="shared" si="148"/>
        <v>0.46935295210896333</v>
      </c>
      <c r="AQ172" s="7">
        <f t="shared" si="146"/>
        <v>0.35139786808465651</v>
      </c>
      <c r="AR172" s="7">
        <f t="shared" si="146"/>
        <v>-0.48371175268014044</v>
      </c>
      <c r="AS172" s="7">
        <f t="shared" si="146"/>
        <v>-0.46024410507469227</v>
      </c>
      <c r="AT172" s="7">
        <f t="shared" si="146"/>
        <v>-0.48371175268014044</v>
      </c>
      <c r="AU172" s="7">
        <f t="shared" si="146"/>
        <v>0.46935295210896333</v>
      </c>
      <c r="AV172" s="7">
        <f t="shared" si="146"/>
        <v>-0.48371175268014044</v>
      </c>
      <c r="AW172" s="7">
        <f t="shared" si="146"/>
        <v>0.46935295210896333</v>
      </c>
      <c r="AX172" s="7">
        <f t="shared" si="146"/>
        <v>0.46935295210896333</v>
      </c>
      <c r="AY172" s="7">
        <f t="shared" si="146"/>
        <v>-0.48371175268014044</v>
      </c>
      <c r="AZ172" s="7">
        <f t="shared" si="146"/>
        <v>0.46935295210896333</v>
      </c>
      <c r="BA172" s="7">
        <f t="shared" si="146"/>
        <v>0.35139786808465651</v>
      </c>
      <c r="BB172" s="7">
        <f t="shared" si="146"/>
        <v>0.4928205997144115</v>
      </c>
      <c r="BC172" s="7">
        <f t="shared" si="146"/>
        <v>0.32084153172946889</v>
      </c>
      <c r="BD172" s="7">
        <f t="shared" si="146"/>
        <v>-0.48371175268014044</v>
      </c>
      <c r="BE172" s="7">
        <f t="shared" si="146"/>
        <v>0.4928205997144115</v>
      </c>
      <c r="BF172" s="7">
        <f t="shared" si="146"/>
        <v>-0.48371175268014044</v>
      </c>
      <c r="BG172" s="7">
        <f t="shared" si="141"/>
        <v>0.35139786808465651</v>
      </c>
      <c r="BH172" s="7">
        <f t="shared" si="141"/>
        <v>0.35139786808465651</v>
      </c>
      <c r="BI172" s="7">
        <f t="shared" si="141"/>
        <v>0.32084153172946889</v>
      </c>
      <c r="BJ172" s="7">
        <f t="shared" si="141"/>
        <v>-0.44488104793790562</v>
      </c>
      <c r="BK172" s="7">
        <f t="shared" si="141"/>
        <v>0.29724724328902563</v>
      </c>
      <c r="BL172" s="7">
        <f t="shared" si="141"/>
        <v>0.16001949021484224</v>
      </c>
      <c r="BM172" s="7">
        <f t="shared" si="141"/>
        <v>0.38049275687790585</v>
      </c>
      <c r="BN172" s="7">
        <f t="shared" si="141"/>
        <v>-7.2476469270554844E-12</v>
      </c>
      <c r="BO172" s="7">
        <f t="shared" si="141"/>
        <v>-2.9398705692074145E-12</v>
      </c>
      <c r="BP172" s="7">
        <f t="shared" si="141"/>
        <v>-6.9450667439241442E-11</v>
      </c>
      <c r="BQ172" s="7">
        <f t="shared" si="141"/>
        <v>-4.246463181090121E-10</v>
      </c>
      <c r="BR172" s="7">
        <f t="shared" si="141"/>
        <v>-1.9711556831225607E-9</v>
      </c>
      <c r="BS172" s="7">
        <f t="shared" si="141"/>
        <v>2.1248139790860945E-12</v>
      </c>
      <c r="BT172" s="7">
        <f t="shared" si="141"/>
        <v>-2.6166846467390315E-12</v>
      </c>
      <c r="BU172" s="7">
        <f t="shared" si="141"/>
        <v>0.19964246799048171</v>
      </c>
      <c r="BV172" s="7">
        <f t="shared" si="141"/>
        <v>-0.23799030203730132</v>
      </c>
      <c r="BW172" s="7">
        <f t="shared" si="139"/>
        <v>-0.12513278838174557</v>
      </c>
      <c r="BX172" s="7">
        <f t="shared" si="139"/>
        <v>-0.17351648500286854</v>
      </c>
      <c r="BY172" s="7">
        <f t="shared" si="139"/>
        <v>-0.35950675365376927</v>
      </c>
      <c r="BZ172" s="7">
        <f t="shared" si="139"/>
        <v>0.17473288142814608</v>
      </c>
      <c r="CA172" s="7">
        <f t="shared" si="139"/>
        <v>0.2231092297706247</v>
      </c>
      <c r="CB172" s="7">
        <f t="shared" si="139"/>
        <v>0.31125580518218005</v>
      </c>
      <c r="CC172" s="7">
        <f t="shared" si="139"/>
        <v>0.40912276504968859</v>
      </c>
      <c r="CD172" s="7">
        <f t="shared" si="139"/>
        <v>-0.43178964448053536</v>
      </c>
      <c r="CE172" s="7">
        <f t="shared" si="139"/>
        <v>0.25794361632483198</v>
      </c>
      <c r="CF172" s="7">
        <f t="shared" si="139"/>
        <v>-0.21625280822667292</v>
      </c>
      <c r="CG172" s="7">
        <f t="shared" si="139"/>
        <v>0.31664526847986407</v>
      </c>
      <c r="CH172" s="7">
        <f t="shared" si="139"/>
        <v>0.3604572612758562</v>
      </c>
      <c r="CI172" s="7">
        <f t="shared" si="139"/>
        <v>-7.8448771921111549E-2</v>
      </c>
      <c r="CJ172" s="7">
        <f t="shared" si="139"/>
        <v>0.2214578864841108</v>
      </c>
      <c r="CK172" s="7">
        <f t="shared" si="139"/>
        <v>0.20855338976060606</v>
      </c>
      <c r="CL172" s="7">
        <f t="shared" si="149"/>
        <v>-0.20828062638305667</v>
      </c>
      <c r="CM172" s="7">
        <f t="shared" si="149"/>
        <v>-0.32570283232772823</v>
      </c>
      <c r="CN172" s="7">
        <f t="shared" si="149"/>
        <v>0.11680341279448214</v>
      </c>
      <c r="CO172" s="7">
        <f t="shared" si="149"/>
        <v>-0.40673907980038315</v>
      </c>
      <c r="CP172" s="7">
        <f t="shared" si="149"/>
        <v>3.4633724842001889E-2</v>
      </c>
      <c r="CQ172" s="7">
        <f t="shared" si="149"/>
        <v>-0.49910483383083815</v>
      </c>
      <c r="CR172" s="7">
        <f t="shared" si="149"/>
        <v>-4.9971588855104443E-3</v>
      </c>
      <c r="CS172" s="7">
        <f t="shared" si="149"/>
        <v>0.2571213715710261</v>
      </c>
      <c r="CT172" s="7">
        <f t="shared" si="149"/>
        <v>-0.12407857399101729</v>
      </c>
      <c r="CU172" s="7">
        <f t="shared" si="149"/>
        <v>-0.3138318261866555</v>
      </c>
      <c r="CV172" s="7">
        <f t="shared" si="149"/>
        <v>-0.14437195891810362</v>
      </c>
      <c r="CW172" s="7">
        <f t="shared" si="149"/>
        <v>-1.9923328150641573E-2</v>
      </c>
      <c r="CX172" s="7">
        <f t="shared" si="149"/>
        <v>0.49328061317111732</v>
      </c>
      <c r="CY172" s="7">
        <f t="shared" si="149"/>
        <v>0.49638814047486185</v>
      </c>
      <c r="CZ172" s="7">
        <f t="shared" si="149"/>
        <v>0.30142291751884875</v>
      </c>
      <c r="DA172" s="7">
        <f t="shared" si="149"/>
        <v>-0.31750251677613328</v>
      </c>
      <c r="DB172" s="7">
        <f t="shared" si="145"/>
        <v>0.40380583546820153</v>
      </c>
      <c r="DC172" s="7">
        <f t="shared" si="145"/>
        <v>1.7854784305263677E-2</v>
      </c>
      <c r="DD172" s="7">
        <f t="shared" si="145"/>
        <v>2.2182505302007483E-2</v>
      </c>
      <c r="DE172" s="7">
        <f t="shared" si="145"/>
        <v>7.7084596575646924E-2</v>
      </c>
      <c r="DF172" s="7">
        <f t="shared" si="145"/>
        <v>2.147607775756977E-3</v>
      </c>
      <c r="DG172" s="7">
        <f t="shared" si="145"/>
        <v>1.1725532598457944E-3</v>
      </c>
      <c r="DH172" s="7">
        <f t="shared" si="145"/>
        <v>0.15346322004179069</v>
      </c>
      <c r="DI172" s="7">
        <f t="shared" si="145"/>
        <v>-1.7274092679760877E-2</v>
      </c>
      <c r="DJ172" s="7">
        <f t="shared" si="145"/>
        <v>8.7585509257774585E-2</v>
      </c>
      <c r="DK172" s="7">
        <f t="shared" si="145"/>
        <v>0.13322907764874761</v>
      </c>
      <c r="DL172" s="7">
        <f t="shared" si="145"/>
        <v>-0.30261342209656217</v>
      </c>
      <c r="DM172" s="7">
        <f t="shared" si="145"/>
        <v>0.21644860203332378</v>
      </c>
      <c r="DN172" s="7">
        <f t="shared" si="145"/>
        <v>0.19816910141207983</v>
      </c>
      <c r="DO172" s="7">
        <f t="shared" si="145"/>
        <v>-0.41945063803370775</v>
      </c>
      <c r="DP172" s="7">
        <f t="shared" si="145"/>
        <v>0.27052222773887469</v>
      </c>
      <c r="DQ172" s="7">
        <f t="shared" si="145"/>
        <v>0.21013833932704648</v>
      </c>
      <c r="DR172" s="7">
        <f t="shared" si="150"/>
        <v>0.38055312298458699</v>
      </c>
      <c r="DS172" s="7">
        <f t="shared" si="150"/>
        <v>-0.4870416262438767</v>
      </c>
      <c r="DT172" s="7">
        <f t="shared" si="150"/>
        <v>-0.33306468770302589</v>
      </c>
      <c r="DU172" s="7">
        <f t="shared" si="150"/>
        <v>-0.33316391545008583</v>
      </c>
      <c r="DV172" s="7">
        <f t="shared" si="150"/>
        <v>0.35622854616867344</v>
      </c>
      <c r="DW172" s="7">
        <f t="shared" si="150"/>
        <v>0.46134729702665694</v>
      </c>
      <c r="DX172" s="7">
        <f t="shared" si="150"/>
        <v>0.41252156597708822</v>
      </c>
      <c r="DY172" s="7">
        <f t="shared" si="150"/>
        <v>0.4040488592879613</v>
      </c>
      <c r="DZ172" s="7">
        <f t="shared" si="150"/>
        <v>-0.25683152456942393</v>
      </c>
      <c r="EA172" s="7">
        <f t="shared" si="150"/>
        <v>-0.47634948361128737</v>
      </c>
      <c r="EB172" s="7">
        <f t="shared" si="150"/>
        <v>0.37630139756696901</v>
      </c>
      <c r="EC172" s="7">
        <f t="shared" si="150"/>
        <v>0.37523107709671932</v>
      </c>
      <c r="ED172" s="7">
        <f t="shared" si="150"/>
        <v>0.36609709170606108</v>
      </c>
      <c r="EE172" s="7">
        <f t="shared" si="150"/>
        <v>0.14735259410689652</v>
      </c>
      <c r="EF172" s="7">
        <f t="shared" si="150"/>
        <v>0.16402535557965511</v>
      </c>
      <c r="EG172" s="7">
        <f t="shared" si="150"/>
        <v>0.46180996915251005</v>
      </c>
      <c r="EH172" s="7">
        <f t="shared" si="137"/>
        <v>0.10375451752301881</v>
      </c>
      <c r="EI172" s="7">
        <f t="shared" si="137"/>
        <v>0.32595235777338405</v>
      </c>
      <c r="EJ172" s="7">
        <f t="shared" si="151"/>
        <v>0.32746830238859836</v>
      </c>
      <c r="EK172" s="7">
        <f t="shared" si="151"/>
        <v>0.22764658743971902</v>
      </c>
      <c r="EL172" s="7">
        <f t="shared" si="151"/>
        <v>0.1440255762196733</v>
      </c>
      <c r="EM172" s="7">
        <f t="shared" si="151"/>
        <v>0.37203773332767653</v>
      </c>
      <c r="EN172" s="7">
        <f t="shared" si="151"/>
        <v>0.23486602295582187</v>
      </c>
      <c r="EO172" s="7">
        <f t="shared" si="151"/>
        <v>0.47779573973577077</v>
      </c>
      <c r="EP172" s="7">
        <f t="shared" si="151"/>
        <v>0.28790392363789014</v>
      </c>
      <c r="EQ172" s="7">
        <f t="shared" si="151"/>
        <v>-2.5766742615848104E-3</v>
      </c>
      <c r="ER172" s="7">
        <f t="shared" si="151"/>
        <v>0.37498154088133129</v>
      </c>
      <c r="ES172" s="7">
        <f t="shared" si="151"/>
        <v>0.29668801629066516</v>
      </c>
      <c r="ET172" s="7">
        <f t="shared" si="151"/>
        <v>0.11171018384544174</v>
      </c>
      <c r="EU172" s="7">
        <f t="shared" si="151"/>
        <v>0.45889823889371395</v>
      </c>
      <c r="EV172" s="7">
        <f t="shared" si="151"/>
        <v>0.1897572662240225</v>
      </c>
      <c r="EW172" s="7">
        <f t="shared" si="151"/>
        <v>0.16740867495095191</v>
      </c>
      <c r="EX172" s="7">
        <f t="shared" si="151"/>
        <v>0.43686937271177423</v>
      </c>
      <c r="EY172" s="7">
        <f t="shared" si="151"/>
        <v>-0.10956716954012136</v>
      </c>
      <c r="EZ172" s="7">
        <f t="shared" si="143"/>
        <v>0.4703857574265975</v>
      </c>
      <c r="FA172" s="7">
        <f t="shared" si="143"/>
        <v>0.48036043113350835</v>
      </c>
      <c r="FB172" s="7">
        <f t="shared" si="143"/>
        <v>-0.24918706923270773</v>
      </c>
      <c r="FC172" s="7">
        <f t="shared" si="143"/>
        <v>-0.16812229824057634</v>
      </c>
      <c r="FD172" s="7">
        <f t="shared" si="143"/>
        <v>-0.18187833456027447</v>
      </c>
      <c r="FE172" s="7">
        <f t="shared" si="143"/>
        <v>-8.2614416799898227E-2</v>
      </c>
      <c r="FF172" s="7">
        <f t="shared" si="143"/>
        <v>-7.8049528913779032E-2</v>
      </c>
      <c r="FG172" s="7">
        <f t="shared" si="143"/>
        <v>-0.11480821968146537</v>
      </c>
      <c r="FH172" s="7">
        <f t="shared" si="143"/>
        <v>-0.35438755239219688</v>
      </c>
      <c r="FI172" s="7">
        <f t="shared" si="143"/>
        <v>0.10904075361131405</v>
      </c>
      <c r="FJ172" s="7">
        <f t="shared" si="143"/>
        <v>0.2259824816671534</v>
      </c>
      <c r="FK172" s="7">
        <f t="shared" si="143"/>
        <v>-0.31765160178872875</v>
      </c>
      <c r="FL172" s="7">
        <f t="shared" si="143"/>
        <v>0.44807896771848021</v>
      </c>
      <c r="FM172" s="7">
        <f t="shared" si="143"/>
        <v>-0.49996849393159692</v>
      </c>
      <c r="FN172" s="7">
        <f t="shared" si="143"/>
        <v>-1.8571313791579058E-2</v>
      </c>
      <c r="FO172" s="7">
        <f t="shared" si="143"/>
        <v>0.38534385483167455</v>
      </c>
      <c r="FP172" s="7">
        <f t="shared" si="140"/>
        <v>-0.30515834467315983</v>
      </c>
      <c r="FQ172" s="7">
        <f t="shared" si="140"/>
        <v>-0.20760578287343279</v>
      </c>
      <c r="FR172" s="7">
        <f t="shared" si="140"/>
        <v>-8.6686236128151961E-2</v>
      </c>
      <c r="FS172" s="7">
        <f t="shared" si="140"/>
        <v>0.12961349421228263</v>
      </c>
      <c r="FT172" s="7">
        <f t="shared" si="140"/>
        <v>0.32296113946321103</v>
      </c>
      <c r="FU172" s="7">
        <f t="shared" si="140"/>
        <v>-0.11926111913632054</v>
      </c>
      <c r="FV172" s="7">
        <f t="shared" si="140"/>
        <v>-0.32318478278383056</v>
      </c>
      <c r="FW172" s="7">
        <f t="shared" si="140"/>
        <v>0</v>
      </c>
      <c r="FX172" s="7">
        <f t="shared" si="140"/>
        <v>0.49659793557305587</v>
      </c>
      <c r="FY172" s="7">
        <f t="shared" si="140"/>
        <v>0.22285355139962312</v>
      </c>
      <c r="FZ172" s="7">
        <f t="shared" si="140"/>
        <v>-4.6610608118387908E-2</v>
      </c>
      <c r="GA172" s="7">
        <f t="shared" si="140"/>
        <v>0.26867086542131347</v>
      </c>
      <c r="GB172" s="7">
        <f t="shared" si="140"/>
        <v>-0.38060338114661363</v>
      </c>
      <c r="GC172" s="7">
        <f t="shared" si="140"/>
        <v>8.1579796526170867E-2</v>
      </c>
      <c r="GD172" s="7">
        <f t="shared" si="140"/>
        <v>-2.0516546633814414E-2</v>
      </c>
      <c r="GE172" s="7">
        <f t="shared" si="140"/>
        <v>-4.1783162474956725E-2</v>
      </c>
      <c r="GF172" s="7">
        <f t="shared" si="130"/>
        <v>-2.5026727090420309E-2</v>
      </c>
      <c r="GG172" s="7">
        <f t="shared" si="130"/>
        <v>0.4582065732095657</v>
      </c>
      <c r="GH172" s="7">
        <f t="shared" si="130"/>
        <v>-0.23921513499590219</v>
      </c>
      <c r="GI172" s="7">
        <f t="shared" si="130"/>
        <v>-0.12496261652431961</v>
      </c>
      <c r="GJ172" s="7">
        <f t="shared" si="130"/>
        <v>0.23207875630322405</v>
      </c>
      <c r="GK172" s="7">
        <f t="shared" si="130"/>
        <v>9.1381200576217125E-2</v>
      </c>
    </row>
    <row r="173" spans="6:193">
      <c r="F173" s="20">
        <v>171</v>
      </c>
      <c r="G173">
        <f>'Class data q'!J172</f>
        <v>-1.424945022413721E-18</v>
      </c>
      <c r="H173" s="20">
        <f>'Class data q'!K172</f>
        <v>-5.4393993024084158E-19</v>
      </c>
      <c r="J173" s="89">
        <v>-4.9824598236769187E-18</v>
      </c>
      <c r="K173" s="7">
        <f t="shared" si="119"/>
        <v>5.7096203701144835E-2</v>
      </c>
      <c r="L173" s="7">
        <f t="shared" si="147"/>
        <v>0.21792888745094258</v>
      </c>
      <c r="M173" s="7">
        <f t="shared" si="147"/>
        <v>0.25020526458523829</v>
      </c>
      <c r="N173" s="7">
        <f t="shared" si="147"/>
        <v>-0.4776398234366086</v>
      </c>
      <c r="O173" s="7">
        <f t="shared" si="147"/>
        <v>0.18317612094604765</v>
      </c>
      <c r="P173" s="7">
        <f t="shared" si="147"/>
        <v>0.41086551815800476</v>
      </c>
      <c r="Q173" s="7">
        <f t="shared" si="147"/>
        <v>0.22755946009969819</v>
      </c>
      <c r="R173" s="7">
        <f t="shared" si="147"/>
        <v>0.37062096046162196</v>
      </c>
      <c r="S173" s="7">
        <f t="shared" si="147"/>
        <v>0.20559849840613609</v>
      </c>
      <c r="T173" s="7">
        <f t="shared" si="147"/>
        <v>6.6754510499579409E-2</v>
      </c>
      <c r="U173" s="7">
        <f t="shared" si="147"/>
        <v>0.24604612083949318</v>
      </c>
      <c r="V173" s="7">
        <f t="shared" si="147"/>
        <v>0.15441892592208431</v>
      </c>
      <c r="W173" s="7">
        <f t="shared" si="147"/>
        <v>-6.8612650414873078E-2</v>
      </c>
      <c r="X173" s="7">
        <f t="shared" si="147"/>
        <v>8.6795033927226942E-2</v>
      </c>
      <c r="Y173" s="7">
        <f t="shared" si="147"/>
        <v>1.4282710848714101E-2</v>
      </c>
      <c r="Z173" s="7">
        <f t="shared" si="147"/>
        <v>-0.26832614185109704</v>
      </c>
      <c r="AA173" s="7">
        <f t="shared" si="148"/>
        <v>4.5725385963712589E-2</v>
      </c>
      <c r="AB173" s="7">
        <f t="shared" si="148"/>
        <v>0.10731194070556965</v>
      </c>
      <c r="AC173" s="7">
        <f t="shared" si="148"/>
        <v>9.2623122272508268E-2</v>
      </c>
      <c r="AD173" s="7">
        <f t="shared" si="148"/>
        <v>8.5326525641397574E-2</v>
      </c>
      <c r="AE173" s="7">
        <f t="shared" si="148"/>
        <v>0.19232867581048918</v>
      </c>
      <c r="AF173" s="7">
        <f t="shared" si="148"/>
        <v>-0.3076874284195138</v>
      </c>
      <c r="AG173" s="7">
        <f t="shared" si="148"/>
        <v>-9.8323222260304766E-3</v>
      </c>
      <c r="AH173" s="7">
        <f t="shared" si="148"/>
        <v>9.2939427462155083E-2</v>
      </c>
      <c r="AI173" s="7">
        <f t="shared" si="148"/>
        <v>-0.246804383204136</v>
      </c>
      <c r="AJ173" s="7">
        <f t="shared" si="148"/>
        <v>9.752668659453434E-2</v>
      </c>
      <c r="AK173" s="7">
        <f t="shared" si="148"/>
        <v>-0.15618662398501204</v>
      </c>
      <c r="AL173" s="7">
        <f t="shared" si="148"/>
        <v>0.28028781009692239</v>
      </c>
      <c r="AM173" s="7">
        <f t="shared" si="148"/>
        <v>0.24495838043122831</v>
      </c>
      <c r="AN173" s="7">
        <f t="shared" si="148"/>
        <v>0.34218826225411192</v>
      </c>
      <c r="AO173" s="7">
        <f t="shared" si="148"/>
        <v>0.14765445064968424</v>
      </c>
      <c r="AP173" s="7">
        <f t="shared" si="148"/>
        <v>0.13423131877244024</v>
      </c>
      <c r="AQ173" s="7">
        <f t="shared" si="146"/>
        <v>0.10049707588901441</v>
      </c>
      <c r="AR173" s="7">
        <f t="shared" si="146"/>
        <v>0.14765445064968424</v>
      </c>
      <c r="AS173" s="7">
        <f t="shared" si="146"/>
        <v>0.15436601658830626</v>
      </c>
      <c r="AT173" s="7">
        <f t="shared" si="146"/>
        <v>0.14765445064968424</v>
      </c>
      <c r="AU173" s="7">
        <f t="shared" si="146"/>
        <v>0.13423131877244024</v>
      </c>
      <c r="AV173" s="7">
        <f t="shared" si="146"/>
        <v>0.14765445064968424</v>
      </c>
      <c r="AW173" s="7">
        <f t="shared" si="146"/>
        <v>0.13423131877244024</v>
      </c>
      <c r="AX173" s="7">
        <f t="shared" si="146"/>
        <v>0.13423131877244024</v>
      </c>
      <c r="AY173" s="7">
        <f t="shared" si="146"/>
        <v>0.14765445064968424</v>
      </c>
      <c r="AZ173" s="7">
        <f t="shared" si="146"/>
        <v>0.13423131877244024</v>
      </c>
      <c r="BA173" s="7">
        <f t="shared" si="146"/>
        <v>0.10049707588901441</v>
      </c>
      <c r="BB173" s="7">
        <f t="shared" si="146"/>
        <v>0.14094288471106226</v>
      </c>
      <c r="BC173" s="7">
        <f t="shared" si="146"/>
        <v>9.1758199724752257E-2</v>
      </c>
      <c r="BD173" s="7">
        <f t="shared" si="146"/>
        <v>0.14765445064968424</v>
      </c>
      <c r="BE173" s="7">
        <f t="shared" si="146"/>
        <v>0.14094288471106226</v>
      </c>
      <c r="BF173" s="7">
        <f t="shared" si="146"/>
        <v>0.14765445064968424</v>
      </c>
      <c r="BG173" s="7">
        <f t="shared" si="141"/>
        <v>0.10049707588901441</v>
      </c>
      <c r="BH173" s="7">
        <f t="shared" si="141"/>
        <v>0.10049707588901441</v>
      </c>
      <c r="BI173" s="7">
        <f t="shared" si="141"/>
        <v>9.1758199724752257E-2</v>
      </c>
      <c r="BJ173" s="7">
        <f t="shared" si="141"/>
        <v>0.15875973225703918</v>
      </c>
      <c r="BK173" s="7">
        <f t="shared" si="141"/>
        <v>0.37100269095606508</v>
      </c>
      <c r="BL173" s="7">
        <f t="shared" si="141"/>
        <v>4.5764338126172553E-2</v>
      </c>
      <c r="BM173" s="7">
        <f t="shared" si="141"/>
        <v>0.108817989339557</v>
      </c>
      <c r="BN173" s="7">
        <f t="shared" si="141"/>
        <v>-2.0727863869751673E-12</v>
      </c>
      <c r="BO173" s="7">
        <f t="shared" si="141"/>
        <v>-8.4077189654863105E-13</v>
      </c>
      <c r="BP173" s="7">
        <f t="shared" si="141"/>
        <v>-1.9862333999753901E-11</v>
      </c>
      <c r="BQ173" s="7">
        <f t="shared" si="141"/>
        <v>-1.2144552030690647E-10</v>
      </c>
      <c r="BR173" s="7">
        <f t="shared" si="141"/>
        <v>-5.6373528067865664E-10</v>
      </c>
      <c r="BS173" s="7">
        <f t="shared" si="141"/>
        <v>6.0768038483036506E-13</v>
      </c>
      <c r="BT173" s="7">
        <f t="shared" si="141"/>
        <v>-7.4840134089981802E-13</v>
      </c>
      <c r="BU173" s="7">
        <f t="shared" si="141"/>
        <v>5.7096203701144835E-2</v>
      </c>
      <c r="BV173" s="7">
        <f t="shared" ref="BG173:BV180" si="152">IF(MOD(BV$3/$J173,1)&gt;0.5,-(1-MOD(BV$3/$J173,1)),MOD(BV$3/$J173,1))</f>
        <v>0.21792888745094258</v>
      </c>
      <c r="BW173" s="7">
        <f t="shared" si="139"/>
        <v>0.25020526458523829</v>
      </c>
      <c r="BX173" s="7">
        <f t="shared" si="139"/>
        <v>-0.4776398234366086</v>
      </c>
      <c r="BY173" s="7">
        <f t="shared" si="139"/>
        <v>0.18317612094604765</v>
      </c>
      <c r="BZ173" s="7">
        <f t="shared" si="139"/>
        <v>4.997225435915302E-2</v>
      </c>
      <c r="CA173" s="7">
        <f t="shared" si="139"/>
        <v>6.3807516300572159E-2</v>
      </c>
      <c r="CB173" s="7">
        <f t="shared" si="139"/>
        <v>8.9016755977455106E-2</v>
      </c>
      <c r="CC173" s="7">
        <f t="shared" si="139"/>
        <v>0.11700595052334424</v>
      </c>
      <c r="CD173" s="7">
        <f t="shared" si="139"/>
        <v>0.16250377252091494</v>
      </c>
      <c r="CE173" s="7">
        <f t="shared" si="139"/>
        <v>7.3769881775828966E-2</v>
      </c>
      <c r="CF173" s="7">
        <f t="shared" si="139"/>
        <v>0.22414564276887017</v>
      </c>
      <c r="CG173" s="7">
        <f t="shared" si="139"/>
        <v>9.0558100849524537E-2</v>
      </c>
      <c r="CH173" s="7">
        <f t="shared" si="139"/>
        <v>0.10308799236214758</v>
      </c>
      <c r="CI173" s="7">
        <f t="shared" si="139"/>
        <v>0.26355653268091739</v>
      </c>
      <c r="CJ173" s="7">
        <f t="shared" si="139"/>
        <v>0.34932752034698167</v>
      </c>
      <c r="CK173" s="7">
        <f t="shared" si="139"/>
        <v>5.9644658494722336E-2</v>
      </c>
      <c r="CL173" s="7">
        <f t="shared" si="149"/>
        <v>0.22642562519479059</v>
      </c>
      <c r="CM173" s="7">
        <f t="shared" si="149"/>
        <v>5.0820607737415591E-2</v>
      </c>
      <c r="CN173" s="7">
        <f t="shared" si="149"/>
        <v>-0.10472644319364122</v>
      </c>
      <c r="CO173" s="7">
        <f t="shared" si="149"/>
        <v>0.31363714239762297</v>
      </c>
      <c r="CP173" s="7">
        <f t="shared" si="149"/>
        <v>-0.13211819581290885</v>
      </c>
      <c r="CQ173" s="7">
        <f t="shared" si="149"/>
        <v>5.1208313434383257E-3</v>
      </c>
      <c r="CR173" s="7">
        <f t="shared" si="149"/>
        <v>2.4627077464813851E-3</v>
      </c>
      <c r="CS173" s="7">
        <f t="shared" si="149"/>
        <v>-0.35448072293130051</v>
      </c>
      <c r="CT173" s="7">
        <f t="shared" si="149"/>
        <v>-0.17167090242076455</v>
      </c>
      <c r="CU173" s="7">
        <f t="shared" si="149"/>
        <v>0.48612292944185675</v>
      </c>
      <c r="CV173" s="7">
        <f t="shared" si="149"/>
        <v>-3.3505551871050088E-2</v>
      </c>
      <c r="CW173" s="7">
        <f t="shared" si="149"/>
        <v>0.28029435751775506</v>
      </c>
      <c r="CX173" s="7">
        <f t="shared" si="149"/>
        <v>0.1410744450062926</v>
      </c>
      <c r="CY173" s="7">
        <f t="shared" si="149"/>
        <v>0.1419631738109772</v>
      </c>
      <c r="CZ173" s="7">
        <f t="shared" si="149"/>
        <v>0.37219690153067569</v>
      </c>
      <c r="DA173" s="7">
        <f t="shared" si="149"/>
        <v>0.19518900823008481</v>
      </c>
      <c r="DB173" s="7">
        <f t="shared" si="145"/>
        <v>0.11548534973381833</v>
      </c>
      <c r="DC173" s="7">
        <f t="shared" si="145"/>
        <v>5.1063303914973754E-3</v>
      </c>
      <c r="DD173" s="7">
        <f t="shared" si="145"/>
        <v>6.344025166957608E-3</v>
      </c>
      <c r="DE173" s="7">
        <f t="shared" si="145"/>
        <v>2.2045599178394975E-2</v>
      </c>
      <c r="DF173" s="7">
        <f t="shared" si="145"/>
        <v>6.141992346068827E-4</v>
      </c>
      <c r="DG173" s="7">
        <f t="shared" si="145"/>
        <v>3.3534117489365421E-4</v>
      </c>
      <c r="DH173" s="7">
        <f t="shared" si="145"/>
        <v>4.3889295500782154E-2</v>
      </c>
      <c r="DI173" s="7">
        <f t="shared" si="145"/>
        <v>-4.9402570721731598E-3</v>
      </c>
      <c r="DJ173" s="7">
        <f t="shared" si="145"/>
        <v>2.5048779090873722E-2</v>
      </c>
      <c r="DK173" s="7">
        <f t="shared" si="145"/>
        <v>3.8102487075601606E-2</v>
      </c>
      <c r="DL173" s="7">
        <f t="shared" si="145"/>
        <v>0.19944717429719111</v>
      </c>
      <c r="DM173" s="7">
        <f t="shared" si="145"/>
        <v>6.1902628217919517E-2</v>
      </c>
      <c r="DN173" s="7">
        <f t="shared" si="145"/>
        <v>5.6674832240785497E-2</v>
      </c>
      <c r="DO173" s="7">
        <f t="shared" si="145"/>
        <v>0.16603263305168836</v>
      </c>
      <c r="DP173" s="7">
        <f t="shared" si="145"/>
        <v>7.7367267476390278E-2</v>
      </c>
      <c r="DQ173" s="7">
        <f t="shared" si="145"/>
        <v>6.0097941827734619E-2</v>
      </c>
      <c r="DR173" s="7">
        <f t="shared" si="150"/>
        <v>0.10883525357976805</v>
      </c>
      <c r="DS173" s="7">
        <f t="shared" si="150"/>
        <v>0.14670213253216222</v>
      </c>
      <c r="DT173" s="7">
        <f t="shared" si="150"/>
        <v>0.19073834755544186</v>
      </c>
      <c r="DU173" s="7">
        <f t="shared" si="150"/>
        <v>0.19070996918627039</v>
      </c>
      <c r="DV173" s="7">
        <f t="shared" si="150"/>
        <v>0.10187861250632789</v>
      </c>
      <c r="DW173" s="7">
        <f t="shared" si="150"/>
        <v>0.13194176325881946</v>
      </c>
      <c r="DX173" s="7">
        <f t="shared" si="150"/>
        <v>0.11797798133444251</v>
      </c>
      <c r="DY173" s="7">
        <f t="shared" si="150"/>
        <v>0.11555485266902496</v>
      </c>
      <c r="DZ173" s="7">
        <f t="shared" si="150"/>
        <v>0.21254044334633473</v>
      </c>
      <c r="EA173" s="7">
        <f t="shared" si="150"/>
        <v>0.43575227820381418</v>
      </c>
      <c r="EB173" s="7">
        <f t="shared" si="150"/>
        <v>0.10761929295290772</v>
      </c>
      <c r="EC173" s="7">
        <f t="shared" si="150"/>
        <v>0.10731318956613833</v>
      </c>
      <c r="ED173" s="7">
        <f t="shared" si="150"/>
        <v>0.10470094030014966</v>
      </c>
      <c r="EE173" s="7">
        <f t="shared" si="150"/>
        <v>4.2141703685112705E-2</v>
      </c>
      <c r="EF173" s="7">
        <f t="shared" si="150"/>
        <v>4.6909984677083856E-2</v>
      </c>
      <c r="EG173" s="7">
        <f t="shared" si="150"/>
        <v>0.13207408391288894</v>
      </c>
      <c r="EH173" s="7">
        <f t="shared" si="137"/>
        <v>2.9672990556752279E-2</v>
      </c>
      <c r="EI173" s="7">
        <f t="shared" si="137"/>
        <v>9.321985649458546E-2</v>
      </c>
      <c r="EJ173" s="7">
        <f t="shared" si="151"/>
        <v>9.3653404944577856E-2</v>
      </c>
      <c r="EK173" s="7">
        <f t="shared" si="151"/>
        <v>6.510516554497997E-2</v>
      </c>
      <c r="EL173" s="7">
        <f t="shared" si="151"/>
        <v>4.1190202269014667E-2</v>
      </c>
      <c r="EM173" s="7">
        <f t="shared" si="151"/>
        <v>0.10639991791527023</v>
      </c>
      <c r="EN173" s="7">
        <f t="shared" si="151"/>
        <v>6.7169868335842792E-2</v>
      </c>
      <c r="EO173" s="7">
        <f t="shared" si="151"/>
        <v>0.13664589081714509</v>
      </c>
      <c r="EP173" s="7">
        <f t="shared" si="151"/>
        <v>8.2338298238086013E-2</v>
      </c>
      <c r="EQ173" s="7">
        <f t="shared" si="151"/>
        <v>0.28525536653528566</v>
      </c>
      <c r="ER173" s="7">
        <f t="shared" si="151"/>
        <v>0.10724182413608722</v>
      </c>
      <c r="ES173" s="7">
        <f t="shared" si="151"/>
        <v>8.4850480883796861E-2</v>
      </c>
      <c r="ET173" s="7">
        <f t="shared" si="151"/>
        <v>0.31794052514168858</v>
      </c>
      <c r="EU173" s="7">
        <f t="shared" si="151"/>
        <v>0.4172336270211221</v>
      </c>
      <c r="EV173" s="7">
        <f t="shared" si="151"/>
        <v>5.4269112354470135E-2</v>
      </c>
      <c r="EW173" s="7">
        <f t="shared" si="151"/>
        <v>4.7877587882724462E-2</v>
      </c>
      <c r="EX173" s="7">
        <f t="shared" si="151"/>
        <v>0.12494126598521139</v>
      </c>
      <c r="EY173" s="7">
        <f t="shared" si="151"/>
        <v>0.25465691133686091</v>
      </c>
      <c r="EZ173" s="7">
        <f t="shared" si="143"/>
        <v>0.13452669311534848</v>
      </c>
      <c r="FA173" s="7">
        <f t="shared" si="143"/>
        <v>0.42337164821636625</v>
      </c>
      <c r="FB173" s="7">
        <f t="shared" si="143"/>
        <v>0.21472669852281484</v>
      </c>
      <c r="FC173" s="7">
        <f t="shared" si="143"/>
        <v>-4.8081678631152869E-2</v>
      </c>
      <c r="FD173" s="7">
        <f t="shared" si="143"/>
        <v>-5.2015798759678211E-2</v>
      </c>
      <c r="FE173" s="7">
        <f t="shared" si="143"/>
        <v>-2.3627085047271401E-2</v>
      </c>
      <c r="FF173" s="7">
        <f t="shared" si="143"/>
        <v>-2.2321562373452397E-2</v>
      </c>
      <c r="FG173" s="7">
        <f t="shared" si="143"/>
        <v>-3.2834263989419576E-2</v>
      </c>
      <c r="FH173" s="7">
        <f t="shared" si="143"/>
        <v>-8.1892819571887543E-2</v>
      </c>
      <c r="FI173" s="7">
        <f t="shared" si="143"/>
        <v>0.16931613024577441</v>
      </c>
      <c r="FJ173" s="7">
        <f t="shared" si="143"/>
        <v>-0.22330895961556019</v>
      </c>
      <c r="FK173" s="7">
        <f t="shared" si="143"/>
        <v>-0.23870686287145482</v>
      </c>
      <c r="FL173" s="7">
        <f t="shared" si="143"/>
        <v>0.27795401033084577</v>
      </c>
      <c r="FM173" s="7">
        <f t="shared" si="143"/>
        <v>-0.4211956895394886</v>
      </c>
      <c r="FN173" s="7">
        <f t="shared" si="143"/>
        <v>-1.1149037170284259E-2</v>
      </c>
      <c r="FO173" s="7">
        <f t="shared" si="143"/>
        <v>-3.9601520880678365E-2</v>
      </c>
      <c r="FP173" s="7">
        <f t="shared" si="140"/>
        <v>0.19677341780509572</v>
      </c>
      <c r="FQ173" s="7">
        <f t="shared" si="140"/>
        <v>0.22078084034514056</v>
      </c>
      <c r="FR173" s="7">
        <f t="shared" si="140"/>
        <v>-0.17070662409779214</v>
      </c>
      <c r="FS173" s="7">
        <f t="shared" si="140"/>
        <v>0.46313797890693031</v>
      </c>
      <c r="FT173" s="7">
        <f t="shared" si="140"/>
        <v>0.23633349304564044</v>
      </c>
      <c r="FU173" s="7">
        <f t="shared" si="140"/>
        <v>-3.4107758836955049E-2</v>
      </c>
      <c r="FV173" s="7">
        <f t="shared" si="140"/>
        <v>0.19356392404471479</v>
      </c>
      <c r="FW173" s="7">
        <f t="shared" si="140"/>
        <v>0.28599227547050254</v>
      </c>
      <c r="FX173" s="7">
        <f t="shared" si="140"/>
        <v>0</v>
      </c>
      <c r="FY173" s="7">
        <f t="shared" si="140"/>
        <v>6.3734394261460825E-2</v>
      </c>
      <c r="FZ173" s="7">
        <f t="shared" si="140"/>
        <v>-0.15535344746533386</v>
      </c>
      <c r="GA173" s="7">
        <f t="shared" si="140"/>
        <v>-0.27528645345731206</v>
      </c>
      <c r="GB173" s="7">
        <f t="shared" si="140"/>
        <v>7.0146184139446177E-2</v>
      </c>
      <c r="GC173" s="7">
        <f t="shared" si="140"/>
        <v>-0.34630640861252004</v>
      </c>
      <c r="GD173" s="7">
        <f t="shared" si="140"/>
        <v>0.33655662212592574</v>
      </c>
      <c r="GE173" s="7">
        <f t="shared" si="140"/>
        <v>3.4752617331868407E-2</v>
      </c>
      <c r="GF173" s="7">
        <f t="shared" si="130"/>
        <v>0.20102728493993993</v>
      </c>
      <c r="GG173" s="7">
        <f t="shared" si="130"/>
        <v>-0.22497256169108937</v>
      </c>
      <c r="GH173" s="7">
        <f t="shared" si="130"/>
        <v>-0.38551121711292069</v>
      </c>
      <c r="GI173" s="7">
        <f t="shared" si="130"/>
        <v>-0.46764564869456882</v>
      </c>
      <c r="GJ173" s="7">
        <f t="shared" si="130"/>
        <v>-2.8948162940537259E-2</v>
      </c>
      <c r="GK173" s="7">
        <f t="shared" si="130"/>
        <v>-0.25791202968896565</v>
      </c>
    </row>
    <row r="174" spans="6:193">
      <c r="F174" s="20">
        <v>172</v>
      </c>
      <c r="G174">
        <f>'Class data q'!J173</f>
        <v>-4.9824598236769187E-18</v>
      </c>
      <c r="H174" s="20">
        <f>'Class data q'!K173</f>
        <v>-1.8220097900396173E-18</v>
      </c>
      <c r="J174" s="88">
        <v>-3.1755405879411331E-19</v>
      </c>
      <c r="K174" s="7">
        <f t="shared" si="119"/>
        <v>-0.10415397584362063</v>
      </c>
      <c r="L174" s="7">
        <f t="shared" si="147"/>
        <v>0.41932938998246216</v>
      </c>
      <c r="M174" s="7">
        <f t="shared" si="147"/>
        <v>-7.4250528548077455E-2</v>
      </c>
      <c r="N174" s="7">
        <f t="shared" si="147"/>
        <v>0.19589144317410323</v>
      </c>
      <c r="O174" s="7">
        <f t="shared" si="147"/>
        <v>-0.12594552645162027</v>
      </c>
      <c r="P174" s="7">
        <f t="shared" si="147"/>
        <v>-0.49828025560702827</v>
      </c>
      <c r="Q174" s="7">
        <f t="shared" si="147"/>
        <v>0.21508816993923574</v>
      </c>
      <c r="R174" s="7">
        <f t="shared" si="147"/>
        <v>-0.14487581012053852</v>
      </c>
      <c r="S174" s="7">
        <f t="shared" si="147"/>
        <v>0.49390260622323012</v>
      </c>
      <c r="T174" s="7">
        <f t="shared" si="147"/>
        <v>4.7385972254306186E-2</v>
      </c>
      <c r="U174" s="7">
        <f t="shared" si="147"/>
        <v>-0.13950797382452951</v>
      </c>
      <c r="V174" s="7">
        <f t="shared" si="147"/>
        <v>0.42285076545332423</v>
      </c>
      <c r="W174" s="7">
        <f t="shared" si="147"/>
        <v>-7.6540401928038682E-2</v>
      </c>
      <c r="X174" s="7">
        <f t="shared" si="147"/>
        <v>0.36182409722391484</v>
      </c>
      <c r="Y174" s="7">
        <f t="shared" si="147"/>
        <v>0.22409738123690978</v>
      </c>
      <c r="Z174" s="7">
        <f t="shared" si="147"/>
        <v>-0.21006812664335062</v>
      </c>
      <c r="AA174" s="7">
        <f t="shared" si="148"/>
        <v>-0.2825634181736939</v>
      </c>
      <c r="AB174" s="7">
        <f t="shared" si="148"/>
        <v>-0.31626326806624272</v>
      </c>
      <c r="AC174" s="7">
        <f t="shared" si="148"/>
        <v>0.45326747583943083</v>
      </c>
      <c r="AD174" s="7">
        <f t="shared" si="148"/>
        <v>0.33878303277439592</v>
      </c>
      <c r="AE174" s="7">
        <f t="shared" si="148"/>
        <v>1.7659115445414653E-2</v>
      </c>
      <c r="AF174" s="7">
        <f t="shared" si="148"/>
        <v>0.17234874536859746</v>
      </c>
      <c r="AG174" s="7">
        <f t="shared" si="148"/>
        <v>-0.15427027023579853</v>
      </c>
      <c r="AH174" s="7">
        <f t="shared" si="148"/>
        <v>0.45823034076208491</v>
      </c>
      <c r="AI174" s="7">
        <f t="shared" si="148"/>
        <v>-0.33269713332447282</v>
      </c>
      <c r="AJ174" s="7">
        <f t="shared" si="148"/>
        <v>0.49197402529352985</v>
      </c>
      <c r="AK174" s="7">
        <f t="shared" si="148"/>
        <v>0.40872153377380016</v>
      </c>
      <c r="AL174" s="7">
        <f t="shared" si="148"/>
        <v>0.38440189633325872</v>
      </c>
      <c r="AM174" s="7">
        <f t="shared" si="148"/>
        <v>-0.26695945931692222</v>
      </c>
      <c r="AN174" s="7">
        <f t="shared" si="148"/>
        <v>-9.3142180073982672E-2</v>
      </c>
      <c r="AO174" s="7">
        <f t="shared" si="148"/>
        <v>0.31671536790565424</v>
      </c>
      <c r="AP174" s="7">
        <f t="shared" si="148"/>
        <v>0.10610487991423145</v>
      </c>
      <c r="AQ174" s="7">
        <f t="shared" si="146"/>
        <v>-0.42318928337594031</v>
      </c>
      <c r="AR174" s="7">
        <f t="shared" si="146"/>
        <v>0.31671536790565424</v>
      </c>
      <c r="AS174" s="7">
        <f t="shared" si="146"/>
        <v>0.42202061190136586</v>
      </c>
      <c r="AT174" s="7">
        <f t="shared" si="146"/>
        <v>0.31671536790565424</v>
      </c>
      <c r="AU174" s="7">
        <f t="shared" si="146"/>
        <v>0.10610487991423145</v>
      </c>
      <c r="AV174" s="7">
        <f t="shared" si="146"/>
        <v>0.31671536790565424</v>
      </c>
      <c r="AW174" s="7">
        <f t="shared" si="146"/>
        <v>0.10610487991423145</v>
      </c>
      <c r="AX174" s="7">
        <f t="shared" si="146"/>
        <v>0.10610487991423145</v>
      </c>
      <c r="AY174" s="7">
        <f t="shared" si="146"/>
        <v>0.31671536790565424</v>
      </c>
      <c r="AZ174" s="7">
        <f t="shared" si="146"/>
        <v>0.10610487991423145</v>
      </c>
      <c r="BA174" s="7">
        <f t="shared" si="146"/>
        <v>-0.42318928337594031</v>
      </c>
      <c r="BB174" s="7">
        <f t="shared" si="146"/>
        <v>0.21141012390994307</v>
      </c>
      <c r="BC174" s="7">
        <f t="shared" si="146"/>
        <v>0.43969674126544556</v>
      </c>
      <c r="BD174" s="7">
        <f t="shared" si="146"/>
        <v>0.31671536790565424</v>
      </c>
      <c r="BE174" s="7">
        <f t="shared" si="146"/>
        <v>0.21141012390994307</v>
      </c>
      <c r="BF174" s="7">
        <f t="shared" si="146"/>
        <v>0.31671536790565424</v>
      </c>
      <c r="BG174" s="7">
        <f t="shared" si="152"/>
        <v>-0.42318928337594031</v>
      </c>
      <c r="BH174" s="7">
        <f t="shared" si="152"/>
        <v>-0.42318928337594031</v>
      </c>
      <c r="BI174" s="7">
        <f t="shared" si="152"/>
        <v>0.43969674126544556</v>
      </c>
      <c r="BJ174" s="7">
        <f t="shared" si="152"/>
        <v>0.49095851771574273</v>
      </c>
      <c r="BK174" s="7">
        <f t="shared" si="152"/>
        <v>-0.1789249704942355</v>
      </c>
      <c r="BL174" s="7">
        <f t="shared" si="152"/>
        <v>-0.28195225425017456</v>
      </c>
      <c r="BM174" s="7">
        <f t="shared" si="152"/>
        <v>-0.29263319122250575</v>
      </c>
      <c r="BN174" s="7">
        <f t="shared" si="152"/>
        <v>-3.2521874082647173E-11</v>
      </c>
      <c r="BO174" s="7">
        <f t="shared" si="152"/>
        <v>-1.3192003045503498E-11</v>
      </c>
      <c r="BP174" s="7">
        <f t="shared" si="152"/>
        <v>-3.1164282265905285E-10</v>
      </c>
      <c r="BQ174" s="7">
        <f t="shared" si="152"/>
        <v>-1.9054949840224822E-9</v>
      </c>
      <c r="BR174" s="7">
        <f t="shared" si="152"/>
        <v>-8.84507189713446E-9</v>
      </c>
      <c r="BS174" s="7">
        <f t="shared" si="152"/>
        <v>9.5345753556148532E-12</v>
      </c>
      <c r="BT174" s="7">
        <f t="shared" si="152"/>
        <v>-1.1741940753040581E-11</v>
      </c>
      <c r="BU174" s="7">
        <f t="shared" si="152"/>
        <v>-0.10415397584362063</v>
      </c>
      <c r="BV174" s="7">
        <f t="shared" si="152"/>
        <v>0.41932938998246216</v>
      </c>
      <c r="BW174" s="7">
        <f t="shared" si="139"/>
        <v>-7.4250528548077455E-2</v>
      </c>
      <c r="BX174" s="7">
        <f t="shared" si="139"/>
        <v>0.19589144317410323</v>
      </c>
      <c r="BY174" s="7">
        <f t="shared" si="139"/>
        <v>-0.12594552645162027</v>
      </c>
      <c r="BZ174" s="7">
        <f t="shared" si="139"/>
        <v>-0.21592956302135202</v>
      </c>
      <c r="CA174" s="7">
        <f t="shared" si="139"/>
        <v>1.1472932308944639E-3</v>
      </c>
      <c r="CB174" s="7">
        <f t="shared" si="139"/>
        <v>0.39668317254694818</v>
      </c>
      <c r="CC174" s="7">
        <f t="shared" si="139"/>
        <v>-0.16416313547525352</v>
      </c>
      <c r="CD174" s="7">
        <f t="shared" si="139"/>
        <v>-0.45029705853534097</v>
      </c>
      <c r="CE174" s="7">
        <f t="shared" si="139"/>
        <v>0.15745795705218524</v>
      </c>
      <c r="CF174" s="7">
        <f t="shared" si="139"/>
        <v>-0.4831290017545915</v>
      </c>
      <c r="CG174" s="7">
        <f t="shared" si="139"/>
        <v>0.42086705143887393</v>
      </c>
      <c r="CH174" s="7">
        <f t="shared" si="139"/>
        <v>-0.38253750495777039</v>
      </c>
      <c r="CI174" s="7">
        <f t="shared" si="139"/>
        <v>0.13523240841854012</v>
      </c>
      <c r="CJ174" s="7">
        <f t="shared" si="139"/>
        <v>0.4809891016445178</v>
      </c>
      <c r="CK174" s="7">
        <f t="shared" si="139"/>
        <v>-6.416842607715012E-2</v>
      </c>
      <c r="CL174" s="7">
        <f t="shared" si="149"/>
        <v>-0.4473558144145322</v>
      </c>
      <c r="CM174" s="7">
        <f t="shared" si="149"/>
        <v>0.48749658507118099</v>
      </c>
      <c r="CN174" s="7">
        <f t="shared" si="149"/>
        <v>-0.19259304914344</v>
      </c>
      <c r="CO174" s="7">
        <f t="shared" si="149"/>
        <v>-0.38888166084041131</v>
      </c>
      <c r="CP174" s="7">
        <f t="shared" si="149"/>
        <v>-0.38283435115526743</v>
      </c>
      <c r="CQ174" s="7">
        <f t="shared" si="149"/>
        <v>-0.46907663685202294</v>
      </c>
      <c r="CR174" s="7">
        <f t="shared" si="149"/>
        <v>-0.20089828849747704</v>
      </c>
      <c r="CS174" s="7">
        <f t="shared" si="149"/>
        <v>0.12827194090137795</v>
      </c>
      <c r="CT174" s="7">
        <f t="shared" si="149"/>
        <v>0.1372714325492268</v>
      </c>
      <c r="CU174" s="7">
        <f t="shared" si="149"/>
        <v>0.38778639737608955</v>
      </c>
      <c r="CV174" s="7">
        <f t="shared" si="149"/>
        <v>-4.7828893203671896E-3</v>
      </c>
      <c r="CW174" s="7">
        <f t="shared" si="149"/>
        <v>0.39785081141415368</v>
      </c>
      <c r="CX174" s="7">
        <f t="shared" si="149"/>
        <v>0.21347432012228396</v>
      </c>
      <c r="CY174" s="7">
        <f t="shared" si="149"/>
        <v>0.22741857761438089</v>
      </c>
      <c r="CZ174" s="7">
        <f t="shared" si="149"/>
        <v>-0.160187668783772</v>
      </c>
      <c r="DA174" s="7">
        <f t="shared" si="149"/>
        <v>6.2538061150327451E-2</v>
      </c>
      <c r="DB174" s="7">
        <f t="shared" si="145"/>
        <v>-0.18802153731850102</v>
      </c>
      <c r="DC174" s="7">
        <f t="shared" si="145"/>
        <v>8.0118913040099174E-2</v>
      </c>
      <c r="DD174" s="7">
        <f t="shared" si="145"/>
        <v>9.9538486879347965E-2</v>
      </c>
      <c r="DE174" s="7">
        <f t="shared" si="145"/>
        <v>0.34589799485590467</v>
      </c>
      <c r="DF174" s="7">
        <f t="shared" si="145"/>
        <v>9.6368568607904572E-3</v>
      </c>
      <c r="DG174" s="7">
        <f t="shared" si="145"/>
        <v>5.2615417276575529E-3</v>
      </c>
      <c r="DH174" s="7">
        <f t="shared" si="145"/>
        <v>-0.3113718893956553</v>
      </c>
      <c r="DI174" s="7">
        <f t="shared" si="145"/>
        <v>-7.7513203497415972E-2</v>
      </c>
      <c r="DJ174" s="7">
        <f t="shared" si="145"/>
        <v>0.39301823420671189</v>
      </c>
      <c r="DK174" s="7">
        <f t="shared" si="145"/>
        <v>-0.40216758130167751</v>
      </c>
      <c r="DL174" s="7">
        <f t="shared" si="145"/>
        <v>0.1293491780746967</v>
      </c>
      <c r="DM174" s="7">
        <f t="shared" si="145"/>
        <v>-2.8740620582769827E-2</v>
      </c>
      <c r="DN174" s="7">
        <f t="shared" si="145"/>
        <v>-0.11076534267689953</v>
      </c>
      <c r="DO174" s="7">
        <f t="shared" si="145"/>
        <v>-0.39492882962746423</v>
      </c>
      <c r="DP174" s="7">
        <f t="shared" si="145"/>
        <v>0.21390135378085851</v>
      </c>
      <c r="DQ174" s="7">
        <f t="shared" si="145"/>
        <v>-5.7056358279772734E-2</v>
      </c>
      <c r="DR174" s="7">
        <f t="shared" si="150"/>
        <v>-0.29236231330154805</v>
      </c>
      <c r="DS174" s="7">
        <f t="shared" si="150"/>
        <v>0.3017733867578416</v>
      </c>
      <c r="DT174" s="7">
        <f t="shared" si="150"/>
        <v>-7.2933183774162025E-3</v>
      </c>
      <c r="DU174" s="7">
        <f t="shared" si="150"/>
        <v>-7.7385782641745671E-3</v>
      </c>
      <c r="DV174" s="7">
        <f t="shared" si="150"/>
        <v>-0.40151281444072229</v>
      </c>
      <c r="DW174" s="7">
        <f t="shared" si="150"/>
        <v>7.0181489723556201E-2</v>
      </c>
      <c r="DX174" s="7">
        <f t="shared" si="150"/>
        <v>-0.14891185989066624</v>
      </c>
      <c r="DY174" s="7">
        <f t="shared" si="150"/>
        <v>-0.18693102824546415</v>
      </c>
      <c r="DZ174" s="7">
        <f t="shared" si="150"/>
        <v>0.33478408023177142</v>
      </c>
      <c r="EA174" s="7">
        <f t="shared" si="150"/>
        <v>-0.16299647540061901</v>
      </c>
      <c r="EB174" s="7">
        <f t="shared" si="150"/>
        <v>-0.31144087584145463</v>
      </c>
      <c r="EC174" s="7">
        <f t="shared" si="150"/>
        <v>-0.31624367329981951</v>
      </c>
      <c r="ED174" s="7">
        <f t="shared" si="150"/>
        <v>-0.35723016569939126</v>
      </c>
      <c r="EE174" s="7">
        <f t="shared" si="150"/>
        <v>-0.33879180663061348</v>
      </c>
      <c r="EF174" s="7">
        <f t="shared" si="150"/>
        <v>-0.26397692767514724</v>
      </c>
      <c r="EG174" s="7">
        <f t="shared" si="150"/>
        <v>7.2257616053818197E-2</v>
      </c>
      <c r="EH174" s="7">
        <f t="shared" si="137"/>
        <v>0.46557264567422219</v>
      </c>
      <c r="EI174" s="7">
        <f t="shared" si="137"/>
        <v>0.46263030463841748</v>
      </c>
      <c r="EJ174" s="7">
        <f t="shared" si="151"/>
        <v>0.46943272984408946</v>
      </c>
      <c r="EK174" s="7">
        <f t="shared" si="151"/>
        <v>2.1507559605819182E-2</v>
      </c>
      <c r="EL174" s="7">
        <f t="shared" si="151"/>
        <v>-0.35372097363884847</v>
      </c>
      <c r="EM174" s="7">
        <f t="shared" si="151"/>
        <v>-0.33057301088042856</v>
      </c>
      <c r="EN174" s="7">
        <f t="shared" si="151"/>
        <v>5.3902984631633011E-2</v>
      </c>
      <c r="EO174" s="7">
        <f t="shared" si="151"/>
        <v>0.14398979390273592</v>
      </c>
      <c r="EP174" s="7">
        <f t="shared" si="151"/>
        <v>0.29189740001772746</v>
      </c>
      <c r="EQ174" s="7">
        <f t="shared" si="151"/>
        <v>0.47568961532870535</v>
      </c>
      <c r="ER174" s="7">
        <f t="shared" si="151"/>
        <v>-0.31736340513187167</v>
      </c>
      <c r="ES174" s="7">
        <f t="shared" si="151"/>
        <v>0.33131383559888339</v>
      </c>
      <c r="ET174" s="7">
        <f t="shared" si="151"/>
        <v>-1.1476474736935138E-2</v>
      </c>
      <c r="EU174" s="7">
        <f t="shared" si="151"/>
        <v>-0.45355624924458393</v>
      </c>
      <c r="EV174" s="7">
        <f t="shared" si="151"/>
        <v>-0.14851136527886</v>
      </c>
      <c r="EW174" s="7">
        <f t="shared" si="151"/>
        <v>-0.24879512173107321</v>
      </c>
      <c r="EX174" s="7">
        <f t="shared" si="151"/>
        <v>-3.9657120256630485E-2</v>
      </c>
      <c r="EY174" s="7">
        <f t="shared" si="151"/>
        <v>-4.403677358742808E-3</v>
      </c>
      <c r="EZ174" s="7">
        <f t="shared" si="143"/>
        <v>0.11073933743643716</v>
      </c>
      <c r="FA174" s="7">
        <f t="shared" si="143"/>
        <v>-0.35724998845133182</v>
      </c>
      <c r="FB174" s="7">
        <f t="shared" si="143"/>
        <v>0.3690866762133278</v>
      </c>
      <c r="FC174" s="7">
        <f t="shared" si="143"/>
        <v>0.24559291433907759</v>
      </c>
      <c r="FD174" s="7">
        <f t="shared" si="143"/>
        <v>0.18386611558131072</v>
      </c>
      <c r="FE174" s="7">
        <f t="shared" si="143"/>
        <v>-0.37071169061942932</v>
      </c>
      <c r="FF174" s="7">
        <f t="shared" si="143"/>
        <v>-0.35022788922856252</v>
      </c>
      <c r="FG174" s="7">
        <f t="shared" si="143"/>
        <v>0.48482660940148015</v>
      </c>
      <c r="FH174" s="7">
        <f t="shared" si="143"/>
        <v>-0.48260007434828367</v>
      </c>
      <c r="FI174" s="7">
        <f t="shared" si="143"/>
        <v>0.20601269171764613</v>
      </c>
      <c r="FJ174" s="7">
        <f t="shared" si="143"/>
        <v>0.11602588557180837</v>
      </c>
      <c r="FK174" s="7">
        <f t="shared" si="143"/>
        <v>-0.19591515031025608</v>
      </c>
      <c r="FL174" s="7">
        <f t="shared" si="143"/>
        <v>0.19193819390716271</v>
      </c>
      <c r="FM174" s="7">
        <f t="shared" si="143"/>
        <v>-8.7685883235977258E-2</v>
      </c>
      <c r="FN174" s="7">
        <f t="shared" si="143"/>
        <v>-0.31562199383968448</v>
      </c>
      <c r="FO174" s="7">
        <f t="shared" ref="EZ174:FO189" si="153">IF(MOD(FO$3/$J174,1)&gt;0.5,-(1-MOD(FO$3/$J174,1)),MOD(FO$3/$J174,1))</f>
        <v>-0.45216013196525751</v>
      </c>
      <c r="FP174" s="7">
        <f t="shared" si="140"/>
        <v>-0.29283314119903281</v>
      </c>
      <c r="FQ174" s="7">
        <f t="shared" si="140"/>
        <v>0.32338454576854758</v>
      </c>
      <c r="FR174" s="7">
        <f t="shared" si="140"/>
        <v>0.25124721370313807</v>
      </c>
      <c r="FS174" s="7">
        <f t="shared" si="140"/>
        <v>0.19634217145027577</v>
      </c>
      <c r="FT174" s="7">
        <f t="shared" si="140"/>
        <v>0.39821516109131139</v>
      </c>
      <c r="FU174" s="7">
        <f t="shared" si="140"/>
        <v>0.46484532830055558</v>
      </c>
      <c r="FV174" s="7">
        <f t="shared" si="140"/>
        <v>3.704030277039605E-2</v>
      </c>
      <c r="FW174" s="7">
        <f t="shared" si="140"/>
        <v>0.48725180155101189</v>
      </c>
      <c r="FX174" s="7">
        <f t="shared" si="140"/>
        <v>-0.30988461430025538</v>
      </c>
      <c r="FY174" s="7">
        <f t="shared" si="140"/>
        <v>0</v>
      </c>
      <c r="FZ174" s="7">
        <f t="shared" si="140"/>
        <v>0.25260186940241347</v>
      </c>
      <c r="GA174" s="7">
        <f t="shared" si="140"/>
        <v>0.1998392514144598</v>
      </c>
      <c r="GB174" s="7">
        <f t="shared" si="140"/>
        <v>-0.36512900609500321</v>
      </c>
      <c r="GC174" s="7">
        <f t="shared" si="140"/>
        <v>-0.33654898225324814</v>
      </c>
      <c r="GD174" s="7">
        <f t="shared" si="140"/>
        <v>0.3073046055623081</v>
      </c>
      <c r="GE174" s="7">
        <f t="shared" si="140"/>
        <v>-0.32918891052020172</v>
      </c>
      <c r="GF174" s="7">
        <f t="shared" si="130"/>
        <v>0.39187213826448897</v>
      </c>
      <c r="GG174" s="7">
        <f t="shared" si="130"/>
        <v>0.22880847593137332</v>
      </c>
      <c r="GH174" s="7">
        <f t="shared" si="130"/>
        <v>0.31455387648725264</v>
      </c>
      <c r="GI174" s="7">
        <f t="shared" si="130"/>
        <v>-0.40776034473742584</v>
      </c>
      <c r="GJ174" s="7">
        <f t="shared" si="130"/>
        <v>0.36145388254635691</v>
      </c>
      <c r="GK174" s="7">
        <f t="shared" si="130"/>
        <v>0.33356126621960058</v>
      </c>
    </row>
    <row r="175" spans="6:193">
      <c r="F175" s="20">
        <v>173</v>
      </c>
      <c r="G175">
        <f>'Class data q'!J174</f>
        <v>-3.1755405879411331E-19</v>
      </c>
      <c r="H175" s="20">
        <f>'Class data q'!K174</f>
        <v>-1.1802338372593278E-19</v>
      </c>
      <c r="J175" s="89">
        <v>-4.2084175132111898E-18</v>
      </c>
      <c r="K175" s="7">
        <f t="shared" si="119"/>
        <v>6.7597746690384417E-2</v>
      </c>
      <c r="L175" s="7">
        <f t="shared" si="147"/>
        <v>0.25801193031211511</v>
      </c>
      <c r="M175" s="7">
        <f t="shared" si="147"/>
        <v>0.29622481005150297</v>
      </c>
      <c r="N175" s="7">
        <f t="shared" si="147"/>
        <v>-0.38156359604397649</v>
      </c>
      <c r="O175" s="7">
        <f t="shared" si="147"/>
        <v>0.21686718592097695</v>
      </c>
      <c r="P175" s="7">
        <f t="shared" si="147"/>
        <v>-0.23684263922424265</v>
      </c>
      <c r="Q175" s="7">
        <f t="shared" si="147"/>
        <v>-0.37183597291956971</v>
      </c>
      <c r="R175" s="7">
        <f t="shared" si="147"/>
        <v>0.44045174667985521</v>
      </c>
      <c r="S175" s="7">
        <f t="shared" si="147"/>
        <v>0.11665180992426372</v>
      </c>
      <c r="T175" s="7">
        <f t="shared" si="147"/>
        <v>7.9032478495600869E-2</v>
      </c>
      <c r="U175" s="7">
        <f t="shared" si="147"/>
        <v>0.29130068677974613</v>
      </c>
      <c r="V175" s="7">
        <f t="shared" si="147"/>
        <v>0.18282076148738752</v>
      </c>
      <c r="W175" s="7">
        <f t="shared" si="147"/>
        <v>-8.1232380821275041E-2</v>
      </c>
      <c r="X175" s="7">
        <f t="shared" si="147"/>
        <v>0.10275899862110037</v>
      </c>
      <c r="Y175" s="7">
        <f t="shared" si="147"/>
        <v>1.6909689391205924E-2</v>
      </c>
      <c r="Z175" s="7">
        <f t="shared" si="147"/>
        <v>-0.31767860893516686</v>
      </c>
      <c r="AA175" s="7">
        <f t="shared" si="147"/>
        <v>5.4135526660822927E-2</v>
      </c>
      <c r="AB175" s="7">
        <f t="shared" si="148"/>
        <v>0.1270495219373613</v>
      </c>
      <c r="AC175" s="7">
        <f t="shared" si="148"/>
        <v>0.1096590307443501</v>
      </c>
      <c r="AD175" s="7">
        <f t="shared" si="148"/>
        <v>0.10102039176664442</v>
      </c>
      <c r="AE175" s="7">
        <f t="shared" si="148"/>
        <v>0.22770314427181138</v>
      </c>
      <c r="AF175" s="7">
        <f t="shared" si="148"/>
        <v>-0.3642795054288529</v>
      </c>
      <c r="AG175" s="7">
        <f t="shared" si="148"/>
        <v>-1.1640753397412329E-2</v>
      </c>
      <c r="AH175" s="7">
        <f t="shared" si="148"/>
        <v>0.11003351305141407</v>
      </c>
      <c r="AI175" s="7">
        <f t="shared" si="148"/>
        <v>0.33662020603512133</v>
      </c>
      <c r="AJ175" s="7">
        <f t="shared" si="148"/>
        <v>5.497211873742458E-2</v>
      </c>
      <c r="AK175" s="7">
        <f t="shared" si="148"/>
        <v>-0.28847658883015281</v>
      </c>
      <c r="AL175" s="7">
        <f t="shared" si="148"/>
        <v>-2.0474880519429917E-3</v>
      </c>
      <c r="AM175" s="7">
        <f t="shared" si="148"/>
        <v>-0.26343214238718815</v>
      </c>
      <c r="AN175" s="7">
        <f t="shared" si="148"/>
        <v>9.2773452182527194E-2</v>
      </c>
      <c r="AO175" s="7">
        <f t="shared" si="148"/>
        <v>0.1748121154423633</v>
      </c>
      <c r="AP175" s="7">
        <f t="shared" si="148"/>
        <v>0.15892010494760303</v>
      </c>
      <c r="AQ175" s="7">
        <f t="shared" si="146"/>
        <v>0.11898121834208254</v>
      </c>
      <c r="AR175" s="7">
        <f t="shared" si="146"/>
        <v>0.1748121154423633</v>
      </c>
      <c r="AS175" s="7">
        <f t="shared" si="146"/>
        <v>0.18275812068974345</v>
      </c>
      <c r="AT175" s="7">
        <f t="shared" si="146"/>
        <v>0.1748121154423633</v>
      </c>
      <c r="AU175" s="7">
        <f t="shared" si="146"/>
        <v>0.15892010494760303</v>
      </c>
      <c r="AV175" s="7">
        <f t="shared" si="146"/>
        <v>0.1748121154423633</v>
      </c>
      <c r="AW175" s="7">
        <f t="shared" si="146"/>
        <v>0.15892010494760303</v>
      </c>
      <c r="AX175" s="7">
        <f t="shared" si="146"/>
        <v>0.15892010494760303</v>
      </c>
      <c r="AY175" s="7">
        <f t="shared" si="146"/>
        <v>0.1748121154423633</v>
      </c>
      <c r="AZ175" s="7">
        <f t="shared" si="146"/>
        <v>0.15892010494760303</v>
      </c>
      <c r="BA175" s="7">
        <f t="shared" si="146"/>
        <v>0.11898121834208254</v>
      </c>
      <c r="BB175" s="7">
        <f t="shared" si="146"/>
        <v>0.16686611019498318</v>
      </c>
      <c r="BC175" s="7">
        <f t="shared" si="146"/>
        <v>0.108635025442771</v>
      </c>
      <c r="BD175" s="7">
        <f t="shared" si="146"/>
        <v>0.1748121154423633</v>
      </c>
      <c r="BE175" s="7">
        <f t="shared" si="146"/>
        <v>0.16686611019498318</v>
      </c>
      <c r="BF175" s="7">
        <f t="shared" si="146"/>
        <v>0.1748121154423633</v>
      </c>
      <c r="BG175" s="7">
        <f t="shared" si="152"/>
        <v>0.11898121834208254</v>
      </c>
      <c r="BH175" s="7">
        <f t="shared" si="152"/>
        <v>0.11898121834208254</v>
      </c>
      <c r="BI175" s="7">
        <f t="shared" si="152"/>
        <v>0.108635025442771</v>
      </c>
      <c r="BJ175" s="7">
        <f t="shared" si="152"/>
        <v>0.1879599600337247</v>
      </c>
      <c r="BK175" s="7">
        <f t="shared" si="152"/>
        <v>0.43924016482721434</v>
      </c>
      <c r="BL175" s="7">
        <f t="shared" si="152"/>
        <v>5.4181643184169966E-2</v>
      </c>
      <c r="BM175" s="7">
        <f t="shared" si="152"/>
        <v>0.12883257382985752</v>
      </c>
      <c r="BN175" s="7">
        <f t="shared" si="152"/>
        <v>-2.454036973631446E-12</v>
      </c>
      <c r="BO175" s="7">
        <f t="shared" si="152"/>
        <v>-9.9542596387891535E-13</v>
      </c>
      <c r="BP175" s="7">
        <f t="shared" si="152"/>
        <v>-2.3515633884585441E-11</v>
      </c>
      <c r="BQ175" s="7">
        <f t="shared" si="152"/>
        <v>-1.4378276347315477E-10</v>
      </c>
      <c r="BR175" s="7">
        <f t="shared" si="152"/>
        <v>-6.6742156246135664E-10</v>
      </c>
      <c r="BS175" s="7">
        <f t="shared" si="152"/>
        <v>7.1944931641146382E-13</v>
      </c>
      <c r="BT175" s="7">
        <f t="shared" si="152"/>
        <v>-8.8595797365087492E-13</v>
      </c>
      <c r="BU175" s="7">
        <f t="shared" si="152"/>
        <v>6.7597746690384417E-2</v>
      </c>
      <c r="BV175" s="7">
        <f t="shared" si="152"/>
        <v>0.25801193031211511</v>
      </c>
      <c r="BW175" s="7">
        <f t="shared" si="139"/>
        <v>0.29622481005150297</v>
      </c>
      <c r="BX175" s="7">
        <f t="shared" si="139"/>
        <v>-0.38156359604397649</v>
      </c>
      <c r="BY175" s="7">
        <f t="shared" si="139"/>
        <v>0.21686718592097695</v>
      </c>
      <c r="BZ175" s="7">
        <f t="shared" si="139"/>
        <v>5.9163509528563488E-2</v>
      </c>
      <c r="CA175" s="7">
        <f t="shared" si="139"/>
        <v>7.5543452002609521E-2</v>
      </c>
      <c r="CB175" s="7">
        <f t="shared" si="139"/>
        <v>0.10538935571373409</v>
      </c>
      <c r="CC175" s="7">
        <f t="shared" si="139"/>
        <v>0.13852652351711583</v>
      </c>
      <c r="CD175" s="7">
        <f t="shared" si="139"/>
        <v>0.1923926310162089</v>
      </c>
      <c r="CE175" s="7">
        <f t="shared" si="139"/>
        <v>8.7338167135656772E-2</v>
      </c>
      <c r="CF175" s="7">
        <f t="shared" si="139"/>
        <v>0.26537211582316939</v>
      </c>
      <c r="CG175" s="7">
        <f t="shared" si="139"/>
        <v>0.10721419578138612</v>
      </c>
      <c r="CH175" s="7">
        <f t="shared" si="139"/>
        <v>0.12204867474187273</v>
      </c>
      <c r="CI175" s="7">
        <f t="shared" si="139"/>
        <v>0.31203173906295023</v>
      </c>
      <c r="CJ175" s="7">
        <f t="shared" si="139"/>
        <v>0.41357834149526645</v>
      </c>
      <c r="CK175" s="7">
        <f t="shared" si="139"/>
        <v>7.061493155419514E-2</v>
      </c>
      <c r="CL175" s="7">
        <f t="shared" si="149"/>
        <v>0.26807144895734075</v>
      </c>
      <c r="CM175" s="7">
        <f t="shared" si="149"/>
        <v>0.2440950650707685</v>
      </c>
      <c r="CN175" s="7">
        <f t="shared" si="149"/>
        <v>-0.20435264654034579</v>
      </c>
      <c r="CO175" s="7">
        <f t="shared" si="149"/>
        <v>-0.4447492996264748</v>
      </c>
      <c r="CP175" s="7">
        <f t="shared" si="149"/>
        <v>2.7508845661773362E-2</v>
      </c>
      <c r="CQ175" s="7">
        <f t="shared" si="149"/>
        <v>-7.4301474002621326E-2</v>
      </c>
      <c r="CR175" s="7">
        <f t="shared" si="149"/>
        <v>-0.2613756656726407</v>
      </c>
      <c r="CS175" s="7">
        <f t="shared" si="149"/>
        <v>-0.23575219110101564</v>
      </c>
      <c r="CT175" s="7">
        <f t="shared" si="149"/>
        <v>8.4244323366236884E-2</v>
      </c>
      <c r="CU175" s="7">
        <f t="shared" si="149"/>
        <v>0.31124281035615375</v>
      </c>
      <c r="CV175" s="7">
        <f t="shared" si="149"/>
        <v>0.43174920234104341</v>
      </c>
      <c r="CW175" s="7">
        <f t="shared" si="149"/>
        <v>0.33184810460260672</v>
      </c>
      <c r="CX175" s="7">
        <f t="shared" si="149"/>
        <v>0.1670218680025958</v>
      </c>
      <c r="CY175" s="7">
        <f t="shared" si="149"/>
        <v>0.16807405817849561</v>
      </c>
      <c r="CZ175" s="7">
        <f t="shared" si="149"/>
        <v>0.44065402316953156</v>
      </c>
      <c r="DA175" s="7">
        <f t="shared" si="149"/>
        <v>0.23108956952982274</v>
      </c>
      <c r="DB175" s="7">
        <f t="shared" si="145"/>
        <v>0.13672624293234012</v>
      </c>
      <c r="DC175" s="7">
        <f t="shared" si="145"/>
        <v>6.0455232738167138E-3</v>
      </c>
      <c r="DD175" s="7">
        <f t="shared" si="145"/>
        <v>7.5108637428520563E-3</v>
      </c>
      <c r="DE175" s="7">
        <f t="shared" si="145"/>
        <v>2.6100383778563017E-2</v>
      </c>
      <c r="DF175" s="7">
        <f t="shared" si="145"/>
        <v>7.271671597590219E-4</v>
      </c>
      <c r="DG175" s="7">
        <f t="shared" si="145"/>
        <v>3.9701952714699693E-4</v>
      </c>
      <c r="DH175" s="7">
        <f t="shared" si="145"/>
        <v>5.1961729280817548E-2</v>
      </c>
      <c r="DI175" s="7">
        <f t="shared" si="145"/>
        <v>-5.8489045593664857E-3</v>
      </c>
      <c r="DJ175" s="7">
        <f t="shared" si="145"/>
        <v>2.9655930064126635E-2</v>
      </c>
      <c r="DK175" s="7">
        <f t="shared" si="145"/>
        <v>4.5110569576423856E-2</v>
      </c>
      <c r="DL175" s="7">
        <f t="shared" si="145"/>
        <v>0.23613092801797159</v>
      </c>
      <c r="DM175" s="7">
        <f t="shared" si="145"/>
        <v>7.3288203251594866E-2</v>
      </c>
      <c r="DN175" s="7">
        <f t="shared" si="145"/>
        <v>6.7098873571095813E-2</v>
      </c>
      <c r="DO175" s="7">
        <f t="shared" si="145"/>
        <v>0.19657054486690043</v>
      </c>
      <c r="DP175" s="7">
        <f t="shared" si="145"/>
        <v>9.1597209796478701E-2</v>
      </c>
      <c r="DQ175" s="7">
        <f t="shared" si="145"/>
        <v>7.1151586006465206E-2</v>
      </c>
      <c r="DR175" s="7">
        <f t="shared" si="150"/>
        <v>0.12885301343285979</v>
      </c>
      <c r="DS175" s="7">
        <f t="shared" si="150"/>
        <v>0.17368464015146884</v>
      </c>
      <c r="DT175" s="7">
        <f t="shared" si="150"/>
        <v>0.22582031144632364</v>
      </c>
      <c r="DU175" s="7">
        <f t="shared" si="150"/>
        <v>0.22578671352410834</v>
      </c>
      <c r="DV175" s="7">
        <f t="shared" si="150"/>
        <v>0.12061685707542928</v>
      </c>
      <c r="DW175" s="7">
        <f t="shared" si="150"/>
        <v>0.15620943797483181</v>
      </c>
      <c r="DX175" s="7">
        <f t="shared" si="150"/>
        <v>0.13967733720146858</v>
      </c>
      <c r="DY175" s="7">
        <f t="shared" si="150"/>
        <v>0.13680852934551266</v>
      </c>
      <c r="DZ175" s="7">
        <f t="shared" si="150"/>
        <v>0.25163240494918332</v>
      </c>
      <c r="EA175" s="7">
        <f t="shared" si="150"/>
        <v>-0.48410103978263741</v>
      </c>
      <c r="EB175" s="7">
        <f t="shared" si="150"/>
        <v>0.12741340461280198</v>
      </c>
      <c r="EC175" s="7">
        <f t="shared" si="150"/>
        <v>0.12705100049731627</v>
      </c>
      <c r="ED175" s="7">
        <f t="shared" si="150"/>
        <v>0.12395828762451795</v>
      </c>
      <c r="EE175" s="7">
        <f t="shared" si="150"/>
        <v>4.9892707853541045E-2</v>
      </c>
      <c r="EF175" s="7">
        <f t="shared" si="150"/>
        <v>5.5538005259494115E-2</v>
      </c>
      <c r="EG175" s="7">
        <f t="shared" si="150"/>
        <v>0.15636609599193071</v>
      </c>
      <c r="EH175" s="7">
        <f t="shared" si="137"/>
        <v>3.5130659644211873E-2</v>
      </c>
      <c r="EI175" s="7">
        <f t="shared" si="137"/>
        <v>0.11036552060130443</v>
      </c>
      <c r="EJ175" s="7">
        <f t="shared" si="151"/>
        <v>0.11087881038943105</v>
      </c>
      <c r="EK175" s="7">
        <f t="shared" si="151"/>
        <v>7.7079774196210801E-2</v>
      </c>
      <c r="EL175" s="7">
        <f t="shared" si="151"/>
        <v>4.8766199477649715E-2</v>
      </c>
      <c r="EM175" s="7">
        <f t="shared" si="151"/>
        <v>0.12596975337906605</v>
      </c>
      <c r="EN175" s="7">
        <f t="shared" si="151"/>
        <v>7.9524231921950572E-2</v>
      </c>
      <c r="EO175" s="7">
        <f t="shared" si="151"/>
        <v>0.1617787823878401</v>
      </c>
      <c r="EP175" s="7">
        <f t="shared" si="151"/>
        <v>9.74825481628976E-2</v>
      </c>
      <c r="EQ175" s="7">
        <f t="shared" si="151"/>
        <v>0.33772157795384855</v>
      </c>
      <c r="ER175" s="7">
        <f t="shared" si="151"/>
        <v>0.12696650902589907</v>
      </c>
      <c r="ES175" s="7">
        <f t="shared" si="151"/>
        <v>0.10045678944544609</v>
      </c>
      <c r="ET175" s="7">
        <f t="shared" si="151"/>
        <v>0.37641842518340196</v>
      </c>
      <c r="EU175" s="7">
        <f t="shared" si="151"/>
        <v>0.49397422598726337</v>
      </c>
      <c r="EV175" s="7">
        <f t="shared" si="151"/>
        <v>6.4250676441662047E-2</v>
      </c>
      <c r="EW175" s="7">
        <f t="shared" si="151"/>
        <v>5.6683576981461085E-2</v>
      </c>
      <c r="EX175" s="7">
        <f t="shared" si="151"/>
        <v>0.14792135907058418</v>
      </c>
      <c r="EY175" s="7">
        <f t="shared" si="151"/>
        <v>0.30149523557832703</v>
      </c>
      <c r="EZ175" s="7">
        <f t="shared" ref="EZ175:FO180" si="154">IF(MOD(EZ$3/$J175,1)&gt;0.5,-(1-MOD(EZ$3/$J175,1)),MOD(EZ$3/$J175,1))</f>
        <v>0.15926980665658635</v>
      </c>
      <c r="FA175" s="7">
        <f t="shared" si="154"/>
        <v>-0.4987588039684917</v>
      </c>
      <c r="FB175" s="7">
        <f t="shared" si="154"/>
        <v>0.25422077184646058</v>
      </c>
      <c r="FC175" s="7">
        <f t="shared" si="154"/>
        <v>-5.6925205563044701E-2</v>
      </c>
      <c r="FD175" s="7">
        <f t="shared" si="154"/>
        <v>-6.1582917261174042E-2</v>
      </c>
      <c r="FE175" s="7">
        <f t="shared" si="154"/>
        <v>-2.797274786284254E-2</v>
      </c>
      <c r="FF175" s="7">
        <f t="shared" si="154"/>
        <v>-2.6427104102264454E-2</v>
      </c>
      <c r="FG175" s="7">
        <f t="shared" si="154"/>
        <v>-3.887337714324246E-2</v>
      </c>
      <c r="FH175" s="7">
        <f t="shared" si="154"/>
        <v>-0.4184117952572457</v>
      </c>
      <c r="FI175" s="7">
        <f t="shared" si="154"/>
        <v>0.28082213174490622</v>
      </c>
      <c r="FJ175" s="7">
        <f t="shared" si="154"/>
        <v>0.36776412223110233</v>
      </c>
      <c r="FK175" s="7">
        <f t="shared" si="154"/>
        <v>-0.20224737453888686</v>
      </c>
      <c r="FL175" s="7">
        <f t="shared" si="154"/>
        <v>-0.38343252749836587</v>
      </c>
      <c r="FM175" s="7">
        <f t="shared" si="154"/>
        <v>-2.7247683995653915E-2</v>
      </c>
      <c r="FN175" s="7">
        <f t="shared" si="154"/>
        <v>-0.11676264957415317</v>
      </c>
      <c r="FO175" s="7">
        <f t="shared" si="154"/>
        <v>-0.33437548493605895</v>
      </c>
      <c r="FP175" s="7">
        <f t="shared" ref="FP175:GE190" si="155">IF(MOD(FP$3/$J175,1)&gt;0.5,-(1-MOD(FP$3/$J175,1)),MOD(FP$3/$J175,1))</f>
        <v>-0.13488893879182173</v>
      </c>
      <c r="FQ175" s="7">
        <f t="shared" si="155"/>
        <v>0.15782543323922749</v>
      </c>
      <c r="FR175" s="7">
        <f t="shared" si="155"/>
        <v>0.24611428936406021</v>
      </c>
      <c r="FS175" s="7">
        <f t="shared" si="155"/>
        <v>-3.459865526357575E-3</v>
      </c>
      <c r="FT175" s="7">
        <f t="shared" si="155"/>
        <v>0.46372880980284181</v>
      </c>
      <c r="FU175" s="7">
        <f t="shared" si="155"/>
        <v>-4.0381102290185655E-2</v>
      </c>
      <c r="FV175" s="7">
        <f t="shared" si="155"/>
        <v>0.22916558821421401</v>
      </c>
      <c r="FW175" s="7">
        <f t="shared" si="155"/>
        <v>0.3385940244618057</v>
      </c>
      <c r="FX175" s="7">
        <f t="shared" si="155"/>
        <v>0.18392716693052247</v>
      </c>
      <c r="FY175" s="7">
        <f t="shared" si="155"/>
        <v>7.5456880834004258E-2</v>
      </c>
      <c r="FZ175" s="7">
        <f t="shared" si="155"/>
        <v>0</v>
      </c>
      <c r="GA175" s="7">
        <f t="shared" si="155"/>
        <v>0.20432707657521121</v>
      </c>
      <c r="GB175" s="7">
        <f t="shared" si="155"/>
        <v>-0.11164685051146961</v>
      </c>
      <c r="GC175" s="7">
        <f t="shared" si="155"/>
        <v>-0.19044438247662754</v>
      </c>
      <c r="GD175" s="7">
        <f t="shared" si="155"/>
        <v>6.6234210115553083E-2</v>
      </c>
      <c r="GE175" s="7">
        <f t="shared" si="155"/>
        <v>-0.13035141955378293</v>
      </c>
      <c r="GF175" s="7">
        <f t="shared" si="130"/>
        <v>-0.43887815172031708</v>
      </c>
      <c r="GG175" s="7">
        <f t="shared" si="130"/>
        <v>-0.47181360781084436</v>
      </c>
      <c r="GH175" s="7">
        <f t="shared" si="130"/>
        <v>-0.3047930060863564</v>
      </c>
      <c r="GI175" s="7">
        <f t="shared" si="130"/>
        <v>-0.10543988877791488</v>
      </c>
      <c r="GJ175" s="7">
        <f t="shared" si="130"/>
        <v>-2.184133694243684E-2</v>
      </c>
      <c r="GK175" s="7">
        <f t="shared" si="130"/>
        <v>6.2505275234086888E-2</v>
      </c>
    </row>
    <row r="176" spans="6:193">
      <c r="F176" s="20">
        <v>174</v>
      </c>
      <c r="G176">
        <f>'Class data q'!J175</f>
        <v>-4.2084175132111898E-18</v>
      </c>
      <c r="H176" s="20">
        <f>'Class data q'!K175</f>
        <v>-1.5293444809300532E-18</v>
      </c>
      <c r="J176" s="88">
        <v>-3.92242722376123E-16</v>
      </c>
      <c r="K176" s="7">
        <f t="shared" si="119"/>
        <v>7.2526403881278143E-4</v>
      </c>
      <c r="L176" s="7">
        <f t="shared" si="147"/>
        <v>2.7682398275365111E-3</v>
      </c>
      <c r="M176" s="7">
        <f t="shared" si="147"/>
        <v>3.1782302318231355E-3</v>
      </c>
      <c r="N176" s="7">
        <f t="shared" si="147"/>
        <v>6.635275671782126E-3</v>
      </c>
      <c r="O176" s="7">
        <f t="shared" si="147"/>
        <v>2.3267931084659009E-3</v>
      </c>
      <c r="P176" s="7">
        <f t="shared" si="147"/>
        <v>-0.42316886943881049</v>
      </c>
      <c r="Q176" s="7">
        <f t="shared" si="147"/>
        <v>-0.38389301493130579</v>
      </c>
      <c r="R176" s="7">
        <f t="shared" si="147"/>
        <v>0.10982456492277248</v>
      </c>
      <c r="S176" s="7">
        <f t="shared" si="147"/>
        <v>-0.21333074132641816</v>
      </c>
      <c r="T176" s="7">
        <f t="shared" si="147"/>
        <v>8.4794859825197851E-4</v>
      </c>
      <c r="U176" s="7">
        <f t="shared" si="147"/>
        <v>3.1253987439919832E-3</v>
      </c>
      <c r="V176" s="7">
        <f t="shared" si="147"/>
        <v>1.961505084814194E-3</v>
      </c>
      <c r="W176" s="7">
        <f t="shared" si="147"/>
        <v>-8.7155160462171199E-4</v>
      </c>
      <c r="X176" s="7">
        <f t="shared" si="147"/>
        <v>1.1025131755597055E-3</v>
      </c>
      <c r="Y176" s="7">
        <f t="shared" si="147"/>
        <v>1.8142601230641567E-4</v>
      </c>
      <c r="Z176" s="7">
        <f t="shared" si="147"/>
        <v>-3.4084105201914738E-3</v>
      </c>
      <c r="AA176" s="7">
        <f t="shared" si="147"/>
        <v>5.8082632382878562E-4</v>
      </c>
      <c r="AB176" s="7">
        <f t="shared" si="148"/>
        <v>1.3631290083021511E-3</v>
      </c>
      <c r="AC176" s="7">
        <f t="shared" si="148"/>
        <v>1.1765444178815428E-3</v>
      </c>
      <c r="AD176" s="7">
        <f t="shared" si="148"/>
        <v>1.0838594616282961E-3</v>
      </c>
      <c r="AE176" s="7">
        <f t="shared" si="148"/>
        <v>2.4430533582924111E-3</v>
      </c>
      <c r="AF176" s="7">
        <f t="shared" si="148"/>
        <v>-3.9083969259234852E-3</v>
      </c>
      <c r="AG176" s="7">
        <f t="shared" si="148"/>
        <v>-1.2489498891876671E-4</v>
      </c>
      <c r="AH176" s="7">
        <f t="shared" si="148"/>
        <v>1.1805622818456944E-3</v>
      </c>
      <c r="AI176" s="7">
        <f t="shared" si="148"/>
        <v>-0.2387735241361737</v>
      </c>
      <c r="AJ176" s="7">
        <f t="shared" si="148"/>
        <v>-5.7548157358775498E-3</v>
      </c>
      <c r="AK176" s="7">
        <f t="shared" si="148"/>
        <v>-7.819890789879369E-2</v>
      </c>
      <c r="AL176" s="7">
        <f t="shared" si="148"/>
        <v>-0.36481189827288163</v>
      </c>
      <c r="AM176" s="7">
        <f t="shared" si="148"/>
        <v>-0.1401126479362147</v>
      </c>
      <c r="AN176" s="7">
        <f t="shared" si="148"/>
        <v>-0.32941495780573837</v>
      </c>
      <c r="AO176" s="7">
        <f t="shared" si="148"/>
        <v>1.8755793955654058E-3</v>
      </c>
      <c r="AP176" s="7">
        <f t="shared" si="148"/>
        <v>1.7050721777867328E-3</v>
      </c>
      <c r="AQ176" s="7">
        <f t="shared" si="146"/>
        <v>1.2765632463000291E-3</v>
      </c>
      <c r="AR176" s="7">
        <f t="shared" si="146"/>
        <v>1.8755793955654058E-3</v>
      </c>
      <c r="AS176" s="7">
        <f t="shared" si="146"/>
        <v>1.9608330044547425E-3</v>
      </c>
      <c r="AT176" s="7">
        <f t="shared" si="146"/>
        <v>1.8755793955654058E-3</v>
      </c>
      <c r="AU176" s="7">
        <f t="shared" si="146"/>
        <v>1.7050721777867328E-3</v>
      </c>
      <c r="AV176" s="7">
        <f t="shared" si="146"/>
        <v>1.8755793955654058E-3</v>
      </c>
      <c r="AW176" s="7">
        <f t="shared" si="146"/>
        <v>1.7050721777867328E-3</v>
      </c>
      <c r="AX176" s="7">
        <f t="shared" si="146"/>
        <v>1.7050721777867328E-3</v>
      </c>
      <c r="AY176" s="7">
        <f t="shared" si="146"/>
        <v>1.8755793955654058E-3</v>
      </c>
      <c r="AZ176" s="7">
        <f t="shared" si="146"/>
        <v>1.7050721777867328E-3</v>
      </c>
      <c r="BA176" s="7">
        <f t="shared" si="146"/>
        <v>1.2765632463000291E-3</v>
      </c>
      <c r="BB176" s="7">
        <f t="shared" si="146"/>
        <v>1.7903257866760695E-3</v>
      </c>
      <c r="BC176" s="7">
        <f t="shared" si="146"/>
        <v>1.1655577466217653E-3</v>
      </c>
      <c r="BD176" s="7">
        <f t="shared" si="146"/>
        <v>1.8755793955654058E-3</v>
      </c>
      <c r="BE176" s="7">
        <f t="shared" si="146"/>
        <v>1.7903257866760695E-3</v>
      </c>
      <c r="BF176" s="7">
        <f t="shared" si="146"/>
        <v>1.8755793955654058E-3</v>
      </c>
      <c r="BG176" s="7">
        <f t="shared" si="152"/>
        <v>1.2765632463000291E-3</v>
      </c>
      <c r="BH176" s="7">
        <f t="shared" si="152"/>
        <v>1.2765632463000291E-3</v>
      </c>
      <c r="BI176" s="7">
        <f t="shared" si="152"/>
        <v>1.1655577466217653E-3</v>
      </c>
      <c r="BJ176" s="7">
        <f t="shared" si="152"/>
        <v>2.0166441401298866E-3</v>
      </c>
      <c r="BK176" s="7">
        <f t="shared" si="152"/>
        <v>4.7126585063624951E-3</v>
      </c>
      <c r="BL176" s="7">
        <f t="shared" si="152"/>
        <v>5.8132111333903183E-4</v>
      </c>
      <c r="BM176" s="7">
        <f t="shared" si="152"/>
        <v>1.38225957818472E-3</v>
      </c>
      <c r="BN176" s="7">
        <f t="shared" si="152"/>
        <v>-2.631228568361621E-14</v>
      </c>
      <c r="BO176" s="7">
        <f t="shared" si="152"/>
        <v>-1.0658141036401503E-14</v>
      </c>
      <c r="BP176" s="7">
        <f t="shared" si="152"/>
        <v>-2.5235369349729808E-13</v>
      </c>
      <c r="BQ176" s="7">
        <f t="shared" si="152"/>
        <v>-1.542654892716655E-12</v>
      </c>
      <c r="BR176" s="7">
        <f t="shared" si="152"/>
        <v>-7.1608274865297972E-12</v>
      </c>
      <c r="BS176" s="7">
        <f t="shared" si="152"/>
        <v>7.7190548870158739E-15</v>
      </c>
      <c r="BT176" s="7">
        <f t="shared" si="152"/>
        <v>-9.5479180117763462E-15</v>
      </c>
      <c r="BU176" s="7">
        <f t="shared" si="152"/>
        <v>7.2526403881278143E-4</v>
      </c>
      <c r="BV176" s="7">
        <f t="shared" si="152"/>
        <v>2.7682398275365111E-3</v>
      </c>
      <c r="BW176" s="7">
        <f t="shared" si="139"/>
        <v>3.1782302318231355E-3</v>
      </c>
      <c r="BX176" s="7">
        <f t="shared" si="139"/>
        <v>6.635275671782126E-3</v>
      </c>
      <c r="BY176" s="7">
        <f t="shared" si="139"/>
        <v>2.3267931084659009E-3</v>
      </c>
      <c r="BZ176" s="7">
        <f t="shared" si="139"/>
        <v>6.3477213327183489E-4</v>
      </c>
      <c r="CA176" s="7">
        <f t="shared" si="139"/>
        <v>8.1051442966316586E-4</v>
      </c>
      <c r="CB176" s="7">
        <f t="shared" si="139"/>
        <v>1.1307345808864416E-3</v>
      </c>
      <c r="CC176" s="7">
        <f t="shared" si="139"/>
        <v>1.4862670850389233E-3</v>
      </c>
      <c r="CD176" s="7">
        <f t="shared" si="139"/>
        <v>2.06420277953557E-3</v>
      </c>
      <c r="CE176" s="7">
        <f t="shared" si="139"/>
        <v>9.3706129184218138E-4</v>
      </c>
      <c r="CF176" s="7">
        <f t="shared" si="139"/>
        <v>2.8472081087516877E-3</v>
      </c>
      <c r="CG176" s="7">
        <f t="shared" si="139"/>
        <v>1.1503135009311384E-3</v>
      </c>
      <c r="CH176" s="7">
        <f t="shared" si="139"/>
        <v>1.3094743406236865E-3</v>
      </c>
      <c r="CI176" s="7">
        <f t="shared" si="139"/>
        <v>3.3478246005315807E-3</v>
      </c>
      <c r="CJ176" s="7">
        <f t="shared" si="139"/>
        <v>4.4373298372239415E-3</v>
      </c>
      <c r="CK176" s="7">
        <f t="shared" si="139"/>
        <v>7.5763576401532322E-4</v>
      </c>
      <c r="CL176" s="7">
        <f t="shared" si="149"/>
        <v>2.8761695660019892E-3</v>
      </c>
      <c r="CM176" s="7">
        <f t="shared" si="149"/>
        <v>1.3348039775542175E-2</v>
      </c>
      <c r="CN176" s="7">
        <f t="shared" si="149"/>
        <v>6.2182170455434345E-2</v>
      </c>
      <c r="CO176" s="7">
        <f t="shared" si="149"/>
        <v>1.6686464557549519E-2</v>
      </c>
      <c r="CP176" s="7">
        <f t="shared" si="149"/>
        <v>1.1024261189264188E-2</v>
      </c>
      <c r="CQ176" s="7">
        <f t="shared" si="149"/>
        <v>6.3577504520030678E-2</v>
      </c>
      <c r="CR176" s="7">
        <f t="shared" si="149"/>
        <v>5.0841248287047662E-2</v>
      </c>
      <c r="CS176" s="7">
        <f t="shared" si="149"/>
        <v>8.1997030918005611E-3</v>
      </c>
      <c r="CT176" s="7">
        <f t="shared" si="149"/>
        <v>8.6736791916585038E-2</v>
      </c>
      <c r="CU176" s="7">
        <f t="shared" si="149"/>
        <v>5.6984938113361625E-2</v>
      </c>
      <c r="CV176" s="7">
        <f t="shared" si="149"/>
        <v>0.10119432754009443</v>
      </c>
      <c r="CW176" s="7">
        <f t="shared" si="149"/>
        <v>3.5604366772581876E-3</v>
      </c>
      <c r="CX176" s="7">
        <f t="shared" si="149"/>
        <v>1.7919969302001746E-3</v>
      </c>
      <c r="CY176" s="7">
        <f t="shared" si="149"/>
        <v>1.803286000234824E-3</v>
      </c>
      <c r="CZ176" s="7">
        <f t="shared" si="149"/>
        <v>4.7278279559649326E-3</v>
      </c>
      <c r="DA176" s="7">
        <f t="shared" si="149"/>
        <v>2.4793867063700077E-3</v>
      </c>
      <c r="DB176" s="7">
        <f t="shared" si="145"/>
        <v>1.4669516665251816E-3</v>
      </c>
      <c r="DC176" s="7">
        <f t="shared" si="145"/>
        <v>6.4863118091607557E-5</v>
      </c>
      <c r="DD176" s="7">
        <f t="shared" si="145"/>
        <v>8.0584925383145016E-5</v>
      </c>
      <c r="DE176" s="7">
        <f t="shared" si="145"/>
        <v>2.8003403486964024E-4</v>
      </c>
      <c r="DF176" s="7">
        <f t="shared" si="145"/>
        <v>7.8018605205055861E-6</v>
      </c>
      <c r="DG176" s="7">
        <f t="shared" si="145"/>
        <v>4.2596684038157578E-6</v>
      </c>
      <c r="DH176" s="7">
        <f t="shared" si="145"/>
        <v>5.5750340043897971E-4</v>
      </c>
      <c r="DI176" s="7">
        <f t="shared" si="145"/>
        <v>-6.2753573174312294E-5</v>
      </c>
      <c r="DJ176" s="7">
        <f t="shared" si="145"/>
        <v>3.1818190200291659E-4</v>
      </c>
      <c r="DK176" s="7">
        <f t="shared" si="145"/>
        <v>4.8399651594889715E-4</v>
      </c>
      <c r="DL176" s="7">
        <f t="shared" si="145"/>
        <v>2.5334760243906932E-3</v>
      </c>
      <c r="DM176" s="7">
        <f t="shared" si="145"/>
        <v>7.8631760509769507E-4</v>
      </c>
      <c r="DN176" s="7">
        <f t="shared" si="145"/>
        <v>7.1991157144419302E-4</v>
      </c>
      <c r="DO176" s="7">
        <f t="shared" si="145"/>
        <v>2.1090281002232995E-3</v>
      </c>
      <c r="DP176" s="7">
        <f t="shared" si="145"/>
        <v>9.8275705291261711E-4</v>
      </c>
      <c r="DQ176" s="7">
        <f t="shared" ref="DQ176:EF183" si="156">IF(MOD(DQ$3/$J176,1)&gt;0.5,-(1-MOD(DQ$3/$J176,1)),MOD(DQ$3/$J176,1))</f>
        <v>7.6339359167314387E-4</v>
      </c>
      <c r="DR176" s="7">
        <f t="shared" si="156"/>
        <v>1.3824788770482317E-3</v>
      </c>
      <c r="DS176" s="7">
        <f t="shared" si="156"/>
        <v>1.8634825828287166E-3</v>
      </c>
      <c r="DT176" s="7">
        <f t="shared" si="156"/>
        <v>2.4228522272446988E-3</v>
      </c>
      <c r="DU176" s="7">
        <f t="shared" si="156"/>
        <v>2.4224917512531961E-3</v>
      </c>
      <c r="DV176" s="7">
        <f t="shared" si="156"/>
        <v>1.2941122033565285E-3</v>
      </c>
      <c r="DW176" s="7">
        <f t="shared" si="156"/>
        <v>1.6759891184718559E-3</v>
      </c>
      <c r="DX176" s="7">
        <f t="shared" si="156"/>
        <v>1.4986142980970389E-3</v>
      </c>
      <c r="DY176" s="7">
        <f t="shared" si="156"/>
        <v>1.4678345269647504E-3</v>
      </c>
      <c r="DZ176" s="7">
        <f t="shared" si="156"/>
        <v>2.6997931624188013E-3</v>
      </c>
      <c r="EA176" s="7">
        <f t="shared" si="156"/>
        <v>5.5351395841687495E-3</v>
      </c>
      <c r="EB176" s="7">
        <f t="shared" si="156"/>
        <v>1.3670331475932563E-3</v>
      </c>
      <c r="EC176" s="7">
        <f t="shared" si="156"/>
        <v>1.3631448719428356E-3</v>
      </c>
      <c r="ED176" s="7">
        <f t="shared" si="156"/>
        <v>1.329962798000524E-3</v>
      </c>
      <c r="EE176" s="7">
        <f t="shared" si="156"/>
        <v>5.3530463035852385E-4</v>
      </c>
      <c r="EF176" s="7">
        <f t="shared" si="156"/>
        <v>5.9587367884610077E-4</v>
      </c>
      <c r="EG176" s="7">
        <f t="shared" si="150"/>
        <v>1.6776699204476076E-3</v>
      </c>
      <c r="EH176" s="7">
        <f t="shared" si="137"/>
        <v>3.7692090856843028E-4</v>
      </c>
      <c r="EI176" s="7">
        <f t="shared" si="137"/>
        <v>1.1841244292298775E-3</v>
      </c>
      <c r="EJ176" s="7">
        <f t="shared" si="151"/>
        <v>1.1896315747050538E-3</v>
      </c>
      <c r="EK176" s="7">
        <f t="shared" si="151"/>
        <v>8.2699780808334438E-4</v>
      </c>
      <c r="EL176" s="7">
        <f t="shared" si="151"/>
        <v>5.2321819176468247E-4</v>
      </c>
      <c r="EM176" s="7">
        <f t="shared" si="151"/>
        <v>1.3515440466146092E-3</v>
      </c>
      <c r="EN176" s="7">
        <f t="shared" si="151"/>
        <v>8.5322467761196012E-4</v>
      </c>
      <c r="EO176" s="7">
        <f t="shared" si="151"/>
        <v>1.7357432585176566E-3</v>
      </c>
      <c r="EP176" s="7">
        <f t="shared" si="151"/>
        <v>1.0459015286147335E-3</v>
      </c>
      <c r="EQ176" s="7">
        <f t="shared" si="151"/>
        <v>3.6234538518408249E-3</v>
      </c>
      <c r="ER176" s="7">
        <f t="shared" si="151"/>
        <v>1.3622383531784461E-3</v>
      </c>
      <c r="ES176" s="7">
        <f t="shared" si="151"/>
        <v>1.0778125071694619E-3</v>
      </c>
      <c r="ET176" s="7">
        <f t="shared" si="151"/>
        <v>4.0386367992780257E-3</v>
      </c>
      <c r="EU176" s="7">
        <f t="shared" si="151"/>
        <v>5.2999065760264748E-3</v>
      </c>
      <c r="EV176" s="7">
        <f t="shared" si="151"/>
        <v>6.8935293517944404E-4</v>
      </c>
      <c r="EW176" s="7">
        <f t="shared" si="151"/>
        <v>6.0816465028378723E-4</v>
      </c>
      <c r="EX176" s="7">
        <f t="shared" si="151"/>
        <v>1.5870653617728963E-3</v>
      </c>
      <c r="EY176" s="7">
        <f t="shared" si="151"/>
        <v>3.2347772365828387E-3</v>
      </c>
      <c r="EZ176" s="7">
        <f t="shared" si="154"/>
        <v>1.7088241678493402E-3</v>
      </c>
      <c r="FA176" s="7">
        <f t="shared" si="154"/>
        <v>5.3778747377221702E-3</v>
      </c>
      <c r="FB176" s="7">
        <f t="shared" si="154"/>
        <v>2.7275640500853226E-3</v>
      </c>
      <c r="FC176" s="7">
        <f t="shared" si="154"/>
        <v>-6.1075711126878929E-4</v>
      </c>
      <c r="FD176" s="7">
        <f t="shared" si="154"/>
        <v>-6.6073023852830648E-4</v>
      </c>
      <c r="FE176" s="7">
        <f t="shared" si="154"/>
        <v>-3.0012284558267321E-4</v>
      </c>
      <c r="FF176" s="7">
        <f t="shared" si="154"/>
        <v>-2.8353945499282052E-4</v>
      </c>
      <c r="FG176" s="7">
        <f t="shared" si="154"/>
        <v>-4.1707695728876448E-4</v>
      </c>
      <c r="FH176" s="7">
        <f t="shared" si="154"/>
        <v>0.25300958597521434</v>
      </c>
      <c r="FI176" s="7">
        <f t="shared" si="154"/>
        <v>-6.1361720508494311E-2</v>
      </c>
      <c r="FJ176" s="7">
        <f t="shared" si="154"/>
        <v>-2.8241563029646644E-2</v>
      </c>
      <c r="FK176" s="7">
        <f t="shared" si="154"/>
        <v>-6.6544629086192741E-2</v>
      </c>
      <c r="FL176" s="7">
        <f t="shared" si="154"/>
        <v>9.2448148522357734E-2</v>
      </c>
      <c r="FM176" s="7">
        <f t="shared" si="154"/>
        <v>9.6269696884700148E-2</v>
      </c>
      <c r="FN176" s="7">
        <f t="shared" si="154"/>
        <v>-7.6356569193693491E-2</v>
      </c>
      <c r="FO176" s="7">
        <f t="shared" si="154"/>
        <v>-8.9420478065236897E-2</v>
      </c>
      <c r="FP176" s="7">
        <f t="shared" si="155"/>
        <v>-2.2905470226053271E-2</v>
      </c>
      <c r="FQ176" s="7">
        <f t="shared" si="155"/>
        <v>-7.3410481909700898E-2</v>
      </c>
      <c r="FR176" s="7">
        <f t="shared" si="155"/>
        <v>-4.0275873753713221E-2</v>
      </c>
      <c r="FS176" s="7">
        <f t="shared" si="155"/>
        <v>-3.222446810928381E-2</v>
      </c>
      <c r="FT176" s="7">
        <f t="shared" si="155"/>
        <v>1.5704515613317666E-2</v>
      </c>
      <c r="FU176" s="7">
        <f t="shared" si="155"/>
        <v>-4.3325351468936901E-4</v>
      </c>
      <c r="FV176" s="7">
        <f t="shared" si="155"/>
        <v>2.4587440884148563E-3</v>
      </c>
      <c r="FW176" s="7">
        <f t="shared" si="155"/>
        <v>3.6328144312830256E-3</v>
      </c>
      <c r="FX176" s="7">
        <f t="shared" si="155"/>
        <v>1.2702491440744233E-2</v>
      </c>
      <c r="FY176" s="7">
        <f t="shared" si="155"/>
        <v>8.0958559758722442E-4</v>
      </c>
      <c r="FZ176" s="7">
        <f t="shared" si="155"/>
        <v>1.0729115604025721E-2</v>
      </c>
      <c r="GA176" s="7">
        <f t="shared" si="155"/>
        <v>0</v>
      </c>
      <c r="GB176" s="7">
        <f t="shared" si="155"/>
        <v>0.47088321461116878</v>
      </c>
      <c r="GC176" s="7">
        <f t="shared" si="155"/>
        <v>-0.22954697630587717</v>
      </c>
      <c r="GD176" s="7">
        <f t="shared" si="155"/>
        <v>-0.25898038882495411</v>
      </c>
      <c r="GE176" s="7">
        <f t="shared" si="155"/>
        <v>-0.38983896602007539</v>
      </c>
      <c r="GF176" s="7">
        <f t="shared" si="130"/>
        <v>-0.14637952610383076</v>
      </c>
      <c r="GG176" s="7">
        <f t="shared" si="130"/>
        <v>-5.017085398346588E-2</v>
      </c>
      <c r="GH176" s="7">
        <f t="shared" si="130"/>
        <v>0.45588956274989889</v>
      </c>
      <c r="GI176" s="7">
        <f t="shared" si="130"/>
        <v>-4.4047739172076716E-2</v>
      </c>
      <c r="GJ176" s="7">
        <f t="shared" si="130"/>
        <v>-0.37794563319551011</v>
      </c>
      <c r="GK176" s="7">
        <f t="shared" si="130"/>
        <v>2.2128857531899405E-2</v>
      </c>
    </row>
    <row r="177" spans="6:193">
      <c r="F177" s="20">
        <v>175</v>
      </c>
      <c r="G177">
        <f>'Class data q'!J176</f>
        <v>-3.92242722376123E-16</v>
      </c>
      <c r="H177" s="20">
        <f>'Class data q'!K176</f>
        <v>-5.7535673502732046E-16</v>
      </c>
      <c r="J177" s="89">
        <v>-1.8470051402030502E-16</v>
      </c>
      <c r="K177" s="7">
        <f t="shared" si="119"/>
        <v>1.5402206243679069E-3</v>
      </c>
      <c r="L177" s="7">
        <f t="shared" si="147"/>
        <v>5.8788246037234128E-3</v>
      </c>
      <c r="M177" s="7">
        <f t="shared" si="147"/>
        <v>6.7495084411695475E-3</v>
      </c>
      <c r="N177" s="7">
        <f t="shared" si="147"/>
        <v>1.4091128045966125E-2</v>
      </c>
      <c r="O177" s="7">
        <f t="shared" si="147"/>
        <v>4.9413379714272621E-3</v>
      </c>
      <c r="P177" s="7">
        <f t="shared" si="147"/>
        <v>0.22499828548254164</v>
      </c>
      <c r="Q177" s="7">
        <f t="shared" si="147"/>
        <v>0.43207601146537478</v>
      </c>
      <c r="R177" s="7">
        <f t="shared" si="147"/>
        <v>0.35689982247341012</v>
      </c>
      <c r="S177" s="7">
        <f t="shared" si="147"/>
        <v>-0.45304384337117587</v>
      </c>
      <c r="T177" s="7">
        <f t="shared" si="147"/>
        <v>1.8007619977538825E-3</v>
      </c>
      <c r="U177" s="7">
        <f t="shared" si="147"/>
        <v>6.6373118578303483E-3</v>
      </c>
      <c r="V177" s="7">
        <f t="shared" si="147"/>
        <v>4.1655871858458666E-3</v>
      </c>
      <c r="W177" s="7">
        <f t="shared" si="147"/>
        <v>-1.8508869664028982E-3</v>
      </c>
      <c r="X177" s="7">
        <f t="shared" si="147"/>
        <v>2.3413728528635372E-3</v>
      </c>
      <c r="Y177" s="7">
        <f t="shared" si="147"/>
        <v>3.8528876519038373E-4</v>
      </c>
      <c r="Z177" s="7">
        <f t="shared" si="147"/>
        <v>-7.2383351421986264E-3</v>
      </c>
      <c r="AA177" s="7">
        <f t="shared" si="147"/>
        <v>1.2334827528486065E-3</v>
      </c>
      <c r="AB177" s="7">
        <f t="shared" si="148"/>
        <v>2.8948345704523639E-3</v>
      </c>
      <c r="AC177" s="7">
        <f t="shared" si="148"/>
        <v>2.4985906937733445E-3</v>
      </c>
      <c r="AD177" s="7">
        <f t="shared" si="148"/>
        <v>2.3017585422391656E-3</v>
      </c>
      <c r="AE177" s="7">
        <f t="shared" si="148"/>
        <v>5.1882362388087234E-3</v>
      </c>
      <c r="AF177" s="7">
        <f t="shared" si="148"/>
        <v>-8.300140681699264E-3</v>
      </c>
      <c r="AG177" s="7">
        <f t="shared" si="148"/>
        <v>-2.6523559354718618E-4</v>
      </c>
      <c r="AH177" s="7">
        <f t="shared" si="148"/>
        <v>2.5071233061907763E-3</v>
      </c>
      <c r="AI177" s="7">
        <f t="shared" si="148"/>
        <v>0.24558647522647803</v>
      </c>
      <c r="AJ177" s="7">
        <f t="shared" si="148"/>
        <v>-0.25955895962893294</v>
      </c>
      <c r="AK177" s="7">
        <f t="shared" si="148"/>
        <v>-0.16606858234130595</v>
      </c>
      <c r="AL177" s="7">
        <f t="shared" si="148"/>
        <v>0.22526034703928743</v>
      </c>
      <c r="AM177" s="7">
        <f t="shared" si="148"/>
        <v>-0.42122167993960291</v>
      </c>
      <c r="AN177" s="7">
        <f t="shared" si="148"/>
        <v>0.17676290733042777</v>
      </c>
      <c r="AO177" s="7">
        <f t="shared" si="148"/>
        <v>3.9831094788846172E-3</v>
      </c>
      <c r="AP177" s="7">
        <f t="shared" si="148"/>
        <v>3.6210086171678344E-3</v>
      </c>
      <c r="AQ177" s="7">
        <f t="shared" si="146"/>
        <v>2.7109975609433215E-3</v>
      </c>
      <c r="AR177" s="7">
        <f t="shared" si="146"/>
        <v>3.9831094788846172E-3</v>
      </c>
      <c r="AS177" s="7">
        <f t="shared" si="146"/>
        <v>4.164159909743009E-3</v>
      </c>
      <c r="AT177" s="7">
        <f t="shared" si="146"/>
        <v>3.9831094788846172E-3</v>
      </c>
      <c r="AU177" s="7">
        <f t="shared" si="146"/>
        <v>3.6210086171678344E-3</v>
      </c>
      <c r="AV177" s="7">
        <f t="shared" si="146"/>
        <v>3.9831094788846172E-3</v>
      </c>
      <c r="AW177" s="7">
        <f t="shared" si="146"/>
        <v>3.6210086171678344E-3</v>
      </c>
      <c r="AX177" s="7">
        <f t="shared" si="146"/>
        <v>3.6210086171678344E-3</v>
      </c>
      <c r="AY177" s="7">
        <f t="shared" si="146"/>
        <v>3.9831094788846172E-3</v>
      </c>
      <c r="AZ177" s="7">
        <f t="shared" si="146"/>
        <v>3.6210086171678344E-3</v>
      </c>
      <c r="BA177" s="7">
        <f t="shared" si="146"/>
        <v>2.7109975609433215E-3</v>
      </c>
      <c r="BB177" s="7">
        <f t="shared" si="146"/>
        <v>3.8020590480262258E-3</v>
      </c>
      <c r="BC177" s="7">
        <f t="shared" si="146"/>
        <v>2.4752586426004231E-3</v>
      </c>
      <c r="BD177" s="7">
        <f t="shared" si="146"/>
        <v>3.9831094788846172E-3</v>
      </c>
      <c r="BE177" s="7">
        <f t="shared" si="146"/>
        <v>3.8020590480262258E-3</v>
      </c>
      <c r="BF177" s="7">
        <f t="shared" si="146"/>
        <v>3.9831094788846172E-3</v>
      </c>
      <c r="BG177" s="7">
        <f t="shared" si="152"/>
        <v>2.7109975609433215E-3</v>
      </c>
      <c r="BH177" s="7">
        <f t="shared" si="152"/>
        <v>2.7109975609433215E-3</v>
      </c>
      <c r="BI177" s="7">
        <f t="shared" si="152"/>
        <v>2.4752586426004231E-3</v>
      </c>
      <c r="BJ177" s="7">
        <f t="shared" si="152"/>
        <v>4.2826842782984478E-3</v>
      </c>
      <c r="BK177" s="7">
        <f t="shared" si="152"/>
        <v>1.0008125921952785E-2</v>
      </c>
      <c r="BL177" s="7">
        <f t="shared" si="152"/>
        <v>1.2345335219032111E-3</v>
      </c>
      <c r="BM177" s="7">
        <f t="shared" si="152"/>
        <v>2.9354615651911039E-3</v>
      </c>
      <c r="BN177" s="7">
        <f t="shared" si="152"/>
        <v>-5.595524044110789E-14</v>
      </c>
      <c r="BO177" s="7">
        <f t="shared" si="152"/>
        <v>-2.2648549702353193E-14</v>
      </c>
      <c r="BP177" s="7">
        <f t="shared" si="152"/>
        <v>-5.3579363168410055E-13</v>
      </c>
      <c r="BQ177" s="7">
        <f t="shared" si="152"/>
        <v>-3.2761571233663744E-12</v>
      </c>
      <c r="BR177" s="7">
        <f t="shared" si="152"/>
        <v>-1.5207279879803082E-11</v>
      </c>
      <c r="BS177" s="7">
        <f t="shared" si="152"/>
        <v>1.6392716171439395E-14</v>
      </c>
      <c r="BT177" s="7">
        <f t="shared" si="152"/>
        <v>-2.0206059048177849E-14</v>
      </c>
      <c r="BU177" s="7">
        <f t="shared" si="152"/>
        <v>1.5402206243679069E-3</v>
      </c>
      <c r="BV177" s="7">
        <f t="shared" si="152"/>
        <v>5.8788246037234128E-3</v>
      </c>
      <c r="BW177" s="7">
        <f t="shared" si="139"/>
        <v>6.7495084411695475E-3</v>
      </c>
      <c r="BX177" s="7">
        <f t="shared" si="139"/>
        <v>1.4091128045966125E-2</v>
      </c>
      <c r="BY177" s="7">
        <f t="shared" si="139"/>
        <v>4.9413379714272621E-3</v>
      </c>
      <c r="BZ177" s="7">
        <f t="shared" si="139"/>
        <v>1.3480457862487139E-3</v>
      </c>
      <c r="CA177" s="7">
        <f t="shared" si="139"/>
        <v>1.7212642211773192E-3</v>
      </c>
      <c r="CB177" s="7">
        <f t="shared" si="139"/>
        <v>2.401305771368691E-3</v>
      </c>
      <c r="CC177" s="7">
        <f t="shared" si="139"/>
        <v>3.1563390643818265E-3</v>
      </c>
      <c r="CD177" s="7">
        <f t="shared" si="139"/>
        <v>4.38368307785208E-3</v>
      </c>
      <c r="CE177" s="7">
        <f t="shared" si="139"/>
        <v>1.9900078464592514E-3</v>
      </c>
      <c r="CF177" s="7">
        <f t="shared" si="139"/>
        <v>6.0465270801864663E-3</v>
      </c>
      <c r="CG177" s="7">
        <f t="shared" si="139"/>
        <v>2.4428849133664881E-3</v>
      </c>
      <c r="CH177" s="7">
        <f t="shared" si="139"/>
        <v>2.7808898257394529E-3</v>
      </c>
      <c r="CI177" s="7">
        <f t="shared" si="139"/>
        <v>7.1096707137799399E-3</v>
      </c>
      <c r="CJ177" s="7">
        <f t="shared" si="139"/>
        <v>9.4234190124786264E-3</v>
      </c>
      <c r="CK177" s="7">
        <f t="shared" si="139"/>
        <v>1.6089674477798917E-3</v>
      </c>
      <c r="CL177" s="7">
        <f t="shared" si="149"/>
        <v>6.1080316238857285E-3</v>
      </c>
      <c r="CM177" s="7">
        <f t="shared" si="149"/>
        <v>2.8346815858714146E-2</v>
      </c>
      <c r="CN177" s="7">
        <f t="shared" si="149"/>
        <v>0.1320543364595852</v>
      </c>
      <c r="CO177" s="7">
        <f t="shared" si="149"/>
        <v>3.5436524470995094E-2</v>
      </c>
      <c r="CP177" s="7">
        <f t="shared" si="149"/>
        <v>2.3411879734059872E-2</v>
      </c>
      <c r="CQ177" s="7">
        <f t="shared" si="149"/>
        <v>0.13501756390388586</v>
      </c>
      <c r="CR177" s="7">
        <f t="shared" si="149"/>
        <v>0.10796997367814386</v>
      </c>
      <c r="CS177" s="7">
        <f t="shared" si="149"/>
        <v>1.7413453776583342E-2</v>
      </c>
      <c r="CT177" s="7">
        <f t="shared" si="149"/>
        <v>0.18420022040540951</v>
      </c>
      <c r="CU177" s="7">
        <f t="shared" si="149"/>
        <v>0.12101713619249917</v>
      </c>
      <c r="CV177" s="7">
        <f t="shared" si="149"/>
        <v>0.21490323800064848</v>
      </c>
      <c r="CW177" s="7">
        <f t="shared" si="149"/>
        <v>7.5611883515495741E-3</v>
      </c>
      <c r="CX177" s="7">
        <f t="shared" si="149"/>
        <v>3.8056080034195184E-3</v>
      </c>
      <c r="CY177" s="7">
        <f t="shared" si="149"/>
        <v>3.8295822494413714E-3</v>
      </c>
      <c r="CZ177" s="7">
        <f t="shared" si="149"/>
        <v>1.0040340809066491E-2</v>
      </c>
      <c r="DA177" s="7">
        <f t="shared" si="149"/>
        <v>5.2653962371909096E-3</v>
      </c>
      <c r="DB177" s="7">
        <f t="shared" ref="DB177:DQ183" si="157">IF(MOD(DB$3/$J177,1)&gt;0.5,-(1-MOD(DB$3/$J177,1)),MOD(DB$3/$J177,1))</f>
        <v>3.1153195123689321E-3</v>
      </c>
      <c r="DC177" s="7">
        <f t="shared" si="157"/>
        <v>1.3774778135841644E-4</v>
      </c>
      <c r="DD177" s="7">
        <f t="shared" si="157"/>
        <v>1.7113569327309303E-4</v>
      </c>
      <c r="DE177" s="7">
        <f t="shared" si="157"/>
        <v>5.9469954795665842E-4</v>
      </c>
      <c r="DF177" s="7">
        <f t="shared" si="157"/>
        <v>1.6568567913273277E-5</v>
      </c>
      <c r="DG177" s="7">
        <f t="shared" si="157"/>
        <v>9.0461249661090036E-6</v>
      </c>
      <c r="DH177" s="7">
        <f t="shared" si="157"/>
        <v>1.1839525876906388E-3</v>
      </c>
      <c r="DI177" s="7">
        <f t="shared" si="157"/>
        <v>-1.3326780659650428E-4</v>
      </c>
      <c r="DJ177" s="7">
        <f t="shared" si="157"/>
        <v>6.7571298387787064E-4</v>
      </c>
      <c r="DK177" s="7">
        <f t="shared" si="157"/>
        <v>1.0278483091578378E-3</v>
      </c>
      <c r="DL177" s="7">
        <f t="shared" si="157"/>
        <v>5.3802640352825226E-3</v>
      </c>
      <c r="DM177" s="7">
        <f t="shared" si="157"/>
        <v>1.6698781793421874E-3</v>
      </c>
      <c r="DN177" s="7">
        <f t="shared" si="157"/>
        <v>1.5288537563154787E-3</v>
      </c>
      <c r="DO177" s="7">
        <f t="shared" si="157"/>
        <v>4.4788772136735147E-3</v>
      </c>
      <c r="DP177" s="7">
        <f t="shared" si="157"/>
        <v>2.0870505093797567E-3</v>
      </c>
      <c r="DQ177" s="7">
        <f t="shared" si="157"/>
        <v>1.6211951668387993E-3</v>
      </c>
      <c r="DR177" s="7">
        <f t="shared" si="156"/>
        <v>2.9359272833494646E-3</v>
      </c>
      <c r="DS177" s="7">
        <f t="shared" si="156"/>
        <v>3.9574198548731135E-3</v>
      </c>
      <c r="DT177" s="7">
        <f t="shared" si="156"/>
        <v>5.1453357267053279E-3</v>
      </c>
      <c r="DU177" s="7">
        <f t="shared" si="156"/>
        <v>5.1445701950823741E-3</v>
      </c>
      <c r="DV177" s="7">
        <f t="shared" si="156"/>
        <v>2.7482657338404807E-3</v>
      </c>
      <c r="DW177" s="7">
        <f t="shared" si="156"/>
        <v>3.5592458309557751E-3</v>
      </c>
      <c r="DX177" s="7">
        <f t="shared" si="156"/>
        <v>3.1825604557480726E-3</v>
      </c>
      <c r="DY177" s="7">
        <f t="shared" si="156"/>
        <v>3.1171944155554852E-3</v>
      </c>
      <c r="DZ177" s="7">
        <f t="shared" si="156"/>
        <v>5.7334665552862237E-3</v>
      </c>
      <c r="EA177" s="7">
        <f t="shared" si="156"/>
        <v>1.1754803340652913E-2</v>
      </c>
      <c r="EB177" s="7">
        <f t="shared" si="156"/>
        <v>2.9031256693277593E-3</v>
      </c>
      <c r="EC177" s="7">
        <f t="shared" si="156"/>
        <v>2.8948682595714326E-3</v>
      </c>
      <c r="ED177" s="7">
        <f t="shared" si="156"/>
        <v>2.8244005238087302E-3</v>
      </c>
      <c r="EE177" s="7">
        <f t="shared" si="156"/>
        <v>1.1368097518628922E-3</v>
      </c>
      <c r="EF177" s="7">
        <f t="shared" si="156"/>
        <v>1.2654383514989864E-3</v>
      </c>
      <c r="EG177" s="7">
        <f t="shared" si="150"/>
        <v>3.5628152977016632E-3</v>
      </c>
      <c r="EH177" s="7">
        <f t="shared" si="137"/>
        <v>8.0045518054762746E-4</v>
      </c>
      <c r="EI177" s="7">
        <f t="shared" si="137"/>
        <v>2.5146881275172799E-3</v>
      </c>
      <c r="EJ177" s="7">
        <f t="shared" si="151"/>
        <v>2.5263834806415653E-3</v>
      </c>
      <c r="EK177" s="7">
        <f t="shared" si="151"/>
        <v>1.7562694579509206E-3</v>
      </c>
      <c r="EL177" s="7">
        <f t="shared" si="151"/>
        <v>1.1111421590950725E-3</v>
      </c>
      <c r="EM177" s="7">
        <f t="shared" si="151"/>
        <v>2.8702319485536237E-3</v>
      </c>
      <c r="EN177" s="7">
        <f t="shared" si="151"/>
        <v>1.8119666429743293E-3</v>
      </c>
      <c r="EO177" s="7">
        <f t="shared" si="151"/>
        <v>3.6861438349441791E-3</v>
      </c>
      <c r="EP177" s="7">
        <f t="shared" si="151"/>
        <v>2.221148463485549E-3</v>
      </c>
      <c r="EQ177" s="7">
        <f t="shared" si="151"/>
        <v>7.6950159602373752E-3</v>
      </c>
      <c r="ER177" s="7">
        <f t="shared" si="151"/>
        <v>2.8929431139381612E-3</v>
      </c>
      <c r="ES177" s="7">
        <f t="shared" si="151"/>
        <v>2.288916813608368E-3</v>
      </c>
      <c r="ET177" s="7">
        <f t="shared" si="151"/>
        <v>8.5767270396608329E-3</v>
      </c>
      <c r="EU177" s="7">
        <f t="shared" si="151"/>
        <v>1.1255246336191588E-2</v>
      </c>
      <c r="EV177" s="7">
        <f t="shared" si="151"/>
        <v>1.4639573333457561E-3</v>
      </c>
      <c r="EW177" s="7">
        <f t="shared" si="151"/>
        <v>1.2915403042896283E-3</v>
      </c>
      <c r="EX177" s="7">
        <f t="shared" si="151"/>
        <v>3.3704012216349936E-3</v>
      </c>
      <c r="EY177" s="7">
        <f t="shared" si="151"/>
        <v>6.8695955519543252E-3</v>
      </c>
      <c r="EZ177" s="7">
        <f t="shared" si="154"/>
        <v>3.6289766014709177E-3</v>
      </c>
      <c r="FA177" s="7">
        <f t="shared" si="154"/>
        <v>1.14208248900164E-2</v>
      </c>
      <c r="FB177" s="7">
        <f t="shared" si="154"/>
        <v>5.7924427234842197E-3</v>
      </c>
      <c r="FC177" s="7">
        <f t="shared" si="154"/>
        <v>-1.2970458328466217E-3</v>
      </c>
      <c r="FD177" s="7">
        <f t="shared" si="154"/>
        <v>-1.4031722049677731E-3</v>
      </c>
      <c r="FE177" s="7">
        <f t="shared" si="154"/>
        <v>-6.3736152886773034E-4</v>
      </c>
      <c r="FF177" s="7">
        <f t="shared" si="154"/>
        <v>-6.0214389936785739E-4</v>
      </c>
      <c r="FG177" s="7">
        <f t="shared" si="154"/>
        <v>-8.8573332908703506E-4</v>
      </c>
      <c r="FH177" s="7">
        <f t="shared" si="154"/>
        <v>-0.46269143149615832</v>
      </c>
      <c r="FI177" s="7">
        <f t="shared" si="154"/>
        <v>-0.13031197249017179</v>
      </c>
      <c r="FJ177" s="7">
        <f t="shared" si="154"/>
        <v>-5.9975726790276518E-2</v>
      </c>
      <c r="FK177" s="7">
        <f t="shared" si="154"/>
        <v>-0.14131875382549342</v>
      </c>
      <c r="FL177" s="7">
        <f t="shared" si="154"/>
        <v>0.19632925034012239</v>
      </c>
      <c r="FM177" s="7">
        <f t="shared" si="154"/>
        <v>0.20444495343541758</v>
      </c>
      <c r="FN177" s="7">
        <f t="shared" si="154"/>
        <v>-0.16215606508026581</v>
      </c>
      <c r="FO177" s="7">
        <f t="shared" si="154"/>
        <v>-0.18989948099780052</v>
      </c>
      <c r="FP177" s="7">
        <f t="shared" si="155"/>
        <v>-4.8643632890943866E-2</v>
      </c>
      <c r="FQ177" s="7">
        <f t="shared" si="155"/>
        <v>-0.15589955137882661</v>
      </c>
      <c r="FR177" s="7">
        <f t="shared" si="155"/>
        <v>-8.5532617226483643E-2</v>
      </c>
      <c r="FS177" s="7">
        <f t="shared" si="155"/>
        <v>-6.8434098114737774E-2</v>
      </c>
      <c r="FT177" s="7">
        <f t="shared" si="155"/>
        <v>3.3351190116822596E-2</v>
      </c>
      <c r="FU177" s="7">
        <f t="shared" si="155"/>
        <v>-9.2008697962853159E-4</v>
      </c>
      <c r="FV177" s="7">
        <f t="shared" si="155"/>
        <v>5.2215581531084325E-3</v>
      </c>
      <c r="FW177" s="7">
        <f t="shared" si="155"/>
        <v>7.7148947309213763E-3</v>
      </c>
      <c r="FX177" s="7">
        <f t="shared" si="155"/>
        <v>2.6975884989303131E-2</v>
      </c>
      <c r="FY177" s="7">
        <f t="shared" si="155"/>
        <v>1.7192916894600686E-3</v>
      </c>
      <c r="FZ177" s="7">
        <f t="shared" si="155"/>
        <v>2.2785088257786537E-2</v>
      </c>
      <c r="GA177" s="7">
        <f t="shared" si="155"/>
        <v>0.12366881844736977</v>
      </c>
      <c r="GB177" s="7">
        <f t="shared" si="155"/>
        <v>0</v>
      </c>
      <c r="GC177" s="7">
        <f t="shared" si="155"/>
        <v>-0.36381293750229893</v>
      </c>
      <c r="GD177" s="7">
        <f t="shared" si="155"/>
        <v>-0.426319757889561</v>
      </c>
      <c r="GE177" s="7">
        <f t="shared" si="155"/>
        <v>0.29577996209477186</v>
      </c>
      <c r="GF177" s="7">
        <f t="shared" si="130"/>
        <v>-0.18719281679843847</v>
      </c>
      <c r="GG177" s="7">
        <f t="shared" si="130"/>
        <v>1.7122540247807461E-2</v>
      </c>
      <c r="GH177" s="7">
        <f t="shared" si="130"/>
        <v>9.1827267514935418E-2</v>
      </c>
      <c r="GI177" s="7">
        <f t="shared" si="130"/>
        <v>-9.3542810202842164E-2</v>
      </c>
      <c r="GJ177" s="7">
        <f t="shared" si="130"/>
        <v>0.3210374621617178</v>
      </c>
      <c r="GK177" s="7">
        <f t="shared" si="130"/>
        <v>4.6994364728358988E-2</v>
      </c>
    </row>
    <row r="178" spans="6:193">
      <c r="F178" s="20">
        <v>176</v>
      </c>
      <c r="G178">
        <f>'Class data q'!J177</f>
        <v>-1.8470051402030502E-16</v>
      </c>
      <c r="H178" s="20">
        <f>'Class data q'!K177</f>
        <v>-1.3975570634559528E-16</v>
      </c>
      <c r="J178" s="88">
        <v>-3.0220459147669833E-16</v>
      </c>
      <c r="K178" s="7">
        <f t="shared" si="119"/>
        <v>9.413475143952685E-4</v>
      </c>
      <c r="L178" s="7">
        <f t="shared" si="147"/>
        <v>3.5930027430660441E-3</v>
      </c>
      <c r="M178" s="7">
        <f t="shared" si="147"/>
        <v>4.1251447318414614E-3</v>
      </c>
      <c r="N178" s="7">
        <f t="shared" si="147"/>
        <v>8.6121742244163E-3</v>
      </c>
      <c r="O178" s="7">
        <f t="shared" si="147"/>
        <v>3.0200324184718364E-3</v>
      </c>
      <c r="P178" s="7">
        <f t="shared" si="147"/>
        <v>-0.25130914822628181</v>
      </c>
      <c r="Q178" s="7">
        <f t="shared" si="147"/>
        <v>9.7606129598764468E-2</v>
      </c>
      <c r="R178" s="7">
        <f t="shared" si="147"/>
        <v>0.44048310642153221</v>
      </c>
      <c r="S178" s="7">
        <f t="shared" si="147"/>
        <v>-0.27689000466706259</v>
      </c>
      <c r="T178" s="7">
        <f t="shared" si="147"/>
        <v>1.1005844252337208E-3</v>
      </c>
      <c r="U178" s="7">
        <f t="shared" si="147"/>
        <v>4.0565727537890698E-3</v>
      </c>
      <c r="V178" s="7">
        <f t="shared" si="147"/>
        <v>2.5459113333208619E-3</v>
      </c>
      <c r="W178" s="7">
        <f t="shared" si="147"/>
        <v>-1.1312196562521804E-3</v>
      </c>
      <c r="X178" s="7">
        <f t="shared" si="147"/>
        <v>1.4309933787701166E-3</v>
      </c>
      <c r="Y178" s="7">
        <f t="shared" si="147"/>
        <v>2.354796551209896E-4</v>
      </c>
      <c r="Z178" s="7">
        <f t="shared" si="147"/>
        <v>-4.4239043982837734E-3</v>
      </c>
      <c r="AA178" s="7">
        <f t="shared" si="147"/>
        <v>7.5387636360212302E-4</v>
      </c>
      <c r="AB178" s="7">
        <f t="shared" si="148"/>
        <v>1.7692564846670345E-3</v>
      </c>
      <c r="AC178" s="7">
        <f t="shared" si="148"/>
        <v>1.5270813167041863E-3</v>
      </c>
      <c r="AD178" s="7">
        <f t="shared" si="148"/>
        <v>1.4067820208316796E-3</v>
      </c>
      <c r="AE178" s="7">
        <f t="shared" si="148"/>
        <v>3.1709309758804019E-3</v>
      </c>
      <c r="AF178" s="7">
        <f t="shared" si="148"/>
        <v>-5.072855587202052E-3</v>
      </c>
      <c r="AG178" s="7">
        <f t="shared" si="148"/>
        <v>-1.6210591051990519E-4</v>
      </c>
      <c r="AH178" s="7">
        <f t="shared" si="148"/>
        <v>1.5322962536835846E-3</v>
      </c>
      <c r="AI178" s="7">
        <f t="shared" si="148"/>
        <v>9.4211515451215533E-2</v>
      </c>
      <c r="AJ178" s="7">
        <f t="shared" si="148"/>
        <v>0.39665527416739543</v>
      </c>
      <c r="AK178" s="7">
        <f t="shared" si="148"/>
        <v>-0.10149730806928403</v>
      </c>
      <c r="AL178" s="7">
        <f t="shared" si="148"/>
        <v>-0.47350310408764829</v>
      </c>
      <c r="AM178" s="7">
        <f t="shared" si="148"/>
        <v>-0.47979515022170927</v>
      </c>
      <c r="AN178" s="7">
        <f t="shared" si="148"/>
        <v>0.27450225137473305</v>
      </c>
      <c r="AO178" s="7">
        <f t="shared" si="148"/>
        <v>2.4343851446938167E-3</v>
      </c>
      <c r="AP178" s="7">
        <f t="shared" si="148"/>
        <v>2.2130774042671063E-3</v>
      </c>
      <c r="AQ178" s="7">
        <f t="shared" si="146"/>
        <v>1.6568995215039053E-3</v>
      </c>
      <c r="AR178" s="7">
        <f t="shared" si="146"/>
        <v>2.4343851446938167E-3</v>
      </c>
      <c r="AS178" s="7">
        <f t="shared" si="146"/>
        <v>2.5450390149071721E-3</v>
      </c>
      <c r="AT178" s="7">
        <f t="shared" si="146"/>
        <v>2.4343851446938167E-3</v>
      </c>
      <c r="AU178" s="7">
        <f t="shared" si="146"/>
        <v>2.2130774042671063E-3</v>
      </c>
      <c r="AV178" s="7">
        <f t="shared" si="146"/>
        <v>2.4343851446938167E-3</v>
      </c>
      <c r="AW178" s="7">
        <f t="shared" si="146"/>
        <v>2.2130774042671063E-3</v>
      </c>
      <c r="AX178" s="7">
        <f t="shared" si="146"/>
        <v>2.2130774042671063E-3</v>
      </c>
      <c r="AY178" s="7">
        <f t="shared" si="146"/>
        <v>2.4343851446938167E-3</v>
      </c>
      <c r="AZ178" s="7">
        <f t="shared" si="146"/>
        <v>2.2130774042671063E-3</v>
      </c>
      <c r="BA178" s="7">
        <f t="shared" si="146"/>
        <v>1.6568995215039053E-3</v>
      </c>
      <c r="BB178" s="7">
        <f t="shared" si="146"/>
        <v>2.3237312744804617E-3</v>
      </c>
      <c r="BC178" s="7">
        <f t="shared" si="146"/>
        <v>1.5128213022426956E-3</v>
      </c>
      <c r="BD178" s="7">
        <f t="shared" si="146"/>
        <v>2.4343851446938167E-3</v>
      </c>
      <c r="BE178" s="7">
        <f t="shared" si="146"/>
        <v>2.3237312744804617E-3</v>
      </c>
      <c r="BF178" s="7">
        <f t="shared" si="146"/>
        <v>2.4343851446938167E-3</v>
      </c>
      <c r="BG178" s="7">
        <f t="shared" si="152"/>
        <v>1.6568995215039053E-3</v>
      </c>
      <c r="BH178" s="7">
        <f t="shared" si="152"/>
        <v>1.6568995215039053E-3</v>
      </c>
      <c r="BI178" s="7">
        <f t="shared" si="152"/>
        <v>1.5128213022426956E-3</v>
      </c>
      <c r="BJ178" s="7">
        <f t="shared" si="152"/>
        <v>2.6174783901302635E-3</v>
      </c>
      <c r="BK178" s="7">
        <f t="shared" si="152"/>
        <v>6.1167369864635187E-3</v>
      </c>
      <c r="BL178" s="7">
        <f t="shared" si="152"/>
        <v>7.5451856954463956E-4</v>
      </c>
      <c r="BM178" s="7">
        <f t="shared" si="152"/>
        <v>1.7940867719061482E-3</v>
      </c>
      <c r="BN178" s="7">
        <f t="shared" si="152"/>
        <v>-3.4194869158454821E-14</v>
      </c>
      <c r="BO178" s="7">
        <f t="shared" si="152"/>
        <v>-1.3877787807814457E-14</v>
      </c>
      <c r="BP178" s="7">
        <f t="shared" si="152"/>
        <v>-3.2751579226442118E-13</v>
      </c>
      <c r="BQ178" s="7">
        <f t="shared" si="152"/>
        <v>-2.0022872249114698E-12</v>
      </c>
      <c r="BR178" s="7">
        <f t="shared" si="152"/>
        <v>-9.2943430729519605E-12</v>
      </c>
      <c r="BS178" s="7">
        <f t="shared" si="152"/>
        <v>1.0018852090429866E-14</v>
      </c>
      <c r="BT178" s="7">
        <f t="shared" si="152"/>
        <v>-1.2323475573339238E-14</v>
      </c>
      <c r="BU178" s="7">
        <f t="shared" si="152"/>
        <v>9.413475143952685E-4</v>
      </c>
      <c r="BV178" s="7">
        <f t="shared" si="152"/>
        <v>3.5930027430660441E-3</v>
      </c>
      <c r="BW178" s="7">
        <f t="shared" si="139"/>
        <v>4.1251447318414614E-3</v>
      </c>
      <c r="BX178" s="7">
        <f t="shared" si="139"/>
        <v>8.6121742244163E-3</v>
      </c>
      <c r="BY178" s="7">
        <f t="shared" si="139"/>
        <v>3.0200324184718364E-3</v>
      </c>
      <c r="BZ178" s="7">
        <f t="shared" si="139"/>
        <v>8.2389466164759385E-4</v>
      </c>
      <c r="CA178" s="7">
        <f t="shared" si="139"/>
        <v>1.0519972077946544E-3</v>
      </c>
      <c r="CB178" s="7">
        <f t="shared" si="139"/>
        <v>1.4676230037554553E-3</v>
      </c>
      <c r="CC178" s="7">
        <f t="shared" si="139"/>
        <v>1.9290820326885829E-3</v>
      </c>
      <c r="CD178" s="7">
        <f t="shared" si="139"/>
        <v>2.6792065395995876E-3</v>
      </c>
      <c r="CE178" s="7">
        <f t="shared" si="139"/>
        <v>1.2162471468399399E-3</v>
      </c>
      <c r="CF178" s="7">
        <f t="shared" ref="CF178:CU193" si="158">IF(MOD(CF$3/$J178,1)&gt;0.5,-(1-MOD(CF$3/$J178,1)),MOD(CF$3/$J178,1))</f>
        <v>3.6954986497425395E-3</v>
      </c>
      <c r="CG178" s="7">
        <f t="shared" si="158"/>
        <v>1.4930352215579386E-3</v>
      </c>
      <c r="CH178" s="7">
        <f t="shared" si="158"/>
        <v>1.6996160704842145E-3</v>
      </c>
      <c r="CI178" s="7">
        <f t="shared" si="158"/>
        <v>4.3452676510757635E-3</v>
      </c>
      <c r="CJ178" s="7">
        <f t="shared" si="158"/>
        <v>5.7593775360217205E-3</v>
      </c>
      <c r="CK178" s="7">
        <f t="shared" si="158"/>
        <v>9.8336399587693984E-4</v>
      </c>
      <c r="CL178" s="7">
        <f t="shared" si="158"/>
        <v>3.7330888159949074E-3</v>
      </c>
      <c r="CM178" s="7">
        <f t="shared" si="158"/>
        <v>1.7324923603442788E-2</v>
      </c>
      <c r="CN178" s="7">
        <f t="shared" si="158"/>
        <v>8.070858124131558E-2</v>
      </c>
      <c r="CO178" s="7">
        <f t="shared" si="158"/>
        <v>2.1657990875994283E-2</v>
      </c>
      <c r="CP178" s="7">
        <f t="shared" si="158"/>
        <v>1.4308803846866235E-2</v>
      </c>
      <c r="CQ178" s="7">
        <f t="shared" si="158"/>
        <v>8.2519637881610236E-2</v>
      </c>
      <c r="CR178" s="7">
        <f t="shared" si="158"/>
        <v>6.5988771182020983E-2</v>
      </c>
      <c r="CS178" s="7">
        <f t="shared" si="158"/>
        <v>1.064270349992931E-2</v>
      </c>
      <c r="CT178" s="7">
        <f t="shared" si="158"/>
        <v>0.1125789493312708</v>
      </c>
      <c r="CU178" s="7">
        <f t="shared" si="158"/>
        <v>7.3962897621108165E-2</v>
      </c>
      <c r="CV178" s="7">
        <f t="shared" si="149"/>
        <v>0.13134392938701678</v>
      </c>
      <c r="CW178" s="7">
        <f t="shared" si="149"/>
        <v>4.6212248738888911E-3</v>
      </c>
      <c r="CX178" s="7">
        <f t="shared" si="149"/>
        <v>2.3259003146071299E-3</v>
      </c>
      <c r="CY178" s="7">
        <f t="shared" si="149"/>
        <v>2.3405528238289392E-3</v>
      </c>
      <c r="CZ178" s="7">
        <f t="shared" si="149"/>
        <v>6.1364259864880805E-3</v>
      </c>
      <c r="DA178" s="7">
        <f t="shared" si="149"/>
        <v>3.2180893969135072E-3</v>
      </c>
      <c r="DB178" s="7">
        <f t="shared" si="157"/>
        <v>1.9040118234484019E-3</v>
      </c>
      <c r="DC178" s="7">
        <f t="shared" si="157"/>
        <v>8.4188284161188314E-5</v>
      </c>
      <c r="DD178" s="7">
        <f t="shared" si="157"/>
        <v>1.0459421003601383E-4</v>
      </c>
      <c r="DE178" s="7">
        <f t="shared" si="157"/>
        <v>3.6346672186053544E-4</v>
      </c>
      <c r="DF178" s="7">
        <f t="shared" si="157"/>
        <v>1.0126328641164498E-5</v>
      </c>
      <c r="DG178" s="7">
        <f t="shared" si="157"/>
        <v>5.5287840696526186E-6</v>
      </c>
      <c r="DH178" s="7">
        <f t="shared" si="157"/>
        <v>7.2360466283316691E-4</v>
      </c>
      <c r="DI178" s="7">
        <f t="shared" si="157"/>
        <v>-8.1450226353196875E-5</v>
      </c>
      <c r="DJ178" s="7">
        <f t="shared" si="157"/>
        <v>4.1298027552324568E-4</v>
      </c>
      <c r="DK178" s="7">
        <f t="shared" si="157"/>
        <v>6.281973086798454E-4</v>
      </c>
      <c r="DL178" s="7">
        <f t="shared" si="157"/>
        <v>3.2882939601474094E-3</v>
      </c>
      <c r="DM178" s="7">
        <f t="shared" si="157"/>
        <v>1.0205912377726882E-3</v>
      </c>
      <c r="DN178" s="7">
        <f t="shared" si="157"/>
        <v>9.3440034538693015E-4</v>
      </c>
      <c r="DO178" s="7">
        <f t="shared" si="157"/>
        <v>2.7373870117493415E-3</v>
      </c>
      <c r="DP178" s="7">
        <f t="shared" si="157"/>
        <v>1.2755573963491654E-3</v>
      </c>
      <c r="DQ178" s="7">
        <f t="shared" si="157"/>
        <v>9.9083729727332255E-4</v>
      </c>
      <c r="DR178" s="7">
        <f t="shared" si="156"/>
        <v>1.7943714081614E-3</v>
      </c>
      <c r="DS178" s="7">
        <f t="shared" si="156"/>
        <v>2.4186842357938969E-3</v>
      </c>
      <c r="DT178" s="7">
        <f t="shared" si="156"/>
        <v>3.1447111669803689E-3</v>
      </c>
      <c r="DU178" s="7">
        <f t="shared" si="156"/>
        <v>3.1442432916129982E-3</v>
      </c>
      <c r="DV178" s="7">
        <f t="shared" si="156"/>
        <v>1.6796769738816721E-3</v>
      </c>
      <c r="DW178" s="7">
        <f t="shared" si="156"/>
        <v>2.1753294061147583E-3</v>
      </c>
      <c r="DX178" s="7">
        <f t="shared" si="156"/>
        <v>1.9451079455974761E-3</v>
      </c>
      <c r="DY178" s="7">
        <f t="shared" si="156"/>
        <v>1.9051577212675001E-3</v>
      </c>
      <c r="DZ178" s="7">
        <f t="shared" si="156"/>
        <v>3.5041632382387081E-3</v>
      </c>
      <c r="EA178" s="7">
        <f t="shared" si="156"/>
        <v>7.1842661576291666E-3</v>
      </c>
      <c r="EB178" s="7">
        <f t="shared" si="156"/>
        <v>1.774323814109634E-3</v>
      </c>
      <c r="EC178" s="7">
        <f t="shared" si="156"/>
        <v>1.7692770746838124E-3</v>
      </c>
      <c r="ED178" s="7">
        <f t="shared" si="156"/>
        <v>1.7262088110494998E-3</v>
      </c>
      <c r="EE178" s="7">
        <f t="shared" si="156"/>
        <v>6.9479204298774331E-4</v>
      </c>
      <c r="EF178" s="7">
        <f t="shared" si="156"/>
        <v>7.7340689246573502E-4</v>
      </c>
      <c r="EG178" s="7">
        <f t="shared" si="150"/>
        <v>2.1775109823096214E-3</v>
      </c>
      <c r="EH178" s="7">
        <f t="shared" si="137"/>
        <v>4.8921984465865567E-4</v>
      </c>
      <c r="EI178" s="7">
        <f t="shared" si="137"/>
        <v>1.5369196989484281E-3</v>
      </c>
      <c r="EJ178" s="7">
        <f t="shared" si="151"/>
        <v>1.5440676304975458E-3</v>
      </c>
      <c r="EK178" s="7">
        <f t="shared" si="151"/>
        <v>1.0733916055233373E-3</v>
      </c>
      <c r="EL178" s="7">
        <f t="shared" si="151"/>
        <v>6.7910459907858712E-4</v>
      </c>
      <c r="EM178" s="7">
        <f t="shared" si="151"/>
        <v>1.7542199265236254E-3</v>
      </c>
      <c r="EN178" s="7">
        <f t="shared" si="151"/>
        <v>1.1074324473683919E-3</v>
      </c>
      <c r="EO178" s="7">
        <f t="shared" si="151"/>
        <v>2.2528865552311249E-3</v>
      </c>
      <c r="EP178" s="7">
        <f t="shared" si="151"/>
        <v>1.3575149898171681E-3</v>
      </c>
      <c r="EQ178" s="7">
        <f t="shared" si="151"/>
        <v>4.7030172384388887E-3</v>
      </c>
      <c r="ER178" s="7">
        <f t="shared" si="151"/>
        <v>1.7681004698337946E-3</v>
      </c>
      <c r="ES178" s="7">
        <f t="shared" si="151"/>
        <v>1.3989334508697621E-3</v>
      </c>
      <c r="ET178" s="7">
        <f t="shared" si="151"/>
        <v>5.2418988245562436E-3</v>
      </c>
      <c r="EU178" s="7">
        <f t="shared" si="151"/>
        <v>6.8789483758721522E-3</v>
      </c>
      <c r="EV178" s="7">
        <f t="shared" si="151"/>
        <v>8.9473714033099004E-4</v>
      </c>
      <c r="EW178" s="7">
        <f t="shared" si="151"/>
        <v>7.8935980725702804E-4</v>
      </c>
      <c r="EX178" s="7">
        <f t="shared" si="151"/>
        <v>2.0599119128163436E-3</v>
      </c>
      <c r="EY178" s="7">
        <f t="shared" si="151"/>
        <v>4.1985392192672817E-3</v>
      </c>
      <c r="EZ178" s="7">
        <f t="shared" si="154"/>
        <v>2.2179472534950549E-3</v>
      </c>
      <c r="FA178" s="7">
        <f t="shared" si="154"/>
        <v>6.9801461897529499E-3</v>
      </c>
      <c r="FB178" s="7">
        <f t="shared" si="154"/>
        <v>3.5402081193832676E-3</v>
      </c>
      <c r="FC178" s="7">
        <f t="shared" si="154"/>
        <v>-7.9272466001933939E-4</v>
      </c>
      <c r="FD178" s="7">
        <f t="shared" si="154"/>
        <v>-8.5758666422031116E-4</v>
      </c>
      <c r="FE178" s="7">
        <f t="shared" si="154"/>
        <v>-3.895407459674205E-4</v>
      </c>
      <c r="FF178" s="7">
        <f t="shared" si="154"/>
        <v>-3.6801653867657436E-4</v>
      </c>
      <c r="FG178" s="7">
        <f t="shared" si="154"/>
        <v>-5.413398928451052E-4</v>
      </c>
      <c r="FH178" s="7">
        <f t="shared" si="154"/>
        <v>0.32839067171428427</v>
      </c>
      <c r="FI178" s="7">
        <f t="shared" si="154"/>
        <v>-7.9643688351407449E-2</v>
      </c>
      <c r="FJ178" s="7">
        <f t="shared" si="154"/>
        <v>-3.6655788427223834E-2</v>
      </c>
      <c r="FK178" s="7">
        <f t="shared" si="154"/>
        <v>-8.6370780618302279E-2</v>
      </c>
      <c r="FL178" s="7">
        <f t="shared" si="154"/>
        <v>0.11999193419878189</v>
      </c>
      <c r="FM178" s="7">
        <f t="shared" si="154"/>
        <v>0.1249520657639993</v>
      </c>
      <c r="FN178" s="7">
        <f t="shared" si="154"/>
        <v>-9.9106067268817322E-2</v>
      </c>
      <c r="FO178" s="7">
        <f t="shared" si="154"/>
        <v>-0.11606220666964073</v>
      </c>
      <c r="FP178" s="7">
        <f t="shared" si="155"/>
        <v>-2.972987258357096E-2</v>
      </c>
      <c r="FQ178" s="7">
        <f t="shared" si="155"/>
        <v>-9.5282229613061542E-2</v>
      </c>
      <c r="FR178" s="7">
        <f t="shared" si="155"/>
        <v>-5.2275573610706116E-2</v>
      </c>
      <c r="FS178" s="7">
        <f t="shared" si="155"/>
        <v>-4.1825350953619278E-2</v>
      </c>
      <c r="FT178" s="7">
        <f t="shared" si="155"/>
        <v>2.0383482354340798E-2</v>
      </c>
      <c r="FU178" s="7">
        <f t="shared" si="155"/>
        <v>-5.6233605601552217E-4</v>
      </c>
      <c r="FV178" s="7">
        <f t="shared" si="155"/>
        <v>3.1912965655268829E-3</v>
      </c>
      <c r="FW178" s="7">
        <f t="shared" si="155"/>
        <v>4.7151666870805711E-3</v>
      </c>
      <c r="FX178" s="7">
        <f t="shared" si="155"/>
        <v>1.6487042103928769E-2</v>
      </c>
      <c r="FY178" s="7">
        <f t="shared" si="155"/>
        <v>1.0507916416571006E-3</v>
      </c>
      <c r="FZ178" s="7">
        <f t="shared" si="155"/>
        <v>1.3925723274577324E-2</v>
      </c>
      <c r="GA178" s="7">
        <f t="shared" si="155"/>
        <v>0.29793766686158074</v>
      </c>
      <c r="GB178" s="7">
        <f t="shared" si="155"/>
        <v>-0.38882293906329857</v>
      </c>
      <c r="GC178" s="7">
        <f t="shared" si="155"/>
        <v>0</v>
      </c>
      <c r="GD178" s="7">
        <f t="shared" si="155"/>
        <v>-3.8202734772785241E-2</v>
      </c>
      <c r="GE178" s="7">
        <f t="shared" si="155"/>
        <v>-0.20804901114624685</v>
      </c>
      <c r="GF178" s="7">
        <f t="shared" si="130"/>
        <v>0.10794616627407083</v>
      </c>
      <c r="GG178" s="7">
        <f t="shared" si="130"/>
        <v>0.23281902569782797</v>
      </c>
      <c r="GH178" s="7">
        <f t="shared" si="130"/>
        <v>-0.11034609771626913</v>
      </c>
      <c r="GI178" s="7">
        <f t="shared" si="130"/>
        <v>-5.7171219811532725E-2</v>
      </c>
      <c r="GJ178" s="7">
        <f t="shared" si="130"/>
        <v>-0.19261220648872235</v>
      </c>
      <c r="GK178" s="7">
        <f t="shared" si="130"/>
        <v>2.8721877715265832E-2</v>
      </c>
    </row>
    <row r="179" spans="6:193">
      <c r="F179" s="20">
        <v>177</v>
      </c>
      <c r="G179">
        <f>'Class data q'!J178</f>
        <v>-3.0220459147669833E-16</v>
      </c>
      <c r="H179" s="20">
        <f>'Class data q'!K178</f>
        <v>-4.4803595395406453E-16</v>
      </c>
      <c r="J179" s="89">
        <v>-2.9065954962139612E-16</v>
      </c>
      <c r="K179" s="7">
        <f t="shared" si="119"/>
        <v>9.7873798193103077E-4</v>
      </c>
      <c r="L179" s="7">
        <f t="shared" si="147"/>
        <v>3.7357173626577467E-3</v>
      </c>
      <c r="M179" s="7">
        <f t="shared" si="147"/>
        <v>4.2889961127794826E-3</v>
      </c>
      <c r="N179" s="7">
        <f t="shared" si="147"/>
        <v>8.9542511044484636E-3</v>
      </c>
      <c r="O179" s="7">
        <f t="shared" si="147"/>
        <v>3.1399885689614481E-3</v>
      </c>
      <c r="P179" s="7">
        <f t="shared" si="147"/>
        <v>-0.2215710328549878</v>
      </c>
      <c r="Q179" s="7">
        <f t="shared" si="147"/>
        <v>0.18092336653008312</v>
      </c>
      <c r="R179" s="7">
        <f t="shared" si="147"/>
        <v>0.49769931616641983</v>
      </c>
      <c r="S179" s="7">
        <f t="shared" si="147"/>
        <v>-0.28788811808655967</v>
      </c>
      <c r="T179" s="7">
        <f t="shared" si="147"/>
        <v>1.1442998072714618E-3</v>
      </c>
      <c r="U179" s="7">
        <f t="shared" si="147"/>
        <v>4.2177004452500144E-3</v>
      </c>
      <c r="V179" s="7">
        <f t="shared" si="147"/>
        <v>2.6470353216479737E-3</v>
      </c>
      <c r="W179" s="7">
        <f t="shared" si="147"/>
        <v>-1.1761518743609312E-3</v>
      </c>
      <c r="X179" s="7">
        <f t="shared" si="147"/>
        <v>1.4878326550783641E-3</v>
      </c>
      <c r="Y179" s="7">
        <f t="shared" si="147"/>
        <v>2.4483294311027174E-4</v>
      </c>
      <c r="Z179" s="7">
        <f t="shared" si="147"/>
        <v>-4.599622558958627E-3</v>
      </c>
      <c r="AA179" s="7">
        <f t="shared" si="147"/>
        <v>7.8382044829793465E-4</v>
      </c>
      <c r="AB179" s="7">
        <f t="shared" si="148"/>
        <v>1.8395316233812181E-3</v>
      </c>
      <c r="AC179" s="7">
        <f t="shared" si="148"/>
        <v>1.5877372206329044E-3</v>
      </c>
      <c r="AD179" s="7">
        <f t="shared" si="148"/>
        <v>1.4626596182921582E-3</v>
      </c>
      <c r="AE179" s="7">
        <f t="shared" si="148"/>
        <v>3.2968808401958823E-3</v>
      </c>
      <c r="AF179" s="7">
        <f t="shared" si="148"/>
        <v>-5.2743501885542665E-3</v>
      </c>
      <c r="AG179" s="7">
        <f t="shared" si="148"/>
        <v>-1.6854478212902091E-4</v>
      </c>
      <c r="AH179" s="7">
        <f t="shared" si="148"/>
        <v>1.593159295708327E-3</v>
      </c>
      <c r="AI179" s="7">
        <f t="shared" si="148"/>
        <v>-2.1206848474788931E-2</v>
      </c>
      <c r="AJ179" s="7">
        <f t="shared" si="148"/>
        <v>0.29325002268789868</v>
      </c>
      <c r="AK179" s="7">
        <f t="shared" si="148"/>
        <v>-0.1055287967005254</v>
      </c>
      <c r="AL179" s="7">
        <f t="shared" si="148"/>
        <v>-0.49231071994760556</v>
      </c>
      <c r="AM179" s="7">
        <f t="shared" si="148"/>
        <v>0.46142715962898606</v>
      </c>
      <c r="AN179" s="7">
        <f t="shared" si="148"/>
        <v>0.20596521636226983</v>
      </c>
      <c r="AO179" s="7">
        <f t="shared" si="148"/>
        <v>2.5310792957169803E-3</v>
      </c>
      <c r="AP179" s="7">
        <f t="shared" si="148"/>
        <v>2.3009811779245281E-3</v>
      </c>
      <c r="AQ179" s="7">
        <f t="shared" si="146"/>
        <v>1.7227118244222493E-3</v>
      </c>
      <c r="AR179" s="7">
        <f t="shared" si="146"/>
        <v>2.5310792957169803E-3</v>
      </c>
      <c r="AS179" s="7">
        <f t="shared" si="146"/>
        <v>2.646128354613207E-3</v>
      </c>
      <c r="AT179" s="7">
        <f t="shared" si="146"/>
        <v>2.5310792957169803E-3</v>
      </c>
      <c r="AU179" s="7">
        <f t="shared" si="146"/>
        <v>2.3009811779245281E-3</v>
      </c>
      <c r="AV179" s="7">
        <f t="shared" si="146"/>
        <v>2.5310792957169803E-3</v>
      </c>
      <c r="AW179" s="7">
        <f t="shared" si="146"/>
        <v>2.3009811779245281E-3</v>
      </c>
      <c r="AX179" s="7">
        <f t="shared" si="146"/>
        <v>2.3009811779245281E-3</v>
      </c>
      <c r="AY179" s="7">
        <f t="shared" si="146"/>
        <v>2.5310792957169803E-3</v>
      </c>
      <c r="AZ179" s="7">
        <f t="shared" si="146"/>
        <v>2.3009811779245281E-3</v>
      </c>
      <c r="BA179" s="7">
        <f t="shared" si="146"/>
        <v>1.7227118244222493E-3</v>
      </c>
      <c r="BB179" s="7">
        <f t="shared" si="146"/>
        <v>2.4160302368207544E-3</v>
      </c>
      <c r="BC179" s="7">
        <f t="shared" si="146"/>
        <v>1.5729107962116186E-3</v>
      </c>
      <c r="BD179" s="7">
        <f t="shared" si="146"/>
        <v>2.5310792957169803E-3</v>
      </c>
      <c r="BE179" s="7">
        <f t="shared" si="146"/>
        <v>2.4160302368207544E-3</v>
      </c>
      <c r="BF179" s="7">
        <f t="shared" si="146"/>
        <v>2.5310792957169803E-3</v>
      </c>
      <c r="BG179" s="7">
        <f t="shared" si="152"/>
        <v>1.7227118244222493E-3</v>
      </c>
      <c r="BH179" s="7">
        <f t="shared" si="152"/>
        <v>1.7227118244222493E-3</v>
      </c>
      <c r="BI179" s="7">
        <f t="shared" si="152"/>
        <v>1.5729107962116186E-3</v>
      </c>
      <c r="BJ179" s="7">
        <f t="shared" si="152"/>
        <v>2.7214450329216843E-3</v>
      </c>
      <c r="BK179" s="7">
        <f t="shared" si="152"/>
        <v>6.3596947169718785E-3</v>
      </c>
      <c r="BL179" s="7">
        <f t="shared" si="152"/>
        <v>7.8448816275890755E-4</v>
      </c>
      <c r="BM179" s="7">
        <f t="shared" si="152"/>
        <v>1.8653481734347763E-3</v>
      </c>
      <c r="BN179" s="7">
        <f t="shared" si="152"/>
        <v>-3.5527136788005009E-14</v>
      </c>
      <c r="BO179" s="7">
        <f t="shared" si="152"/>
        <v>-1.4432899320127035E-14</v>
      </c>
      <c r="BP179" s="7">
        <f t="shared" si="152"/>
        <v>-3.4050540165253551E-13</v>
      </c>
      <c r="BQ179" s="7">
        <f t="shared" si="152"/>
        <v>-2.081779193474631E-12</v>
      </c>
      <c r="BR179" s="7">
        <f t="shared" si="152"/>
        <v>-9.663492228639825E-12</v>
      </c>
      <c r="BS179" s="7">
        <f t="shared" si="152"/>
        <v>1.041680243087717E-14</v>
      </c>
      <c r="BT179" s="7">
        <f t="shared" si="152"/>
        <v>-1.2878587085651816E-14</v>
      </c>
      <c r="BU179" s="7">
        <f t="shared" si="152"/>
        <v>9.7873798193103077E-4</v>
      </c>
      <c r="BV179" s="7">
        <f t="shared" si="152"/>
        <v>3.7357173626577467E-3</v>
      </c>
      <c r="BW179" s="7">
        <f t="shared" ref="BW179:CL194" si="159">IF(MOD(BW$3/$J179,1)&gt;0.5,-(1-MOD(BW$3/$J179,1)),MOD(BW$3/$J179,1))</f>
        <v>4.2889961127794826E-3</v>
      </c>
      <c r="BX179" s="7">
        <f t="shared" si="159"/>
        <v>8.9542511044484636E-3</v>
      </c>
      <c r="BY179" s="7">
        <f t="shared" si="159"/>
        <v>3.1399885689614481E-3</v>
      </c>
      <c r="BZ179" s="7">
        <f t="shared" si="159"/>
        <v>8.5661988387225976E-4</v>
      </c>
      <c r="CA179" s="7">
        <f t="shared" si="159"/>
        <v>1.0937826981095966E-3</v>
      </c>
      <c r="CB179" s="7">
        <f t="shared" si="159"/>
        <v>1.5259172143817069E-3</v>
      </c>
      <c r="CC179" s="7">
        <f t="shared" si="159"/>
        <v>2.0057054666638681E-3</v>
      </c>
      <c r="CD179" s="7">
        <f t="shared" si="159"/>
        <v>2.7856250339479312E-3</v>
      </c>
      <c r="CE179" s="7">
        <f t="shared" si="159"/>
        <v>1.2645566699054959E-3</v>
      </c>
      <c r="CF179" s="7">
        <f t="shared" si="159"/>
        <v>3.8422844224551994E-3</v>
      </c>
      <c r="CG179" s="7">
        <f t="shared" si="159"/>
        <v>1.552338809369794E-3</v>
      </c>
      <c r="CH179" s="7">
        <f t="shared" si="159"/>
        <v>1.76712508127448E-3</v>
      </c>
      <c r="CI179" s="7">
        <f t="shared" si="159"/>
        <v>4.5178623481001877E-3</v>
      </c>
      <c r="CJ179" s="7">
        <f t="shared" si="159"/>
        <v>5.9881408943922567E-3</v>
      </c>
      <c r="CK179" s="7">
        <f t="shared" si="159"/>
        <v>1.0224233644962903E-3</v>
      </c>
      <c r="CL179" s="7">
        <f t="shared" si="159"/>
        <v>3.8813676758719033E-3</v>
      </c>
      <c r="CM179" s="7">
        <f t="shared" si="158"/>
        <v>1.8013072224061639E-2</v>
      </c>
      <c r="CN179" s="7">
        <f t="shared" si="158"/>
        <v>8.3914338457022952E-2</v>
      </c>
      <c r="CO179" s="7">
        <f t="shared" si="158"/>
        <v>2.2518249592732832E-2</v>
      </c>
      <c r="CP179" s="7">
        <f t="shared" si="158"/>
        <v>1.487715172852558E-2</v>
      </c>
      <c r="CQ179" s="7">
        <f t="shared" si="158"/>
        <v>8.5797330544619299E-2</v>
      </c>
      <c r="CR179" s="7">
        <f t="shared" si="158"/>
        <v>6.8609855286323573E-2</v>
      </c>
      <c r="CS179" s="7">
        <f t="shared" si="158"/>
        <v>1.1065433313968802E-2</v>
      </c>
      <c r="CT179" s="7">
        <f t="shared" si="158"/>
        <v>0.11705060245172892</v>
      </c>
      <c r="CU179" s="7">
        <f t="shared" si="158"/>
        <v>7.6900715249627147E-2</v>
      </c>
      <c r="CV179" s="7">
        <f t="shared" si="149"/>
        <v>0.13656093039107167</v>
      </c>
      <c r="CW179" s="7">
        <f t="shared" si="149"/>
        <v>4.8047806340946221E-3</v>
      </c>
      <c r="CX179" s="7">
        <f t="shared" si="149"/>
        <v>2.4182854315536648E-3</v>
      </c>
      <c r="CY179" s="7">
        <f t="shared" si="149"/>
        <v>2.4335199406873001E-3</v>
      </c>
      <c r="CZ179" s="7">
        <f t="shared" si="149"/>
        <v>6.3801657670948071E-3</v>
      </c>
      <c r="DA179" s="7">
        <f t="shared" si="149"/>
        <v>3.3459124009395744E-3</v>
      </c>
      <c r="DB179" s="7">
        <f t="shared" si="157"/>
        <v>1.9796394648705917E-3</v>
      </c>
      <c r="DC179" s="7">
        <f t="shared" si="157"/>
        <v>8.7532255710146649E-5</v>
      </c>
      <c r="DD179" s="7">
        <f t="shared" si="157"/>
        <v>1.0874870808798204E-4</v>
      </c>
      <c r="DE179" s="7">
        <f t="shared" si="157"/>
        <v>3.7790367575506688E-4</v>
      </c>
      <c r="DF179" s="7">
        <f t="shared" si="157"/>
        <v>1.0528547966678046E-5</v>
      </c>
      <c r="DG179" s="7">
        <f t="shared" si="157"/>
        <v>5.7483882201999183E-6</v>
      </c>
      <c r="DH179" s="7">
        <f t="shared" si="157"/>
        <v>7.5234635093521783E-4</v>
      </c>
      <c r="DI179" s="7">
        <f t="shared" si="157"/>
        <v>-8.4685441826382046E-5</v>
      </c>
      <c r="DJ179" s="7">
        <f t="shared" si="157"/>
        <v>4.2938391535734226E-4</v>
      </c>
      <c r="DK179" s="7">
        <f t="shared" si="157"/>
        <v>6.5314940205349846E-4</v>
      </c>
      <c r="DL179" s="7">
        <f t="shared" si="157"/>
        <v>3.4189055001841617E-3</v>
      </c>
      <c r="DM179" s="7">
        <f t="shared" si="157"/>
        <v>1.0611292781453105E-3</v>
      </c>
      <c r="DN179" s="7">
        <f t="shared" si="157"/>
        <v>9.7151487030500919E-4</v>
      </c>
      <c r="DO179" s="7">
        <f t="shared" si="157"/>
        <v>2.8461164433677836E-3</v>
      </c>
      <c r="DP179" s="7">
        <f t="shared" si="157"/>
        <v>1.3262227316146796E-3</v>
      </c>
      <c r="DQ179" s="7">
        <f t="shared" si="157"/>
        <v>1.0301935065694405E-3</v>
      </c>
      <c r="DR179" s="7">
        <f t="shared" si="156"/>
        <v>1.8656441154857081E-3</v>
      </c>
      <c r="DS179" s="7">
        <f t="shared" si="156"/>
        <v>2.5147547443093504E-3</v>
      </c>
      <c r="DT179" s="7">
        <f t="shared" si="156"/>
        <v>3.2696195764680856E-3</v>
      </c>
      <c r="DU179" s="7">
        <f t="shared" si="156"/>
        <v>3.2691331170194193E-3</v>
      </c>
      <c r="DV179" s="7">
        <f t="shared" si="156"/>
        <v>1.7463940006991656E-3</v>
      </c>
      <c r="DW179" s="7">
        <f t="shared" si="156"/>
        <v>2.2617338235005886E-3</v>
      </c>
      <c r="DX179" s="7">
        <f t="shared" si="156"/>
        <v>2.0223679312895157E-3</v>
      </c>
      <c r="DY179" s="7">
        <f t="shared" si="156"/>
        <v>1.9808308779266765E-3</v>
      </c>
      <c r="DZ179" s="7">
        <f t="shared" si="156"/>
        <v>3.6433491390837811E-3</v>
      </c>
      <c r="EA179" s="7">
        <f t="shared" si="156"/>
        <v>7.4696263104178789E-3</v>
      </c>
      <c r="EB179" s="7">
        <f t="shared" si="156"/>
        <v>1.8448002279258593E-3</v>
      </c>
      <c r="EC179" s="7">
        <f t="shared" si="156"/>
        <v>1.839553031236618E-3</v>
      </c>
      <c r="ED179" s="7">
        <f t="shared" si="156"/>
        <v>1.7947740895704258E-3</v>
      </c>
      <c r="EE179" s="7">
        <f t="shared" si="156"/>
        <v>7.2238928941392429E-4</v>
      </c>
      <c r="EF179" s="7">
        <f t="shared" si="156"/>
        <v>8.0412673276111411E-4</v>
      </c>
      <c r="EG179" s="7">
        <f t="shared" si="150"/>
        <v>2.2640020522362442E-3</v>
      </c>
      <c r="EH179" s="7">
        <f t="shared" si="137"/>
        <v>5.086517318627252E-4</v>
      </c>
      <c r="EI179" s="7">
        <f t="shared" si="137"/>
        <v>1.5979663849276455E-3</v>
      </c>
      <c r="EJ179" s="7">
        <f t="shared" si="151"/>
        <v>1.6053982334133332E-3</v>
      </c>
      <c r="EK179" s="7">
        <f t="shared" si="151"/>
        <v>1.1160268845948108E-3</v>
      </c>
      <c r="EL179" s="7">
        <f t="shared" si="151"/>
        <v>7.060787378285544E-4</v>
      </c>
      <c r="EM179" s="7">
        <f t="shared" si="151"/>
        <v>1.8238978108439607E-3</v>
      </c>
      <c r="EN179" s="7">
        <f t="shared" si="151"/>
        <v>1.1514198338947994E-3</v>
      </c>
      <c r="EO179" s="7">
        <f t="shared" si="151"/>
        <v>2.3423715544656945E-3</v>
      </c>
      <c r="EP179" s="7">
        <f t="shared" si="151"/>
        <v>1.4114356932554482E-3</v>
      </c>
      <c r="EQ179" s="7">
        <f t="shared" si="151"/>
        <v>4.8898218038994409E-3</v>
      </c>
      <c r="ER179" s="7">
        <f t="shared" si="151"/>
        <v>1.8383296914616396E-3</v>
      </c>
      <c r="ES179" s="7">
        <f t="shared" si="151"/>
        <v>1.4544993019285394E-3</v>
      </c>
      <c r="ET179" s="7">
        <f t="shared" si="151"/>
        <v>5.4501078492023977E-3</v>
      </c>
      <c r="EU179" s="7">
        <f t="shared" si="151"/>
        <v>7.1521812595787227E-3</v>
      </c>
      <c r="EV179" s="7">
        <f t="shared" si="151"/>
        <v>9.3027623666575672E-4</v>
      </c>
      <c r="EW179" s="7">
        <f t="shared" si="151"/>
        <v>8.2071329977274356E-4</v>
      </c>
      <c r="EX179" s="7">
        <f t="shared" si="151"/>
        <v>2.1417319296803267E-3</v>
      </c>
      <c r="EY179" s="7">
        <f t="shared" si="151"/>
        <v>4.3653058404937543E-3</v>
      </c>
      <c r="EZ179" s="7">
        <f t="shared" si="154"/>
        <v>2.3060444583101278E-3</v>
      </c>
      <c r="FA179" s="7">
        <f t="shared" si="154"/>
        <v>7.2573986661356969E-3</v>
      </c>
      <c r="FB179" s="7">
        <f t="shared" si="154"/>
        <v>3.6808257284313751E-3</v>
      </c>
      <c r="FC179" s="7">
        <f t="shared" si="154"/>
        <v>-8.2421180500247271E-4</v>
      </c>
      <c r="FD179" s="7">
        <f t="shared" si="154"/>
        <v>-8.9165013795056147E-4</v>
      </c>
      <c r="FE179" s="7">
        <f t="shared" si="154"/>
        <v>-4.0501336409548561E-4</v>
      </c>
      <c r="FF179" s="7">
        <f t="shared" si="154"/>
        <v>-3.8263421199236092E-4</v>
      </c>
      <c r="FG179" s="7">
        <f t="shared" si="154"/>
        <v>-5.6284199635059373E-4</v>
      </c>
      <c r="FH179" s="7">
        <f t="shared" si="154"/>
        <v>0.34143439952150967</v>
      </c>
      <c r="FI179" s="7">
        <f t="shared" si="154"/>
        <v>-8.2807147858330099E-2</v>
      </c>
      <c r="FJ179" s="7">
        <f t="shared" si="154"/>
        <v>-3.8111761961149071E-2</v>
      </c>
      <c r="FK179" s="7">
        <f t="shared" si="154"/>
        <v>-8.9801441261010528E-2</v>
      </c>
      <c r="FL179" s="7">
        <f t="shared" si="154"/>
        <v>0.12475803221423698</v>
      </c>
      <c r="FM179" s="7">
        <f t="shared" si="154"/>
        <v>0.12991518096537802</v>
      </c>
      <c r="FN179" s="7">
        <f t="shared" si="154"/>
        <v>-0.1030425754490002</v>
      </c>
      <c r="FO179" s="7">
        <f t="shared" si="154"/>
        <v>-0.12067221530539729</v>
      </c>
      <c r="FP179" s="7">
        <f t="shared" si="155"/>
        <v>-3.0910747678771555E-2</v>
      </c>
      <c r="FQ179" s="7">
        <f t="shared" si="155"/>
        <v>-9.9066854375544522E-2</v>
      </c>
      <c r="FR179" s="7">
        <f t="shared" si="155"/>
        <v>-5.4351967405892543E-2</v>
      </c>
      <c r="FS179" s="7">
        <f t="shared" si="155"/>
        <v>-4.3486660303342028E-2</v>
      </c>
      <c r="FT179" s="7">
        <f t="shared" si="155"/>
        <v>2.119311739727749E-2</v>
      </c>
      <c r="FU179" s="7">
        <f t="shared" si="155"/>
        <v>-5.8467213033996934E-4</v>
      </c>
      <c r="FV179" s="7">
        <f t="shared" si="155"/>
        <v>3.3180553541842018E-3</v>
      </c>
      <c r="FW179" s="7">
        <f t="shared" si="130"/>
        <v>4.9024538305031057E-3</v>
      </c>
      <c r="FX179" s="7">
        <f t="shared" si="130"/>
        <v>1.7141909942979379E-2</v>
      </c>
      <c r="FY179" s="7">
        <f t="shared" si="130"/>
        <v>1.0925292467003033E-3</v>
      </c>
      <c r="FZ179" s="7">
        <f t="shared" si="130"/>
        <v>1.4478855137197249E-2</v>
      </c>
      <c r="GA179" s="7">
        <f t="shared" si="130"/>
        <v>0.34949194990168353</v>
      </c>
      <c r="GB179" s="7">
        <f t="shared" si="130"/>
        <v>-0.36454689253840089</v>
      </c>
      <c r="GC179" s="7">
        <f t="shared" si="130"/>
        <v>3.9720153252629897E-2</v>
      </c>
      <c r="GD179" s="7">
        <f t="shared" si="130"/>
        <v>0</v>
      </c>
      <c r="GE179" s="7">
        <f t="shared" si="130"/>
        <v>-0.17659259650040415</v>
      </c>
      <c r="GF179" s="7">
        <f t="shared" si="130"/>
        <v>0.15195395779414045</v>
      </c>
      <c r="GG179" s="7">
        <f t="shared" si="130"/>
        <v>0.2817867863313035</v>
      </c>
      <c r="GH179" s="7">
        <f t="shared" si="130"/>
        <v>-3.5288755123129345E-2</v>
      </c>
      <c r="GI179" s="7">
        <f t="shared" si="130"/>
        <v>-5.9442069424086585E-2</v>
      </c>
      <c r="GJ179" s="7">
        <f t="shared" si="130"/>
        <v>-0.16054263959615178</v>
      </c>
      <c r="GK179" s="7">
        <f t="shared" si="130"/>
        <v>2.9862715099819484E-2</v>
      </c>
    </row>
    <row r="180" spans="6:193">
      <c r="F180" s="20">
        <v>178</v>
      </c>
      <c r="G180">
        <f>'Class data q'!J179</f>
        <v>-2.9065954962139612E-16</v>
      </c>
      <c r="H180" s="20">
        <f>'Class data q'!K179</f>
        <v>-1.6212939517149441E-16</v>
      </c>
      <c r="J180" s="88">
        <v>-2.3933122505611573E-16</v>
      </c>
      <c r="K180" s="7">
        <f t="shared" si="119"/>
        <v>1.188643650483659E-3</v>
      </c>
      <c r="L180" s="7">
        <f t="shared" si="147"/>
        <v>4.5369003810026834E-3</v>
      </c>
      <c r="M180" s="7">
        <f t="shared" si="147"/>
        <v>5.2088384128569322E-3</v>
      </c>
      <c r="N180" s="7">
        <f t="shared" si="147"/>
        <v>1.0874630306202802E-2</v>
      </c>
      <c r="O180" s="7">
        <f t="shared" si="147"/>
        <v>3.8134082297730872E-3</v>
      </c>
      <c r="P180" s="7">
        <f t="shared" si="147"/>
        <v>-5.462476553334239E-2</v>
      </c>
      <c r="Q180" s="7">
        <f t="shared" si="147"/>
        <v>-0.35134350594753494</v>
      </c>
      <c r="R180" s="7">
        <f t="shared" si="147"/>
        <v>-0.18109564013999702</v>
      </c>
      <c r="S180" s="7">
        <f t="shared" si="147"/>
        <v>-0.34963022783496378</v>
      </c>
      <c r="T180" s="7">
        <f t="shared" si="147"/>
        <v>1.3897127988016971E-3</v>
      </c>
      <c r="U180" s="7">
        <f t="shared" si="147"/>
        <v>5.1222522742984831E-3</v>
      </c>
      <c r="V180" s="7">
        <f t="shared" si="147"/>
        <v>3.2147334483485402E-3</v>
      </c>
      <c r="W180" s="7">
        <f t="shared" si="147"/>
        <v>-1.4283960398729922E-3</v>
      </c>
      <c r="X180" s="7">
        <f t="shared" si="147"/>
        <v>1.8069216389783095E-3</v>
      </c>
      <c r="Y180" s="7">
        <f t="shared" si="147"/>
        <v>2.9734119716400128E-4</v>
      </c>
      <c r="Z180" s="7">
        <f t="shared" si="147"/>
        <v>-5.5860835588914526E-3</v>
      </c>
      <c r="AA180" s="7">
        <f t="shared" si="147"/>
        <v>9.5192300308035707E-4</v>
      </c>
      <c r="AB180" s="7">
        <f t="shared" si="148"/>
        <v>2.2340479519165762E-3</v>
      </c>
      <c r="AC180" s="7">
        <f t="shared" si="148"/>
        <v>1.9282523012117702E-3</v>
      </c>
      <c r="AD180" s="7">
        <f t="shared" si="148"/>
        <v>1.7763498507247465E-3</v>
      </c>
      <c r="AE180" s="7">
        <f t="shared" si="148"/>
        <v>4.0039485025076052E-3</v>
      </c>
      <c r="AF180" s="7">
        <f t="shared" si="148"/>
        <v>-6.4055170819906637E-3</v>
      </c>
      <c r="AG180" s="7">
        <f t="shared" si="148"/>
        <v>-2.046918468459058E-4</v>
      </c>
      <c r="AH180" s="7">
        <f t="shared" si="148"/>
        <v>1.9348372250931661E-3</v>
      </c>
      <c r="AI180" s="7">
        <f t="shared" si="148"/>
        <v>0.33084808852308134</v>
      </c>
      <c r="AJ180" s="7">
        <f t="shared" si="148"/>
        <v>-0.28725484590985895</v>
      </c>
      <c r="AK180" s="7">
        <f t="shared" si="148"/>
        <v>-0.12816109771665074</v>
      </c>
      <c r="AL180" s="7">
        <f t="shared" si="148"/>
        <v>0.40210554598462844</v>
      </c>
      <c r="AM180" s="7">
        <f t="shared" si="148"/>
        <v>0.13145614937166528</v>
      </c>
      <c r="AN180" s="7">
        <f t="shared" si="148"/>
        <v>-0.17879360327929161</v>
      </c>
      <c r="AO180" s="7">
        <f t="shared" si="148"/>
        <v>3.0739088390018621E-3</v>
      </c>
      <c r="AP180" s="7">
        <f t="shared" si="148"/>
        <v>2.794462580910784E-3</v>
      </c>
      <c r="AQ180" s="7">
        <f t="shared" si="146"/>
        <v>2.0921743199058991E-3</v>
      </c>
      <c r="AR180" s="7">
        <f t="shared" si="146"/>
        <v>3.0739088390018621E-3</v>
      </c>
      <c r="AS180" s="7">
        <f t="shared" si="146"/>
        <v>3.2136319680474011E-3</v>
      </c>
      <c r="AT180" s="7">
        <f t="shared" si="146"/>
        <v>3.0739088390018621E-3</v>
      </c>
      <c r="AU180" s="7">
        <f t="shared" si="146"/>
        <v>2.794462580910784E-3</v>
      </c>
      <c r="AV180" s="7">
        <f t="shared" si="146"/>
        <v>3.0739088390018621E-3</v>
      </c>
      <c r="AW180" s="7">
        <f t="shared" si="146"/>
        <v>2.794462580910784E-3</v>
      </c>
      <c r="AX180" s="7">
        <f t="shared" ref="AX180:BW180" si="160">IF(MOD(AX$3/$J180,1)&gt;0.5,-(1-MOD(AX$3/$J180,1)),MOD(AX$3/$J180,1))</f>
        <v>2.794462580910784E-3</v>
      </c>
      <c r="AY180" s="7">
        <f t="shared" si="160"/>
        <v>3.0739088390018621E-3</v>
      </c>
      <c r="AZ180" s="7">
        <f t="shared" si="160"/>
        <v>2.794462580910784E-3</v>
      </c>
      <c r="BA180" s="7">
        <f t="shared" si="160"/>
        <v>2.0921743199058991E-3</v>
      </c>
      <c r="BB180" s="7">
        <f t="shared" si="160"/>
        <v>2.9341857099563231E-3</v>
      </c>
      <c r="BC180" s="7">
        <f t="shared" si="160"/>
        <v>1.9102461181749509E-3</v>
      </c>
      <c r="BD180" s="7">
        <f t="shared" si="160"/>
        <v>3.0739088390018621E-3</v>
      </c>
      <c r="BE180" s="7">
        <f t="shared" si="160"/>
        <v>2.9341857099563231E-3</v>
      </c>
      <c r="BF180" s="7">
        <f t="shared" si="160"/>
        <v>3.0739088390018621E-3</v>
      </c>
      <c r="BG180" s="7">
        <f t="shared" si="160"/>
        <v>2.0921743199058991E-3</v>
      </c>
      <c r="BH180" s="7">
        <f t="shared" si="160"/>
        <v>2.0921743199058991E-3</v>
      </c>
      <c r="BI180" s="7">
        <f t="shared" si="160"/>
        <v>1.9102461181749509E-3</v>
      </c>
      <c r="BJ180" s="7">
        <f t="shared" si="160"/>
        <v>3.3051014860385817E-3</v>
      </c>
      <c r="BK180" s="7">
        <f t="shared" si="160"/>
        <v>7.7236307202756399E-3</v>
      </c>
      <c r="BL180" s="7">
        <f t="shared" si="160"/>
        <v>9.5273391935113037E-4</v>
      </c>
      <c r="BM180" s="7">
        <f t="shared" si="160"/>
        <v>2.2654012649227923E-3</v>
      </c>
      <c r="BN180" s="7">
        <f t="shared" si="160"/>
        <v>-4.3187675657918589E-14</v>
      </c>
      <c r="BO180" s="7">
        <f t="shared" si="160"/>
        <v>-1.7541523789077473E-14</v>
      </c>
      <c r="BP180" s="7">
        <f t="shared" si="160"/>
        <v>-4.134470543704083E-13</v>
      </c>
      <c r="BQ180" s="7">
        <f t="shared" si="160"/>
        <v>-2.528310893978869E-12</v>
      </c>
      <c r="BR180" s="7">
        <f t="shared" si="160"/>
        <v>-1.1735945548707605E-11</v>
      </c>
      <c r="BS180" s="7">
        <f t="shared" si="160"/>
        <v>1.2650848640180198E-14</v>
      </c>
      <c r="BT180" s="7">
        <f t="shared" si="160"/>
        <v>-1.5543122344752192E-14</v>
      </c>
      <c r="BU180" s="7">
        <f t="shared" si="160"/>
        <v>1.188643650483659E-3</v>
      </c>
      <c r="BV180" s="7">
        <f t="shared" si="160"/>
        <v>4.5369003810026834E-3</v>
      </c>
      <c r="BW180" s="7">
        <f t="shared" si="160"/>
        <v>5.2088384128569322E-3</v>
      </c>
      <c r="BX180" s="7">
        <f t="shared" si="159"/>
        <v>1.0874630306202802E-2</v>
      </c>
      <c r="BY180" s="7">
        <f t="shared" si="159"/>
        <v>3.8134082297730872E-3</v>
      </c>
      <c r="BZ180" s="7">
        <f t="shared" si="159"/>
        <v>1.0403354162611439E-3</v>
      </c>
      <c r="CA180" s="7">
        <f t="shared" si="159"/>
        <v>1.3283615054478113E-3</v>
      </c>
      <c r="CB180" s="7">
        <f t="shared" si="159"/>
        <v>1.8531740277004393E-3</v>
      </c>
      <c r="CC180" s="7">
        <f t="shared" si="159"/>
        <v>2.435860374997044E-3</v>
      </c>
      <c r="CD180" s="7">
        <f t="shared" si="159"/>
        <v>3.3830458921168764E-3</v>
      </c>
      <c r="CE180" s="7">
        <f t="shared" si="159"/>
        <v>1.5357606265512726E-3</v>
      </c>
      <c r="CF180" s="7">
        <f t="shared" si="159"/>
        <v>4.6663224135767506E-3</v>
      </c>
      <c r="CG180" s="7">
        <f t="shared" si="159"/>
        <v>1.8852621469908316E-3</v>
      </c>
      <c r="CH180" s="7">
        <f t="shared" si="159"/>
        <v>2.1461126943527016E-3</v>
      </c>
      <c r="CI180" s="7">
        <f t="shared" si="159"/>
        <v>5.4867885920124653E-3</v>
      </c>
      <c r="CJ180" s="7">
        <f t="shared" si="159"/>
        <v>7.2723913690134747E-3</v>
      </c>
      <c r="CK180" s="7">
        <f t="shared" si="159"/>
        <v>1.2416980466180519E-3</v>
      </c>
      <c r="CL180" s="7">
        <f t="shared" si="159"/>
        <v>4.7137876819853108E-3</v>
      </c>
      <c r="CM180" s="7">
        <f t="shared" si="158"/>
        <v>2.1876257302889893E-2</v>
      </c>
      <c r="CN180" s="7">
        <f t="shared" si="158"/>
        <v>0.101911080833589</v>
      </c>
      <c r="CO180" s="7">
        <f t="shared" si="158"/>
        <v>2.734764042323052E-2</v>
      </c>
      <c r="CP180" s="7">
        <f t="shared" si="158"/>
        <v>1.8067789608516537E-2</v>
      </c>
      <c r="CQ180" s="7">
        <f t="shared" si="158"/>
        <v>0.10419791002603174</v>
      </c>
      <c r="CR180" s="7">
        <f t="shared" si="158"/>
        <v>8.3324311871282863E-2</v>
      </c>
      <c r="CS180" s="7">
        <f t="shared" si="158"/>
        <v>1.3438588561311414E-2</v>
      </c>
      <c r="CT180" s="7">
        <f t="shared" si="158"/>
        <v>0.14215393492243036</v>
      </c>
      <c r="CU180" s="7">
        <f t="shared" si="158"/>
        <v>9.3393276430098163E-2</v>
      </c>
      <c r="CV180" s="7">
        <f t="shared" si="149"/>
        <v>0.1658485578471468</v>
      </c>
      <c r="CW180" s="7">
        <f t="shared" si="149"/>
        <v>5.8352409920941163E-3</v>
      </c>
      <c r="CX180" s="7">
        <f t="shared" si="149"/>
        <v>2.9369245664729459E-3</v>
      </c>
      <c r="CY180" s="7">
        <f t="shared" si="149"/>
        <v>2.9554263543714841E-3</v>
      </c>
      <c r="CZ180" s="7">
        <f t="shared" si="149"/>
        <v>7.7484921072827574E-3</v>
      </c>
      <c r="DA180" s="7">
        <f t="shared" si="149"/>
        <v>4.0634956483497501E-3</v>
      </c>
      <c r="DB180" s="7">
        <f t="shared" si="157"/>
        <v>2.4042041114238815E-3</v>
      </c>
      <c r="DC180" s="7">
        <f t="shared" si="157"/>
        <v>1.0630491702907018E-4</v>
      </c>
      <c r="DD180" s="7">
        <f t="shared" si="157"/>
        <v>1.320715694634089E-4</v>
      </c>
      <c r="DE180" s="7">
        <f t="shared" si="157"/>
        <v>4.5895102976840354E-4</v>
      </c>
      <c r="DF180" s="7">
        <f t="shared" si="157"/>
        <v>1.2786559753932568E-5</v>
      </c>
      <c r="DG180" s="7">
        <f t="shared" si="157"/>
        <v>6.9812199838967558E-6</v>
      </c>
      <c r="DH180" s="7">
        <f t="shared" si="157"/>
        <v>9.1369879325549081E-4</v>
      </c>
      <c r="DI180" s="7">
        <f t="shared" si="157"/>
        <v>-1.0284755938116952E-4</v>
      </c>
      <c r="DJ180" s="7">
        <f t="shared" si="157"/>
        <v>5.2147201194985737E-4</v>
      </c>
      <c r="DK180" s="7">
        <f t="shared" si="157"/>
        <v>7.9322750715808818E-4</v>
      </c>
      <c r="DL180" s="7">
        <f t="shared" si="157"/>
        <v>4.1521432594039571E-3</v>
      </c>
      <c r="DM180" s="7">
        <f t="shared" si="157"/>
        <v>1.2887050488438209E-3</v>
      </c>
      <c r="DN180" s="7">
        <f t="shared" si="157"/>
        <v>1.1798714295935839E-3</v>
      </c>
      <c r="DO180" s="7">
        <f t="shared" si="157"/>
        <v>3.4565106304259509E-3</v>
      </c>
      <c r="DP180" s="7">
        <f t="shared" si="157"/>
        <v>1.6106519397057263E-3</v>
      </c>
      <c r="DQ180" s="7">
        <f t="shared" si="157"/>
        <v>1.2511346171906821E-3</v>
      </c>
      <c r="DR180" s="7">
        <f t="shared" si="156"/>
        <v>2.2657606763753415E-3</v>
      </c>
      <c r="DS180" s="7">
        <f t="shared" si="156"/>
        <v>3.054083232214446E-3</v>
      </c>
      <c r="DT180" s="7">
        <f t="shared" si="156"/>
        <v>3.9708406343831109E-3</v>
      </c>
      <c r="DU180" s="7">
        <f t="shared" si="156"/>
        <v>3.9702498460970227E-3</v>
      </c>
      <c r="DV180" s="7">
        <f t="shared" si="156"/>
        <v>2.1209355092955788E-3</v>
      </c>
      <c r="DW180" s="7">
        <f t="shared" si="156"/>
        <v>2.7467980174673019E-3</v>
      </c>
      <c r="DX180" s="7">
        <f t="shared" si="156"/>
        <v>2.4560963657773429E-3</v>
      </c>
      <c r="DY180" s="7">
        <f t="shared" si="156"/>
        <v>2.4056510416445975E-3</v>
      </c>
      <c r="DZ180" s="7">
        <f t="shared" si="156"/>
        <v>4.4247223471625841E-3</v>
      </c>
      <c r="EA180" s="7">
        <f t="shared" si="156"/>
        <v>9.0716045042477517E-3</v>
      </c>
      <c r="EB180" s="7">
        <f t="shared" si="156"/>
        <v>2.2404464911114498E-3</v>
      </c>
      <c r="EC180" s="7">
        <f t="shared" si="156"/>
        <v>2.2340739510214045E-3</v>
      </c>
      <c r="ED180" s="7">
        <f t="shared" si="156"/>
        <v>2.1796914649326524E-3</v>
      </c>
      <c r="EE180" s="7">
        <f t="shared" si="156"/>
        <v>8.7731697133602317E-4</v>
      </c>
      <c r="EF180" s="7">
        <f t="shared" si="156"/>
        <v>9.7658428785491087E-4</v>
      </c>
      <c r="EG180" s="7">
        <f t="shared" si="150"/>
        <v>2.749552703332422E-3</v>
      </c>
      <c r="EH180" s="7">
        <f t="shared" si="137"/>
        <v>6.1774005152356491E-4</v>
      </c>
      <c r="EI180" s="7">
        <f t="shared" si="137"/>
        <v>1.9406752697826934E-3</v>
      </c>
      <c r="EJ180" s="7">
        <f t="shared" si="151"/>
        <v>1.9497009944168192E-3</v>
      </c>
      <c r="EK180" s="7">
        <f t="shared" si="151"/>
        <v>1.3553763056435263E-3</v>
      </c>
      <c r="EL180" s="7">
        <f t="shared" si="151"/>
        <v>8.5750836685172076E-4</v>
      </c>
      <c r="EM180" s="7">
        <f t="shared" si="151"/>
        <v>2.2150612237540513E-3</v>
      </c>
      <c r="EN180" s="7">
        <f t="shared" si="151"/>
        <v>1.398359826497922E-3</v>
      </c>
      <c r="EO180" s="7">
        <f t="shared" si="151"/>
        <v>2.8447297710832934E-3</v>
      </c>
      <c r="EP180" s="7">
        <f t="shared" si="151"/>
        <v>1.71414015377643E-3</v>
      </c>
      <c r="EQ180" s="7">
        <f t="shared" si="151"/>
        <v>5.9385205708826745E-3</v>
      </c>
      <c r="ER180" s="7">
        <f t="shared" si="151"/>
        <v>2.232588246897566E-3</v>
      </c>
      <c r="ES180" s="7">
        <f t="shared" si="151"/>
        <v>1.7664394268823854E-3</v>
      </c>
      <c r="ET180" s="7">
        <f t="shared" si="151"/>
        <v>6.61896872197005E-3</v>
      </c>
      <c r="EU180" s="7">
        <f t="shared" si="151"/>
        <v>8.6860783971348301E-3</v>
      </c>
      <c r="EV180" s="7">
        <f t="shared" si="151"/>
        <v>1.129788525961697E-3</v>
      </c>
      <c r="EW180" s="7">
        <f t="shared" si="151"/>
        <v>9.9672810359075956E-4</v>
      </c>
      <c r="EX180" s="7">
        <f t="shared" si="151"/>
        <v>2.6010598405815494E-3</v>
      </c>
      <c r="EY180" s="7">
        <f t="shared" si="151"/>
        <v>5.301513955231151E-3</v>
      </c>
      <c r="EZ180" s="7">
        <f t="shared" si="153"/>
        <v>2.8006117609692583E-3</v>
      </c>
      <c r="FA180" s="7">
        <f t="shared" si="153"/>
        <v>8.8138613222212281E-3</v>
      </c>
      <c r="FB180" s="7">
        <f t="shared" si="153"/>
        <v>4.4702363772627677E-3</v>
      </c>
      <c r="FC180" s="7">
        <f t="shared" si="153"/>
        <v>-1.0009769179867289E-3</v>
      </c>
      <c r="FD180" s="7">
        <f t="shared" si="153"/>
        <v>-1.0828784562306737E-3</v>
      </c>
      <c r="FE180" s="7">
        <f t="shared" si="153"/>
        <v>-4.9187481479284756E-4</v>
      </c>
      <c r="FF180" s="7">
        <f t="shared" si="153"/>
        <v>-4.6469610349153534E-4</v>
      </c>
      <c r="FG180" s="7">
        <f t="shared" si="153"/>
        <v>-6.8355226581462425E-4</v>
      </c>
      <c r="FH180" s="7">
        <f t="shared" si="153"/>
        <v>0.4146603468348305</v>
      </c>
      <c r="FI180" s="7">
        <f t="shared" si="153"/>
        <v>-0.1005664358935664</v>
      </c>
      <c r="FJ180" s="7">
        <f t="shared" si="153"/>
        <v>-4.6285425415376169E-2</v>
      </c>
      <c r="FK180" s="7">
        <f t="shared" si="153"/>
        <v>-0.10906076491338546</v>
      </c>
      <c r="FL180" s="7">
        <f t="shared" si="153"/>
        <v>0.15151434354852533</v>
      </c>
      <c r="FM180" s="7">
        <f t="shared" si="153"/>
        <v>0.15777752351171542</v>
      </c>
      <c r="FN180" s="7">
        <f t="shared" si="153"/>
        <v>-0.12514166743103716</v>
      </c>
      <c r="FO180" s="7">
        <f t="shared" si="153"/>
        <v>-0.14655225929779547</v>
      </c>
      <c r="FP180" s="7">
        <f t="shared" si="155"/>
        <v>-3.7540040989911594E-2</v>
      </c>
      <c r="FQ180" s="7">
        <f t="shared" si="155"/>
        <v>-0.12031329078958564</v>
      </c>
      <c r="FR180" s="7">
        <f t="shared" si="155"/>
        <v>-6.6008596928918917E-2</v>
      </c>
      <c r="FS180" s="7">
        <f t="shared" si="155"/>
        <v>-5.2813054775215362E-2</v>
      </c>
      <c r="FT180" s="7">
        <f t="shared" si="155"/>
        <v>2.573831290222045E-2</v>
      </c>
      <c r="FU180" s="7">
        <f t="shared" si="155"/>
        <v>-7.1006421348052129E-4</v>
      </c>
      <c r="FV180" s="7">
        <f t="shared" si="155"/>
        <v>4.029664222208843E-3</v>
      </c>
      <c r="FW180" s="7">
        <f t="shared" si="155"/>
        <v>5.9538617331675618E-3</v>
      </c>
      <c r="FX180" s="7">
        <f t="shared" si="155"/>
        <v>2.0818260644881112E-2</v>
      </c>
      <c r="FY180" s="7">
        <f t="shared" si="155"/>
        <v>1.3268392317787065E-3</v>
      </c>
      <c r="FZ180" s="7">
        <f t="shared" si="155"/>
        <v>1.7584072083466948E-2</v>
      </c>
      <c r="GA180" s="7">
        <f t="shared" si="155"/>
        <v>-0.36108839419447136</v>
      </c>
      <c r="GB180" s="7">
        <f t="shared" si="155"/>
        <v>-0.22826403459473998</v>
      </c>
      <c r="GC180" s="7">
        <f t="shared" si="155"/>
        <v>0.26270440226025982</v>
      </c>
      <c r="GD180" s="7">
        <f t="shared" si="155"/>
        <v>0.21446564088428288</v>
      </c>
      <c r="GE180" s="7">
        <f t="shared" si="155"/>
        <v>0</v>
      </c>
      <c r="GF180" s="7">
        <f t="shared" si="130"/>
        <v>0.39900850162164692</v>
      </c>
      <c r="GG180" s="7">
        <f t="shared" si="130"/>
        <v>-0.44331398906114816</v>
      </c>
      <c r="GH180" s="7">
        <f t="shared" si="130"/>
        <v>0.38607430116194585</v>
      </c>
      <c r="GI180" s="7">
        <f t="shared" si="130"/>
        <v>-7.219035093861137E-2</v>
      </c>
      <c r="GJ180" s="7">
        <f t="shared" si="130"/>
        <v>1.9492121197887791E-2</v>
      </c>
      <c r="GK180" s="7">
        <f t="shared" si="130"/>
        <v>3.6267241432247022E-2</v>
      </c>
    </row>
    <row r="181" spans="6:193">
      <c r="F181" s="20">
        <v>179</v>
      </c>
      <c r="G181">
        <f>'Class data q'!J180</f>
        <v>-2.3933122505611573E-16</v>
      </c>
      <c r="H181" s="20">
        <f>'Class data q'!K180</f>
        <v>-2.7146680929508897E-16</v>
      </c>
      <c r="J181" s="89">
        <v>-3.3482641855702965E-16</v>
      </c>
      <c r="K181" s="7">
        <f t="shared" si="119"/>
        <v>8.4963290009020974E-4</v>
      </c>
      <c r="L181" s="7">
        <f t="shared" ref="L181:BW184" si="161">IF(MOD(L$3/$J181,1)&gt;0.5,-(1-MOD(L$3/$J181,1)),MOD(L$3/$J181,1))</f>
        <v>3.2429398218408105E-3</v>
      </c>
      <c r="M181" s="7">
        <f t="shared" si="161"/>
        <v>3.723235710733107E-3</v>
      </c>
      <c r="N181" s="7">
        <f t="shared" si="161"/>
        <v>7.7730980859641524E-3</v>
      </c>
      <c r="O181" s="7">
        <f t="shared" si="161"/>
        <v>2.725793463980249E-3</v>
      </c>
      <c r="P181" s="7">
        <f t="shared" si="161"/>
        <v>-0.32425340277000814</v>
      </c>
      <c r="Q181" s="7">
        <f t="shared" si="161"/>
        <v>-0.1067616880224096</v>
      </c>
      <c r="R181" s="7">
        <f t="shared" si="161"/>
        <v>0.30013817482283911</v>
      </c>
      <c r="S181" s="7">
        <f t="shared" si="161"/>
        <v>-0.24991286859922102</v>
      </c>
      <c r="T181" s="7">
        <f t="shared" si="161"/>
        <v>9.9335550655398107E-4</v>
      </c>
      <c r="U181" s="7">
        <f t="shared" si="161"/>
        <v>3.6613446368346405E-3</v>
      </c>
      <c r="V181" s="7">
        <f t="shared" si="161"/>
        <v>2.2978655559435222E-3</v>
      </c>
      <c r="W181" s="7">
        <f t="shared" si="161"/>
        <v>-1.021005975458511E-3</v>
      </c>
      <c r="X181" s="7">
        <f t="shared" si="161"/>
        <v>1.2915730225254772E-3</v>
      </c>
      <c r="Y181" s="7">
        <f t="shared" si="161"/>
        <v>2.1253709096073482E-4</v>
      </c>
      <c r="Z181" s="7">
        <f t="shared" si="161"/>
        <v>-3.9928875002663844E-3</v>
      </c>
      <c r="AA181" s="7">
        <f t="shared" si="161"/>
        <v>6.8042688945560003E-4</v>
      </c>
      <c r="AB181" s="7">
        <f t="shared" si="161"/>
        <v>1.5968794680854344E-3</v>
      </c>
      <c r="AC181" s="7">
        <f t="shared" si="161"/>
        <v>1.3782992018823727E-3</v>
      </c>
      <c r="AD181" s="7">
        <f t="shared" si="161"/>
        <v>1.2697205547112171E-3</v>
      </c>
      <c r="AE181" s="7">
        <f t="shared" si="161"/>
        <v>2.8619901150468115E-3</v>
      </c>
      <c r="AF181" s="7">
        <f t="shared" si="161"/>
        <v>-4.5786119773866263E-3</v>
      </c>
      <c r="AG181" s="7">
        <f t="shared" si="161"/>
        <v>-1.4631208217008584E-4</v>
      </c>
      <c r="AH181" s="7">
        <f t="shared" si="161"/>
        <v>1.3830060523938334E-3</v>
      </c>
      <c r="AI181" s="7">
        <f t="shared" si="161"/>
        <v>0.37731978953390399</v>
      </c>
      <c r="AJ181" s="7">
        <f t="shared" si="161"/>
        <v>-0.34970326634861015</v>
      </c>
      <c r="AK181" s="7">
        <f t="shared" si="161"/>
        <v>-9.1608519582328518E-2</v>
      </c>
      <c r="AL181" s="7">
        <f t="shared" si="161"/>
        <v>-0.42737013629461729</v>
      </c>
      <c r="AM181" s="7">
        <f t="shared" si="161"/>
        <v>-0.33562008269601695</v>
      </c>
      <c r="AN181" s="7">
        <f t="shared" si="161"/>
        <v>0.4426158949329011</v>
      </c>
      <c r="AO181" s="7">
        <f t="shared" si="161"/>
        <v>2.197205260324559E-3</v>
      </c>
      <c r="AP181" s="7">
        <f t="shared" si="161"/>
        <v>1.9974593275677811E-3</v>
      </c>
      <c r="AQ181" s="7">
        <f t="shared" si="161"/>
        <v>1.4954693395220799E-3</v>
      </c>
      <c r="AR181" s="7">
        <f t="shared" si="161"/>
        <v>2.197205260324559E-3</v>
      </c>
      <c r="AS181" s="7">
        <f t="shared" si="161"/>
        <v>2.2970782267029478E-3</v>
      </c>
      <c r="AT181" s="7">
        <f t="shared" si="161"/>
        <v>2.197205260324559E-3</v>
      </c>
      <c r="AU181" s="7">
        <f t="shared" si="161"/>
        <v>1.9974593275677811E-3</v>
      </c>
      <c r="AV181" s="7">
        <f t="shared" si="161"/>
        <v>2.197205260324559E-3</v>
      </c>
      <c r="AW181" s="7">
        <f t="shared" si="161"/>
        <v>1.9974593275677811E-3</v>
      </c>
      <c r="AX181" s="7">
        <f t="shared" si="161"/>
        <v>1.9974593275677811E-3</v>
      </c>
      <c r="AY181" s="7">
        <f t="shared" si="161"/>
        <v>2.197205260324559E-3</v>
      </c>
      <c r="AZ181" s="7">
        <f t="shared" si="161"/>
        <v>1.9974593275677811E-3</v>
      </c>
      <c r="BA181" s="7">
        <f t="shared" si="161"/>
        <v>1.4954693395220799E-3</v>
      </c>
      <c r="BB181" s="7">
        <f t="shared" si="161"/>
        <v>2.0973322939461703E-3</v>
      </c>
      <c r="BC181" s="7">
        <f t="shared" si="161"/>
        <v>1.3654285273897249E-3</v>
      </c>
      <c r="BD181" s="7">
        <f t="shared" si="161"/>
        <v>2.197205260324559E-3</v>
      </c>
      <c r="BE181" s="7">
        <f t="shared" si="161"/>
        <v>2.0973322939461703E-3</v>
      </c>
      <c r="BF181" s="7">
        <f t="shared" si="161"/>
        <v>2.197205260324559E-3</v>
      </c>
      <c r="BG181" s="7">
        <f t="shared" si="161"/>
        <v>1.4954693395220799E-3</v>
      </c>
      <c r="BH181" s="7">
        <f t="shared" si="161"/>
        <v>1.4954693395220799E-3</v>
      </c>
      <c r="BI181" s="7">
        <f t="shared" si="161"/>
        <v>1.3654285273897249E-3</v>
      </c>
      <c r="BJ181" s="7">
        <f t="shared" si="161"/>
        <v>2.362459900856575E-3</v>
      </c>
      <c r="BK181" s="7">
        <f t="shared" si="161"/>
        <v>5.5207889811411939E-3</v>
      </c>
      <c r="BL181" s="7">
        <f t="shared" si="161"/>
        <v>6.8100652586941264E-4</v>
      </c>
      <c r="BM181" s="7">
        <f t="shared" si="161"/>
        <v>1.6192905634932701E-3</v>
      </c>
      <c r="BN181" s="7">
        <f t="shared" si="161"/>
        <v>-3.0864200084579352E-14</v>
      </c>
      <c r="BO181" s="7">
        <f t="shared" si="161"/>
        <v>-1.2545520178264269E-14</v>
      </c>
      <c r="BP181" s="7">
        <f t="shared" si="161"/>
        <v>-2.9554136915521667E-13</v>
      </c>
      <c r="BQ181" s="7">
        <f t="shared" si="161"/>
        <v>-1.8072210394848298E-12</v>
      </c>
      <c r="BR181" s="7">
        <f t="shared" si="161"/>
        <v>-8.3888451740676828E-12</v>
      </c>
      <c r="BS181" s="7">
        <f t="shared" si="161"/>
        <v>9.0427246335644793E-15</v>
      </c>
      <c r="BT181" s="7">
        <f t="shared" si="161"/>
        <v>-1.1102230246251565E-14</v>
      </c>
      <c r="BU181" s="7">
        <f t="shared" si="161"/>
        <v>8.4963290009020974E-4</v>
      </c>
      <c r="BV181" s="7">
        <f t="shared" si="161"/>
        <v>3.2429398218408105E-3</v>
      </c>
      <c r="BW181" s="7">
        <f t="shared" si="161"/>
        <v>3.723235710733107E-3</v>
      </c>
      <c r="BX181" s="7">
        <f t="shared" si="159"/>
        <v>7.7730980859641524E-3</v>
      </c>
      <c r="BY181" s="7">
        <f t="shared" si="159"/>
        <v>2.725793463980249E-3</v>
      </c>
      <c r="BZ181" s="7">
        <f t="shared" si="159"/>
        <v>7.4362336973309983E-4</v>
      </c>
      <c r="CA181" s="7">
        <f t="shared" si="159"/>
        <v>9.4950209659773628E-4</v>
      </c>
      <c r="CB181" s="7">
        <f t="shared" si="159"/>
        <v>1.3246338571583738E-3</v>
      </c>
      <c r="CC181" s="7">
        <f t="shared" si="159"/>
        <v>1.7411333613580905E-3</v>
      </c>
      <c r="CD181" s="7">
        <f t="shared" si="159"/>
        <v>2.4181739340364636E-3</v>
      </c>
      <c r="CE181" s="7">
        <f t="shared" si="159"/>
        <v>1.0977493165846459E-3</v>
      </c>
      <c r="CF181" s="7">
        <f t="shared" si="159"/>
        <v>3.3354496474952288E-3</v>
      </c>
      <c r="CG181" s="7">
        <f t="shared" si="159"/>
        <v>1.3475701861751007E-3</v>
      </c>
      <c r="CH181" s="7">
        <f t="shared" si="159"/>
        <v>1.5340240547967051E-3</v>
      </c>
      <c r="CI181" s="7">
        <f t="shared" si="159"/>
        <v>3.9219122583261708E-3</v>
      </c>
      <c r="CJ181" s="7">
        <f t="shared" si="159"/>
        <v>5.1982467301547874E-3</v>
      </c>
      <c r="CK181" s="7">
        <f t="shared" si="159"/>
        <v>8.8755575479259046E-4</v>
      </c>
      <c r="CL181" s="7">
        <f t="shared" si="159"/>
        <v>3.369377438751351E-3</v>
      </c>
      <c r="CM181" s="7">
        <f t="shared" si="158"/>
        <v>1.5636972382606855E-2</v>
      </c>
      <c r="CN181" s="7">
        <f t="shared" si="158"/>
        <v>7.2845219107289028E-2</v>
      </c>
      <c r="CO181" s="7">
        <f t="shared" si="158"/>
        <v>1.9547872933960566E-2</v>
      </c>
      <c r="CP181" s="7">
        <f t="shared" si="158"/>
        <v>1.2914710373506262E-2</v>
      </c>
      <c r="CQ181" s="7">
        <f t="shared" si="158"/>
        <v>7.4479826180649911E-2</v>
      </c>
      <c r="CR181" s="7">
        <f t="shared" si="158"/>
        <v>5.9559546475020202E-2</v>
      </c>
      <c r="CS181" s="7">
        <f t="shared" si="158"/>
        <v>9.6057947794700362E-3</v>
      </c>
      <c r="CT181" s="7">
        <f t="shared" si="158"/>
        <v>0.10161048682524376</v>
      </c>
      <c r="CU181" s="7">
        <f t="shared" si="158"/>
        <v>6.6756761178965146E-2</v>
      </c>
      <c r="CV181" s="7">
        <f t="shared" si="149"/>
        <v>0.11854721229706972</v>
      </c>
      <c r="CW181" s="7">
        <f t="shared" si="149"/>
        <v>4.1709832251414156E-3</v>
      </c>
      <c r="CX181" s="7">
        <f t="shared" si="149"/>
        <v>2.0992900065072077E-3</v>
      </c>
      <c r="CY181" s="7">
        <f t="shared" si="149"/>
        <v>2.1125149353600999E-3</v>
      </c>
      <c r="CZ181" s="7">
        <f t="shared" si="149"/>
        <v>5.5385597001742079E-3</v>
      </c>
      <c r="DA181" s="7">
        <f t="shared" si="149"/>
        <v>2.9045539349043191E-3</v>
      </c>
      <c r="DB181" s="7">
        <f t="shared" si="157"/>
        <v>1.7185057193269892E-3</v>
      </c>
      <c r="DC181" s="7">
        <f t="shared" si="157"/>
        <v>7.5985897802513619E-5</v>
      </c>
      <c r="DD181" s="7">
        <f t="shared" si="157"/>
        <v>9.4403693265851814E-5</v>
      </c>
      <c r="DE181" s="7">
        <f t="shared" si="157"/>
        <v>3.2805449662129637E-4</v>
      </c>
      <c r="DF181" s="7">
        <f t="shared" si="157"/>
        <v>9.1397298437508785E-6</v>
      </c>
      <c r="DG181" s="7">
        <f t="shared" si="157"/>
        <v>4.9901197711125729E-6</v>
      </c>
      <c r="DH181" s="7">
        <f t="shared" si="157"/>
        <v>6.5310453238589031E-4</v>
      </c>
      <c r="DI181" s="7">
        <f t="shared" si="157"/>
        <v>-7.3514606424462947E-5</v>
      </c>
      <c r="DJ181" s="7">
        <f t="shared" si="157"/>
        <v>3.7274399072300004E-4</v>
      </c>
      <c r="DK181" s="7">
        <f t="shared" si="157"/>
        <v>5.669926281638934E-4</v>
      </c>
      <c r="DL181" s="7">
        <f t="shared" si="157"/>
        <v>2.9679185327258851E-3</v>
      </c>
      <c r="DM181" s="7">
        <f t="shared" si="157"/>
        <v>9.2115598107519081E-4</v>
      </c>
      <c r="DN181" s="7">
        <f t="shared" si="157"/>
        <v>8.4336258730804536E-4</v>
      </c>
      <c r="DO181" s="7">
        <f t="shared" si="157"/>
        <v>2.4706859368040799E-3</v>
      </c>
      <c r="DP181" s="7">
        <f t="shared" si="157"/>
        <v>1.1512810235525764E-3</v>
      </c>
      <c r="DQ181" s="7">
        <f t="shared" si="157"/>
        <v>8.9430093937273563E-4</v>
      </c>
      <c r="DR181" s="7">
        <f t="shared" si="156"/>
        <v>1.6195474679024516E-3</v>
      </c>
      <c r="DS181" s="7">
        <f t="shared" si="156"/>
        <v>2.1830340764007763E-3</v>
      </c>
      <c r="DT181" s="7">
        <f t="shared" si="156"/>
        <v>2.8383248777833375E-3</v>
      </c>
      <c r="DU181" s="7">
        <f t="shared" si="156"/>
        <v>2.8379025870785965E-3</v>
      </c>
      <c r="DV181" s="7">
        <f t="shared" si="156"/>
        <v>1.5160276058630931E-3</v>
      </c>
      <c r="DW181" s="7">
        <f t="shared" si="156"/>
        <v>1.9633890818271495E-3</v>
      </c>
      <c r="DX181" s="7">
        <f t="shared" si="156"/>
        <v>1.7555978844520123E-3</v>
      </c>
      <c r="DY181" s="7">
        <f t="shared" si="156"/>
        <v>1.719539973385516E-3</v>
      </c>
      <c r="DZ181" s="7">
        <f t="shared" si="156"/>
        <v>3.162755867483086E-3</v>
      </c>
      <c r="EA181" s="7">
        <f t="shared" si="156"/>
        <v>6.4843097763398073E-3</v>
      </c>
      <c r="EB181" s="7">
        <f t="shared" si="156"/>
        <v>1.6014530923253564E-3</v>
      </c>
      <c r="EC181" s="7">
        <f t="shared" si="156"/>
        <v>1.5968980520359951E-3</v>
      </c>
      <c r="ED181" s="7">
        <f t="shared" si="156"/>
        <v>1.5580258893395462E-3</v>
      </c>
      <c r="EE181" s="7">
        <f t="shared" si="156"/>
        <v>6.2709909934006102E-4</v>
      </c>
      <c r="EF181" s="7">
        <f t="shared" si="156"/>
        <v>6.9805457702573842E-4</v>
      </c>
      <c r="EG181" s="7">
        <f t="shared" si="150"/>
        <v>1.9653581090788973E-3</v>
      </c>
      <c r="EH181" s="7">
        <f t="shared" ref="EH181:GK184" si="162">IF(MOD(EH$3/$J181,1)&gt;0.5,-(1-MOD(EH$3/$J181,1)),MOD(EH$3/$J181,1))</f>
        <v>4.415556094244728E-4</v>
      </c>
      <c r="EI181" s="7">
        <f t="shared" si="162"/>
        <v>1.3871790396793005E-3</v>
      </c>
      <c r="EJ181" s="7">
        <f t="shared" si="151"/>
        <v>1.3936305548943001E-3</v>
      </c>
      <c r="EK181" s="7">
        <f t="shared" si="151"/>
        <v>9.6881205801998714E-4</v>
      </c>
      <c r="EL181" s="7">
        <f t="shared" si="151"/>
        <v>6.1294006852549384E-4</v>
      </c>
      <c r="EM181" s="7">
        <f t="shared" si="151"/>
        <v>1.5833079078407921E-3</v>
      </c>
      <c r="EN181" s="7">
        <f t="shared" si="151"/>
        <v>9.995363322503237E-4</v>
      </c>
      <c r="EO181" s="7">
        <f t="shared" si="151"/>
        <v>2.0333899099153814E-3</v>
      </c>
      <c r="EP181" s="7">
        <f t="shared" si="151"/>
        <v>1.2252535647849895E-3</v>
      </c>
      <c r="EQ181" s="7">
        <f t="shared" si="151"/>
        <v>4.2448066355558929E-3</v>
      </c>
      <c r="ER181" s="7">
        <f t="shared" si="151"/>
        <v>1.5958360827040602E-3</v>
      </c>
      <c r="ES181" s="7">
        <f t="shared" si="151"/>
        <v>1.262636663633448E-3</v>
      </c>
      <c r="ET181" s="7">
        <f t="shared" si="151"/>
        <v>4.7311854890786844E-3</v>
      </c>
      <c r="EU181" s="7">
        <f t="shared" si="151"/>
        <v>6.2087388225778818E-3</v>
      </c>
      <c r="EV181" s="7">
        <f t="shared" si="151"/>
        <v>8.0756373149420729E-4</v>
      </c>
      <c r="EW181" s="7">
        <f t="shared" si="151"/>
        <v>7.1245321414088042E-4</v>
      </c>
      <c r="EX181" s="7">
        <f t="shared" si="151"/>
        <v>1.8592166077379491E-3</v>
      </c>
      <c r="EY181" s="7">
        <f t="shared" si="151"/>
        <v>3.7894794413943539E-3</v>
      </c>
      <c r="EZ181" s="7">
        <f t="shared" si="153"/>
        <v>2.0018547119070086E-3</v>
      </c>
      <c r="FA181" s="7">
        <f t="shared" si="153"/>
        <v>6.3000770274124337E-3</v>
      </c>
      <c r="FB181" s="7">
        <f t="shared" si="153"/>
        <v>3.1952889293246872E-3</v>
      </c>
      <c r="FC181" s="7">
        <f t="shared" si="153"/>
        <v>-7.1549023242278853E-4</v>
      </c>
      <c r="FD181" s="7">
        <f t="shared" si="153"/>
        <v>-7.7403279177745699E-4</v>
      </c>
      <c r="FE181" s="7">
        <f t="shared" si="153"/>
        <v>-3.5158815276870037E-4</v>
      </c>
      <c r="FF181" s="7">
        <f t="shared" si="153"/>
        <v>-3.3216102900934796E-4</v>
      </c>
      <c r="FG181" s="7">
        <f t="shared" si="153"/>
        <v>-4.8859764970854425E-4</v>
      </c>
      <c r="FH181" s="7">
        <f t="shared" si="153"/>
        <v>0.29639587347337848</v>
      </c>
      <c r="FI181" s="7">
        <f t="shared" si="153"/>
        <v>-7.1884077742912833E-2</v>
      </c>
      <c r="FJ181" s="7">
        <f t="shared" si="153"/>
        <v>-3.3084448994931015E-2</v>
      </c>
      <c r="FK181" s="7">
        <f t="shared" si="153"/>
        <v>-7.7955755656215597E-2</v>
      </c>
      <c r="FL181" s="7">
        <f t="shared" si="153"/>
        <v>0.10830123145992247</v>
      </c>
      <c r="FM181" s="7">
        <f t="shared" si="153"/>
        <v>0.1127781020121244</v>
      </c>
      <c r="FN181" s="7">
        <f t="shared" si="153"/>
        <v>-8.9450255152831781E-2</v>
      </c>
      <c r="FO181" s="7">
        <f t="shared" si="153"/>
        <v>-0.10475437363527162</v>
      </c>
      <c r="FP181" s="7">
        <f t="shared" si="155"/>
        <v>-2.6833318701349862E-2</v>
      </c>
      <c r="FQ181" s="7">
        <f t="shared" si="155"/>
        <v>-8.5998970449518874E-2</v>
      </c>
      <c r="FR181" s="7">
        <f t="shared" si="155"/>
        <v>-4.7182413010646962E-2</v>
      </c>
      <c r="FS181" s="7">
        <f t="shared" si="155"/>
        <v>-3.7750345844215882E-2</v>
      </c>
      <c r="FT181" s="7">
        <f t="shared" si="155"/>
        <v>1.8397538594215931E-2</v>
      </c>
      <c r="FU181" s="7">
        <f t="shared" si="155"/>
        <v>-5.075481761958045E-4</v>
      </c>
      <c r="FV181" s="7">
        <f t="shared" si="155"/>
        <v>2.8803715042030817E-3</v>
      </c>
      <c r="FW181" s="7">
        <f t="shared" si="155"/>
        <v>4.2557723746969381E-3</v>
      </c>
      <c r="FX181" s="7">
        <f t="shared" si="155"/>
        <v>1.4880724899634155E-2</v>
      </c>
      <c r="FY181" s="7">
        <f t="shared" si="155"/>
        <v>9.4841398764962035E-4</v>
      </c>
      <c r="FZ181" s="7">
        <f t="shared" si="155"/>
        <v>1.2568952985692754E-2</v>
      </c>
      <c r="GA181" s="7">
        <f t="shared" si="155"/>
        <v>0.17148080508860408</v>
      </c>
      <c r="GB181" s="7">
        <f t="shared" si="155"/>
        <v>-0.4483693526445981</v>
      </c>
      <c r="GC181" s="7">
        <f t="shared" si="155"/>
        <v>-9.7429071519859689E-2</v>
      </c>
      <c r="GD181" s="7">
        <f t="shared" si="155"/>
        <v>-0.13190974931421295</v>
      </c>
      <c r="GE181" s="7">
        <f t="shared" si="155"/>
        <v>-0.28520806067950277</v>
      </c>
      <c r="GF181" s="7">
        <f t="shared" ref="GF181:GK195" si="163">IF(MOD(GF$3/$J181,1)&gt;0.5,-(1-MOD(GF$3/$J181,1)),MOD(GF$3/$J181,1))</f>
        <v>0</v>
      </c>
      <c r="GG181" s="7">
        <f t="shared" si="163"/>
        <v>0.11270661267207061</v>
      </c>
      <c r="GH181" s="7">
        <f t="shared" si="163"/>
        <v>-0.29445332290965265</v>
      </c>
      <c r="GI181" s="7">
        <f t="shared" si="163"/>
        <v>-5.1601080947637268E-2</v>
      </c>
      <c r="GJ181" s="7">
        <f t="shared" si="163"/>
        <v>-0.27127524956699434</v>
      </c>
      <c r="GK181" s="7">
        <f>IF(MOD(GK$3/$J181,1)&gt;0.5,-(1-MOD(GK$3/$J181,1)),MOD(GK$3/$J181,1))</f>
        <v>2.5923531837160535E-2</v>
      </c>
    </row>
    <row r="182" spans="6:193">
      <c r="F182" s="20">
        <v>180</v>
      </c>
      <c r="G182">
        <f>'Class data q'!J181</f>
        <v>-3.3482641855702965E-16</v>
      </c>
      <c r="H182" s="20">
        <f>'Class data q'!K181</f>
        <v>-3.2368248616100551E-16</v>
      </c>
      <c r="J182" s="88">
        <v>-3.725635700257134E-16</v>
      </c>
      <c r="K182" s="7">
        <f t="shared" si="119"/>
        <v>7.6357315613492078E-4</v>
      </c>
      <c r="L182" s="7">
        <f t="shared" si="161"/>
        <v>2.9144608155542147E-3</v>
      </c>
      <c r="M182" s="7">
        <f t="shared" si="161"/>
        <v>3.3461072921927479E-3</v>
      </c>
      <c r="N182" s="7">
        <f t="shared" si="161"/>
        <v>6.9857570696894812E-3</v>
      </c>
      <c r="O182" s="7">
        <f t="shared" si="161"/>
        <v>2.4496964724910614E-3</v>
      </c>
      <c r="P182" s="7">
        <f t="shared" si="161"/>
        <v>-0.39270011561516316</v>
      </c>
      <c r="Q182" s="7">
        <f t="shared" si="161"/>
        <v>-0.29852874925301376</v>
      </c>
      <c r="R182" s="7">
        <f t="shared" si="161"/>
        <v>0.1684465249116005</v>
      </c>
      <c r="S182" s="7">
        <f t="shared" si="161"/>
        <v>-0.22459906839151111</v>
      </c>
      <c r="T182" s="7">
        <f t="shared" si="161"/>
        <v>8.9273802747385665E-4</v>
      </c>
      <c r="U182" s="7">
        <f t="shared" si="161"/>
        <v>3.2904851963108509E-3</v>
      </c>
      <c r="V182" s="7">
        <f t="shared" si="161"/>
        <v>2.0651135975775256E-3</v>
      </c>
      <c r="W182" s="7">
        <f t="shared" si="161"/>
        <v>-9.1758776647032914E-4</v>
      </c>
      <c r="X182" s="7">
        <f t="shared" si="161"/>
        <v>1.1607489412001192E-3</v>
      </c>
      <c r="Y182" s="7">
        <f t="shared" si="161"/>
        <v>1.910091020761933E-4</v>
      </c>
      <c r="Z182" s="7">
        <f t="shared" si="161"/>
        <v>-3.5884459162849325E-3</v>
      </c>
      <c r="AA182" s="7">
        <f t="shared" si="161"/>
        <v>6.1150610745595597E-4</v>
      </c>
      <c r="AB182" s="7">
        <f t="shared" si="161"/>
        <v>1.4351307432699295E-3</v>
      </c>
      <c r="AC182" s="7">
        <f t="shared" si="161"/>
        <v>1.2386905822124163E-3</v>
      </c>
      <c r="AD182" s="7">
        <f t="shared" si="161"/>
        <v>1.1411099208461525E-3</v>
      </c>
      <c r="AE182" s="7">
        <f t="shared" si="161"/>
        <v>2.5720976962417658E-3</v>
      </c>
      <c r="AF182" s="7">
        <f t="shared" si="161"/>
        <v>-4.1148420664020025E-3</v>
      </c>
      <c r="AG182" s="7">
        <f t="shared" si="161"/>
        <v>-1.3149205774809491E-4</v>
      </c>
      <c r="AH182" s="7">
        <f t="shared" si="161"/>
        <v>1.2429206734672509E-3</v>
      </c>
      <c r="AI182" s="7">
        <f t="shared" si="161"/>
        <v>-0.35702761230829028</v>
      </c>
      <c r="AJ182" s="7">
        <f t="shared" si="161"/>
        <v>-0.11170064021278447</v>
      </c>
      <c r="AK182" s="7">
        <f t="shared" si="161"/>
        <v>-8.2329446539675333E-2</v>
      </c>
      <c r="AL182" s="7">
        <f t="shared" si="161"/>
        <v>-0.38408160015183523</v>
      </c>
      <c r="AM182" s="7">
        <f t="shared" si="161"/>
        <v>-0.20033445248306592</v>
      </c>
      <c r="AN182" s="7">
        <f t="shared" si="161"/>
        <v>-0.39963588544438777</v>
      </c>
      <c r="AO182" s="7">
        <f t="shared" si="161"/>
        <v>1.9746492339504989E-3</v>
      </c>
      <c r="AP182" s="7">
        <f t="shared" si="161"/>
        <v>1.7951356672277266E-3</v>
      </c>
      <c r="AQ182" s="7">
        <f t="shared" si="161"/>
        <v>1.3439924976547386E-3</v>
      </c>
      <c r="AR182" s="7">
        <f t="shared" si="161"/>
        <v>1.9746492339504989E-3</v>
      </c>
      <c r="AS182" s="7">
        <f t="shared" si="161"/>
        <v>2.0644060173118854E-3</v>
      </c>
      <c r="AT182" s="7">
        <f t="shared" si="161"/>
        <v>1.9746492339504989E-3</v>
      </c>
      <c r="AU182" s="7">
        <f t="shared" si="161"/>
        <v>1.7951356672277266E-3</v>
      </c>
      <c r="AV182" s="7">
        <f t="shared" si="161"/>
        <v>1.9746492339504989E-3</v>
      </c>
      <c r="AW182" s="7">
        <f t="shared" si="161"/>
        <v>1.7951356672277266E-3</v>
      </c>
      <c r="AX182" s="7">
        <f t="shared" si="161"/>
        <v>1.7951356672277266E-3</v>
      </c>
      <c r="AY182" s="7">
        <f t="shared" si="161"/>
        <v>1.9746492339504989E-3</v>
      </c>
      <c r="AZ182" s="7">
        <f t="shared" si="161"/>
        <v>1.7951356672277266E-3</v>
      </c>
      <c r="BA182" s="7">
        <f t="shared" si="161"/>
        <v>1.3439924976547386E-3</v>
      </c>
      <c r="BB182" s="7">
        <f t="shared" si="161"/>
        <v>1.8848924505891129E-3</v>
      </c>
      <c r="BC182" s="7">
        <f t="shared" si="161"/>
        <v>1.2271235848151957E-3</v>
      </c>
      <c r="BD182" s="7">
        <f t="shared" si="161"/>
        <v>1.9746492339504989E-3</v>
      </c>
      <c r="BE182" s="7">
        <f t="shared" si="161"/>
        <v>1.8848924505891129E-3</v>
      </c>
      <c r="BF182" s="7">
        <f t="shared" si="161"/>
        <v>1.9746492339504989E-3</v>
      </c>
      <c r="BG182" s="7">
        <f t="shared" si="161"/>
        <v>1.3439924976547386E-3</v>
      </c>
      <c r="BH182" s="7">
        <f t="shared" si="161"/>
        <v>1.3439924976547386E-3</v>
      </c>
      <c r="BI182" s="7">
        <f t="shared" si="161"/>
        <v>1.2271235848151957E-3</v>
      </c>
      <c r="BJ182" s="7">
        <f t="shared" si="161"/>
        <v>2.1231651487927509E-3</v>
      </c>
      <c r="BK182" s="7">
        <f t="shared" si="161"/>
        <v>4.9615854873761257E-3</v>
      </c>
      <c r="BL182" s="7">
        <f t="shared" si="161"/>
        <v>6.1202703220576097E-4</v>
      </c>
      <c r="BM182" s="7">
        <f t="shared" si="161"/>
        <v>1.4552718075474369E-3</v>
      </c>
      <c r="BN182" s="7">
        <f t="shared" si="161"/>
        <v>-2.7755575615628914E-14</v>
      </c>
      <c r="BO182" s="7">
        <f t="shared" si="161"/>
        <v>-1.1213252548714081E-14</v>
      </c>
      <c r="BP182" s="7">
        <f t="shared" si="161"/>
        <v>-2.6567636979279996E-13</v>
      </c>
      <c r="BQ182" s="7">
        <f t="shared" si="161"/>
        <v>-1.6241452627241415E-12</v>
      </c>
      <c r="BR182" s="7">
        <f t="shared" si="161"/>
        <v>-7.539080471019588E-12</v>
      </c>
      <c r="BS182" s="7">
        <f t="shared" si="161"/>
        <v>8.1267825054523063E-15</v>
      </c>
      <c r="BT182" s="7">
        <f t="shared" si="161"/>
        <v>-9.9920072216264089E-15</v>
      </c>
      <c r="BU182" s="7">
        <f t="shared" si="161"/>
        <v>7.6357315613492078E-4</v>
      </c>
      <c r="BV182" s="7">
        <f t="shared" si="161"/>
        <v>2.9144608155542147E-3</v>
      </c>
      <c r="BW182" s="7">
        <f t="shared" si="161"/>
        <v>3.3461072921927479E-3</v>
      </c>
      <c r="BX182" s="7">
        <f t="shared" si="159"/>
        <v>6.9857570696894812E-3</v>
      </c>
      <c r="BY182" s="7">
        <f t="shared" si="159"/>
        <v>2.4496964724910614E-3</v>
      </c>
      <c r="BZ182" s="7">
        <f t="shared" si="159"/>
        <v>6.6830138444791951E-4</v>
      </c>
      <c r="CA182" s="7">
        <f t="shared" si="159"/>
        <v>8.5332655147756105E-4</v>
      </c>
      <c r="CB182" s="7">
        <f t="shared" si="159"/>
        <v>1.1904610272580099E-3</v>
      </c>
      <c r="CC182" s="7">
        <f t="shared" si="159"/>
        <v>1.5647730871095539E-3</v>
      </c>
      <c r="CD182" s="7">
        <f t="shared" si="159"/>
        <v>2.1732358795185226E-3</v>
      </c>
      <c r="CE182" s="7">
        <f t="shared" si="159"/>
        <v>9.8655773595925176E-4</v>
      </c>
      <c r="CF182" s="7">
        <f t="shared" si="159"/>
        <v>2.9976002744204321E-3</v>
      </c>
      <c r="CG182" s="7">
        <f t="shared" si="159"/>
        <v>1.2110741239678849E-3</v>
      </c>
      <c r="CH182" s="7">
        <f t="shared" si="159"/>
        <v>1.3786419864198311E-3</v>
      </c>
      <c r="CI182" s="7">
        <f t="shared" si="159"/>
        <v>3.5246597923131152E-3</v>
      </c>
      <c r="CJ182" s="7">
        <f t="shared" si="159"/>
        <v>4.6717137032839572E-3</v>
      </c>
      <c r="CK182" s="7">
        <f t="shared" si="159"/>
        <v>7.9765478580306136E-4</v>
      </c>
      <c r="CL182" s="7">
        <f t="shared" si="159"/>
        <v>3.0280915026289603E-3</v>
      </c>
      <c r="CM182" s="7">
        <f t="shared" si="158"/>
        <v>1.4053095582002512E-2</v>
      </c>
      <c r="CN182" s="7">
        <f t="shared" si="158"/>
        <v>6.5466690210780193E-2</v>
      </c>
      <c r="CO182" s="7">
        <f t="shared" si="158"/>
        <v>1.7567859048683108E-2</v>
      </c>
      <c r="CP182" s="7">
        <f t="shared" si="158"/>
        <v>1.1606572861549442E-2</v>
      </c>
      <c r="CQ182" s="7">
        <f t="shared" si="158"/>
        <v>6.6935727111204019E-2</v>
      </c>
      <c r="CR182" s="7">
        <f t="shared" si="158"/>
        <v>5.3526730044313298E-2</v>
      </c>
      <c r="CS182" s="7">
        <f t="shared" si="158"/>
        <v>8.6328189929621556E-3</v>
      </c>
      <c r="CT182" s="7">
        <f t="shared" si="158"/>
        <v>9.131830948792044E-2</v>
      </c>
      <c r="CU182" s="7">
        <f t="shared" si="158"/>
        <v>5.9994935249512396E-2</v>
      </c>
      <c r="CV182" s="7">
        <f t="shared" si="149"/>
        <v>0.10653950551474538</v>
      </c>
      <c r="CW182" s="7">
        <f t="shared" si="149"/>
        <v>3.7485022355759645E-3</v>
      </c>
      <c r="CX182" s="7">
        <f t="shared" si="149"/>
        <v>1.8866518654597913E-3</v>
      </c>
      <c r="CY182" s="7">
        <f t="shared" si="149"/>
        <v>1.8985372346148591E-3</v>
      </c>
      <c r="CZ182" s="7">
        <f t="shared" si="149"/>
        <v>4.9775562013366905E-3</v>
      </c>
      <c r="DA182" s="7">
        <f t="shared" si="149"/>
        <v>2.610350205369301E-3</v>
      </c>
      <c r="DB182" s="7">
        <f t="shared" si="157"/>
        <v>1.5444374103252099E-3</v>
      </c>
      <c r="DC182" s="7">
        <f t="shared" si="157"/>
        <v>6.8289247980687318E-5</v>
      </c>
      <c r="DD182" s="7">
        <f t="shared" si="157"/>
        <v>8.4841495674362296E-5</v>
      </c>
      <c r="DE182" s="7">
        <f t="shared" si="157"/>
        <v>2.948256915931337E-4</v>
      </c>
      <c r="DF182" s="7">
        <f t="shared" si="157"/>
        <v>8.2139620090893435E-6</v>
      </c>
      <c r="DG182" s="7">
        <f t="shared" si="157"/>
        <v>4.4846680286452351E-6</v>
      </c>
      <c r="DH182" s="7">
        <f t="shared" si="157"/>
        <v>5.8695124568147858E-4</v>
      </c>
      <c r="DI182" s="7">
        <f t="shared" si="157"/>
        <v>-6.6068274949815375E-5</v>
      </c>
      <c r="DJ182" s="7">
        <f t="shared" si="157"/>
        <v>3.3498856435110679E-4</v>
      </c>
      <c r="DK182" s="7">
        <f t="shared" si="157"/>
        <v>5.0956165956658479E-4</v>
      </c>
      <c r="DL182" s="7">
        <f t="shared" si="157"/>
        <v>2.6672965711947018E-3</v>
      </c>
      <c r="DM182" s="7">
        <f t="shared" si="157"/>
        <v>8.2785162825905448E-4</v>
      </c>
      <c r="DN182" s="7">
        <f t="shared" si="157"/>
        <v>7.5793796648946081E-4</v>
      </c>
      <c r="DO182" s="7">
        <f t="shared" si="157"/>
        <v>2.2204289151036291E-3</v>
      </c>
      <c r="DP182" s="7">
        <f t="shared" si="157"/>
        <v>1.0346671893931435E-3</v>
      </c>
      <c r="DQ182" s="7">
        <f t="shared" si="157"/>
        <v>8.0371674724314583E-4</v>
      </c>
      <c r="DR182" s="7">
        <f t="shared" si="156"/>
        <v>1.4555026899797474E-3</v>
      </c>
      <c r="DS182" s="7">
        <f t="shared" si="156"/>
        <v>1.9619134563767936E-3</v>
      </c>
      <c r="DT182" s="7">
        <f t="shared" si="156"/>
        <v>2.5508295227682169E-3</v>
      </c>
      <c r="DU182" s="7">
        <f t="shared" si="156"/>
        <v>2.5504500061014411E-3</v>
      </c>
      <c r="DV182" s="7">
        <f t="shared" si="156"/>
        <v>1.3624684068538797E-3</v>
      </c>
      <c r="DW182" s="7">
        <f t="shared" si="156"/>
        <v>1.7645164138211033E-3</v>
      </c>
      <c r="DX182" s="7">
        <f t="shared" si="156"/>
        <v>1.5777724913812569E-3</v>
      </c>
      <c r="DY182" s="7">
        <f t="shared" si="156"/>
        <v>1.5453669042697485E-3</v>
      </c>
      <c r="DZ182" s="7">
        <f t="shared" si="156"/>
        <v>2.8423987342791066E-3</v>
      </c>
      <c r="EA182" s="7">
        <f t="shared" si="156"/>
        <v>5.8275107764195694E-3</v>
      </c>
      <c r="EB182" s="7">
        <f t="shared" si="156"/>
        <v>1.4392411028093042E-3</v>
      </c>
      <c r="EC182" s="7">
        <f t="shared" si="156"/>
        <v>1.4351474448427871E-3</v>
      </c>
      <c r="ED182" s="7">
        <f t="shared" si="156"/>
        <v>1.4002126630649557E-3</v>
      </c>
      <c r="EE182" s="7">
        <f t="shared" si="156"/>
        <v>5.6357991603387325E-4</v>
      </c>
      <c r="EF182" s="7">
        <f t="shared" si="156"/>
        <v>6.2734827768248769E-4</v>
      </c>
      <c r="EG182" s="7">
        <f t="shared" si="150"/>
        <v>1.766285997311777E-3</v>
      </c>
      <c r="EH182" s="7">
        <f t="shared" si="162"/>
        <v>3.9683021957074058E-4</v>
      </c>
      <c r="EI182" s="7">
        <f t="shared" si="162"/>
        <v>1.2466709767708737E-3</v>
      </c>
      <c r="EJ182" s="7">
        <f t="shared" si="151"/>
        <v>1.2524690147635723E-3</v>
      </c>
      <c r="EK182" s="7">
        <f t="shared" si="151"/>
        <v>8.7068059719126419E-4</v>
      </c>
      <c r="EL182" s="7">
        <f t="shared" si="151"/>
        <v>5.5085506057483578E-4</v>
      </c>
      <c r="EM182" s="7">
        <f t="shared" si="151"/>
        <v>1.4229338531911949E-3</v>
      </c>
      <c r="EN182" s="7">
        <f t="shared" si="151"/>
        <v>8.9829279422544439E-4</v>
      </c>
      <c r="EO182" s="7">
        <f t="shared" si="151"/>
        <v>1.8274268228103433E-3</v>
      </c>
      <c r="EP182" s="7">
        <f t="shared" si="151"/>
        <v>1.1011470147037654E-3</v>
      </c>
      <c r="EQ182" s="7">
        <f t="shared" si="151"/>
        <v>3.8148480356042366E-3</v>
      </c>
      <c r="ER182" s="7">
        <f t="shared" si="151"/>
        <v>1.4341930429188294E-3</v>
      </c>
      <c r="ES182" s="7">
        <f t="shared" si="151"/>
        <v>1.1347435606600135E-3</v>
      </c>
      <c r="ET182" s="7">
        <f t="shared" si="151"/>
        <v>4.2519613303251104E-3</v>
      </c>
      <c r="EU182" s="7">
        <f t="shared" si="151"/>
        <v>5.5798525432217225E-3</v>
      </c>
      <c r="EV182" s="7">
        <f t="shared" si="151"/>
        <v>7.2576519479372148E-4</v>
      </c>
      <c r="EW182" s="7">
        <f t="shared" si="151"/>
        <v>6.4028846959935325E-4</v>
      </c>
      <c r="EX182" s="7">
        <f t="shared" si="151"/>
        <v>1.6708956220482934E-3</v>
      </c>
      <c r="EY182" s="7">
        <f t="shared" si="151"/>
        <v>3.4056411620438203E-3</v>
      </c>
      <c r="EZ182" s="7">
        <f t="shared" si="153"/>
        <v>1.7990858408756323E-3</v>
      </c>
      <c r="FA182" s="7">
        <f t="shared" si="153"/>
        <v>5.6619390553304368E-3</v>
      </c>
      <c r="FB182" s="7">
        <f t="shared" si="153"/>
        <v>2.8716365059172889E-3</v>
      </c>
      <c r="FC182" s="7">
        <f t="shared" si="153"/>
        <v>-6.4301786677134487E-4</v>
      </c>
      <c r="FD182" s="7">
        <f t="shared" si="153"/>
        <v>-6.9563062083255467E-4</v>
      </c>
      <c r="FE182" s="7">
        <f t="shared" si="153"/>
        <v>-3.1597561186802459E-4</v>
      </c>
      <c r="FF182" s="7">
        <f t="shared" si="153"/>
        <v>-2.9851627124932723E-4</v>
      </c>
      <c r="FG182" s="7">
        <f t="shared" si="153"/>
        <v>-4.3910734792451667E-4</v>
      </c>
      <c r="FH182" s="7">
        <f t="shared" si="153"/>
        <v>0.26637378631336511</v>
      </c>
      <c r="FI182" s="7">
        <f t="shared" si="153"/>
        <v>-6.4602903338813911E-2</v>
      </c>
      <c r="FJ182" s="7">
        <f t="shared" si="153"/>
        <v>-2.9733308509312661E-2</v>
      </c>
      <c r="FK182" s="7">
        <f t="shared" si="153"/>
        <v>-7.0059577941225193E-2</v>
      </c>
      <c r="FL182" s="7">
        <f t="shared" si="153"/>
        <v>9.7331345232007066E-2</v>
      </c>
      <c r="FM182" s="7">
        <f t="shared" si="153"/>
        <v>0.10135475131337392</v>
      </c>
      <c r="FN182" s="7">
        <f t="shared" si="153"/>
        <v>-8.0389793800204501E-2</v>
      </c>
      <c r="FO182" s="7">
        <f t="shared" si="153"/>
        <v>-9.4143750421068151E-2</v>
      </c>
      <c r="FP182" s="7">
        <f t="shared" si="155"/>
        <v>-2.4115358348515525E-2</v>
      </c>
      <c r="FQ182" s="7">
        <f t="shared" si="155"/>
        <v>-7.7288091461054198E-2</v>
      </c>
      <c r="FR182" s="7">
        <f t="shared" si="155"/>
        <v>-4.2403282656281127E-2</v>
      </c>
      <c r="FS182" s="7">
        <f t="shared" si="155"/>
        <v>-3.3926594319019676E-2</v>
      </c>
      <c r="FT182" s="7">
        <f t="shared" si="155"/>
        <v>1.6534042653018662E-2</v>
      </c>
      <c r="FU182" s="7">
        <f t="shared" si="155"/>
        <v>-4.5613836604863067E-4</v>
      </c>
      <c r="FV182" s="7">
        <f t="shared" si="155"/>
        <v>2.5886172252415338E-3</v>
      </c>
      <c r="FW182" s="7">
        <f t="shared" si="155"/>
        <v>3.8247030495101139E-3</v>
      </c>
      <c r="FX182" s="7">
        <f t="shared" si="155"/>
        <v>1.3373448787097036E-2</v>
      </c>
      <c r="FY182" s="7">
        <f t="shared" si="155"/>
        <v>8.5234865763229753E-4</v>
      </c>
      <c r="FZ182" s="7">
        <f t="shared" si="155"/>
        <v>1.1295837413520424E-2</v>
      </c>
      <c r="GA182" s="7">
        <f t="shared" si="155"/>
        <v>5.2820924893572929E-2</v>
      </c>
      <c r="GB182" s="7">
        <f t="shared" si="155"/>
        <v>0.4957557015237895</v>
      </c>
      <c r="GC182" s="7">
        <f t="shared" si="155"/>
        <v>-0.18885093500730377</v>
      </c>
      <c r="GD182" s="7">
        <f t="shared" si="155"/>
        <v>-0.21983904759841244</v>
      </c>
      <c r="GE182" s="7">
        <f t="shared" si="155"/>
        <v>-0.35760969587123692</v>
      </c>
      <c r="GF182" s="7">
        <f t="shared" si="163"/>
        <v>-0.10129050316454513</v>
      </c>
      <c r="GG182" s="7">
        <f t="shared" si="163"/>
        <v>0</v>
      </c>
      <c r="GH182" s="7">
        <f t="shared" si="163"/>
        <v>-0.46720900400275189</v>
      </c>
      <c r="GI182" s="7">
        <f t="shared" si="163"/>
        <v>-4.6374381494616701E-2</v>
      </c>
      <c r="GJ182" s="7">
        <f t="shared" si="163"/>
        <v>-0.34508814620681105</v>
      </c>
      <c r="GK182" s="7">
        <f t="shared" si="163"/>
        <v>2.329772425357244E-2</v>
      </c>
    </row>
    <row r="183" spans="6:193">
      <c r="F183" s="20">
        <v>181</v>
      </c>
      <c r="G183">
        <f>'Class data q'!J182</f>
        <v>-3.725635700257134E-16</v>
      </c>
      <c r="H183" s="20">
        <f>'Class data q'!K182</f>
        <v>-5.4176817370289767E-16</v>
      </c>
      <c r="J183" s="89">
        <v>-5.7106208557200371E-16</v>
      </c>
      <c r="K183" s="7">
        <f t="shared" si="119"/>
        <v>4.9815869099500607E-4</v>
      </c>
      <c r="L183" s="7">
        <f t="shared" si="161"/>
        <v>1.9014078391411996E-3</v>
      </c>
      <c r="M183" s="7">
        <f t="shared" si="161"/>
        <v>2.1830160151846008E-3</v>
      </c>
      <c r="N183" s="7">
        <f t="shared" si="161"/>
        <v>4.5575405178737254E-3</v>
      </c>
      <c r="O183" s="7">
        <f t="shared" si="161"/>
        <v>1.5981934124666918E-3</v>
      </c>
      <c r="P183" s="7">
        <f t="shared" si="161"/>
        <v>0.39620527910899023</v>
      </c>
      <c r="Q183" s="7">
        <f t="shared" si="161"/>
        <v>0.11004778550385041</v>
      </c>
      <c r="R183" s="7">
        <f t="shared" si="161"/>
        <v>-0.23770003349256486</v>
      </c>
      <c r="S183" s="7">
        <f t="shared" si="161"/>
        <v>-0.14652948052150117</v>
      </c>
      <c r="T183" s="7">
        <f t="shared" si="161"/>
        <v>5.8242645592593203E-4</v>
      </c>
      <c r="U183" s="7">
        <f t="shared" si="161"/>
        <v>2.1467279002184056E-3</v>
      </c>
      <c r="V183" s="7">
        <f t="shared" si="161"/>
        <v>1.347289749855259E-3</v>
      </c>
      <c r="W183" s="7">
        <f t="shared" si="161"/>
        <v>-5.9863854163189067E-4</v>
      </c>
      <c r="X183" s="7">
        <f t="shared" si="161"/>
        <v>7.5727802696604779E-4</v>
      </c>
      <c r="Y183" s="7">
        <f t="shared" si="161"/>
        <v>1.24615229718205E-4</v>
      </c>
      <c r="Z183" s="7">
        <f t="shared" si="161"/>
        <v>-2.3411188646436099E-3</v>
      </c>
      <c r="AA183" s="7">
        <f t="shared" si="161"/>
        <v>3.9894943867288605E-4</v>
      </c>
      <c r="AB183" s="7">
        <f t="shared" si="161"/>
        <v>9.3628599529723897E-4</v>
      </c>
      <c r="AC183" s="7">
        <f t="shared" si="161"/>
        <v>8.0812751735047394E-4</v>
      </c>
      <c r="AD183" s="7">
        <f t="shared" si="161"/>
        <v>7.4446543842315296E-4</v>
      </c>
      <c r="AE183" s="7">
        <f t="shared" si="161"/>
        <v>1.6780485421421301E-3</v>
      </c>
      <c r="AF183" s="7">
        <f t="shared" si="161"/>
        <v>-2.6845421699027705E-3</v>
      </c>
      <c r="AG183" s="7">
        <f t="shared" si="161"/>
        <v>-8.578603220621428E-5</v>
      </c>
      <c r="AH183" s="7">
        <f t="shared" si="161"/>
        <v>8.1088724862882894E-4</v>
      </c>
      <c r="AI183" s="7">
        <f t="shared" si="161"/>
        <v>0.4622641844429769</v>
      </c>
      <c r="AJ183" s="7">
        <f t="shared" si="161"/>
        <v>-0.37768335391277041</v>
      </c>
      <c r="AK183" s="7">
        <f t="shared" si="161"/>
        <v>-5.3712115190310716E-2</v>
      </c>
      <c r="AL183" s="7">
        <f t="shared" si="161"/>
        <v>-0.25057662861722918</v>
      </c>
      <c r="AM183" s="7">
        <f t="shared" si="161"/>
        <v>0.2168962007099231</v>
      </c>
      <c r="AN183" s="7">
        <f t="shared" si="161"/>
        <v>8.687101561829591E-2</v>
      </c>
      <c r="AO183" s="7">
        <f t="shared" si="161"/>
        <v>1.2882703767879155E-3</v>
      </c>
      <c r="AP183" s="7">
        <f t="shared" si="161"/>
        <v>1.1711548879890143E-3</v>
      </c>
      <c r="AQ183" s="7">
        <f t="shared" si="161"/>
        <v>8.7682697847551257E-4</v>
      </c>
      <c r="AR183" s="7">
        <f t="shared" si="161"/>
        <v>1.2882703767879155E-3</v>
      </c>
      <c r="AS183" s="7">
        <f t="shared" si="161"/>
        <v>1.3468281211873661E-3</v>
      </c>
      <c r="AT183" s="7">
        <f t="shared" si="161"/>
        <v>1.2882703767879155E-3</v>
      </c>
      <c r="AU183" s="7">
        <f t="shared" si="161"/>
        <v>1.1711548879890143E-3</v>
      </c>
      <c r="AV183" s="7">
        <f t="shared" si="161"/>
        <v>1.2882703767879155E-3</v>
      </c>
      <c r="AW183" s="7">
        <f t="shared" si="161"/>
        <v>1.1711548879890143E-3</v>
      </c>
      <c r="AX183" s="7">
        <f t="shared" si="161"/>
        <v>1.1711548879890143E-3</v>
      </c>
      <c r="AY183" s="7">
        <f t="shared" si="161"/>
        <v>1.2882703767879155E-3</v>
      </c>
      <c r="AZ183" s="7">
        <f t="shared" si="161"/>
        <v>1.1711548879890143E-3</v>
      </c>
      <c r="BA183" s="7">
        <f t="shared" si="161"/>
        <v>8.7682697847551257E-4</v>
      </c>
      <c r="BB183" s="7">
        <f t="shared" si="161"/>
        <v>1.2297126323884649E-3</v>
      </c>
      <c r="BC183" s="7">
        <f t="shared" si="161"/>
        <v>8.0058115426025049E-4</v>
      </c>
      <c r="BD183" s="7">
        <f t="shared" si="161"/>
        <v>1.2882703767879155E-3</v>
      </c>
      <c r="BE183" s="7">
        <f t="shared" si="161"/>
        <v>1.2297126323884649E-3</v>
      </c>
      <c r="BF183" s="7">
        <f t="shared" si="161"/>
        <v>1.2882703767879155E-3</v>
      </c>
      <c r="BG183" s="7">
        <f t="shared" si="161"/>
        <v>8.7682697847551257E-4</v>
      </c>
      <c r="BH183" s="7">
        <f t="shared" si="161"/>
        <v>8.7682697847551257E-4</v>
      </c>
      <c r="BI183" s="7">
        <f t="shared" si="161"/>
        <v>8.0058115426025049E-4</v>
      </c>
      <c r="BJ183" s="7">
        <f t="shared" si="161"/>
        <v>1.3851628528202568E-3</v>
      </c>
      <c r="BK183" s="7">
        <f t="shared" si="161"/>
        <v>3.2369615298712476E-3</v>
      </c>
      <c r="BL183" s="7">
        <f t="shared" si="161"/>
        <v>3.9928929241104426E-4</v>
      </c>
      <c r="BM183" s="7">
        <f t="shared" si="161"/>
        <v>9.4942611963911194E-4</v>
      </c>
      <c r="BN183" s="7">
        <f t="shared" si="161"/>
        <v>-1.8096635301390052E-14</v>
      </c>
      <c r="BO183" s="7">
        <f t="shared" si="161"/>
        <v>-7.3274719625260332E-15</v>
      </c>
      <c r="BP183" s="7">
        <f t="shared" si="161"/>
        <v>-1.7330581414398694E-13</v>
      </c>
      <c r="BQ183" s="7">
        <f t="shared" si="161"/>
        <v>-1.0595968547022494E-12</v>
      </c>
      <c r="BR183" s="7">
        <f t="shared" si="161"/>
        <v>-4.9185100436943685E-12</v>
      </c>
      <c r="BS183" s="7">
        <f t="shared" si="161"/>
        <v>5.3019508378341863E-15</v>
      </c>
      <c r="BT183" s="7">
        <f t="shared" si="161"/>
        <v>-6.5503158452884236E-15</v>
      </c>
      <c r="BU183" s="7">
        <f t="shared" si="161"/>
        <v>4.9815869099500607E-4</v>
      </c>
      <c r="BV183" s="7">
        <f t="shared" si="161"/>
        <v>1.9014078391411996E-3</v>
      </c>
      <c r="BW183" s="7">
        <f t="shared" si="161"/>
        <v>2.1830160151846008E-3</v>
      </c>
      <c r="BX183" s="7">
        <f t="shared" si="159"/>
        <v>4.5575405178737254E-3</v>
      </c>
      <c r="BY183" s="7">
        <f t="shared" si="159"/>
        <v>1.5981934124666918E-3</v>
      </c>
      <c r="BZ183" s="7">
        <f t="shared" si="159"/>
        <v>4.3600294247104213E-4</v>
      </c>
      <c r="CA183" s="7">
        <f t="shared" si="159"/>
        <v>5.5671422503521359E-4</v>
      </c>
      <c r="CB183" s="7">
        <f t="shared" si="159"/>
        <v>7.7666233058962155E-4</v>
      </c>
      <c r="CC183" s="7">
        <f t="shared" si="159"/>
        <v>1.0208652655161886E-3</v>
      </c>
      <c r="CD183" s="7">
        <f t="shared" si="159"/>
        <v>1.4178292312479271E-3</v>
      </c>
      <c r="CE183" s="7">
        <f t="shared" si="159"/>
        <v>6.436348716397489E-4</v>
      </c>
      <c r="CF183" s="7">
        <f t="shared" si="159"/>
        <v>1.9556484101540313E-3</v>
      </c>
      <c r="CG183" s="7">
        <f t="shared" si="159"/>
        <v>7.9011041109355482E-4</v>
      </c>
      <c r="CH183" s="7">
        <f t="shared" si="159"/>
        <v>8.994324666703002E-4</v>
      </c>
      <c r="CI183" s="7">
        <f t="shared" si="159"/>
        <v>2.2995044996463715E-3</v>
      </c>
      <c r="CJ183" s="7">
        <f t="shared" si="159"/>
        <v>3.0478478249700946E-3</v>
      </c>
      <c r="CK183" s="7">
        <f t="shared" si="159"/>
        <v>5.2039370526449347E-4</v>
      </c>
      <c r="CL183" s="7">
        <f t="shared" si="159"/>
        <v>1.9755410297532809E-3</v>
      </c>
      <c r="CM183" s="7">
        <f t="shared" si="158"/>
        <v>9.1683051496916166E-3</v>
      </c>
      <c r="CN183" s="7">
        <f t="shared" si="158"/>
        <v>4.2710774255420879E-2</v>
      </c>
      <c r="CO183" s="7">
        <f t="shared" si="158"/>
        <v>1.1461353240304818E-2</v>
      </c>
      <c r="CP183" s="7">
        <f t="shared" si="158"/>
        <v>7.5721823078678105E-3</v>
      </c>
      <c r="CQ183" s="7">
        <f t="shared" si="158"/>
        <v>4.3669180785900305E-2</v>
      </c>
      <c r="CR183" s="7">
        <f t="shared" si="158"/>
        <v>3.4921088513759378E-2</v>
      </c>
      <c r="CS183" s="7">
        <f t="shared" si="158"/>
        <v>5.6320914041810138E-3</v>
      </c>
      <c r="CT183" s="7">
        <f t="shared" si="158"/>
        <v>5.9576491332732483E-2</v>
      </c>
      <c r="CU183" s="7">
        <f t="shared" si="158"/>
        <v>3.914097577959684E-2</v>
      </c>
      <c r="CV183" s="7">
        <f t="shared" si="149"/>
        <v>6.9506870664666043E-2</v>
      </c>
      <c r="CW183" s="7">
        <f t="shared" si="149"/>
        <v>2.4455403544024305E-3</v>
      </c>
      <c r="CX183" s="7">
        <f t="shared" si="149"/>
        <v>1.2308604828620605E-3</v>
      </c>
      <c r="CY183" s="7">
        <f t="shared" si="149"/>
        <v>1.2386145531730849E-3</v>
      </c>
      <c r="CZ183" s="7">
        <f t="shared" si="149"/>
        <v>3.2473808982014839E-3</v>
      </c>
      <c r="DA183" s="7">
        <f t="shared" si="149"/>
        <v>1.70300465763826E-3</v>
      </c>
      <c r="DB183" s="7">
        <f t="shared" si="157"/>
        <v>1.0075981750665129E-3</v>
      </c>
      <c r="DC183" s="7">
        <f t="shared" si="157"/>
        <v>4.4552224118629881E-5</v>
      </c>
      <c r="DD183" s="7">
        <f t="shared" si="157"/>
        <v>5.5350987770621418E-5</v>
      </c>
      <c r="DE183" s="7">
        <f t="shared" si="157"/>
        <v>1.9234565727685357E-4</v>
      </c>
      <c r="DF183" s="7">
        <f t="shared" si="157"/>
        <v>5.3588271529121711E-6</v>
      </c>
      <c r="DG183" s="7">
        <f t="shared" si="157"/>
        <v>2.925818353811159E-6</v>
      </c>
      <c r="DH183" s="7">
        <f t="shared" si="157"/>
        <v>3.8292973224285062E-4</v>
      </c>
      <c r="DI183" s="7">
        <f t="shared" si="157"/>
        <v>-4.3103250947029714E-5</v>
      </c>
      <c r="DJ183" s="7">
        <f t="shared" si="157"/>
        <v>2.1854810292199045E-4</v>
      </c>
      <c r="DK183" s="7">
        <f t="shared" si="157"/>
        <v>3.3244040505017399E-4</v>
      </c>
      <c r="DL183" s="7">
        <f t="shared" si="157"/>
        <v>1.7401567324965487E-3</v>
      </c>
      <c r="DM183" s="7">
        <f t="shared" si="157"/>
        <v>5.4009426622476117E-4</v>
      </c>
      <c r="DN183" s="7">
        <f t="shared" si="157"/>
        <v>4.9448226696839344E-4</v>
      </c>
      <c r="DO183" s="7">
        <f t="shared" si="157"/>
        <v>1.4486181879343552E-3</v>
      </c>
      <c r="DP183" s="7">
        <f t="shared" si="157"/>
        <v>6.7502170360805088E-4</v>
      </c>
      <c r="DQ183" s="7">
        <f t="shared" si="157"/>
        <v>5.2434855720185139E-4</v>
      </c>
      <c r="DR183" s="7">
        <f t="shared" si="156"/>
        <v>9.4957674841558151E-4</v>
      </c>
      <c r="DS183" s="7">
        <f t="shared" si="156"/>
        <v>1.2799614960553407E-3</v>
      </c>
      <c r="DT183" s="7">
        <f t="shared" si="156"/>
        <v>1.664173086500044E-3</v>
      </c>
      <c r="DU183" s="7">
        <f t="shared" si="156"/>
        <v>1.6639254880552678E-3</v>
      </c>
      <c r="DV183" s="7">
        <f t="shared" si="156"/>
        <v>8.8888074787224676E-4</v>
      </c>
      <c r="DW183" s="7">
        <f t="shared" si="156"/>
        <v>1.1511787441529774E-3</v>
      </c>
      <c r="DX183" s="7">
        <f t="shared" si="156"/>
        <v>1.0293461375369989E-3</v>
      </c>
      <c r="DY183" s="7">
        <f t="shared" si="156"/>
        <v>1.0082045812542881E-3</v>
      </c>
      <c r="DZ183" s="7">
        <f t="shared" si="156"/>
        <v>1.8543942009718133E-3</v>
      </c>
      <c r="EA183" s="7">
        <f t="shared" si="156"/>
        <v>3.8018952300983063E-3</v>
      </c>
      <c r="EB183" s="7">
        <f t="shared" si="156"/>
        <v>9.3896761304558725E-4</v>
      </c>
      <c r="EC183" s="7">
        <f t="shared" si="156"/>
        <v>9.3629689148132483E-4</v>
      </c>
      <c r="ED183" s="7">
        <f t="shared" si="156"/>
        <v>9.1350527679343811E-4</v>
      </c>
      <c r="EE183" s="7">
        <f t="shared" si="156"/>
        <v>3.676821676964529E-4</v>
      </c>
      <c r="EF183" s="7">
        <f t="shared" si="156"/>
        <v>4.0928494447106868E-4</v>
      </c>
      <c r="EG183" s="7">
        <f t="shared" si="150"/>
        <v>1.1523332286817191E-3</v>
      </c>
      <c r="EH183" s="7">
        <f t="shared" si="162"/>
        <v>2.588938874295508E-4</v>
      </c>
      <c r="EI183" s="7">
        <f t="shared" si="162"/>
        <v>8.1333396400843153E-4</v>
      </c>
      <c r="EJ183" s="7">
        <f t="shared" si="151"/>
        <v>8.1711663105686779E-4</v>
      </c>
      <c r="EK183" s="7">
        <f t="shared" si="151"/>
        <v>5.6803608545781634E-4</v>
      </c>
      <c r="EL183" s="7">
        <f t="shared" si="151"/>
        <v>3.5938041260246599E-4</v>
      </c>
      <c r="EM183" s="7">
        <f t="shared" si="151"/>
        <v>9.2832868728160876E-4</v>
      </c>
      <c r="EN183" s="7">
        <f t="shared" si="151"/>
        <v>5.8605041168121349E-4</v>
      </c>
      <c r="EO183" s="7">
        <f t="shared" si="151"/>
        <v>1.1922217886081738E-3</v>
      </c>
      <c r="EP183" s="7">
        <f t="shared" si="151"/>
        <v>7.1839345193135671E-4</v>
      </c>
      <c r="EQ183" s="7">
        <f t="shared" si="151"/>
        <v>2.4888246640059762E-3</v>
      </c>
      <c r="ER183" s="7">
        <f t="shared" si="151"/>
        <v>9.3567423521152013E-4</v>
      </c>
      <c r="ES183" s="7">
        <f t="shared" si="151"/>
        <v>7.4031199532310584E-4</v>
      </c>
      <c r="ET183" s="7">
        <f t="shared" si="151"/>
        <v>2.7739994176823467E-3</v>
      </c>
      <c r="EU183" s="7">
        <f t="shared" si="151"/>
        <v>3.6403218428298625E-3</v>
      </c>
      <c r="EV183" s="7">
        <f t="shared" si="151"/>
        <v>4.7349260054958234E-4</v>
      </c>
      <c r="EW183" s="7">
        <f t="shared" si="151"/>
        <v>4.1772718607521281E-4</v>
      </c>
      <c r="EX183" s="7">
        <f t="shared" si="151"/>
        <v>1.0901001026308831E-3</v>
      </c>
      <c r="EY183" s="7">
        <f t="shared" si="151"/>
        <v>2.2218561897462599E-3</v>
      </c>
      <c r="EZ183" s="7">
        <f t="shared" si="153"/>
        <v>1.17373199971411E-3</v>
      </c>
      <c r="FA183" s="7">
        <f t="shared" si="153"/>
        <v>3.693875466463532E-3</v>
      </c>
      <c r="FB183" s="7">
        <f t="shared" si="153"/>
        <v>1.8734690596541347E-3</v>
      </c>
      <c r="FC183" s="7">
        <f t="shared" si="153"/>
        <v>-4.1950785752953301E-4</v>
      </c>
      <c r="FD183" s="7">
        <f t="shared" si="153"/>
        <v>-4.5383266384591003E-4</v>
      </c>
      <c r="FE183" s="7">
        <f t="shared" si="153"/>
        <v>-2.0614396398022095E-4</v>
      </c>
      <c r="FF183" s="7">
        <f t="shared" si="153"/>
        <v>-1.9475340867014523E-4</v>
      </c>
      <c r="FG183" s="7">
        <f t="shared" si="153"/>
        <v>-2.8647568329354112E-4</v>
      </c>
      <c r="FH183" s="7">
        <f t="shared" si="153"/>
        <v>0.17378350147474597</v>
      </c>
      <c r="FI183" s="7">
        <f t="shared" si="153"/>
        <v>-4.2147235668475891E-2</v>
      </c>
      <c r="FJ183" s="7">
        <f t="shared" si="153"/>
        <v>-1.9398149249935992E-2</v>
      </c>
      <c r="FK183" s="7">
        <f t="shared" si="153"/>
        <v>-4.570719564779524E-2</v>
      </c>
      <c r="FL183" s="7">
        <f t="shared" si="153"/>
        <v>6.3499423917663597E-2</v>
      </c>
      <c r="FM183" s="7">
        <f t="shared" si="153"/>
        <v>6.6124312824157469E-2</v>
      </c>
      <c r="FN183" s="7">
        <f t="shared" si="153"/>
        <v>-5.2446676689865468E-2</v>
      </c>
      <c r="FO183" s="7">
        <f t="shared" si="153"/>
        <v>-6.1419822185096673E-2</v>
      </c>
      <c r="FP183" s="7">
        <f t="shared" si="155"/>
        <v>-1.5732972343581619E-2</v>
      </c>
      <c r="FQ183" s="7">
        <f t="shared" si="155"/>
        <v>-5.0423111606791471E-2</v>
      </c>
      <c r="FR183" s="7">
        <f t="shared" si="155"/>
        <v>-2.7664099519773888E-2</v>
      </c>
      <c r="FS183" s="7">
        <f t="shared" si="155"/>
        <v>-2.2133868484102592E-2</v>
      </c>
      <c r="FT183" s="7">
        <f t="shared" si="155"/>
        <v>1.0786886598496399E-2</v>
      </c>
      <c r="FU183" s="7">
        <f t="shared" si="155"/>
        <v>-2.9758679900904195E-4</v>
      </c>
      <c r="FV183" s="7">
        <f t="shared" si="155"/>
        <v>1.6888259599655041E-3</v>
      </c>
      <c r="FW183" s="7">
        <f t="shared" si="155"/>
        <v>2.4952541210758656E-3</v>
      </c>
      <c r="FX183" s="7">
        <f t="shared" si="155"/>
        <v>8.724900408484032E-3</v>
      </c>
      <c r="FY183" s="7">
        <f t="shared" si="155"/>
        <v>5.5607624252630196E-4</v>
      </c>
      <c r="FZ183" s="7">
        <f t="shared" si="155"/>
        <v>7.3694570512343382E-3</v>
      </c>
      <c r="GA183" s="7">
        <f t="shared" si="155"/>
        <v>-0.31313471461998132</v>
      </c>
      <c r="GB183" s="7">
        <f t="shared" si="155"/>
        <v>0.32343333358456106</v>
      </c>
      <c r="GC183" s="7">
        <f t="shared" si="155"/>
        <v>-0.47080256400843801</v>
      </c>
      <c r="GD183" s="7">
        <f t="shared" si="155"/>
        <v>-0.49101935329806157</v>
      </c>
      <c r="GE183" s="7">
        <f t="shared" si="155"/>
        <v>0.41909843273238823</v>
      </c>
      <c r="GF183" s="7">
        <f t="shared" si="163"/>
        <v>-0.41367772959108096</v>
      </c>
      <c r="GG183" s="7">
        <f t="shared" si="163"/>
        <v>-0.34759533255909381</v>
      </c>
      <c r="GH183" s="7">
        <f t="shared" si="163"/>
        <v>0</v>
      </c>
      <c r="GI183" s="7">
        <f t="shared" si="163"/>
        <v>-3.0254862936773153E-2</v>
      </c>
      <c r="GJ183" s="7">
        <f t="shared" si="163"/>
        <v>0.42726755017705281</v>
      </c>
      <c r="GK183" s="7">
        <f t="shared" si="163"/>
        <v>1.5199544043781862E-2</v>
      </c>
    </row>
    <row r="184" spans="6:193">
      <c r="F184" s="20">
        <v>182</v>
      </c>
      <c r="G184">
        <f>'Class data q'!J183</f>
        <v>-5.7106208557200371E-16</v>
      </c>
      <c r="H184" s="20">
        <f>'Class data q'!K183</f>
        <v>-6.8213304132204553E-16</v>
      </c>
      <c r="J184" s="88">
        <v>1.7277405127368775E-17</v>
      </c>
      <c r="K184" s="7">
        <f t="shared" si="119"/>
        <v>-1.6465408950490423E-2</v>
      </c>
      <c r="L184" s="7">
        <f t="shared" si="161"/>
        <v>-6.2846354422916306E-2</v>
      </c>
      <c r="M184" s="7">
        <f t="shared" si="161"/>
        <v>-7.2154219298454114E-2</v>
      </c>
      <c r="N184" s="7">
        <f t="shared" si="161"/>
        <v>-0.15063828011378244</v>
      </c>
      <c r="O184" s="7">
        <f t="shared" si="161"/>
        <v>-5.2824348132285759E-2</v>
      </c>
      <c r="P184" s="7">
        <f t="shared" si="161"/>
        <v>-9.5589953158389918E-2</v>
      </c>
      <c r="Q184" s="7">
        <f t="shared" si="161"/>
        <v>0.31010364106960253</v>
      </c>
      <c r="R184" s="7">
        <f t="shared" si="161"/>
        <v>-0.19594843647106686</v>
      </c>
      <c r="S184" s="7">
        <f t="shared" si="161"/>
        <v>-0.15682881037274132</v>
      </c>
      <c r="T184" s="7">
        <f t="shared" si="161"/>
        <v>-1.9250672433819727E-2</v>
      </c>
      <c r="U184" s="7">
        <f t="shared" si="161"/>
        <v>-7.0954805007864552E-2</v>
      </c>
      <c r="V184" s="7">
        <f t="shared" si="161"/>
        <v>-4.4531345346724538E-2</v>
      </c>
      <c r="W184" s="7">
        <f t="shared" si="161"/>
        <v>1.9786523008976729E-2</v>
      </c>
      <c r="X184" s="7">
        <f t="shared" si="161"/>
        <v>-2.5029960590091438E-2</v>
      </c>
      <c r="Y184" s="7">
        <f t="shared" si="161"/>
        <v>-4.1188495872094277E-3</v>
      </c>
      <c r="Z184" s="7">
        <f t="shared" si="161"/>
        <v>7.7379919702035074E-2</v>
      </c>
      <c r="AA184" s="7">
        <f t="shared" si="161"/>
        <v>-1.3186291390796079E-2</v>
      </c>
      <c r="AB184" s="7">
        <f t="shared" si="161"/>
        <v>-3.0946628224821193E-2</v>
      </c>
      <c r="AC184" s="7">
        <f t="shared" si="161"/>
        <v>-2.6710665291702185E-2</v>
      </c>
      <c r="AD184" s="7">
        <f t="shared" si="161"/>
        <v>-2.4606472023322112E-2</v>
      </c>
      <c r="AE184" s="7">
        <f t="shared" si="161"/>
        <v>-5.546376282215959E-2</v>
      </c>
      <c r="AF184" s="7">
        <f t="shared" si="161"/>
        <v>8.8730931470851399E-2</v>
      </c>
      <c r="AG184" s="7">
        <f t="shared" si="161"/>
        <v>2.8354460697943488E-3</v>
      </c>
      <c r="AH184" s="7">
        <f t="shared" si="161"/>
        <v>-2.6801881414020179E-2</v>
      </c>
      <c r="AI184" s="7">
        <f t="shared" si="161"/>
        <v>-0.17392887316670169</v>
      </c>
      <c r="AJ184" s="7">
        <f t="shared" si="161"/>
        <v>-0.46406890714180093</v>
      </c>
      <c r="AK184" s="7">
        <f t="shared" si="161"/>
        <v>-0.22467828386600797</v>
      </c>
      <c r="AL184" s="7">
        <f t="shared" si="161"/>
        <v>0.28219348211513839</v>
      </c>
      <c r="AM184" s="7">
        <f t="shared" si="161"/>
        <v>-0.11643209468130422</v>
      </c>
      <c r="AN184" s="7">
        <f t="shared" si="161"/>
        <v>0.18123024685218425</v>
      </c>
      <c r="AO184" s="7">
        <f t="shared" si="161"/>
        <v>-4.2580605289144868E-2</v>
      </c>
      <c r="AP184" s="7">
        <f t="shared" si="161"/>
        <v>-3.870964117194986E-2</v>
      </c>
      <c r="AQ184" s="7">
        <f t="shared" si="161"/>
        <v>-2.8981356825443672E-2</v>
      </c>
      <c r="AR184" s="7">
        <f t="shared" si="161"/>
        <v>-4.2580605289144868E-2</v>
      </c>
      <c r="AS184" s="7">
        <f t="shared" si="161"/>
        <v>-4.4516087347742372E-2</v>
      </c>
      <c r="AT184" s="7">
        <f t="shared" si="161"/>
        <v>-4.2580605289144868E-2</v>
      </c>
      <c r="AU184" s="7">
        <f t="shared" si="161"/>
        <v>-3.870964117194986E-2</v>
      </c>
      <c r="AV184" s="7">
        <f t="shared" si="161"/>
        <v>-4.2580605289144868E-2</v>
      </c>
      <c r="AW184" s="7">
        <f t="shared" si="161"/>
        <v>-3.870964117194986E-2</v>
      </c>
      <c r="AX184" s="7">
        <f t="shared" si="161"/>
        <v>-3.870964117194986E-2</v>
      </c>
      <c r="AY184" s="7">
        <f t="shared" si="161"/>
        <v>-4.2580605289144868E-2</v>
      </c>
      <c r="AZ184" s="7">
        <f t="shared" si="161"/>
        <v>-3.870964117194986E-2</v>
      </c>
      <c r="BA184" s="7">
        <f t="shared" si="161"/>
        <v>-2.8981356825443672E-2</v>
      </c>
      <c r="BB184" s="7">
        <f t="shared" si="161"/>
        <v>-4.0645123230547364E-2</v>
      </c>
      <c r="BC184" s="7">
        <f t="shared" si="161"/>
        <v>-2.6461238840622459E-2</v>
      </c>
      <c r="BD184" s="7">
        <f t="shared" si="161"/>
        <v>-4.2580605289144868E-2</v>
      </c>
      <c r="BE184" s="7">
        <f t="shared" si="161"/>
        <v>-4.0645123230547364E-2</v>
      </c>
      <c r="BF184" s="7">
        <f t="shared" si="161"/>
        <v>-4.2580605289144868E-2</v>
      </c>
      <c r="BG184" s="7">
        <f t="shared" si="161"/>
        <v>-2.8981356825443672E-2</v>
      </c>
      <c r="BH184" s="7">
        <f t="shared" si="161"/>
        <v>-2.8981356825443672E-2</v>
      </c>
      <c r="BI184" s="7">
        <f t="shared" si="161"/>
        <v>-2.6461238840622459E-2</v>
      </c>
      <c r="BJ184" s="7">
        <f t="shared" si="161"/>
        <v>-4.578314751301249E-2</v>
      </c>
      <c r="BK184" s="7">
        <f t="shared" si="161"/>
        <v>-0.10698979323211211</v>
      </c>
      <c r="BL184" s="7">
        <f t="shared" si="161"/>
        <v>-1.3197524419313433E-2</v>
      </c>
      <c r="BM184" s="7">
        <f t="shared" si="161"/>
        <v>-3.1380942680957813E-2</v>
      </c>
      <c r="BN184" s="7">
        <f t="shared" si="161"/>
        <v>5.9774317297536473E-13</v>
      </c>
      <c r="BO184" s="7">
        <f t="shared" si="161"/>
        <v>2.4246528840224496E-13</v>
      </c>
      <c r="BP184" s="7">
        <f t="shared" si="161"/>
        <v>5.7279120003817179E-12</v>
      </c>
      <c r="BQ184" s="7">
        <f t="shared" si="161"/>
        <v>3.502248589159473E-11</v>
      </c>
      <c r="BR184" s="7">
        <f t="shared" si="161"/>
        <v>1.6257004313504408E-10</v>
      </c>
      <c r="BS184" s="7">
        <f t="shared" si="161"/>
        <v>-1.751931932858497E-13</v>
      </c>
      <c r="BT184" s="7">
        <f t="shared" si="161"/>
        <v>2.1581401992259341E-13</v>
      </c>
      <c r="BU184" s="7">
        <f t="shared" si="161"/>
        <v>-1.6465408950490423E-2</v>
      </c>
      <c r="BV184" s="7">
        <f t="shared" si="161"/>
        <v>-6.2846354422916306E-2</v>
      </c>
      <c r="BW184" s="7">
        <f t="shared" ref="BW184:EH195" si="164">IF(MOD(BW$3/$J184,1)&gt;0.5,-(1-MOD(BW$3/$J184,1)),MOD(BW$3/$J184,1))</f>
        <v>-7.2154219298454114E-2</v>
      </c>
      <c r="BX184" s="7">
        <f t="shared" si="159"/>
        <v>-0.15063828011378244</v>
      </c>
      <c r="BY184" s="7">
        <f t="shared" si="159"/>
        <v>-5.2824348132285759E-2</v>
      </c>
      <c r="BZ184" s="7">
        <f t="shared" si="159"/>
        <v>-1.4411003724664195E-2</v>
      </c>
      <c r="CA184" s="7">
        <f t="shared" si="159"/>
        <v>-1.8400817951105597E-2</v>
      </c>
      <c r="CB184" s="7">
        <f t="shared" si="159"/>
        <v>-2.5670661017790697E-2</v>
      </c>
      <c r="CC184" s="7">
        <f t="shared" si="159"/>
        <v>-3.3742187748448949E-2</v>
      </c>
      <c r="CD184" s="7">
        <f t="shared" si="159"/>
        <v>-4.6862854219862693E-2</v>
      </c>
      <c r="CE184" s="7">
        <f t="shared" si="159"/>
        <v>-2.1273765906156039E-2</v>
      </c>
      <c r="CF184" s="7">
        <f t="shared" si="159"/>
        <v>-6.4639142945084993E-2</v>
      </c>
      <c r="CG184" s="7">
        <f t="shared" si="159"/>
        <v>-2.6115154206605928E-2</v>
      </c>
      <c r="CH184" s="7">
        <f t="shared" si="159"/>
        <v>-2.9728525577853104E-2</v>
      </c>
      <c r="CI184" s="7">
        <f t="shared" si="159"/>
        <v>-7.6004459331112995E-2</v>
      </c>
      <c r="CJ184" s="7">
        <f t="shared" si="159"/>
        <v>-0.10073910535769126</v>
      </c>
      <c r="CK184" s="7">
        <f t="shared" si="159"/>
        <v>-1.7200332599490387E-2</v>
      </c>
      <c r="CL184" s="7">
        <f t="shared" si="159"/>
        <v>-6.5296644505770329E-2</v>
      </c>
      <c r="CM184" s="7">
        <f t="shared" si="158"/>
        <v>-0.30303575226407808</v>
      </c>
      <c r="CN184" s="7">
        <f t="shared" si="158"/>
        <v>-0.41169947934248552</v>
      </c>
      <c r="CO184" s="7">
        <f t="shared" si="158"/>
        <v>-0.37882681089175163</v>
      </c>
      <c r="CP184" s="7">
        <f t="shared" si="158"/>
        <v>-0.25027984174617557</v>
      </c>
      <c r="CQ184" s="7">
        <f t="shared" si="158"/>
        <v>-0.44337724739194972</v>
      </c>
      <c r="CR184" s="7">
        <f t="shared" si="158"/>
        <v>-0.15423059713533571</v>
      </c>
      <c r="CS184" s="7">
        <f t="shared" si="158"/>
        <v>-0.18615491387123484</v>
      </c>
      <c r="CT184" s="7">
        <f t="shared" si="158"/>
        <v>3.0845769910246901E-2</v>
      </c>
      <c r="CU184" s="7">
        <f t="shared" si="158"/>
        <v>-0.29370858038239978</v>
      </c>
      <c r="CV184" s="7">
        <f t="shared" ref="CV184:FG189" si="165">IF(MOD(CV$3/$J184,1)&gt;0.5,-(1-MOD(CV$3/$J184,1)),MOD(CV$3/$J184,1))</f>
        <v>-0.29737846804733925</v>
      </c>
      <c r="CW184" s="7">
        <f t="shared" si="165"/>
        <v>-8.0831314936482879E-2</v>
      </c>
      <c r="CX184" s="7">
        <f t="shared" si="165"/>
        <v>-4.0683062601682307E-2</v>
      </c>
      <c r="CY184" s="7">
        <f t="shared" si="165"/>
        <v>-4.0939354303523134E-2</v>
      </c>
      <c r="CZ184" s="7">
        <f t="shared" si="165"/>
        <v>-0.10733417979740612</v>
      </c>
      <c r="DA184" s="7">
        <f t="shared" si="165"/>
        <v>-5.6288625772234147E-2</v>
      </c>
      <c r="DB184" s="7">
        <f t="shared" si="165"/>
        <v>-3.3303676740238486E-2</v>
      </c>
      <c r="DC184" s="7">
        <f t="shared" si="165"/>
        <v>-1.4725640705012255E-3</v>
      </c>
      <c r="DD184" s="7">
        <f t="shared" si="165"/>
        <v>-1.8294906139979528E-3</v>
      </c>
      <c r="DE184" s="7">
        <f t="shared" si="165"/>
        <v>-6.3575121023955461E-3</v>
      </c>
      <c r="DF184" s="7">
        <f t="shared" si="165"/>
        <v>-1.7712283688442465E-4</v>
      </c>
      <c r="DG184" s="7">
        <f t="shared" si="165"/>
        <v>-9.6705721652878829E-5</v>
      </c>
      <c r="DH184" s="7">
        <f t="shared" si="165"/>
        <v>-1.2656799438923283E-2</v>
      </c>
      <c r="DI184" s="7">
        <f t="shared" si="165"/>
        <v>1.4246718300161272E-3</v>
      </c>
      <c r="DJ184" s="7">
        <f t="shared" si="165"/>
        <v>-7.2235694267964723E-3</v>
      </c>
      <c r="DK184" s="7">
        <f t="shared" si="165"/>
        <v>-1.0987999044811736E-2</v>
      </c>
      <c r="DL184" s="7">
        <f t="shared" si="165"/>
        <v>-5.7516596129790543E-2</v>
      </c>
      <c r="DM184" s="7">
        <f t="shared" si="165"/>
        <v>-1.78514861347564E-2</v>
      </c>
      <c r="DN184" s="7">
        <f t="shared" si="165"/>
        <v>-1.6343893806485488E-2</v>
      </c>
      <c r="DO184" s="7">
        <f t="shared" si="165"/>
        <v>-4.7880507373696979E-2</v>
      </c>
      <c r="DP184" s="7">
        <f t="shared" si="165"/>
        <v>-2.2311180355327198E-2</v>
      </c>
      <c r="DQ184" s="7">
        <f t="shared" si="165"/>
        <v>-1.733105049253203E-2</v>
      </c>
      <c r="DR184" s="7">
        <f t="shared" si="165"/>
        <v>-3.1385921344281531E-2</v>
      </c>
      <c r="DS184" s="7">
        <f t="shared" si="165"/>
        <v>-4.2305975694889586E-2</v>
      </c>
      <c r="DT184" s="7">
        <f t="shared" si="165"/>
        <v>-5.5005143800447853E-2</v>
      </c>
      <c r="DU184" s="7">
        <f t="shared" si="165"/>
        <v>-5.4996960043499632E-2</v>
      </c>
      <c r="DV184" s="7">
        <f t="shared" si="165"/>
        <v>-2.9379764493722482E-2</v>
      </c>
      <c r="DW184" s="7">
        <f t="shared" si="165"/>
        <v>-3.8049378923273314E-2</v>
      </c>
      <c r="DX184" s="7">
        <f t="shared" si="165"/>
        <v>-3.4022502091255014E-2</v>
      </c>
      <c r="DY184" s="7">
        <f t="shared" si="165"/>
        <v>-3.3323720003664903E-2</v>
      </c>
      <c r="DZ184" s="7">
        <f t="shared" si="165"/>
        <v>-6.1292434371530424E-2</v>
      </c>
      <c r="EA184" s="7">
        <f t="shared" si="165"/>
        <v>-0.12566228569746096</v>
      </c>
      <c r="EB184" s="7">
        <f t="shared" si="165"/>
        <v>-3.1035262496738159E-2</v>
      </c>
      <c r="EC184" s="7">
        <f t="shared" si="165"/>
        <v>-3.0946988371357231E-2</v>
      </c>
      <c r="ED184" s="7">
        <f t="shared" si="165"/>
        <v>-3.0193667666004287E-2</v>
      </c>
      <c r="EE184" s="7">
        <f t="shared" si="165"/>
        <v>-1.2152828735824683E-2</v>
      </c>
      <c r="EF184" s="7">
        <f t="shared" si="165"/>
        <v>-1.352790608658172E-2</v>
      </c>
      <c r="EG184" s="7">
        <f t="shared" si="165"/>
        <v>-3.8087537566766527E-2</v>
      </c>
      <c r="EH184" s="7">
        <f t="shared" si="165"/>
        <v>-8.5570999931676717E-3</v>
      </c>
      <c r="EI184" s="7">
        <f t="shared" si="162"/>
        <v>-2.6882751566521534E-2</v>
      </c>
      <c r="EJ184" s="7">
        <f t="shared" si="151"/>
        <v>-2.7007778312018282E-2</v>
      </c>
      <c r="EK184" s="7">
        <f t="shared" si="151"/>
        <v>-1.8775034170371296E-2</v>
      </c>
      <c r="EL184" s="7">
        <f t="shared" si="151"/>
        <v>-1.1878434662007997E-2</v>
      </c>
      <c r="EM184" s="7">
        <f t="shared" si="151"/>
        <v>-3.0683619001072304E-2</v>
      </c>
      <c r="EN184" s="7">
        <f t="shared" si="151"/>
        <v>-1.9370453368304674E-2</v>
      </c>
      <c r="EO184" s="7">
        <f t="shared" si="151"/>
        <v>-3.9405955700400619E-2</v>
      </c>
      <c r="EP184" s="7">
        <f t="shared" si="151"/>
        <v>-2.3744726705014707E-2</v>
      </c>
      <c r="EQ184" s="7">
        <f t="shared" si="151"/>
        <v>-8.2261971214582674E-2</v>
      </c>
      <c r="ER184" s="7">
        <f t="shared" si="151"/>
        <v>-3.092640800148061E-2</v>
      </c>
      <c r="ES184" s="7">
        <f t="shared" si="151"/>
        <v>-2.4469190188374568E-2</v>
      </c>
      <c r="ET184" s="7">
        <f t="shared" si="151"/>
        <v>-9.1687720532050543E-2</v>
      </c>
      <c r="EU184" s="7">
        <f t="shared" si="151"/>
        <v>-0.12032187521184412</v>
      </c>
      <c r="EV184" s="7">
        <f t="shared" si="151"/>
        <v>-1.5650132064359057E-2</v>
      </c>
      <c r="EW184" s="7">
        <f t="shared" si="151"/>
        <v>-1.3806943596081811E-2</v>
      </c>
      <c r="EX184" s="7">
        <f t="shared" si="151"/>
        <v>-3.6030574817310645E-2</v>
      </c>
      <c r="EY184" s="7">
        <f t="shared" si="151"/>
        <v>-7.3437985635218861E-2</v>
      </c>
      <c r="EZ184" s="7">
        <f t="shared" si="153"/>
        <v>-3.8794821254585887E-2</v>
      </c>
      <c r="FA184" s="7">
        <f t="shared" si="153"/>
        <v>-0.12209195837981568</v>
      </c>
      <c r="FB184" s="7">
        <f t="shared" si="153"/>
        <v>-6.1922906858620563E-2</v>
      </c>
      <c r="FC184" s="7">
        <f t="shared" si="153"/>
        <v>1.3865799306585356E-2</v>
      </c>
      <c r="FD184" s="7">
        <f t="shared" si="153"/>
        <v>1.5000321263869659E-2</v>
      </c>
      <c r="FE184" s="7">
        <f t="shared" si="153"/>
        <v>6.8135811558963817E-3</v>
      </c>
      <c r="FF184" s="7">
        <f t="shared" si="153"/>
        <v>6.437094396267282E-3</v>
      </c>
      <c r="FG184" s="7">
        <f t="shared" si="153"/>
        <v>9.468748342778454E-3</v>
      </c>
      <c r="FH184" s="7">
        <f t="shared" si="153"/>
        <v>0.25601425338067862</v>
      </c>
      <c r="FI184" s="7">
        <f t="shared" si="153"/>
        <v>0.39307309891158781</v>
      </c>
      <c r="FJ184" s="7">
        <f t="shared" si="153"/>
        <v>-0.35884193921240259</v>
      </c>
      <c r="FK184" s="7">
        <f t="shared" si="153"/>
        <v>-0.48926118940566488</v>
      </c>
      <c r="FL184" s="7">
        <f t="shared" si="153"/>
        <v>-9.881710752963091E-2</v>
      </c>
      <c r="FM184" s="7">
        <f t="shared" si="153"/>
        <v>-0.18557634725844352</v>
      </c>
      <c r="FN184" s="7">
        <f t="shared" si="153"/>
        <v>-0.26650423769993803</v>
      </c>
      <c r="FO184" s="7">
        <f t="shared" si="153"/>
        <v>3.0080992713545918E-2</v>
      </c>
      <c r="FP184" s="7">
        <f t="shared" si="155"/>
        <v>-0.47998533735021409</v>
      </c>
      <c r="FQ184" s="7">
        <f t="shared" si="155"/>
        <v>-0.33338819904204864</v>
      </c>
      <c r="FR184" s="7">
        <f t="shared" si="155"/>
        <v>-8.5631305698309346E-2</v>
      </c>
      <c r="FS184" s="7">
        <f t="shared" si="155"/>
        <v>-0.26841947589192172</v>
      </c>
      <c r="FT184" s="7">
        <f t="shared" si="155"/>
        <v>-0.35653397673752241</v>
      </c>
      <c r="FU184" s="7">
        <f t="shared" si="155"/>
        <v>9.8359989146512821E-3</v>
      </c>
      <c r="FV184" s="7">
        <f t="shared" si="155"/>
        <v>-5.5819983831849718E-2</v>
      </c>
      <c r="FW184" s="7">
        <f t="shared" si="155"/>
        <v>-8.2474481087237761E-2</v>
      </c>
      <c r="FX184" s="7">
        <f t="shared" si="155"/>
        <v>-0.28838010030709471</v>
      </c>
      <c r="FY184" s="7">
        <f t="shared" si="155"/>
        <v>-1.8379731010132017E-2</v>
      </c>
      <c r="FZ184" s="7">
        <f t="shared" si="155"/>
        <v>-0.24357925754398868</v>
      </c>
      <c r="GA184" s="7">
        <f t="shared" si="155"/>
        <v>0.29735921080072814</v>
      </c>
      <c r="GB184" s="7">
        <f t="shared" si="155"/>
        <v>0.30970752501920451</v>
      </c>
      <c r="GC184" s="7">
        <f t="shared" si="155"/>
        <v>-0.49131824188010498</v>
      </c>
      <c r="GD184" s="7">
        <f t="shared" si="155"/>
        <v>0.17689794974081963</v>
      </c>
      <c r="GE184" s="7">
        <f t="shared" si="155"/>
        <v>0.14773322198736061</v>
      </c>
      <c r="GF184" s="7">
        <f t="shared" si="163"/>
        <v>-0.379438989170783</v>
      </c>
      <c r="GG184" s="7">
        <f t="shared" si="163"/>
        <v>0.4363700868747209</v>
      </c>
      <c r="GH184" s="7">
        <f t="shared" si="163"/>
        <v>-5.2537771855348581E-2</v>
      </c>
      <c r="GI184" s="7">
        <f t="shared" si="163"/>
        <v>0</v>
      </c>
      <c r="GJ184" s="7">
        <f t="shared" si="163"/>
        <v>-0.1222768409151378</v>
      </c>
      <c r="GK184" s="7">
        <f t="shared" si="163"/>
        <v>0.49761649637792105</v>
      </c>
    </row>
    <row r="185" spans="6:193">
      <c r="F185" s="20">
        <v>183</v>
      </c>
      <c r="G185">
        <f>'Class data q'!J184</f>
        <v>1.7277405127368775E-17</v>
      </c>
      <c r="H185" s="20">
        <f>'Class data q'!K184</f>
        <v>1.1208201914047704E-17</v>
      </c>
      <c r="J185" s="89">
        <v>-2.4399629830134852E-16</v>
      </c>
      <c r="K185" s="7">
        <f t="shared" si="119"/>
        <v>1.1659174463133865E-3</v>
      </c>
      <c r="L185" s="7">
        <f t="shared" ref="L185:BW195" si="166">IF(MOD(L$3/$J185,1)&gt;0.5,-(1-MOD(L$3/$J185,1)),MOD(L$3/$J185,1))</f>
        <v>4.4501573741167252E-3</v>
      </c>
      <c r="M185" s="7">
        <f t="shared" si="166"/>
        <v>5.109248325270651E-3</v>
      </c>
      <c r="N185" s="7">
        <f t="shared" si="166"/>
        <v>1.0666713435141877E-2</v>
      </c>
      <c r="O185" s="7">
        <f t="shared" si="166"/>
        <v>3.7404979896189781E-3</v>
      </c>
      <c r="P185" s="7">
        <f t="shared" si="166"/>
        <v>-7.2699813162012572E-2</v>
      </c>
      <c r="Q185" s="7">
        <f t="shared" si="166"/>
        <v>-0.40198434202675948</v>
      </c>
      <c r="R185" s="7">
        <f t="shared" si="166"/>
        <v>-0.21587207783144224</v>
      </c>
      <c r="S185" s="7">
        <f t="shared" si="166"/>
        <v>-0.34294549272647012</v>
      </c>
      <c r="T185" s="7">
        <f t="shared" si="166"/>
        <v>1.3631422645707211E-3</v>
      </c>
      <c r="U185" s="7">
        <f t="shared" si="166"/>
        <v>5.0243176654272857E-3</v>
      </c>
      <c r="V185" s="7">
        <f t="shared" si="166"/>
        <v>3.1532695363758936E-3</v>
      </c>
      <c r="W185" s="7">
        <f t="shared" si="166"/>
        <v>-1.4010859036307499E-3</v>
      </c>
      <c r="X185" s="7">
        <f t="shared" si="166"/>
        <v>1.7723743042321934E-3</v>
      </c>
      <c r="Y185" s="7">
        <f t="shared" si="166"/>
        <v>2.9165619918144131E-4</v>
      </c>
      <c r="Z185" s="7">
        <f t="shared" si="166"/>
        <v>-5.4792807543504463E-3</v>
      </c>
      <c r="AA185" s="7">
        <f t="shared" si="166"/>
        <v>9.3372276576484173E-4</v>
      </c>
      <c r="AB185" s="7">
        <f t="shared" si="166"/>
        <v>2.19133420010309E-3</v>
      </c>
      <c r="AC185" s="7">
        <f t="shared" si="166"/>
        <v>1.8913851918209066E-3</v>
      </c>
      <c r="AD185" s="7">
        <f t="shared" si="166"/>
        <v>1.7423870315324871E-3</v>
      </c>
      <c r="AE185" s="7">
        <f t="shared" si="166"/>
        <v>3.9273952385262441E-3</v>
      </c>
      <c r="AF185" s="7">
        <f t="shared" si="166"/>
        <v>-6.2830471651553754E-3</v>
      </c>
      <c r="AG185" s="7">
        <f t="shared" si="166"/>
        <v>-2.0077825280828687E-4</v>
      </c>
      <c r="AH185" s="7">
        <f t="shared" si="166"/>
        <v>1.8978442156274455E-3</v>
      </c>
      <c r="AI185" s="7">
        <f t="shared" si="166"/>
        <v>0.40100022826491211</v>
      </c>
      <c r="AJ185" s="7">
        <f t="shared" si="166"/>
        <v>-0.22440436523176288</v>
      </c>
      <c r="AK185" s="7">
        <f t="shared" si="166"/>
        <v>-0.12571072895204261</v>
      </c>
      <c r="AL185" s="7">
        <f t="shared" si="166"/>
        <v>0.41353695474090124</v>
      </c>
      <c r="AM185" s="7">
        <f t="shared" si="166"/>
        <v>0.16718166646268551</v>
      </c>
      <c r="AN185" s="7">
        <f t="shared" si="166"/>
        <v>-0.13713628381869425</v>
      </c>
      <c r="AO185" s="7">
        <f t="shared" si="166"/>
        <v>3.0151374150788586E-3</v>
      </c>
      <c r="AP185" s="7">
        <f t="shared" si="166"/>
        <v>2.7410340137080536E-3</v>
      </c>
      <c r="AQ185" s="7">
        <f t="shared" si="166"/>
        <v>2.0521731128707752E-3</v>
      </c>
      <c r="AR185" s="7">
        <f t="shared" si="166"/>
        <v>3.0151374150788586E-3</v>
      </c>
      <c r="AS185" s="7">
        <f t="shared" si="166"/>
        <v>3.1521891157642611E-3</v>
      </c>
      <c r="AT185" s="7">
        <f t="shared" si="166"/>
        <v>3.0151374150788586E-3</v>
      </c>
      <c r="AU185" s="7">
        <f t="shared" si="166"/>
        <v>2.7410340137080536E-3</v>
      </c>
      <c r="AV185" s="7">
        <f t="shared" si="166"/>
        <v>3.0151374150788586E-3</v>
      </c>
      <c r="AW185" s="7">
        <f t="shared" si="166"/>
        <v>2.7410340137080536E-3</v>
      </c>
      <c r="AX185" s="7">
        <f t="shared" si="166"/>
        <v>2.7410340137080536E-3</v>
      </c>
      <c r="AY185" s="7">
        <f t="shared" si="166"/>
        <v>3.0151374150788586E-3</v>
      </c>
      <c r="AZ185" s="7">
        <f t="shared" si="166"/>
        <v>2.7410340137080536E-3</v>
      </c>
      <c r="BA185" s="7">
        <f t="shared" si="166"/>
        <v>2.0521731128707752E-3</v>
      </c>
      <c r="BB185" s="7">
        <f t="shared" si="166"/>
        <v>2.8780857143934561E-3</v>
      </c>
      <c r="BC185" s="7">
        <f t="shared" si="166"/>
        <v>1.8737232769689683E-3</v>
      </c>
      <c r="BD185" s="7">
        <f t="shared" si="166"/>
        <v>3.0151374150788586E-3</v>
      </c>
      <c r="BE185" s="7">
        <f t="shared" si="166"/>
        <v>2.8780857143934561E-3</v>
      </c>
      <c r="BF185" s="7">
        <f t="shared" si="166"/>
        <v>3.0151374150788586E-3</v>
      </c>
      <c r="BG185" s="7">
        <f t="shared" si="166"/>
        <v>2.0521731128707752E-3</v>
      </c>
      <c r="BH185" s="7">
        <f t="shared" si="166"/>
        <v>2.0521731128707752E-3</v>
      </c>
      <c r="BI185" s="7">
        <f t="shared" si="166"/>
        <v>1.8737232769689683E-3</v>
      </c>
      <c r="BJ185" s="7">
        <f t="shared" si="166"/>
        <v>3.2419097875470947E-3</v>
      </c>
      <c r="BK185" s="7">
        <f t="shared" si="166"/>
        <v>7.5759592052565255E-3</v>
      </c>
      <c r="BL185" s="7">
        <f t="shared" si="166"/>
        <v>9.345181777684386E-4</v>
      </c>
      <c r="BM185" s="7">
        <f t="shared" si="166"/>
        <v>2.2220880552377194E-3</v>
      </c>
      <c r="BN185" s="7">
        <f t="shared" si="166"/>
        <v>-4.2299497238218464E-14</v>
      </c>
      <c r="BO185" s="7">
        <f t="shared" si="166"/>
        <v>-1.7208456881689926E-14</v>
      </c>
      <c r="BP185" s="7">
        <f t="shared" si="166"/>
        <v>-4.0556447089556968E-13</v>
      </c>
      <c r="BQ185" s="7">
        <f t="shared" si="166"/>
        <v>-2.4799051701052122E-12</v>
      </c>
      <c r="BR185" s="7">
        <f t="shared" si="166"/>
        <v>-1.1511569475430861E-11</v>
      </c>
      <c r="BS185" s="7">
        <f t="shared" si="166"/>
        <v>1.2408971464453931E-14</v>
      </c>
      <c r="BT185" s="7">
        <f t="shared" si="166"/>
        <v>-1.532107773982716E-14</v>
      </c>
      <c r="BU185" s="7">
        <f t="shared" si="166"/>
        <v>1.1659174463133865E-3</v>
      </c>
      <c r="BV185" s="7">
        <f t="shared" si="166"/>
        <v>4.4501573741167252E-3</v>
      </c>
      <c r="BW185" s="7">
        <f t="shared" si="166"/>
        <v>5.109248325270651E-3</v>
      </c>
      <c r="BX185" s="7">
        <f t="shared" si="159"/>
        <v>1.0666713435141877E-2</v>
      </c>
      <c r="BY185" s="7">
        <f t="shared" si="159"/>
        <v>3.7404979896189781E-3</v>
      </c>
      <c r="BZ185" s="7">
        <f t="shared" si="159"/>
        <v>1.0204447828775424E-3</v>
      </c>
      <c r="CA185" s="7">
        <f t="shared" si="159"/>
        <v>1.3029639737548993E-3</v>
      </c>
      <c r="CB185" s="7">
        <f t="shared" si="159"/>
        <v>1.8177423730582514E-3</v>
      </c>
      <c r="CC185" s="7">
        <f t="shared" si="159"/>
        <v>2.3892880821236211E-3</v>
      </c>
      <c r="CD185" s="7">
        <f t="shared" si="159"/>
        <v>3.3183639400193189E-3</v>
      </c>
      <c r="CE185" s="7">
        <f t="shared" si="159"/>
        <v>1.5063977392456717E-3</v>
      </c>
      <c r="CF185" s="7">
        <f t="shared" si="159"/>
        <v>4.5771049295544259E-3</v>
      </c>
      <c r="CG185" s="7">
        <f t="shared" si="159"/>
        <v>1.8492169853904087E-3</v>
      </c>
      <c r="CH185" s="7">
        <f t="shared" si="159"/>
        <v>2.1050802156578233E-3</v>
      </c>
      <c r="CI185" s="7">
        <f t="shared" si="159"/>
        <v>5.381884251901399E-3</v>
      </c>
      <c r="CJ185" s="7">
        <f t="shared" si="159"/>
        <v>7.1333472989163708E-3</v>
      </c>
      <c r="CK185" s="7">
        <f t="shared" si="159"/>
        <v>1.2179574719607205E-3</v>
      </c>
      <c r="CL185" s="7">
        <f t="shared" si="159"/>
        <v>4.6236626884832432E-3</v>
      </c>
      <c r="CM185" s="7">
        <f t="shared" si="158"/>
        <v>2.14579954548208E-2</v>
      </c>
      <c r="CN185" s="7">
        <f t="shared" si="158"/>
        <v>9.9962597762741925E-2</v>
      </c>
      <c r="CO185" s="7">
        <f t="shared" si="158"/>
        <v>2.6824768779083311E-2</v>
      </c>
      <c r="CP185" s="7">
        <f t="shared" si="158"/>
        <v>1.7722343540318052E-2</v>
      </c>
      <c r="CQ185" s="7">
        <f t="shared" si="158"/>
        <v>0.10220570405546711</v>
      </c>
      <c r="CR185" s="7">
        <f t="shared" si="158"/>
        <v>8.1731197464653335E-2</v>
      </c>
      <c r="CS185" s="7">
        <f t="shared" si="158"/>
        <v>1.3181650237297837E-2</v>
      </c>
      <c r="CT185" s="7">
        <f t="shared" si="158"/>
        <v>0.13943603090860734</v>
      </c>
      <c r="CU185" s="7">
        <f t="shared" si="158"/>
        <v>9.1607649032503041E-2</v>
      </c>
      <c r="CV185" s="7">
        <f t="shared" si="165"/>
        <v>0.16267762584793419</v>
      </c>
      <c r="CW185" s="7">
        <f t="shared" si="165"/>
        <v>5.7236744362848006E-3</v>
      </c>
      <c r="CX185" s="7">
        <f t="shared" si="165"/>
        <v>2.8807722054998365E-3</v>
      </c>
      <c r="CY185" s="7">
        <f t="shared" si="165"/>
        <v>2.8989202495247365E-3</v>
      </c>
      <c r="CZ185" s="7">
        <f t="shared" si="165"/>
        <v>7.6003452563992314E-3</v>
      </c>
      <c r="DA185" s="7">
        <f t="shared" si="165"/>
        <v>3.9858038761253047E-3</v>
      </c>
      <c r="DB185" s="7">
        <f t="shared" si="165"/>
        <v>2.3582370686680522E-3</v>
      </c>
      <c r="DC185" s="7">
        <f t="shared" si="165"/>
        <v>1.0427242625883513E-4</v>
      </c>
      <c r="DD185" s="7">
        <f t="shared" si="165"/>
        <v>1.2954643465829517E-4</v>
      </c>
      <c r="DE185" s="7">
        <f t="shared" si="165"/>
        <v>4.5017614185104539E-4</v>
      </c>
      <c r="DF185" s="7">
        <f t="shared" si="165"/>
        <v>1.2542087857342686E-5</v>
      </c>
      <c r="DG185" s="7">
        <f t="shared" si="165"/>
        <v>6.847742948414283E-6</v>
      </c>
      <c r="DH185" s="7">
        <f t="shared" si="165"/>
        <v>8.9622938152960762E-4</v>
      </c>
      <c r="DI185" s="7">
        <f t="shared" si="165"/>
        <v>-1.0088117136242136E-4</v>
      </c>
      <c r="DJ185" s="7">
        <f t="shared" si="165"/>
        <v>5.1150175769591581E-4</v>
      </c>
      <c r="DK185" s="7">
        <f t="shared" si="165"/>
        <v>7.7806143928415823E-4</v>
      </c>
      <c r="DL185" s="7">
        <f t="shared" si="165"/>
        <v>4.0727565942591604E-3</v>
      </c>
      <c r="DM185" s="7">
        <f t="shared" si="165"/>
        <v>1.2640657265007716E-3</v>
      </c>
      <c r="DN185" s="7">
        <f t="shared" si="165"/>
        <v>1.1573129453980016E-3</v>
      </c>
      <c r="DO185" s="7">
        <f t="shared" si="165"/>
        <v>3.3904240734735675E-3</v>
      </c>
      <c r="DP185" s="7">
        <f t="shared" si="165"/>
        <v>1.5798571722292806E-3</v>
      </c>
      <c r="DQ185" s="7">
        <f t="shared" si="165"/>
        <v>1.2272136205629699E-3</v>
      </c>
      <c r="DR185" s="7">
        <f t="shared" si="165"/>
        <v>2.2224405949435948E-3</v>
      </c>
      <c r="DS185" s="7">
        <f t="shared" si="165"/>
        <v>2.9956908628444761E-3</v>
      </c>
      <c r="DT185" s="7">
        <f t="shared" si="165"/>
        <v>3.8949203743893902E-3</v>
      </c>
      <c r="DU185" s="7">
        <f t="shared" si="165"/>
        <v>3.8943408816460873E-3</v>
      </c>
      <c r="DV185" s="7">
        <f t="shared" si="165"/>
        <v>2.080384404347835E-3</v>
      </c>
      <c r="DW185" s="7">
        <f t="shared" si="165"/>
        <v>2.6942807701543152E-3</v>
      </c>
      <c r="DX185" s="7">
        <f t="shared" si="165"/>
        <v>2.4091371720376484E-3</v>
      </c>
      <c r="DY185" s="7">
        <f t="shared" si="165"/>
        <v>2.3596563343893169E-3</v>
      </c>
      <c r="DZ185" s="7">
        <f t="shared" si="165"/>
        <v>4.3401241217672212E-3</v>
      </c>
      <c r="EA185" s="7">
        <f t="shared" si="165"/>
        <v>8.8981604817001941E-3</v>
      </c>
      <c r="EB185" s="7">
        <f t="shared" si="165"/>
        <v>2.1976104027944415E-3</v>
      </c>
      <c r="EC185" s="7">
        <f t="shared" si="165"/>
        <v>2.191359702119523E-3</v>
      </c>
      <c r="ED185" s="7">
        <f t="shared" si="165"/>
        <v>2.1380169788576178E-3</v>
      </c>
      <c r="EE185" s="7">
        <f t="shared" si="165"/>
        <v>8.6054315976977734E-4</v>
      </c>
      <c r="EF185" s="7">
        <f t="shared" si="165"/>
        <v>9.5791254051815432E-4</v>
      </c>
      <c r="EG185" s="7">
        <f t="shared" si="165"/>
        <v>2.6969827879608711E-3</v>
      </c>
      <c r="EH185" s="7">
        <f t="shared" si="165"/>
        <v>6.0592920600281805E-4</v>
      </c>
      <c r="EI185" s="7">
        <f t="shared" si="165"/>
        <v>1.9035706401560311E-3</v>
      </c>
      <c r="EJ185" s="7">
        <f t="shared" si="151"/>
        <v>1.9124237979651574E-3</v>
      </c>
      <c r="EK185" s="7">
        <f t="shared" si="151"/>
        <v>1.3294622660261265E-3</v>
      </c>
      <c r="EL185" s="7">
        <f t="shared" si="151"/>
        <v>8.4111328476394831E-4</v>
      </c>
      <c r="EM185" s="7">
        <f t="shared" si="151"/>
        <v>2.1727104876017949E-3</v>
      </c>
      <c r="EN185" s="7">
        <f t="shared" si="151"/>
        <v>1.3716239659163527E-3</v>
      </c>
      <c r="EO185" s="7">
        <f t="shared" si="151"/>
        <v>2.7903401232181949E-3</v>
      </c>
      <c r="EP185" s="7">
        <f t="shared" si="151"/>
        <v>1.6813667493205744E-3</v>
      </c>
      <c r="EQ185" s="7">
        <f t="shared" si="151"/>
        <v>5.8249793670842719E-3</v>
      </c>
      <c r="ER185" s="7">
        <f t="shared" si="151"/>
        <v>2.189902403830555E-3</v>
      </c>
      <c r="ES185" s="7">
        <f t="shared" si="151"/>
        <v>1.7326660894709473E-3</v>
      </c>
      <c r="ET185" s="7">
        <f t="shared" si="151"/>
        <v>6.492417728734246E-3</v>
      </c>
      <c r="EU185" s="7">
        <f t="shared" si="151"/>
        <v>8.520005418902913E-3</v>
      </c>
      <c r="EV185" s="7">
        <f t="shared" si="151"/>
        <v>1.1081875989725281E-3</v>
      </c>
      <c r="EW185" s="7">
        <f t="shared" si="151"/>
        <v>9.7767121772321212E-4</v>
      </c>
      <c r="EX185" s="7">
        <f t="shared" si="151"/>
        <v>2.5513290259912389E-3</v>
      </c>
      <c r="EY185" s="7">
        <f t="shared" si="151"/>
        <v>5.200151962922432E-3</v>
      </c>
      <c r="EZ185" s="7">
        <f t="shared" si="153"/>
        <v>2.7470656248707263E-3</v>
      </c>
      <c r="FA185" s="7">
        <f t="shared" si="153"/>
        <v>8.6453452056746392E-3</v>
      </c>
      <c r="FB185" s="7">
        <f t="shared" si="153"/>
        <v>4.3847679489766997E-3</v>
      </c>
      <c r="FC185" s="7">
        <f t="shared" si="153"/>
        <v>-9.8183879715585398E-4</v>
      </c>
      <c r="FD185" s="7">
        <f t="shared" si="153"/>
        <v>-1.0621744236319897E-3</v>
      </c>
      <c r="FE185" s="7">
        <f t="shared" si="153"/>
        <v>-4.8247044245419701E-4</v>
      </c>
      <c r="FF185" s="7">
        <f t="shared" si="153"/>
        <v>-4.5581137296624163E-4</v>
      </c>
      <c r="FG185" s="7">
        <f t="shared" si="153"/>
        <v>-6.7048312743345218E-4</v>
      </c>
      <c r="FH185" s="7">
        <f t="shared" si="153"/>
        <v>0.4067322720921186</v>
      </c>
      <c r="FI185" s="7">
        <f t="shared" si="153"/>
        <v>-9.8643661684606587E-2</v>
      </c>
      <c r="FJ185" s="7">
        <f t="shared" si="153"/>
        <v>-4.5400473876140879E-2</v>
      </c>
      <c r="FK185" s="7">
        <f t="shared" si="153"/>
        <v>-0.10697558386742667</v>
      </c>
      <c r="FL185" s="7">
        <f t="shared" si="153"/>
        <v>0.14861747373829456</v>
      </c>
      <c r="FM185" s="7">
        <f t="shared" si="153"/>
        <v>0.15476090519103688</v>
      </c>
      <c r="FN185" s="7">
        <f t="shared" si="153"/>
        <v>-0.12274902849077196</v>
      </c>
      <c r="FO185" s="7">
        <f t="shared" si="153"/>
        <v>-0.14375026177308636</v>
      </c>
      <c r="FP185" s="7">
        <f t="shared" si="155"/>
        <v>-3.6822296327118864E-2</v>
      </c>
      <c r="FQ185" s="7">
        <f t="shared" si="155"/>
        <v>-0.11801296771986758</v>
      </c>
      <c r="FR185" s="7">
        <f t="shared" si="155"/>
        <v>-6.4746549341999637E-2</v>
      </c>
      <c r="FS185" s="7">
        <f t="shared" si="155"/>
        <v>-5.1803298600445191E-2</v>
      </c>
      <c r="FT185" s="7">
        <f t="shared" si="155"/>
        <v>2.5246210703402321E-2</v>
      </c>
      <c r="FU185" s="7">
        <f t="shared" si="155"/>
        <v>-6.9648818143508429E-4</v>
      </c>
      <c r="FV185" s="7">
        <f t="shared" si="155"/>
        <v>3.9526192879980751E-3</v>
      </c>
      <c r="FW185" s="7">
        <f t="shared" si="155"/>
        <v>5.8400272148958479E-3</v>
      </c>
      <c r="FX185" s="7">
        <f t="shared" si="155"/>
        <v>2.0420227103295285E-2</v>
      </c>
      <c r="FY185" s="7">
        <f t="shared" si="155"/>
        <v>1.3014708051099898E-3</v>
      </c>
      <c r="FZ185" s="7">
        <f t="shared" si="155"/>
        <v>1.7247874424773314E-2</v>
      </c>
      <c r="GA185" s="7">
        <f t="shared" si="155"/>
        <v>-0.39242347073773143</v>
      </c>
      <c r="GB185" s="7">
        <f t="shared" si="155"/>
        <v>-0.24301919616751733</v>
      </c>
      <c r="GC185" s="7">
        <f t="shared" si="155"/>
        <v>0.23856219778981824</v>
      </c>
      <c r="GD185" s="7">
        <f t="shared" si="155"/>
        <v>0.19124573464805605</v>
      </c>
      <c r="GE185" s="7">
        <f t="shared" si="155"/>
        <v>-1.9119442703475653E-2</v>
      </c>
      <c r="GF185" s="7">
        <f t="shared" si="163"/>
        <v>0.37226023873321656</v>
      </c>
      <c r="GG185" s="7">
        <f t="shared" si="163"/>
        <v>-0.47307695805459549</v>
      </c>
      <c r="GH185" s="7">
        <f t="shared" si="163"/>
        <v>0.34045389027464434</v>
      </c>
      <c r="GI185" s="7">
        <f t="shared" si="163"/>
        <v>-7.0810111660096764E-2</v>
      </c>
      <c r="GJ185" s="7">
        <f t="shared" si="163"/>
        <v>0</v>
      </c>
      <c r="GK185" s="7">
        <f t="shared" si="163"/>
        <v>3.5573831987670057E-2</v>
      </c>
    </row>
    <row r="186" spans="6:193">
      <c r="F186" s="20">
        <v>184</v>
      </c>
      <c r="G186">
        <f>'Class data q'!J185</f>
        <v>-2.4399629830134852E-16</v>
      </c>
      <c r="H186" s="20">
        <f>'Class data q'!K185</f>
        <v>-2.3092482820051803E-16</v>
      </c>
      <c r="J186" s="88">
        <v>-8.6798833213855968E-18</v>
      </c>
      <c r="K186" s="7">
        <f t="shared" si="119"/>
        <v>3.2774581234810328E-2</v>
      </c>
      <c r="L186" s="7">
        <f t="shared" si="166"/>
        <v>0.12509637352701156</v>
      </c>
      <c r="M186" s="7">
        <f t="shared" si="166"/>
        <v>0.14362378298299502</v>
      </c>
      <c r="N186" s="7">
        <f t="shared" si="166"/>
        <v>0.29984718651729664</v>
      </c>
      <c r="O186" s="7">
        <f t="shared" si="166"/>
        <v>0.10514745757261799</v>
      </c>
      <c r="P186" s="7">
        <f t="shared" si="166"/>
        <v>6.6918715964899178E-2</v>
      </c>
      <c r="Q186" s="7">
        <f t="shared" si="166"/>
        <v>3.1650311771770134E-2</v>
      </c>
      <c r="R186" s="7">
        <f t="shared" si="166"/>
        <v>0.15281802609679573</v>
      </c>
      <c r="S186" s="7">
        <f t="shared" si="166"/>
        <v>0.3596134134400959</v>
      </c>
      <c r="T186" s="7">
        <f t="shared" si="166"/>
        <v>3.8318679445137886E-2</v>
      </c>
      <c r="U186" s="7">
        <f t="shared" si="166"/>
        <v>0.14123633538182567</v>
      </c>
      <c r="V186" s="7">
        <f t="shared" si="166"/>
        <v>8.8640142492066115E-2</v>
      </c>
      <c r="W186" s="7">
        <f t="shared" si="166"/>
        <v>-3.9385296026481886E-2</v>
      </c>
      <c r="X186" s="7">
        <f t="shared" si="166"/>
        <v>4.9822417355726567E-2</v>
      </c>
      <c r="Y186" s="7">
        <f t="shared" si="166"/>
        <v>8.1986163110718529E-3</v>
      </c>
      <c r="Z186" s="7">
        <f t="shared" si="166"/>
        <v>-0.15402559826137241</v>
      </c>
      <c r="AA186" s="7">
        <f t="shared" si="166"/>
        <v>2.624746094512594E-2</v>
      </c>
      <c r="AB186" s="7">
        <f t="shared" si="166"/>
        <v>6.1599610659391707E-2</v>
      </c>
      <c r="AC186" s="7">
        <f t="shared" si="166"/>
        <v>5.3167878919438978E-2</v>
      </c>
      <c r="AD186" s="7">
        <f t="shared" si="166"/>
        <v>4.8979458612622928E-2</v>
      </c>
      <c r="AE186" s="7">
        <f t="shared" si="166"/>
        <v>0.11040124212335306</v>
      </c>
      <c r="AF186" s="7">
        <f t="shared" si="166"/>
        <v>-0.17661991452967729</v>
      </c>
      <c r="AG186" s="7">
        <f t="shared" si="166"/>
        <v>-5.6439872116647027E-3</v>
      </c>
      <c r="AH186" s="7">
        <f t="shared" si="166"/>
        <v>5.3349445634230268E-2</v>
      </c>
      <c r="AI186" s="7">
        <f t="shared" si="166"/>
        <v>-0.16986477539182943</v>
      </c>
      <c r="AJ186" s="7">
        <f t="shared" si="166"/>
        <v>0.36021831020772765</v>
      </c>
      <c r="AK186" s="7">
        <f t="shared" si="166"/>
        <v>0.46620220740868801</v>
      </c>
      <c r="AL186" s="7">
        <f t="shared" si="166"/>
        <v>-0.48579904077715952</v>
      </c>
      <c r="AM186" s="7">
        <f t="shared" si="166"/>
        <v>0.47846770703329611</v>
      </c>
      <c r="AN186" s="7">
        <f t="shared" si="166"/>
        <v>-7.6077397549660475E-2</v>
      </c>
      <c r="AO186" s="7">
        <f t="shared" si="166"/>
        <v>8.4757172522878885E-2</v>
      </c>
      <c r="AP186" s="7">
        <f t="shared" si="166"/>
        <v>7.7051975020798996E-2</v>
      </c>
      <c r="AQ186" s="7">
        <f t="shared" si="166"/>
        <v>5.7687715891334437E-2</v>
      </c>
      <c r="AR186" s="7">
        <f t="shared" si="166"/>
        <v>8.4757172522878885E-2</v>
      </c>
      <c r="AS186" s="7">
        <f t="shared" si="166"/>
        <v>8.8609771273918836E-2</v>
      </c>
      <c r="AT186" s="7">
        <f t="shared" si="166"/>
        <v>8.4757172522878885E-2</v>
      </c>
      <c r="AU186" s="7">
        <f t="shared" si="166"/>
        <v>7.7051975020798996E-2</v>
      </c>
      <c r="AV186" s="7">
        <f t="shared" si="166"/>
        <v>8.4757172522878885E-2</v>
      </c>
      <c r="AW186" s="7">
        <f t="shared" si="166"/>
        <v>7.7051975020798996E-2</v>
      </c>
      <c r="AX186" s="7">
        <f t="shared" si="166"/>
        <v>7.7051975020798996E-2</v>
      </c>
      <c r="AY186" s="7">
        <f t="shared" si="166"/>
        <v>8.4757172522878885E-2</v>
      </c>
      <c r="AZ186" s="7">
        <f t="shared" si="166"/>
        <v>7.7051975020798996E-2</v>
      </c>
      <c r="BA186" s="7">
        <f t="shared" si="166"/>
        <v>5.7687715891334437E-2</v>
      </c>
      <c r="BB186" s="7">
        <f t="shared" si="166"/>
        <v>8.0904573771838947E-2</v>
      </c>
      <c r="BC186" s="7">
        <f t="shared" si="166"/>
        <v>5.2671392770348824E-2</v>
      </c>
      <c r="BD186" s="7">
        <f t="shared" si="166"/>
        <v>8.4757172522878885E-2</v>
      </c>
      <c r="BE186" s="7">
        <f t="shared" si="166"/>
        <v>8.0904573771838947E-2</v>
      </c>
      <c r="BF186" s="7">
        <f t="shared" si="166"/>
        <v>8.4757172522878885E-2</v>
      </c>
      <c r="BG186" s="7">
        <f t="shared" si="166"/>
        <v>5.7687715891334437E-2</v>
      </c>
      <c r="BH186" s="7">
        <f t="shared" si="166"/>
        <v>5.7687715891334437E-2</v>
      </c>
      <c r="BI186" s="7">
        <f t="shared" si="166"/>
        <v>5.2671392770348824E-2</v>
      </c>
      <c r="BJ186" s="7">
        <f t="shared" si="166"/>
        <v>9.1131868747531763E-2</v>
      </c>
      <c r="BK186" s="7">
        <f t="shared" si="166"/>
        <v>0.21296438370435788</v>
      </c>
      <c r="BL186" s="7">
        <f t="shared" si="166"/>
        <v>2.6269820414408659E-2</v>
      </c>
      <c r="BM186" s="7">
        <f t="shared" si="166"/>
        <v>6.2464118456732422E-2</v>
      </c>
      <c r="BN186" s="7">
        <f t="shared" si="166"/>
        <v>-1.1898260154907803E-12</v>
      </c>
      <c r="BO186" s="7">
        <f t="shared" si="166"/>
        <v>-4.8261394880455555E-13</v>
      </c>
      <c r="BP186" s="7">
        <f t="shared" si="166"/>
        <v>-1.1401435351388045E-11</v>
      </c>
      <c r="BQ186" s="7">
        <f t="shared" si="166"/>
        <v>-6.9712680073052979E-11</v>
      </c>
      <c r="BR186" s="7">
        <f t="shared" si="166"/>
        <v>-3.2359748214361161E-10</v>
      </c>
      <c r="BS186" s="7">
        <f t="shared" si="166"/>
        <v>3.4882301880648956E-13</v>
      </c>
      <c r="BT186" s="7">
        <f t="shared" si="166"/>
        <v>-4.2954528822747307E-13</v>
      </c>
      <c r="BU186" s="7">
        <f t="shared" si="166"/>
        <v>3.2774581234810328E-2</v>
      </c>
      <c r="BV186" s="7">
        <f t="shared" si="166"/>
        <v>0.12509637352701156</v>
      </c>
      <c r="BW186" s="7">
        <f t="shared" si="166"/>
        <v>0.14362378298299502</v>
      </c>
      <c r="BX186" s="7">
        <f t="shared" si="159"/>
        <v>0.29984718651729664</v>
      </c>
      <c r="BY186" s="7">
        <f t="shared" si="159"/>
        <v>0.10514745757261799</v>
      </c>
      <c r="BZ186" s="7">
        <f t="shared" si="159"/>
        <v>2.8685264585249916E-2</v>
      </c>
      <c r="CA186" s="7">
        <f t="shared" si="159"/>
        <v>3.662703456311675E-2</v>
      </c>
      <c r="CB186" s="7">
        <f t="shared" si="159"/>
        <v>5.1097738744824671E-2</v>
      </c>
      <c r="CC186" s="7">
        <f t="shared" si="159"/>
        <v>6.7164203253440677E-2</v>
      </c>
      <c r="CD186" s="7">
        <f t="shared" si="159"/>
        <v>9.3281037060316388E-2</v>
      </c>
      <c r="CE186" s="7">
        <f t="shared" si="159"/>
        <v>4.2345669698102564E-2</v>
      </c>
      <c r="CF186" s="7">
        <f t="shared" si="159"/>
        <v>0.12866493919296793</v>
      </c>
      <c r="CG186" s="7">
        <f t="shared" si="159"/>
        <v>5.1982507423753231E-2</v>
      </c>
      <c r="CH186" s="7">
        <f t="shared" si="159"/>
        <v>5.9174963675193822E-2</v>
      </c>
      <c r="CI186" s="7">
        <f t="shared" si="159"/>
        <v>0.15128772896231052</v>
      </c>
      <c r="CJ186" s="7">
        <f t="shared" si="159"/>
        <v>0.20052231936634771</v>
      </c>
      <c r="CK186" s="7">
        <f t="shared" si="159"/>
        <v>3.4237455002960222E-2</v>
      </c>
      <c r="CL186" s="7">
        <f t="shared" si="159"/>
        <v>0.12997370342576001</v>
      </c>
      <c r="CM186" s="7">
        <f t="shared" si="158"/>
        <v>-0.39680393548105319</v>
      </c>
      <c r="CN186" s="7">
        <f t="shared" si="158"/>
        <v>-0.18999634907509799</v>
      </c>
      <c r="CO186" s="7">
        <f t="shared" si="158"/>
        <v>-0.24594098301299627</v>
      </c>
      <c r="CP186" s="7">
        <f t="shared" si="158"/>
        <v>0.49818483278553299</v>
      </c>
      <c r="CQ186" s="7">
        <f t="shared" si="158"/>
        <v>-0.12694139639238866</v>
      </c>
      <c r="CR186" s="7">
        <f t="shared" si="158"/>
        <v>0.29750895245082098</v>
      </c>
      <c r="CS186" s="7">
        <f t="shared" si="158"/>
        <v>0.37054344445846082</v>
      </c>
      <c r="CT186" s="7">
        <f t="shared" si="158"/>
        <v>-8.0376413850042905E-2</v>
      </c>
      <c r="CU186" s="7">
        <f t="shared" si="158"/>
        <v>-0.42485855714800724</v>
      </c>
      <c r="CV186" s="7">
        <f t="shared" si="165"/>
        <v>-0.42704238597858879</v>
      </c>
      <c r="CW186" s="7">
        <f t="shared" si="165"/>
        <v>0.16089563919536795</v>
      </c>
      <c r="CX186" s="7">
        <f t="shared" si="165"/>
        <v>8.098009251570977E-2</v>
      </c>
      <c r="CY186" s="7">
        <f t="shared" si="165"/>
        <v>8.1490244023458211E-2</v>
      </c>
      <c r="CZ186" s="7">
        <f t="shared" si="165"/>
        <v>0.21364988902611118</v>
      </c>
      <c r="DA186" s="7">
        <f t="shared" si="165"/>
        <v>0.11204314107928519</v>
      </c>
      <c r="DB186" s="7">
        <f t="shared" si="165"/>
        <v>6.6291342172117435E-2</v>
      </c>
      <c r="DC186" s="7">
        <f t="shared" si="165"/>
        <v>2.9311553024418658E-3</v>
      </c>
      <c r="DD186" s="7">
        <f t="shared" si="165"/>
        <v>3.6416215914888265E-3</v>
      </c>
      <c r="DE186" s="7">
        <f t="shared" si="165"/>
        <v>1.2654699162212188E-2</v>
      </c>
      <c r="DF186" s="7">
        <f t="shared" si="165"/>
        <v>3.5256499388904158E-4</v>
      </c>
      <c r="DG186" s="7">
        <f t="shared" si="165"/>
        <v>1.9249382385309858E-4</v>
      </c>
      <c r="DH186" s="7">
        <f t="shared" si="165"/>
        <v>2.5193501274764048E-2</v>
      </c>
      <c r="DI186" s="7">
        <f t="shared" si="165"/>
        <v>-2.8358252604724354E-3</v>
      </c>
      <c r="DJ186" s="7">
        <f t="shared" si="165"/>
        <v>1.4378595982383993E-2</v>
      </c>
      <c r="DK186" s="7">
        <f t="shared" si="165"/>
        <v>2.187173536867874E-2</v>
      </c>
      <c r="DL186" s="7">
        <f t="shared" si="165"/>
        <v>0.11448742985211108</v>
      </c>
      <c r="DM186" s="7">
        <f t="shared" si="165"/>
        <v>3.5533583419939091E-2</v>
      </c>
      <c r="DN186" s="7">
        <f t="shared" si="165"/>
        <v>3.2532703977438474E-2</v>
      </c>
      <c r="DO186" s="7">
        <f t="shared" si="165"/>
        <v>9.5306687079668384E-2</v>
      </c>
      <c r="DP186" s="7">
        <f t="shared" si="165"/>
        <v>4.4410654797516935E-2</v>
      </c>
      <c r="DQ186" s="7">
        <f t="shared" si="165"/>
        <v>3.4497650435531491E-2</v>
      </c>
      <c r="DR186" s="7">
        <f t="shared" si="165"/>
        <v>6.2474028541932063E-2</v>
      </c>
      <c r="DS186" s="7">
        <f t="shared" si="165"/>
        <v>8.4210519234553846E-2</v>
      </c>
      <c r="DT186" s="7">
        <f t="shared" si="165"/>
        <v>0.10948835581557184</v>
      </c>
      <c r="DU186" s="7">
        <f t="shared" si="165"/>
        <v>0.1094720659555561</v>
      </c>
      <c r="DV186" s="7">
        <f t="shared" si="165"/>
        <v>5.8480750824620169E-2</v>
      </c>
      <c r="DW186" s="7">
        <f t="shared" si="165"/>
        <v>7.5737715607589226E-2</v>
      </c>
      <c r="DX186" s="7">
        <f t="shared" si="165"/>
        <v>6.7722172097531105E-2</v>
      </c>
      <c r="DY186" s="7">
        <f t="shared" si="165"/>
        <v>6.6331238512825311E-2</v>
      </c>
      <c r="DZ186" s="7">
        <f t="shared" si="165"/>
        <v>0.12200327823191819</v>
      </c>
      <c r="EA186" s="7">
        <f t="shared" si="165"/>
        <v>0.25013218943588394</v>
      </c>
      <c r="EB186" s="7">
        <f t="shared" si="165"/>
        <v>6.1776038171994979E-2</v>
      </c>
      <c r="EC186" s="7">
        <f t="shared" si="165"/>
        <v>6.160032753511209E-2</v>
      </c>
      <c r="ED186" s="7">
        <f t="shared" si="165"/>
        <v>6.0100834219902366E-2</v>
      </c>
      <c r="EE186" s="7">
        <f t="shared" si="165"/>
        <v>2.4190341936399847E-2</v>
      </c>
      <c r="EF186" s="7">
        <f t="shared" si="165"/>
        <v>2.6927448829526388E-2</v>
      </c>
      <c r="EG186" s="7">
        <f t="shared" si="165"/>
        <v>7.581367081554917E-2</v>
      </c>
      <c r="EH186" s="7">
        <f t="shared" si="165"/>
        <v>1.7033003535093828E-2</v>
      </c>
      <c r="EI186" s="7">
        <f t="shared" si="165"/>
        <v>5.3510418580034101E-2</v>
      </c>
      <c r="EJ186" s="7">
        <f t="shared" si="165"/>
        <v>5.3759285719570678E-2</v>
      </c>
      <c r="EK186" s="7">
        <f t="shared" si="165"/>
        <v>3.7371916145747808E-2</v>
      </c>
      <c r="EL186" s="7">
        <f t="shared" si="165"/>
        <v>2.3644157454149991E-2</v>
      </c>
      <c r="EM186" s="7">
        <f t="shared" si="165"/>
        <v>6.1076087848923884E-2</v>
      </c>
      <c r="EN186" s="7">
        <f t="shared" si="165"/>
        <v>3.8557104739004776E-2</v>
      </c>
      <c r="EO186" s="7">
        <f t="shared" si="165"/>
        <v>7.8437996901355223E-2</v>
      </c>
      <c r="EP186" s="7">
        <f t="shared" si="165"/>
        <v>4.7264144888954855E-2</v>
      </c>
      <c r="EQ186" s="7">
        <f t="shared" si="165"/>
        <v>0.16374337656688823</v>
      </c>
      <c r="ER186" s="7">
        <f t="shared" si="165"/>
        <v>6.1559362077989753E-2</v>
      </c>
      <c r="ES186" s="7">
        <f t="shared" si="165"/>
        <v>4.8706197580049626E-2</v>
      </c>
      <c r="ET186" s="7">
        <f t="shared" si="165"/>
        <v>0.18250543632703184</v>
      </c>
      <c r="EU186" s="7">
        <f t="shared" si="165"/>
        <v>0.23950204245232734</v>
      </c>
      <c r="EV186" s="7">
        <f t="shared" si="165"/>
        <v>3.1151763446699465E-2</v>
      </c>
      <c r="EW186" s="7">
        <f t="shared" si="165"/>
        <v>2.7482876122596925E-2</v>
      </c>
      <c r="EX186" s="7">
        <f t="shared" si="165"/>
        <v>7.1719263386512133E-2</v>
      </c>
      <c r="EY186" s="7">
        <f t="shared" si="165"/>
        <v>0.14617913427838791</v>
      </c>
      <c r="EZ186" s="7">
        <f t="shared" si="153"/>
        <v>7.722152693088738E-2</v>
      </c>
      <c r="FA186" s="7">
        <f t="shared" si="153"/>
        <v>0.24302541285603219</v>
      </c>
      <c r="FB186" s="7">
        <f t="shared" si="153"/>
        <v>0.12325824079049079</v>
      </c>
      <c r="FC186" s="7">
        <f t="shared" si="153"/>
        <v>-2.7600029074632992E-2</v>
      </c>
      <c r="FD186" s="7">
        <f t="shared" si="153"/>
        <v>-2.9858307758356961E-2</v>
      </c>
      <c r="FE186" s="7">
        <f t="shared" si="153"/>
        <v>-1.3562509729662553E-2</v>
      </c>
      <c r="FF186" s="7">
        <f t="shared" si="153"/>
        <v>-1.2813108610965962E-2</v>
      </c>
      <c r="FG186" s="7">
        <f t="shared" si="153"/>
        <v>-1.8847649802413491E-2</v>
      </c>
      <c r="FH186" s="7">
        <f t="shared" si="153"/>
        <v>0.433468068132008</v>
      </c>
      <c r="FI186" s="7">
        <f t="shared" si="153"/>
        <v>0.22707236828473709</v>
      </c>
      <c r="FJ186" s="7">
        <f t="shared" si="153"/>
        <v>-0.27623231289439887</v>
      </c>
      <c r="FK186" s="7">
        <f t="shared" si="153"/>
        <v>-7.1425508644837876E-3</v>
      </c>
      <c r="FL186" s="7">
        <f t="shared" si="153"/>
        <v>0.17771899833016569</v>
      </c>
      <c r="FM186" s="7">
        <f t="shared" si="153"/>
        <v>0.35041423832769159</v>
      </c>
      <c r="FN186" s="7">
        <f t="shared" si="153"/>
        <v>-0.45054276225617196</v>
      </c>
      <c r="FO186" s="7">
        <f t="shared" si="153"/>
        <v>-4.0898990665677815E-2</v>
      </c>
      <c r="FP186" s="7">
        <f t="shared" si="155"/>
        <v>-3.5095019841595132E-2</v>
      </c>
      <c r="FQ186" s="7">
        <f t="shared" si="155"/>
        <v>-0.31740948686020198</v>
      </c>
      <c r="FR186" s="7">
        <f t="shared" si="155"/>
        <v>0.17993885605461668</v>
      </c>
      <c r="FS186" s="7">
        <f t="shared" si="155"/>
        <v>-0.45621924054738505</v>
      </c>
      <c r="FT186" s="7">
        <f t="shared" si="155"/>
        <v>-0.29031511949140887</v>
      </c>
      <c r="FU186" s="7">
        <f t="shared" si="155"/>
        <v>-1.9578666185764093E-2</v>
      </c>
      <c r="FV186" s="7">
        <f t="shared" si="155"/>
        <v>0.11111030403944278</v>
      </c>
      <c r="FW186" s="7">
        <f t="shared" si="155"/>
        <v>0.16416637985247162</v>
      </c>
      <c r="FX186" s="7">
        <f t="shared" si="155"/>
        <v>-0.42597617511734553</v>
      </c>
      <c r="FY186" s="7">
        <f t="shared" si="155"/>
        <v>3.658506077054284E-2</v>
      </c>
      <c r="FZ186" s="7">
        <f t="shared" si="155"/>
        <v>0.48484724475989693</v>
      </c>
      <c r="GA186" s="7">
        <f t="shared" si="155"/>
        <v>0.18986118277774722</v>
      </c>
      <c r="GB186" s="7">
        <f t="shared" si="155"/>
        <v>0.27914710157886091</v>
      </c>
      <c r="GC186" s="7">
        <f t="shared" si="155"/>
        <v>-0.1833348114112141</v>
      </c>
      <c r="GD186" s="7">
        <f t="shared" si="155"/>
        <v>0.48657336271626406</v>
      </c>
      <c r="GE186" s="7">
        <f t="shared" si="155"/>
        <v>-0.42690757530706591</v>
      </c>
      <c r="GF186" s="7">
        <f t="shared" si="163"/>
        <v>-0.42500928185515363</v>
      </c>
      <c r="GG186" s="7">
        <f t="shared" si="163"/>
        <v>-7.7352744156485187E-2</v>
      </c>
      <c r="GH186" s="7">
        <f t="shared" si="163"/>
        <v>-0.20855276187707261</v>
      </c>
      <c r="GI186" s="7">
        <f t="shared" si="163"/>
        <v>9.4887813986501701E-3</v>
      </c>
      <c r="GJ186" s="7">
        <f t="shared" si="163"/>
        <v>0.11055048403561329</v>
      </c>
      <c r="GK186" s="7">
        <f t="shared" si="163"/>
        <v>0</v>
      </c>
    </row>
    <row r="187" spans="6:193">
      <c r="F187" s="20">
        <v>185</v>
      </c>
      <c r="G187" s="16">
        <f>'Class data q'!J186</f>
        <v>-8.6798833213855968E-18</v>
      </c>
      <c r="H187" s="75">
        <f>'Class data q'!K186</f>
        <v>-4.7851584047714758E-17</v>
      </c>
      <c r="K187" s="7">
        <f>AVERAGE(K4:K186)</f>
        <v>7.4680403721666191E-2</v>
      </c>
      <c r="L187" s="7">
        <f t="shared" ref="L187:O187" si="167">AVERAGE(L4:L186)</f>
        <v>5.5065702284091802E-3</v>
      </c>
      <c r="M187" s="7">
        <f t="shared" si="167"/>
        <v>2.9200980837121252E-2</v>
      </c>
      <c r="N187" s="7">
        <f t="shared" si="167"/>
        <v>-2.4139134901699277E-2</v>
      </c>
      <c r="O187" s="7">
        <f t="shared" si="167"/>
        <v>3.5576401614087233E-2</v>
      </c>
      <c r="P187" s="7" t="e">
        <f t="shared" ref="P187" si="168">AVERAGE(P4:P186)</f>
        <v>#NUM!</v>
      </c>
      <c r="Q187" s="7" t="e">
        <f t="shared" ref="Q187" si="169">AVERAGE(Q4:Q186)</f>
        <v>#NUM!</v>
      </c>
      <c r="R187" s="7" t="e">
        <f t="shared" ref="R187:S187" si="170">AVERAGE(R4:R186)</f>
        <v>#NUM!</v>
      </c>
      <c r="S187" s="7" t="e">
        <f t="shared" si="170"/>
        <v>#NUM!</v>
      </c>
      <c r="T187" s="7">
        <f t="shared" ref="T187" si="171">AVERAGE(T4:T186)</f>
        <v>5.7205919402037037E-2</v>
      </c>
      <c r="U187" s="7">
        <f t="shared" ref="U187" si="172">AVERAGE(U4:U186)</f>
        <v>-2.1773913997424838E-3</v>
      </c>
      <c r="V187" s="7">
        <f t="shared" ref="V187:W187" si="173">AVERAGE(V4:V186)</f>
        <v>2.5212013957502114E-2</v>
      </c>
      <c r="W187" s="7">
        <f t="shared" si="173"/>
        <v>-1.3724893053575171E-2</v>
      </c>
      <c r="X187" s="7">
        <f t="shared" ref="X187" si="174">AVERAGE(X4:X186)</f>
        <v>-7.1240494286400292E-3</v>
      </c>
      <c r="Y187" s="7">
        <f t="shared" ref="Y187" si="175">AVERAGE(Y4:Y186)</f>
        <v>7.1043956063752148E-2</v>
      </c>
      <c r="Z187" s="7">
        <f t="shared" ref="Z187:AA187" si="176">AVERAGE(Z4:Z186)</f>
        <v>8.3863695140788067E-3</v>
      </c>
      <c r="AA187" s="7">
        <f t="shared" si="176"/>
        <v>0.10225886695868519</v>
      </c>
      <c r="AB187" s="7">
        <f t="shared" ref="AB187" si="177">AVERAGE(AB4:AB186)</f>
        <v>-8.6206890158284262E-3</v>
      </c>
      <c r="AC187" s="7">
        <f t="shared" ref="AC187" si="178">AVERAGE(AC4:AC186)</f>
        <v>-8.9739815299861843E-4</v>
      </c>
      <c r="AD187" s="7">
        <f t="shared" ref="AD187:AE187" si="179">AVERAGE(AD4:AD186)</f>
        <v>4.9179587347408325E-3</v>
      </c>
      <c r="AE187" s="7">
        <f t="shared" si="179"/>
        <v>5.079599448234836E-2</v>
      </c>
      <c r="AF187" s="7">
        <f t="shared" ref="AF187" si="180">AVERAGE(AF4:AF186)</f>
        <v>-6.2336111958101181E-3</v>
      </c>
      <c r="AG187" s="7">
        <f t="shared" ref="AG187" si="181">AVERAGE(AG4:AG186)</f>
        <v>-4.5315716149125308E-2</v>
      </c>
      <c r="AH187" s="7">
        <f t="shared" ref="AH187:AI187" si="182">AVERAGE(AH4:AH186)</f>
        <v>-1.3466915567679478E-2</v>
      </c>
      <c r="AI187" s="7" t="e">
        <f t="shared" si="182"/>
        <v>#NUM!</v>
      </c>
      <c r="AJ187" s="7" t="e">
        <f t="shared" ref="AJ187" si="183">AVERAGE(AJ4:AJ186)</f>
        <v>#NUM!</v>
      </c>
      <c r="AK187" s="7" t="e">
        <f t="shared" ref="AK187" si="184">AVERAGE(AK4:AK186)</f>
        <v>#NUM!</v>
      </c>
      <c r="AL187" s="7" t="e">
        <f t="shared" ref="AL187:AM187" si="185">AVERAGE(AL4:AL186)</f>
        <v>#NUM!</v>
      </c>
      <c r="AM187" s="7" t="e">
        <f t="shared" si="185"/>
        <v>#NUM!</v>
      </c>
      <c r="AN187" s="7" t="e">
        <f t="shared" ref="AN187" si="186">AVERAGE(AN4:AN186)</f>
        <v>#NUM!</v>
      </c>
      <c r="AO187" s="7">
        <f t="shared" ref="AO187" si="187">AVERAGE(AO4:AO186)</f>
        <v>8.9352925717501135E-3</v>
      </c>
      <c r="AP187" s="7">
        <f t="shared" ref="AP187:AQ187" si="188">AVERAGE(AP4:AP186)</f>
        <v>2.99808137464216E-2</v>
      </c>
      <c r="AQ187" s="7">
        <f t="shared" si="188"/>
        <v>-3.5628760459314512E-2</v>
      </c>
      <c r="AR187" s="7">
        <f t="shared" ref="AR187" si="189">AVERAGE(AR4:AR186)</f>
        <v>8.9352925717501135E-3</v>
      </c>
      <c r="AS187" s="7">
        <f t="shared" ref="AS187" si="190">AVERAGE(AS4:AS186)</f>
        <v>2.5734869341487356E-2</v>
      </c>
      <c r="AT187" s="7">
        <f t="shared" ref="AT187:AU187" si="191">AVERAGE(AT4:AT186)</f>
        <v>8.9352925717501135E-3</v>
      </c>
      <c r="AU187" s="7">
        <f t="shared" si="191"/>
        <v>2.99808137464216E-2</v>
      </c>
      <c r="AV187" s="7">
        <f t="shared" ref="AV187" si="192">AVERAGE(AV4:AV186)</f>
        <v>8.9352925717501135E-3</v>
      </c>
      <c r="AW187" s="7">
        <f t="shared" ref="AW187" si="193">AVERAGE(AW4:AW186)</f>
        <v>2.99808137464216E-2</v>
      </c>
      <c r="AX187" s="7">
        <f t="shared" ref="AX187:AY187" si="194">AVERAGE(AX4:AX186)</f>
        <v>2.99808137464216E-2</v>
      </c>
      <c r="AY187" s="7">
        <f t="shared" si="194"/>
        <v>8.9352925717501135E-3</v>
      </c>
      <c r="AZ187" s="7">
        <f t="shared" ref="AZ187" si="195">AVERAGE(AZ4:AZ186)</f>
        <v>2.99808137464216E-2</v>
      </c>
      <c r="BA187" s="7">
        <f t="shared" ref="BA187" si="196">AVERAGE(BA4:BA186)</f>
        <v>-3.5628760459314512E-2</v>
      </c>
      <c r="BB187" s="7">
        <f t="shared" ref="BB187:BC187" si="197">AVERAGE(BB4:BB186)</f>
        <v>1.3993295351166906E-2</v>
      </c>
      <c r="BC187" s="7">
        <f t="shared" si="197"/>
        <v>-3.307497046468402E-3</v>
      </c>
      <c r="BD187" s="7">
        <f t="shared" ref="BD187" si="198">AVERAGE(BD4:BD186)</f>
        <v>8.9352925717501135E-3</v>
      </c>
      <c r="BE187" s="7">
        <f t="shared" ref="BE187" si="199">AVERAGE(BE4:BE186)</f>
        <v>1.3993295351166906E-2</v>
      </c>
      <c r="BF187" s="7">
        <f t="shared" ref="BF187:BG187" si="200">AVERAGE(BF4:BF186)</f>
        <v>8.9352925717501135E-3</v>
      </c>
      <c r="BG187" s="7">
        <f t="shared" si="200"/>
        <v>-3.5628760459314512E-2</v>
      </c>
      <c r="BH187" s="7">
        <f t="shared" ref="BH187" si="201">AVERAGE(BH4:BH186)</f>
        <v>-3.5628760459314512E-2</v>
      </c>
      <c r="BI187" s="7">
        <f t="shared" ref="BI187" si="202">AVERAGE(BI4:BI186)</f>
        <v>-3.307497046468402E-3</v>
      </c>
      <c r="BJ187" s="7">
        <f t="shared" ref="BJ187:BK187" si="203">AVERAGE(BJ4:BJ186)</f>
        <v>2.8395666060811287E-2</v>
      </c>
      <c r="BK187" s="7">
        <f t="shared" si="203"/>
        <v>-1.8059234458751034E-2</v>
      </c>
      <c r="BL187" s="7">
        <f t="shared" ref="BL187" si="204">AVERAGE(BL4:BL186)</f>
        <v>9.644667621872767E-2</v>
      </c>
      <c r="BM187" s="7">
        <f t="shared" ref="BM187" si="205">AVERAGE(BM4:BM186)</f>
        <v>-6.1800231347222223E-4</v>
      </c>
      <c r="BN187" s="7">
        <f t="shared" ref="BN187:BO187" si="206">AVERAGE(BN4:BN186)</f>
        <v>-2.778819327185014E-4</v>
      </c>
      <c r="BO187" s="7">
        <f t="shared" si="206"/>
        <v>1.0725474803040252E-3</v>
      </c>
      <c r="BP187" s="7">
        <f t="shared" ref="BP187" si="207">AVERAGE(BP4:BP186)</f>
        <v>-4.0415593127697182E-3</v>
      </c>
      <c r="BQ187" s="7">
        <f t="shared" ref="BQ187" si="208">AVERAGE(BQ4:BQ186)</f>
        <v>4.339223853910279E-3</v>
      </c>
      <c r="BR187" s="7">
        <f t="shared" ref="BR187:BS187" si="209">AVERAGE(BR4:BR186)</f>
        <v>5.9492628253502416E-3</v>
      </c>
      <c r="BS187" s="7">
        <f t="shared" si="209"/>
        <v>7.3981281120473843E-4</v>
      </c>
      <c r="BT187" s="7">
        <f t="shared" ref="BT187" si="210">AVERAGE(BT4:BT186)</f>
        <v>3.5401123585376056E-4</v>
      </c>
      <c r="BU187" s="7">
        <f t="shared" ref="BU187" si="211">AVERAGE(BU4:BU186)</f>
        <v>7.4680403721666191E-2</v>
      </c>
      <c r="BV187" s="7">
        <f t="shared" ref="BV187:BW187" si="212">AVERAGE(BV4:BV186)</f>
        <v>5.5065702284091802E-3</v>
      </c>
      <c r="BW187" s="7">
        <f t="shared" si="212"/>
        <v>2.9200980837121252E-2</v>
      </c>
      <c r="BX187" s="7">
        <f t="shared" ref="BX187" si="213">AVERAGE(BX4:BX186)</f>
        <v>-2.4139134901699277E-2</v>
      </c>
      <c r="BY187" s="7">
        <f t="shared" ref="BY187" si="214">AVERAGE(BY4:BY186)</f>
        <v>3.5576401614087233E-2</v>
      </c>
      <c r="BZ187" s="7">
        <f t="shared" ref="BZ187:CA187" si="215">AVERAGE(BZ4:BZ186)</f>
        <v>9.5709356916840238E-2</v>
      </c>
      <c r="CA187" s="7">
        <f t="shared" si="215"/>
        <v>5.1913856675293725E-2</v>
      </c>
      <c r="CB187" s="7">
        <f t="shared" ref="CB187" si="216">AVERAGE(CB4:CB186)</f>
        <v>1.0371443953958576E-2</v>
      </c>
      <c r="CC187" s="7">
        <f t="shared" ref="CC187" si="217">AVERAGE(CC4:CC186)</f>
        <v>-3.8123163195839943E-3</v>
      </c>
      <c r="CD187" s="7">
        <f t="shared" ref="CD187:CE187" si="218">AVERAGE(CD4:CD186)</f>
        <v>-1.0321665171360156E-2</v>
      </c>
      <c r="CE187" s="7">
        <f t="shared" si="218"/>
        <v>8.4091813636760875E-3</v>
      </c>
      <c r="CF187" s="7">
        <f t="shared" ref="CF187" si="219">AVERAGE(CF4:CF186)</f>
        <v>-2.9517781478939718E-2</v>
      </c>
      <c r="CG187" s="7">
        <f t="shared" ref="CG187" si="220">AVERAGE(CG4:CG186)</f>
        <v>-9.646287060251198E-3</v>
      </c>
      <c r="CH187" s="7">
        <f t="shared" ref="CH187:CI187" si="221">AVERAGE(CH4:CH186)</f>
        <v>-1.3530915728855978E-2</v>
      </c>
      <c r="CI187" s="7">
        <f t="shared" si="221"/>
        <v>-1.1540812746202717E-2</v>
      </c>
      <c r="CJ187" s="7">
        <f t="shared" ref="CJ187" si="222">AVERAGE(CJ4:CJ186)</f>
        <v>3.752681903768465E-2</v>
      </c>
      <c r="CK187" s="7">
        <f t="shared" ref="CK187" si="223">AVERAGE(CK4:CK186)</f>
        <v>4.8293887578121579E-2</v>
      </c>
      <c r="CL187" s="7">
        <f t="shared" ref="CL187:CM187" si="224">AVERAGE(CL4:CL186)</f>
        <v>-1.5760280343704771E-2</v>
      </c>
      <c r="CM187" s="7" t="e">
        <f t="shared" si="224"/>
        <v>#NUM!</v>
      </c>
      <c r="CN187" s="7" t="e">
        <f t="shared" ref="CN187" si="225">AVERAGE(CN4:CN186)</f>
        <v>#NUM!</v>
      </c>
      <c r="CO187" s="7" t="e">
        <f t="shared" ref="CO187" si="226">AVERAGE(CO4:CO186)</f>
        <v>#NUM!</v>
      </c>
      <c r="CP187" s="7" t="e">
        <f t="shared" ref="CP187:CQ187" si="227">AVERAGE(CP4:CP186)</f>
        <v>#NUM!</v>
      </c>
      <c r="CQ187" s="7" t="e">
        <f t="shared" si="227"/>
        <v>#NUM!</v>
      </c>
      <c r="CR187" s="7" t="e">
        <f t="shared" ref="CR187" si="228">AVERAGE(CR4:CR186)</f>
        <v>#NUM!</v>
      </c>
      <c r="CS187" s="7">
        <f t="shared" ref="CS187" si="229">AVERAGE(CS4:CS186)</f>
        <v>3.9371941970947023E-3</v>
      </c>
      <c r="CT187" s="7" t="e">
        <f t="shared" ref="CT187:CU187" si="230">AVERAGE(CT4:CT186)</f>
        <v>#NUM!</v>
      </c>
      <c r="CU187" s="7" t="e">
        <f t="shared" si="230"/>
        <v>#NUM!</v>
      </c>
      <c r="CV187" s="7" t="e">
        <f t="shared" ref="CV187" si="231">AVERAGE(CV4:CV186)</f>
        <v>#NUM!</v>
      </c>
      <c r="CW187" s="7">
        <f t="shared" ref="CW187" si="232">AVERAGE(CW4:CW186)</f>
        <v>7.9156432363973912E-3</v>
      </c>
      <c r="CX187" s="7">
        <f t="shared" ref="CX187:CY187" si="233">AVERAGE(CX4:CX186)</f>
        <v>4.1830456210078908E-3</v>
      </c>
      <c r="CY187" s="7">
        <f t="shared" si="233"/>
        <v>6.1871052931189215E-3</v>
      </c>
      <c r="CZ187" s="7">
        <f t="shared" ref="CZ187" si="234">AVERAGE(CZ4:CZ186)</f>
        <v>-3.8443689466391019E-2</v>
      </c>
      <c r="DA187" s="7">
        <f t="shared" ref="DA187" si="235">AVERAGE(DA4:DA186)</f>
        <v>4.816653065807143E-2</v>
      </c>
      <c r="DB187" s="7">
        <f t="shared" ref="DB187:DC187" si="236">AVERAGE(DB4:DB186)</f>
        <v>-1.702326701291413E-2</v>
      </c>
      <c r="DC187" s="7">
        <f t="shared" si="236"/>
        <v>2.4824523342917779E-2</v>
      </c>
      <c r="DD187" s="7">
        <f t="shared" ref="DD187" si="237">AVERAGE(DD4:DD186)</f>
        <v>3.429388593483703E-2</v>
      </c>
      <c r="DE187" s="7">
        <f t="shared" ref="DE187" si="238">AVERAGE(DE4:DE186)</f>
        <v>9.6997937408202853E-2</v>
      </c>
      <c r="DF187" s="7">
        <f t="shared" ref="DF187:DG187" si="239">AVERAGE(DF4:DF186)</f>
        <v>-4.6757298995052385E-3</v>
      </c>
      <c r="DG187" s="7">
        <f t="shared" si="239"/>
        <v>5.5493809263250839E-3</v>
      </c>
      <c r="DH187" s="7">
        <f t="shared" ref="DH187" si="240">AVERAGE(DH4:DH186)</f>
        <v>0.10504807554485757</v>
      </c>
      <c r="DI187" s="7">
        <f t="shared" ref="DI187" si="241">AVERAGE(DI4:DI186)</f>
        <v>-2.7824295248982868E-2</v>
      </c>
      <c r="DJ187" s="7">
        <f t="shared" ref="DJ187:DK187" si="242">AVERAGE(DJ4:DJ186)</f>
        <v>9.2837767874678137E-2</v>
      </c>
      <c r="DK187" s="7">
        <f t="shared" si="242"/>
        <v>0.10465698530643452</v>
      </c>
      <c r="DL187" s="7">
        <f t="shared" ref="DL187" si="243">AVERAGE(DL4:DL186)</f>
        <v>5.2412160934939729E-2</v>
      </c>
      <c r="DM187" s="7">
        <f t="shared" ref="DM187" si="244">AVERAGE(DM4:DM186)</f>
        <v>6.0190198609813735E-2</v>
      </c>
      <c r="DN187" s="7">
        <f t="shared" ref="DN187:DO187" si="245">AVERAGE(DN4:DN186)</f>
        <v>5.3290904750676167E-2</v>
      </c>
      <c r="DO187" s="7">
        <f t="shared" si="245"/>
        <v>-2.8601481611287567E-2</v>
      </c>
      <c r="DP187" s="7">
        <f t="shared" ref="DP187" si="246">AVERAGE(DP4:DP186)</f>
        <v>-3.8704852664510771E-2</v>
      </c>
      <c r="DQ187" s="7">
        <f t="shared" ref="DQ187" si="247">AVERAGE(DQ4:DQ186)</f>
        <v>5.21132642704593E-2</v>
      </c>
      <c r="DR187" s="7">
        <f t="shared" ref="DR187:DS187" si="248">AVERAGE(DR4:DR186)</f>
        <v>-9.321271620017434E-3</v>
      </c>
      <c r="DS187" s="7">
        <f t="shared" si="248"/>
        <v>8.9355158569120376E-3</v>
      </c>
      <c r="DT187" s="7">
        <f t="shared" ref="DT187" si="249">AVERAGE(DT4:DT186)</f>
        <v>3.0548948610026733E-2</v>
      </c>
      <c r="DU187" s="7">
        <f t="shared" ref="DU187" si="250">AVERAGE(DU4:DU186)</f>
        <v>3.6348169857479407E-2</v>
      </c>
      <c r="DV187" s="7">
        <f t="shared" ref="DV187:DW187" si="251">AVERAGE(DV4:DV186)</f>
        <v>-1.9607570169898822E-2</v>
      </c>
      <c r="DW187" s="7">
        <f t="shared" si="251"/>
        <v>2.8334092268727653E-2</v>
      </c>
      <c r="DX187" s="7">
        <f t="shared" ref="DX187" si="252">AVERAGE(DX4:DX186)</f>
        <v>-1.2826256163525371E-2</v>
      </c>
      <c r="DY187" s="7">
        <f t="shared" ref="DY187" si="253">AVERAGE(DY4:DY186)</f>
        <v>-1.9976488304233379E-2</v>
      </c>
      <c r="DZ187" s="7">
        <f t="shared" ref="DZ187:EA187" si="254">AVERAGE(DZ4:DZ186)</f>
        <v>-8.9033635752279131E-3</v>
      </c>
      <c r="EA187" s="7">
        <f t="shared" si="254"/>
        <v>-1.3528795361593659E-2</v>
      </c>
      <c r="EB187" s="7">
        <f t="shared" ref="EB187" si="255">AVERAGE(EB4:EB186)</f>
        <v>-1.2372409619880049E-2</v>
      </c>
      <c r="EC187" s="7">
        <f t="shared" ref="EC187" si="256">AVERAGE(EC4:EC186)</f>
        <v>-1.6212030152912067E-2</v>
      </c>
      <c r="ED187" s="7">
        <f t="shared" ref="ED187:EE187" si="257">AVERAGE(ED4:ED186)</f>
        <v>-1.3661948807016513E-2</v>
      </c>
      <c r="EE187" s="7">
        <f t="shared" si="257"/>
        <v>0.10735265925320225</v>
      </c>
      <c r="EF187" s="7">
        <f t="shared" ref="EF187" si="258">AVERAGE(EF4:EF186)</f>
        <v>7.9846723945846507E-2</v>
      </c>
      <c r="EG187" s="7">
        <f t="shared" ref="EG187" si="259">AVERAGE(EG4:EG186)</f>
        <v>1.9509634786168153E-2</v>
      </c>
      <c r="EH187" s="7">
        <f t="shared" ref="EH187:EI187" si="260">AVERAGE(EH4:EH186)</f>
        <v>9.4900610842894917E-2</v>
      </c>
      <c r="EI187" s="7">
        <f t="shared" si="260"/>
        <v>-7.5970768113133892E-3</v>
      </c>
      <c r="EJ187" s="7">
        <f t="shared" ref="EJ187" si="261">AVERAGE(EJ4:EJ186)</f>
        <v>7.3211154744784197E-3</v>
      </c>
      <c r="EK187" s="7">
        <f t="shared" ref="EK187" si="262">AVERAGE(EK4:EK186)</f>
        <v>6.150131276632289E-2</v>
      </c>
      <c r="EL187" s="7">
        <f t="shared" ref="EL187:EM187" si="263">AVERAGE(EL4:EL186)</f>
        <v>0.10920201354253002</v>
      </c>
      <c r="EM187" s="7">
        <f t="shared" si="263"/>
        <v>-3.4103684226700096E-4</v>
      </c>
      <c r="EN187" s="7">
        <f t="shared" ref="EN187" si="264">AVERAGE(EN4:EN186)</f>
        <v>2.7870030880368719E-2</v>
      </c>
      <c r="EO187" s="7">
        <f t="shared" ref="EO187" si="265">AVERAGE(EO4:EO186)</f>
        <v>3.1337156692624366E-2</v>
      </c>
      <c r="EP187" s="7">
        <f t="shared" ref="EP187:EQ187" si="266">AVERAGE(EP4:EP186)</f>
        <v>-1.5733756606363454E-2</v>
      </c>
      <c r="EQ187" s="7">
        <f t="shared" si="266"/>
        <v>2.8210304347973142E-2</v>
      </c>
      <c r="ER187" s="7">
        <f t="shared" ref="ER187" si="267">AVERAGE(ER4:ER186)</f>
        <v>-1.3774872396178415E-2</v>
      </c>
      <c r="ES187" s="7">
        <f t="shared" ref="ES187" si="268">AVERAGE(ES4:ES186)</f>
        <v>2.5517470692668848E-3</v>
      </c>
      <c r="ET187" s="7">
        <f t="shared" ref="ET187:EU187" si="269">AVERAGE(ET4:ET186)</f>
        <v>3.0166688770717168E-2</v>
      </c>
      <c r="EU187" s="7">
        <f t="shared" si="269"/>
        <v>-1.0319683988980904E-2</v>
      </c>
      <c r="EV187" s="7">
        <f t="shared" ref="EV187" si="270">AVERAGE(EV4:EV186)</f>
        <v>5.1070567479774065E-2</v>
      </c>
      <c r="EW187" s="7">
        <f t="shared" ref="EW187" si="271">AVERAGE(EW4:EW186)</f>
        <v>7.7185290031353077E-2</v>
      </c>
      <c r="EX187" s="7">
        <f t="shared" ref="EX187:EY187" si="272">AVERAGE(EX4:EX186)</f>
        <v>1.3728301331778598E-2</v>
      </c>
      <c r="EY187" s="7">
        <f t="shared" si="272"/>
        <v>-2.5969967788422015E-3</v>
      </c>
      <c r="EZ187" s="7">
        <f t="shared" ref="EZ187" si="273">AVERAGE(EZ4:EZ186)</f>
        <v>2.9472452957238899E-2</v>
      </c>
      <c r="FA187" s="7">
        <f t="shared" ref="FA187" si="274">AVERAGE(FA4:FA186)</f>
        <v>-4.8904377311313378E-3</v>
      </c>
      <c r="FB187" s="7">
        <f t="shared" ref="FB187:FC187" si="275">AVERAGE(FB4:FB186)</f>
        <v>5.3554094846608906E-3</v>
      </c>
      <c r="FC187" s="7">
        <f t="shared" si="275"/>
        <v>-8.3547552632981026E-2</v>
      </c>
      <c r="FD187" s="7">
        <f t="shared" ref="FD187" si="276">AVERAGE(FD4:FD186)</f>
        <v>-7.6901834920753392E-2</v>
      </c>
      <c r="FE187" s="7">
        <f t="shared" ref="FE187" si="277">AVERAGE(FE4:FE186)</f>
        <v>-9.06833465283651E-2</v>
      </c>
      <c r="FF187" s="7">
        <f t="shared" ref="FF187:FG187" si="278">AVERAGE(FF4:FF186)</f>
        <v>-9.7113773267294701E-2</v>
      </c>
      <c r="FG187" s="7">
        <f t="shared" si="278"/>
        <v>-9.2829521789672992E-2</v>
      </c>
      <c r="FH187" s="7" t="e">
        <f t="shared" ref="FH187" si="279">AVERAGE(FH4:FH186)</f>
        <v>#NUM!</v>
      </c>
      <c r="FI187" s="7" t="e">
        <f t="shared" ref="FI187" si="280">AVERAGE(FI4:FI186)</f>
        <v>#NUM!</v>
      </c>
      <c r="FJ187" s="7" t="e">
        <f t="shared" ref="FJ187:FK187" si="281">AVERAGE(FJ4:FJ186)</f>
        <v>#NUM!</v>
      </c>
      <c r="FK187" s="7" t="e">
        <f t="shared" si="281"/>
        <v>#NUM!</v>
      </c>
      <c r="FL187" s="7" t="e">
        <f t="shared" ref="FL187" si="282">AVERAGE(FL4:FL186)</f>
        <v>#NUM!</v>
      </c>
      <c r="FM187" s="7" t="e">
        <f t="shared" ref="FM187" si="283">AVERAGE(FM4:FM186)</f>
        <v>#NUM!</v>
      </c>
      <c r="FN187" s="7" t="e">
        <f t="shared" ref="FN187:FO187" si="284">AVERAGE(FN4:FN186)</f>
        <v>#NUM!</v>
      </c>
      <c r="FO187" s="7" t="e">
        <f t="shared" si="284"/>
        <v>#NUM!</v>
      </c>
      <c r="FP187" s="7" t="e">
        <f t="shared" ref="FP187" si="285">AVERAGE(FP4:FP186)</f>
        <v>#NUM!</v>
      </c>
      <c r="FQ187" s="7" t="e">
        <f t="shared" ref="FQ187" si="286">AVERAGE(FQ4:FQ186)</f>
        <v>#NUM!</v>
      </c>
      <c r="FR187" s="7" t="e">
        <f t="shared" ref="FR187:FS187" si="287">AVERAGE(FR4:FR186)</f>
        <v>#NUM!</v>
      </c>
      <c r="FS187" s="7" t="e">
        <f t="shared" si="287"/>
        <v>#NUM!</v>
      </c>
      <c r="FT187" s="7" t="e">
        <f t="shared" ref="FT187" si="288">AVERAGE(FT4:FT186)</f>
        <v>#NUM!</v>
      </c>
      <c r="FU187" s="7">
        <f t="shared" ref="FU187" si="289">AVERAGE(FU4:FU186)</f>
        <v>-7.1651007281752777E-2</v>
      </c>
      <c r="FV187" s="7">
        <f t="shared" ref="FV187:FW187" si="290">AVERAGE(FV4:FV186)</f>
        <v>3.5437929604391051E-2</v>
      </c>
      <c r="FW187" s="7">
        <f t="shared" si="290"/>
        <v>2.0337915234252338E-2</v>
      </c>
      <c r="FX187" s="7" t="e">
        <f t="shared" ref="FX187" si="291">AVERAGE(FX4:FX186)</f>
        <v>#NUM!</v>
      </c>
      <c r="FY187" s="7">
        <f t="shared" ref="FY187" si="292">AVERAGE(FY4:FY186)</f>
        <v>5.1405308601317805E-2</v>
      </c>
      <c r="FZ187" s="7" t="e">
        <f t="shared" ref="FZ187:GA187" si="293">AVERAGE(FZ4:FZ186)</f>
        <v>#NUM!</v>
      </c>
      <c r="GA187" s="7" t="e">
        <f t="shared" si="293"/>
        <v>#NUM!</v>
      </c>
      <c r="GB187" s="7" t="e">
        <f t="shared" ref="GB187" si="294">AVERAGE(GB4:GB186)</f>
        <v>#NUM!</v>
      </c>
      <c r="GC187" s="7" t="e">
        <f>AVERAGE(GC4:GC186)</f>
        <v>#NUM!</v>
      </c>
      <c r="GD187" s="7" t="e">
        <f t="shared" ref="GD187:GE187" si="295">AVERAGE(GD4:GD186)</f>
        <v>#NUM!</v>
      </c>
      <c r="GE187" s="7" t="e">
        <f t="shared" si="295"/>
        <v>#NUM!</v>
      </c>
      <c r="GF187" s="7" t="e">
        <f t="shared" ref="GF187" si="296">AVERAGE(GF4:GF186)</f>
        <v>#NUM!</v>
      </c>
      <c r="GG187" s="7" t="e">
        <f t="shared" ref="GG187" si="297">AVERAGE(GG4:GG186)</f>
        <v>#NUM!</v>
      </c>
      <c r="GH187" s="7" t="e">
        <f t="shared" ref="GH187:GI187" si="298">AVERAGE(GH4:GH186)</f>
        <v>#NUM!</v>
      </c>
      <c r="GI187" s="7" t="e">
        <f t="shared" si="298"/>
        <v>#NUM!</v>
      </c>
      <c r="GJ187" s="7" t="e">
        <f t="shared" ref="GJ187" si="299">AVERAGE(GJ4:GJ186)</f>
        <v>#NUM!</v>
      </c>
      <c r="GK187" s="7" t="e">
        <f t="shared" ref="GK187" si="300">AVERAGE(GK4:GK186)</f>
        <v>#NUM!</v>
      </c>
    </row>
    <row r="188" spans="6:193"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</row>
    <row r="189" spans="6:193"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</row>
    <row r="190" spans="6:193"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</row>
    <row r="191" spans="6:193"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</row>
    <row r="192" spans="6:193"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</row>
    <row r="193" spans="12:193"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</row>
    <row r="194" spans="12:193"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</row>
    <row r="195" spans="12:193"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189"/>
  <sheetViews>
    <sheetView tabSelected="1" topLeftCell="P1" workbookViewId="0">
      <selection activeCell="A4" sqref="A4:L185"/>
    </sheetView>
  </sheetViews>
  <sheetFormatPr defaultColWidth="8.85546875" defaultRowHeight="15"/>
  <cols>
    <col min="1" max="1" width="8.85546875" style="13"/>
    <col min="2" max="2" width="28.28515625" style="7" customWidth="1"/>
    <col min="3" max="3" width="28.28515625" style="13" customWidth="1"/>
    <col min="4" max="4" width="26.5703125" style="13" customWidth="1"/>
    <col min="5" max="5" width="17.7109375" style="13" customWidth="1"/>
    <col min="6" max="9" width="8.85546875" style="13"/>
    <col min="10" max="10" width="12.7109375" style="13" bestFit="1" customWidth="1"/>
    <col min="11" max="13" width="12" style="13" customWidth="1"/>
    <col min="14" max="14" width="16.5703125" style="13" customWidth="1"/>
    <col min="15" max="15" width="15.42578125" style="13" customWidth="1"/>
    <col min="16" max="16" width="11.5703125" style="13" customWidth="1"/>
    <col min="17" max="17" width="13" style="13" customWidth="1"/>
    <col min="18" max="18" width="12" style="13" bestFit="1" customWidth="1"/>
    <col min="19" max="19" width="10" style="13" bestFit="1" customWidth="1"/>
    <col min="20" max="22" width="8.85546875" style="13"/>
    <col min="23" max="23" width="12.7109375" style="13" bestFit="1" customWidth="1"/>
    <col min="24" max="16384" width="8.85546875" style="13"/>
  </cols>
  <sheetData>
    <row r="1" spans="1:24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8"/>
      <c r="N1" s="18"/>
      <c r="O1" s="18"/>
      <c r="P1" s="18"/>
      <c r="Q1" s="16"/>
      <c r="R1" s="16"/>
      <c r="S1" s="16"/>
      <c r="T1" s="16"/>
    </row>
    <row r="2" spans="1:24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6"/>
      <c r="R2" s="16"/>
      <c r="S2" s="16"/>
    </row>
    <row r="3" spans="1:24">
      <c r="A3" s="20" t="s">
        <v>49</v>
      </c>
      <c r="B3" s="20" t="s">
        <v>0</v>
      </c>
      <c r="C3" s="25" t="s">
        <v>2</v>
      </c>
      <c r="D3" s="107" t="s">
        <v>1</v>
      </c>
      <c r="E3" s="108" t="s">
        <v>3</v>
      </c>
      <c r="F3" s="108" t="s">
        <v>7</v>
      </c>
      <c r="G3" s="108" t="s">
        <v>8</v>
      </c>
      <c r="H3" s="107" t="s">
        <v>4</v>
      </c>
      <c r="I3" s="107" t="s">
        <v>5</v>
      </c>
      <c r="J3" s="108" t="s">
        <v>22</v>
      </c>
      <c r="K3" s="108" t="s">
        <v>69</v>
      </c>
      <c r="L3" s="42" t="s">
        <v>74</v>
      </c>
      <c r="M3" s="42"/>
      <c r="N3" s="42"/>
      <c r="O3" s="42"/>
      <c r="P3" s="14" t="s">
        <v>56</v>
      </c>
      <c r="Q3" s="19" t="s">
        <v>48</v>
      </c>
      <c r="T3" s="13">
        <f>ROUND(0.11,1)</f>
        <v>0.1</v>
      </c>
      <c r="U3" s="13">
        <f>ROUND(0.19,1)</f>
        <v>0.2</v>
      </c>
      <c r="V3" s="19"/>
      <c r="W3" s="19"/>
      <c r="X3" s="19"/>
    </row>
    <row r="4" spans="1:24">
      <c r="A4" s="20">
        <v>62</v>
      </c>
      <c r="B4" s="75">
        <v>1.015788992434488E-4</v>
      </c>
      <c r="C4" s="75">
        <v>2.4516660575146036E-5</v>
      </c>
      <c r="D4" s="75">
        <v>2.0685031260585289E-4</v>
      </c>
      <c r="E4" s="75">
        <v>4.5570943247626855E-5</v>
      </c>
      <c r="F4" s="69">
        <v>7.54</v>
      </c>
      <c r="G4" s="69">
        <v>26</v>
      </c>
      <c r="H4" s="51">
        <v>911</v>
      </c>
      <c r="I4" s="51">
        <v>500</v>
      </c>
      <c r="J4" s="20">
        <f>SQRT((0.75*PI()*$S$9*$S$8*(SQRT(($S$10/(2*H4))^2 +((9*$S$11*B4)/(1000*$S$8*$S$9))) - ($S$10/(2*H4)))^3 * ((B4-D4)/((I4/(F4/1000))*B4)))^2)</f>
        <v>3.0277431030538229E-30</v>
      </c>
      <c r="K4" s="20">
        <f>J4* ((1.5*(C4/B4)) + ((C4+E4)/(B4+D4))  + (C4/B4))</f>
        <v>2.5149345139998924E-30</v>
      </c>
      <c r="L4" s="20"/>
      <c r="M4" s="20"/>
      <c r="N4" s="20"/>
      <c r="O4" s="20"/>
      <c r="P4" s="14">
        <f>ROUND(J4/$S$13,0)</f>
        <v>0</v>
      </c>
      <c r="Q4" s="14" t="e">
        <f>J4/P4</f>
        <v>#DIV/0!</v>
      </c>
      <c r="U4" s="14">
        <f>J4/S13</f>
        <v>-1.9601749322715127E-11</v>
      </c>
      <c r="V4" s="14"/>
      <c r="W4" s="14"/>
      <c r="X4" s="14"/>
    </row>
    <row r="5" spans="1:24">
      <c r="A5" s="20">
        <v>63</v>
      </c>
      <c r="B5" s="75">
        <v>1.261149695877028E-4</v>
      </c>
      <c r="C5" s="75">
        <v>2.84126301706596E-5</v>
      </c>
      <c r="D5" s="75">
        <v>4.2008262090010029E-5</v>
      </c>
      <c r="E5" s="75">
        <v>8.7594016412490157E-6</v>
      </c>
      <c r="F5" s="69">
        <v>7.54</v>
      </c>
      <c r="G5" s="69">
        <v>26</v>
      </c>
      <c r="H5" s="51">
        <v>911</v>
      </c>
      <c r="I5" s="51">
        <v>500</v>
      </c>
      <c r="J5" s="20">
        <f>SQRT((0.75*PI()*$S$9*$S$8*(SQRT(($S$10/(2*H5))^2 +((9*$S$11*B5)/(1000*$S$8*$S$9))) - ($S$10/(2*H5)))^3 * ((B5-D5)/((I5/(F5/1000))*B5)))^2)</f>
        <v>3.7287062543686825E-30</v>
      </c>
      <c r="K5" s="20">
        <f>J5* ((1.5*(C5/B5)) + ((C5+E5)/(B5+D5))  + (C5/B5))</f>
        <v>2.9245311523438192E-30</v>
      </c>
      <c r="L5" s="20">
        <v>7.0096315131485961E-31</v>
      </c>
      <c r="M5" s="20"/>
      <c r="N5" s="20"/>
      <c r="O5" s="20"/>
      <c r="P5" s="14">
        <f>ROUND(J5/$S$13,0)</f>
        <v>0</v>
      </c>
      <c r="Q5" s="14" t="e">
        <f>J5/P5</f>
        <v>#DIV/0!</v>
      </c>
      <c r="R5" s="14"/>
      <c r="V5" s="14"/>
      <c r="W5" s="14"/>
    </row>
    <row r="6" spans="1:24">
      <c r="A6" s="20">
        <v>58</v>
      </c>
      <c r="B6" s="75">
        <v>1.1942695126318399E-4</v>
      </c>
      <c r="C6" s="75">
        <v>2.6931555216368513E-5</v>
      </c>
      <c r="D6" s="75">
        <v>1.7116617307589774E-5</v>
      </c>
      <c r="E6" s="75">
        <v>3.4923916689512968E-6</v>
      </c>
      <c r="F6" s="69">
        <v>7.54</v>
      </c>
      <c r="G6" s="69">
        <v>26</v>
      </c>
      <c r="H6" s="51">
        <v>920</v>
      </c>
      <c r="I6" s="51">
        <v>500</v>
      </c>
      <c r="J6" s="20">
        <f>SQRT((0.75*PI()*$S$9*$S$8*(SQRT(($S$10/(2*H6))^2 +((9*$S$11*B6)/(1000*$S$8*$S$9))) - ($S$10/(2*H6)))^3 * ((B6-D6)/((I6/(F6/1000))*B6)))^2)</f>
        <v>4.1891710170498957E-30</v>
      </c>
      <c r="K6" s="20">
        <f>J6* ((1.5*(C6/B6)) + ((C6+E6)/(B6+D6))  + (C6/B6))</f>
        <v>3.2951232445240613E-30</v>
      </c>
      <c r="L6" s="20">
        <v>4.6046476268121326E-31</v>
      </c>
      <c r="M6" s="20"/>
      <c r="N6" s="20"/>
      <c r="O6" s="20"/>
      <c r="P6" s="14">
        <f>ROUND(J6/$S$13,0)</f>
        <v>0</v>
      </c>
      <c r="Q6" s="14" t="e">
        <f>J6/P6</f>
        <v>#DIV/0!</v>
      </c>
      <c r="R6" s="14"/>
      <c r="W6" s="14"/>
    </row>
    <row r="7" spans="1:24">
      <c r="A7" s="20">
        <v>57</v>
      </c>
      <c r="B7" s="75">
        <v>1.5035563304631699E-4</v>
      </c>
      <c r="C7" s="75">
        <v>3.4747435982722985E-5</v>
      </c>
      <c r="D7" s="75">
        <v>2.90046379855134E-5</v>
      </c>
      <c r="E7" s="75">
        <v>5.9734408873860912E-6</v>
      </c>
      <c r="F7" s="69">
        <v>7.54</v>
      </c>
      <c r="G7" s="69">
        <v>21</v>
      </c>
      <c r="H7" s="51">
        <v>1007</v>
      </c>
      <c r="I7" s="51">
        <v>500</v>
      </c>
      <c r="J7" s="20">
        <f>SQRT((0.75*PI()*$S$9*$S$8*(SQRT(($S$10/(2*H7))^2 +((9*$S$11*B7)/(1000*$S$8*$S$9))) - ($S$10/(2*H7)))^3 * ((B7-D7)/((I7/(F7/1000))*B7)))^2)</f>
        <v>1.0327450961614248E-29</v>
      </c>
      <c r="K7" s="20">
        <f>J7* ((1.5*(C7/B7)) + ((C7+E7)/(B7+D7))  + (C7/B7))</f>
        <v>8.311409916959088E-30</v>
      </c>
      <c r="L7" s="20">
        <v>6.1382799445643522E-30</v>
      </c>
      <c r="M7" s="20"/>
      <c r="N7" s="20"/>
      <c r="O7" s="20"/>
      <c r="P7" s="14">
        <f>ROUND(J7/$S$13,0)</f>
        <v>0</v>
      </c>
      <c r="Q7" s="14" t="e">
        <f>J7/P7</f>
        <v>#DIV/0!</v>
      </c>
      <c r="R7" s="14" t="s">
        <v>24</v>
      </c>
      <c r="S7" s="13" t="s">
        <v>25</v>
      </c>
      <c r="W7" s="14"/>
    </row>
    <row r="8" spans="1:24">
      <c r="A8" s="20">
        <v>59</v>
      </c>
      <c r="B8" s="75">
        <v>3.3315530463868056E-4</v>
      </c>
      <c r="C8" s="75">
        <v>8.930287756995203E-5</v>
      </c>
      <c r="D8" s="75">
        <v>1.4280945462847663E-5</v>
      </c>
      <c r="E8" s="75">
        <v>2.8971965601764456E-6</v>
      </c>
      <c r="F8" s="69">
        <v>7.54</v>
      </c>
      <c r="G8" s="69">
        <v>26</v>
      </c>
      <c r="H8" s="51">
        <v>912</v>
      </c>
      <c r="I8" s="51">
        <v>500</v>
      </c>
      <c r="J8" s="20">
        <f>SQRT((0.75*PI()*$S$9*$S$8*(SQRT(($S$10/(2*H8))^2 +((9*$S$11*B8)/(1000*$S$8*$S$9))) - ($S$10/(2*H8)))^3 * ((B8-D8)/((I8/(F8/1000))*B8)))^2)</f>
        <v>9.8963456164512234E-29</v>
      </c>
      <c r="K8" s="20">
        <f>J8* ((1.5*(C8/B8)) + ((C8+E8)/(B8+D8))  + (C8/B8))</f>
        <v>9.2580523671088475E-29</v>
      </c>
      <c r="L8" s="20">
        <v>8.8636005202897982E-29</v>
      </c>
      <c r="M8" s="20"/>
      <c r="N8" s="20"/>
      <c r="O8" s="20"/>
      <c r="P8" s="14">
        <f>ROUND(J8/$S$13,0)</f>
        <v>0</v>
      </c>
      <c r="Q8" s="14" t="e">
        <f>J8/P8</f>
        <v>#DIV/0!</v>
      </c>
      <c r="R8" s="14" t="s">
        <v>26</v>
      </c>
      <c r="S8" s="13">
        <v>9.81</v>
      </c>
      <c r="W8" s="21"/>
      <c r="X8" s="21"/>
    </row>
    <row r="9" spans="1:24">
      <c r="A9" s="20">
        <v>60</v>
      </c>
      <c r="B9" s="75">
        <v>6.0310420998716929E-4</v>
      </c>
      <c r="C9" s="75">
        <v>1.9457071863706417E-4</v>
      </c>
      <c r="D9" s="75">
        <v>8.0459284244055637E-6</v>
      </c>
      <c r="E9" s="75">
        <v>1.6222652242868146E-6</v>
      </c>
      <c r="F9" s="69">
        <v>7.54</v>
      </c>
      <c r="G9" s="69">
        <v>28</v>
      </c>
      <c r="H9" s="51">
        <v>912</v>
      </c>
      <c r="I9" s="51">
        <v>500</v>
      </c>
      <c r="J9" s="20">
        <f>SQRT((0.75*PI()*$S$9*$S$8*(SQRT(($S$10/(2*H9))^2 +((9*$S$11*B9)/(1000*$S$8*$S$9))) - ($S$10/(2*H9)))^3 * ((B9-D9)/((I9/(F9/1000))*B9)))^2)</f>
        <v>6.0509767731663938E-28</v>
      </c>
      <c r="K9" s="20">
        <f>J9* ((1.5*(C9/B9)) + ((C9+E9)/(B9+D9))  + (C9/B9))</f>
        <v>6.8228461213493068E-28</v>
      </c>
      <c r="L9" s="20">
        <v>5.0613422115212715E-28</v>
      </c>
      <c r="M9" s="20"/>
      <c r="N9" s="20"/>
      <c r="O9" s="20"/>
      <c r="P9" s="14">
        <f>ROUND(J9/$S$13,0)</f>
        <v>0</v>
      </c>
      <c r="Q9" s="14" t="e">
        <f>J9/P9</f>
        <v>#DIV/0!</v>
      </c>
      <c r="R9" s="14" t="s">
        <v>27</v>
      </c>
      <c r="S9" s="13">
        <v>886</v>
      </c>
    </row>
    <row r="10" spans="1:24">
      <c r="A10" s="20">
        <v>61</v>
      </c>
      <c r="B10" s="75">
        <v>1.0130568356374807E-3</v>
      </c>
      <c r="C10" s="75">
        <v>4.3406318977276808E-4</v>
      </c>
      <c r="D10" s="75">
        <v>1.4234197663944533E-5</v>
      </c>
      <c r="E10" s="75">
        <v>2.8878510165700054E-6</v>
      </c>
      <c r="F10" s="69">
        <v>7.54</v>
      </c>
      <c r="G10" s="69">
        <v>26</v>
      </c>
      <c r="H10" s="51">
        <v>906</v>
      </c>
      <c r="I10" s="51">
        <v>500</v>
      </c>
      <c r="J10" s="20">
        <f>SQRT((0.75*PI()*$S$9*$S$8*(SQRT(($S$10/(2*H10))^2 +((9*$S$11*B10)/(1000*$S$8*$S$9))) - ($S$10/(2*H10)))^3 * ((B10-D10)/((I10/(F10/1000))*B10)))^2)</f>
        <v>2.8087884968179736E-27</v>
      </c>
      <c r="K10" s="20">
        <f>J10* ((1.5*(C10/B10)) + ((C10+E10)/(B10+D10))  + (C10/B10))</f>
        <v>4.2033936976222775E-27</v>
      </c>
      <c r="L10" s="20">
        <v>2.2036908195013342E-27</v>
      </c>
      <c r="M10" s="20"/>
      <c r="N10" s="20"/>
      <c r="O10" s="20"/>
      <c r="P10" s="14">
        <f>ROUND(J10/$S$13,0)</f>
        <v>0</v>
      </c>
      <c r="Q10" s="14" t="e">
        <f>J10/P10</f>
        <v>#DIV/0!</v>
      </c>
      <c r="R10" s="14" t="s">
        <v>28</v>
      </c>
      <c r="S10" s="13">
        <v>8.3000000000000001E-3</v>
      </c>
    </row>
    <row r="11" spans="1:24">
      <c r="A11" s="20">
        <v>103</v>
      </c>
      <c r="B11" s="75">
        <v>3.3646000000000002E-2</v>
      </c>
      <c r="C11" s="75">
        <v>2.7444E-2</v>
      </c>
      <c r="D11" s="75">
        <v>3.9872999999999999E-2</v>
      </c>
      <c r="E11" s="75">
        <v>3.9872999999999999E-2</v>
      </c>
      <c r="F11" s="69">
        <v>0.5</v>
      </c>
      <c r="G11" s="69">
        <v>23.3</v>
      </c>
      <c r="H11" s="51">
        <v>107000</v>
      </c>
      <c r="I11" s="51">
        <v>500</v>
      </c>
      <c r="J11" s="20">
        <f>SQRT((0.75*PI()*$S$9*$S$8*(SQRT(($S$10/(2*H11))^2 +((9*$S$11*B11)/(1000*$S$8*$S$9))) - ($S$10/(2*H11)))^3 * ((B11-D11)/((I11/(F11/1000))*B11)))^2)</f>
        <v>1.6708239311322472E-21</v>
      </c>
      <c r="K11" s="20">
        <f>J11* ((1.5*(C11/B11)) + ((C11+E11)/(B11+D11))  + (C11/B11))</f>
        <v>4.9369729676828207E-21</v>
      </c>
      <c r="L11" s="20">
        <v>1.6708211223437504E-21</v>
      </c>
      <c r="M11" s="20"/>
      <c r="N11" s="20"/>
      <c r="O11" s="20"/>
      <c r="P11" s="14">
        <f>ROUND(J11/$S$13,0)</f>
        <v>0</v>
      </c>
      <c r="Q11" s="14" t="e">
        <f>J11/P11</f>
        <v>#DIV/0!</v>
      </c>
      <c r="R11" s="14" t="s">
        <v>29</v>
      </c>
      <c r="S11" s="13">
        <v>1.8320000000000001E-5</v>
      </c>
    </row>
    <row r="12" spans="1:24">
      <c r="A12" s="20">
        <v>102</v>
      </c>
      <c r="B12" s="75">
        <v>2.7937E-2</v>
      </c>
      <c r="C12" s="75">
        <v>2.7937E-2</v>
      </c>
      <c r="D12" s="75">
        <v>4.0632000000000001E-2</v>
      </c>
      <c r="E12" s="75">
        <v>4.0632000000000001E-2</v>
      </c>
      <c r="F12" s="69">
        <v>0.5</v>
      </c>
      <c r="G12" s="69">
        <v>23.3</v>
      </c>
      <c r="H12" s="51">
        <v>107000</v>
      </c>
      <c r="I12" s="51">
        <v>500</v>
      </c>
      <c r="J12" s="20">
        <f>SQRT((0.75*PI()*$S$9*$S$8*(SQRT(($S$10/(2*H12))^2 +((9*$S$11*B12)/(1000*$S$8*$S$9))) - ($S$10/(2*H12)))^3 * ((B12-D12)/((I12/(F12/1000))*B12)))^2)</f>
        <v>3.0602230101619071E-21</v>
      </c>
      <c r="K12" s="20">
        <f>J12* ((1.5*(C12/B12)) + ((C12+E12)/(B12+D12))  + (C12/B12))</f>
        <v>1.0710780535566676E-20</v>
      </c>
      <c r="L12" s="20">
        <v>1.3893990790296599E-21</v>
      </c>
      <c r="M12" s="20"/>
      <c r="N12" s="20"/>
      <c r="O12" s="20"/>
      <c r="P12" s="14">
        <f>ROUND(J12/$S$13,0)</f>
        <v>0</v>
      </c>
      <c r="Q12" s="14" t="e">
        <f>J12/P12</f>
        <v>#DIV/0!</v>
      </c>
      <c r="R12" s="14" t="s">
        <v>30</v>
      </c>
      <c r="S12" s="13">
        <v>1007</v>
      </c>
    </row>
    <row r="13" spans="1:24">
      <c r="A13" s="20">
        <v>105</v>
      </c>
      <c r="B13" s="75">
        <v>5.1387461459403906E-2</v>
      </c>
      <c r="C13" s="75">
        <v>1.0849391201764457E-2</v>
      </c>
      <c r="D13" s="75">
        <v>4.6685340802987856E-2</v>
      </c>
      <c r="E13" s="75">
        <v>1.0265042598528574E-2</v>
      </c>
      <c r="F13" s="69">
        <v>7.76</v>
      </c>
      <c r="G13" s="69">
        <v>23</v>
      </c>
      <c r="H13" s="51">
        <v>101200</v>
      </c>
      <c r="I13" s="51">
        <v>502</v>
      </c>
      <c r="J13" s="20">
        <f>SQRT((0.75*PI()*$S$9*$S$8*(SQRT(($S$10/(2*H13))^2 +((9*$S$11*B13)/(1000*$S$8*$S$9))) - ($S$10/(2*H13)))^3 * ((B13-D13)/((I13/(F13/1000))*B13)))^2)</f>
        <v>2.4614632380738494E-20</v>
      </c>
      <c r="K13" s="20">
        <f>J13* ((1.5*(C13/B13)) + ((C13+E13)/(B13+D13))  + (C13/B13))</f>
        <v>1.8291535791794827E-20</v>
      </c>
      <c r="L13" s="20">
        <v>2.1554409370576588E-20</v>
      </c>
      <c r="M13" s="20"/>
      <c r="N13" s="20"/>
      <c r="O13" s="20"/>
      <c r="P13" s="14">
        <f>ROUND(J13/$S$13,0)</f>
        <v>0</v>
      </c>
      <c r="Q13" s="14" t="e">
        <f>J13/P13</f>
        <v>#DIV/0!</v>
      </c>
      <c r="R13" s="14"/>
      <c r="S13" s="10">
        <v>-1.5446290293821779E-19</v>
      </c>
    </row>
    <row r="14" spans="1:24">
      <c r="A14" s="20">
        <v>98</v>
      </c>
      <c r="B14" s="75">
        <v>2.3449999999999999E-2</v>
      </c>
      <c r="C14" s="75">
        <v>2.3509999999999998E-3</v>
      </c>
      <c r="D14" s="75">
        <v>0.14011000000000001</v>
      </c>
      <c r="E14" s="75">
        <v>1.4206999999999999E-2</v>
      </c>
      <c r="F14" s="69">
        <v>0.5</v>
      </c>
      <c r="G14" s="69">
        <v>23</v>
      </c>
      <c r="H14" s="51">
        <v>107000</v>
      </c>
      <c r="I14" s="51">
        <v>499</v>
      </c>
      <c r="J14" s="20">
        <f>SQRT((0.75*PI()*$S$9*$S$8*(SQRT(($S$10/(2*H14))^2 +((9*$S$11*B14)/(1000*$S$8*$S$9))) - ($S$10/(2*H14)))^3 * ((B14-D14)/((I14/(F14/1000))*B14)))^2)</f>
        <v>2.5442086022056105E-20</v>
      </c>
      <c r="K14" s="20">
        <f>J14* ((1.5*(C14/B14)) + ((C14+E14)/(B14+D14))  + (C14/B14))</f>
        <v>8.9524258682849023E-21</v>
      </c>
      <c r="L14" s="20">
        <v>8.2745364131761196E-22</v>
      </c>
      <c r="M14" s="20"/>
      <c r="N14" s="20"/>
      <c r="O14" s="20"/>
      <c r="P14" s="14">
        <f>ROUND(J14/$S$13,0)</f>
        <v>0</v>
      </c>
      <c r="Q14" s="14" t="e">
        <f>J14/P14</f>
        <v>#DIV/0!</v>
      </c>
      <c r="R14" s="14"/>
      <c r="S14" s="21"/>
      <c r="T14" s="21"/>
    </row>
    <row r="15" spans="1:24">
      <c r="A15" s="20">
        <v>99</v>
      </c>
      <c r="B15" s="75">
        <v>3.6027000000000003E-2</v>
      </c>
      <c r="C15" s="75">
        <v>3.6150000000000002E-3</v>
      </c>
      <c r="D15" s="75">
        <v>0.149089</v>
      </c>
      <c r="E15" s="75">
        <v>1.533E-2</v>
      </c>
      <c r="F15" s="69">
        <v>0.5</v>
      </c>
      <c r="G15" s="69">
        <v>23.1</v>
      </c>
      <c r="H15" s="51">
        <v>107000</v>
      </c>
      <c r="I15" s="51">
        <v>499</v>
      </c>
      <c r="J15" s="20">
        <f>SQRT((0.75*PI()*$S$9*$S$8*(SQRT(($S$10/(2*H15))^2 +((9*$S$11*B15)/(1000*$S$8*$S$9))) - ($S$10/(2*H15)))^3 * ((B15-D15)/((I15/(F15/1000))*B15)))^2)</f>
        <v>3.160885051476154E-20</v>
      </c>
      <c r="K15" s="20">
        <f>J15* ((1.5*(C15/B15)) + ((C15+E15)/(B15+D15))  + (C15/B15))</f>
        <v>1.1164080409590659E-20</v>
      </c>
      <c r="L15" s="20">
        <v>6.1667644927054344E-21</v>
      </c>
      <c r="M15" s="20"/>
      <c r="N15" s="20"/>
      <c r="O15" s="20"/>
      <c r="P15" s="14">
        <f>ROUND(J15/$S$13,0)</f>
        <v>0</v>
      </c>
      <c r="Q15" s="14" t="e">
        <f>J15/P15</f>
        <v>#DIV/0!</v>
      </c>
      <c r="R15" s="14"/>
    </row>
    <row r="16" spans="1:24">
      <c r="A16" s="20">
        <v>23</v>
      </c>
      <c r="B16" s="75">
        <v>0.14809329877823027</v>
      </c>
      <c r="C16" s="75">
        <v>3.1842629372015825E-2</v>
      </c>
      <c r="D16" s="75">
        <v>0.1427042454513022</v>
      </c>
      <c r="E16" s="75">
        <v>2.9918460862333855E-2</v>
      </c>
      <c r="F16" s="69">
        <v>7.68</v>
      </c>
      <c r="G16" s="69">
        <v>22.9</v>
      </c>
      <c r="H16" s="51">
        <v>91000</v>
      </c>
      <c r="I16" s="51">
        <v>507</v>
      </c>
      <c r="J16" s="20">
        <f>SQRT((0.75*PI()*$S$9*$S$8*(SQRT(($S$10/(2*H16))^2 +((9*$S$11*B16)/(1000*$S$8*$S$9))) - ($S$10/(2*H16)))^3 * ((B16-D16)/((I16/(F16/1000))*B16)))^2)</f>
        <v>4.8989150464642525E-20</v>
      </c>
      <c r="K16" s="20">
        <f>J16* ((1.5*(C16/B16)) + ((C16+E16)/(B16+D16))  + (C16/B16))</f>
        <v>3.6738363656618228E-20</v>
      </c>
      <c r="L16" s="20">
        <v>1.7380299949880985E-20</v>
      </c>
      <c r="M16" s="20"/>
      <c r="N16" s="20"/>
      <c r="O16" s="20"/>
      <c r="P16" s="14">
        <f>ROUND(J16/$S$13,0)</f>
        <v>0</v>
      </c>
      <c r="Q16" s="14" t="e">
        <f>J16/P16</f>
        <v>#DIV/0!</v>
      </c>
      <c r="R16" s="21"/>
    </row>
    <row r="17" spans="1:17">
      <c r="A17" s="20">
        <v>15</v>
      </c>
      <c r="B17" s="75">
        <v>0.11753643629525151</v>
      </c>
      <c r="C17" s="75">
        <v>1.35688159409234E-2</v>
      </c>
      <c r="D17" s="75">
        <v>0.12493753123438281</v>
      </c>
      <c r="E17" s="75">
        <v>9.9132350495054287E-3</v>
      </c>
      <c r="F17" s="69">
        <v>9</v>
      </c>
      <c r="G17" s="69">
        <v>22.8</v>
      </c>
      <c r="H17" s="51">
        <v>101100</v>
      </c>
      <c r="I17" s="51">
        <v>500</v>
      </c>
      <c r="J17" s="20">
        <f>SQRT((0.75*PI()*$S$9*$S$8*(SQRT(($S$10/(2*H17))^2 +((9*$S$11*B17)/(1000*$S$8*$S$9))) - ($S$10/(2*H17)))^3 * ((B17-D17)/((I17/(F17/1000))*B17)))^2)</f>
        <v>7.1163032976912478E-20</v>
      </c>
      <c r="K17" s="20">
        <f>J17* ((1.5*(C17/B17)) + ((C17+E17)/(B17+D17))  + (C17/B17))</f>
        <v>2.7429955534525744E-20</v>
      </c>
      <c r="L17" s="20">
        <v>2.2173882512269952E-20</v>
      </c>
      <c r="M17" s="20"/>
      <c r="N17" s="20"/>
      <c r="O17" s="20"/>
      <c r="P17" s="14">
        <f>ROUND(J17/$S$13,0)</f>
        <v>0</v>
      </c>
      <c r="Q17" s="14" t="e">
        <f>J17/P17</f>
        <v>#DIV/0!</v>
      </c>
    </row>
    <row r="18" spans="1:17">
      <c r="A18" s="20">
        <v>101</v>
      </c>
      <c r="B18" s="75">
        <v>3.3646000000000002E-2</v>
      </c>
      <c r="C18" s="75">
        <v>3.3760000000000001E-3</v>
      </c>
      <c r="D18" s="75">
        <v>0.44301400000000002</v>
      </c>
      <c r="E18" s="75">
        <v>4.6264E-2</v>
      </c>
      <c r="F18" s="69">
        <v>0.5</v>
      </c>
      <c r="G18" s="69">
        <v>23.4</v>
      </c>
      <c r="H18" s="51">
        <v>107000</v>
      </c>
      <c r="I18" s="51">
        <v>500</v>
      </c>
      <c r="J18" s="20">
        <f>SQRT((0.75*PI()*$S$9*$S$8*(SQRT(($S$10/(2*H18))^2 +((9*$S$11*B18)/(1000*$S$8*$S$9))) - ($S$10/(2*H18)))^3 * ((B18-D18)/((I18/(F18/1000))*B18)))^2)</f>
        <v>1.0984131219523785E-19</v>
      </c>
      <c r="K18" s="20">
        <f>J18* ((1.5*(C18/B18)) + ((C18+E18)/(B18+D18))  + (C18/B18))</f>
        <v>3.8992388516474114E-20</v>
      </c>
      <c r="L18" s="20">
        <v>3.8678279218325374E-20</v>
      </c>
      <c r="M18" s="20"/>
      <c r="N18" s="20"/>
      <c r="O18" s="20"/>
      <c r="P18" s="14">
        <f>ROUND(J18/$S$13,0)</f>
        <v>-1</v>
      </c>
      <c r="Q18" s="14">
        <f>J18/P18</f>
        <v>-1.0984131219523785E-19</v>
      </c>
    </row>
    <row r="19" spans="1:17">
      <c r="A19" s="20">
        <v>154</v>
      </c>
      <c r="B19" s="75">
        <v>0.188</v>
      </c>
      <c r="C19" s="75">
        <v>8.9999999999999993E-3</v>
      </c>
      <c r="D19" s="75">
        <v>0.17699999999999999</v>
      </c>
      <c r="E19" s="75">
        <v>7.0000000000000001E-3</v>
      </c>
      <c r="F19" s="69">
        <v>7.5</v>
      </c>
      <c r="G19" s="69">
        <v>18</v>
      </c>
      <c r="H19" s="51">
        <v>101500</v>
      </c>
      <c r="I19" s="51">
        <v>510</v>
      </c>
      <c r="J19" s="20">
        <f>SQRT((0.75*PI()*$S$9*$S$8*(SQRT(($S$10/(2*H19))^2 +((9*$S$11*B19)/(1000*$S$8*$S$9))) - ($S$10/(2*H19)))^3 * ((B19-D19)/((I19/(F19/1000))*B19)))^2)</f>
        <v>1.1121628772742515E-19</v>
      </c>
      <c r="K19" s="20">
        <f>J19* ((1.5*(C19/B19)) + ((C19+E19)/(B19+D19))  + (C19/B19))</f>
        <v>1.8185694497895278E-20</v>
      </c>
      <c r="L19" s="20">
        <v>1.3749755321873009E-21</v>
      </c>
      <c r="M19" s="20"/>
      <c r="N19" s="20"/>
      <c r="O19" s="20"/>
      <c r="P19" s="14">
        <f>ROUND(J19/$S$13,0)</f>
        <v>-1</v>
      </c>
      <c r="Q19" s="14">
        <f>J19/P19</f>
        <v>-1.1121628772742515E-19</v>
      </c>
    </row>
    <row r="20" spans="1:17">
      <c r="A20" s="20">
        <v>153</v>
      </c>
      <c r="B20" s="75">
        <v>0.17699999999999999</v>
      </c>
      <c r="C20" s="75">
        <v>8.9999999999999993E-3</v>
      </c>
      <c r="D20" s="75">
        <v>0.16500000000000001</v>
      </c>
      <c r="E20" s="75">
        <v>7.0000000000000001E-3</v>
      </c>
      <c r="F20" s="69">
        <v>7.5</v>
      </c>
      <c r="G20" s="69">
        <v>18</v>
      </c>
      <c r="H20" s="51">
        <v>101500</v>
      </c>
      <c r="I20" s="51">
        <v>509</v>
      </c>
      <c r="J20" s="20">
        <f>SQRT((0.75*PI()*$S$9*$S$8*(SQRT(($S$10/(2*H20))^2 +((9*$S$11*B20)/(1000*$S$8*$S$9))) - ($S$10/(2*H20)))^3 * ((B20-D20)/((I20/(F20/1000))*B20)))^2)</f>
        <v>1.1772100199862741E-19</v>
      </c>
      <c r="K20" s="20">
        <f>J20* ((1.5*(C20/B20)) + ((C20+E20)/(B20+D20))  + (C20/B20))</f>
        <v>2.0471949450549288E-20</v>
      </c>
      <c r="L20" s="20">
        <v>6.5047142712022541E-21</v>
      </c>
      <c r="M20" s="20"/>
      <c r="N20" s="20"/>
      <c r="O20" s="20"/>
      <c r="P20" s="14">
        <f>ROUND(J20/$S$13,0)</f>
        <v>-1</v>
      </c>
      <c r="Q20" s="14">
        <f>J20/P20</f>
        <v>-1.1772100199862741E-19</v>
      </c>
    </row>
    <row r="21" spans="1:17">
      <c r="A21" s="20">
        <v>106</v>
      </c>
      <c r="B21" s="75">
        <v>2.319109461966605E-2</v>
      </c>
      <c r="C21" s="75">
        <v>5.6112427158312699E-3</v>
      </c>
      <c r="D21" s="75">
        <v>6.0679611650485438E-2</v>
      </c>
      <c r="E21" s="75">
        <v>1.4510796490664182E-2</v>
      </c>
      <c r="F21" s="69">
        <v>7.76</v>
      </c>
      <c r="G21" s="69">
        <v>23</v>
      </c>
      <c r="H21" s="51">
        <v>101200</v>
      </c>
      <c r="I21" s="51">
        <v>499</v>
      </c>
      <c r="J21" s="20">
        <f>SQRT((0.75*PI()*$S$9*$S$8*(SQRT(($S$10/(2*H21))^2 +((9*$S$11*B21)/(1000*$S$8*$S$9))) - ($S$10/(2*H21)))^3 * ((B21-D21)/((I21/(F21/1000))*B21)))^2)</f>
        <v>1.2480453545243678E-19</v>
      </c>
      <c r="K21" s="20">
        <f>J21* ((1.5*(C21/B21)) + ((C21+E21)/(B21+D21))  + (C21/B21))</f>
        <v>1.0543603647934526E-19</v>
      </c>
      <c r="L21" s="20">
        <v>7.0835334538093701E-21</v>
      </c>
      <c r="M21" s="20"/>
      <c r="N21" s="20"/>
      <c r="O21" s="20"/>
      <c r="P21" s="14">
        <f>ROUND(J21/$S$13,0)</f>
        <v>-1</v>
      </c>
      <c r="Q21" s="14">
        <f>J21/P21</f>
        <v>-1.2480453545243678E-19</v>
      </c>
    </row>
    <row r="22" spans="1:17">
      <c r="A22" s="20">
        <v>130</v>
      </c>
      <c r="B22" s="75">
        <v>1.943106E-2</v>
      </c>
      <c r="C22" s="75">
        <v>4.8872500000000001E-3</v>
      </c>
      <c r="D22" s="75">
        <v>7.0224720000000004E-2</v>
      </c>
      <c r="E22" s="75">
        <v>0.70884689000000001</v>
      </c>
      <c r="F22" s="69">
        <v>7.54</v>
      </c>
      <c r="G22" s="69">
        <v>23</v>
      </c>
      <c r="H22" s="51">
        <v>101200</v>
      </c>
      <c r="I22" s="51">
        <v>499</v>
      </c>
      <c r="J22" s="20">
        <f>SQRT((0.75*PI()*$S$9*$S$8*(SQRT(($S$10/(2*H22))^2 +((9*$S$11*B22)/(1000*$S$8*$S$9))) - ($S$10/(2*H22)))^3 * ((B22-D22)/((I22/(F22/1000))*B22)))^2)</f>
        <v>1.4784448329736284E-19</v>
      </c>
      <c r="K22" s="20">
        <f>J22* ((1.5*(C22/B22)) + ((C22+E22)/(B22+D22))  + (C22/B22))</f>
        <v>1.2699279871304073E-18</v>
      </c>
      <c r="L22" s="20">
        <v>2.3039947844926064E-20</v>
      </c>
      <c r="M22" s="20"/>
      <c r="N22" s="20"/>
      <c r="O22" s="20"/>
      <c r="P22" s="14">
        <f>ROUND(J22/$S$13,0)</f>
        <v>-1</v>
      </c>
      <c r="Q22" s="14">
        <f>J22/P22</f>
        <v>-1.4784448329736284E-19</v>
      </c>
    </row>
    <row r="23" spans="1:17">
      <c r="A23" s="20">
        <v>155</v>
      </c>
      <c r="B23" s="75">
        <v>0.247</v>
      </c>
      <c r="C23" s="75">
        <v>8.0000000000000002E-3</v>
      </c>
      <c r="D23" s="75">
        <v>0.23300000000000001</v>
      </c>
      <c r="E23" s="75">
        <v>1.6E-2</v>
      </c>
      <c r="F23" s="69">
        <v>7.5</v>
      </c>
      <c r="G23" s="69">
        <v>18</v>
      </c>
      <c r="H23" s="51">
        <v>101500</v>
      </c>
      <c r="I23" s="51">
        <v>510</v>
      </c>
      <c r="J23" s="20">
        <f>SQRT((0.75*PI()*$S$9*$S$8*(SQRT(($S$10/(2*H23))^2 +((9*$S$11*B23)/(1000*$S$8*$S$9))) - ($S$10/(2*H23)))^3 * ((B23-D23)/((I23/(F23/1000))*B23)))^2)</f>
        <v>1.6359540116728507E-19</v>
      </c>
      <c r="K23" s="20">
        <f>J23* ((1.5*(C23/B23)) + ((C23+E23)/(B23+D23))  + (C23/B23))</f>
        <v>2.1426361245998672E-20</v>
      </c>
      <c r="L23" s="20">
        <v>1.5750917869922225E-20</v>
      </c>
      <c r="M23" s="20"/>
      <c r="N23" s="20"/>
      <c r="O23" s="20"/>
      <c r="P23" s="14">
        <f>ROUND(J23/$S$13,0)</f>
        <v>-1</v>
      </c>
      <c r="Q23" s="14">
        <f>J23/P23</f>
        <v>-1.6359540116728507E-19</v>
      </c>
    </row>
    <row r="24" spans="1:17">
      <c r="A24" s="20">
        <v>169</v>
      </c>
      <c r="B24" s="75">
        <v>7.4394021365537896E-2</v>
      </c>
      <c r="C24" s="75">
        <v>1.2906682647670998E-2</v>
      </c>
      <c r="D24" s="75">
        <v>5.39804264965483E-2</v>
      </c>
      <c r="E24" s="75">
        <v>9.3651105450205108E-3</v>
      </c>
      <c r="F24" s="69">
        <v>10</v>
      </c>
      <c r="G24" s="69">
        <v>21</v>
      </c>
      <c r="H24" s="51">
        <v>101500</v>
      </c>
      <c r="I24" s="51">
        <v>500</v>
      </c>
      <c r="J24" s="20">
        <f>SQRT((0.75*PI()*$S$9*$S$8*(SQRT(($S$10/(2*H24))^2 +((9*$S$11*B24)/(1000*$S$8*$S$9))) - ($S$10/(2*H24)))^3 * ((B24-D24)/((I24/(F24/1000))*B24)))^2)</f>
        <v>1.6994053808078978E-19</v>
      </c>
      <c r="K24" s="20">
        <f>J24* ((1.5*(C24/B24)) + ((C24+E24)/(B24+D24))  + (C24/B24))</f>
        <v>1.0319095456906414E-19</v>
      </c>
      <c r="L24" s="20">
        <v>6.3451369135047094E-21</v>
      </c>
      <c r="M24" s="20"/>
      <c r="N24" s="20"/>
      <c r="O24" s="20"/>
      <c r="P24" s="14">
        <f>ROUND(J24/$S$13,0)</f>
        <v>-1</v>
      </c>
      <c r="Q24" s="14">
        <f>J24/P24</f>
        <v>-1.6994053808078978E-19</v>
      </c>
    </row>
    <row r="25" spans="1:17">
      <c r="A25" s="20">
        <v>107</v>
      </c>
      <c r="B25" s="75">
        <v>1.736714136853074E-2</v>
      </c>
      <c r="C25" s="75">
        <v>4.1906558991233883E-3</v>
      </c>
      <c r="D25" s="75">
        <v>8.5324232081911255E-2</v>
      </c>
      <c r="E25" s="75">
        <v>1.8986936008867226E-2</v>
      </c>
      <c r="F25" s="69">
        <v>7.76</v>
      </c>
      <c r="G25" s="69">
        <v>23</v>
      </c>
      <c r="H25" s="51">
        <v>101200</v>
      </c>
      <c r="I25" s="51">
        <v>500</v>
      </c>
      <c r="J25" s="20">
        <f>SQRT((0.75*PI()*$S$9*$S$8*(SQRT(($S$10/(2*H25))^2 +((9*$S$11*B25)/(1000*$S$8*$S$9))) - ($S$10/(2*H25)))^3 * ((B25-D25)/((I25/(F25/1000))*B25)))^2)</f>
        <v>1.8984411103635405E-19</v>
      </c>
      <c r="K25" s="20">
        <f>J25* ((1.5*(C25/B25)) + ((C25+E25)/(B25+D25))  + (C25/B25))</f>
        <v>1.5737058611173985E-19</v>
      </c>
      <c r="L25" s="20">
        <v>1.9903572955564272E-20</v>
      </c>
      <c r="M25" s="20"/>
      <c r="N25" s="20"/>
      <c r="O25" s="20"/>
      <c r="P25" s="14">
        <f>ROUND(J25/$S$13,0)</f>
        <v>-1</v>
      </c>
      <c r="Q25" s="14">
        <f>J25/P25</f>
        <v>-1.8984411103635405E-19</v>
      </c>
    </row>
    <row r="26" spans="1:17">
      <c r="A26" s="20">
        <v>134</v>
      </c>
      <c r="B26" s="79">
        <v>1.6361916727887976E-2</v>
      </c>
      <c r="C26" s="79">
        <v>8.3199841598106256E-4</v>
      </c>
      <c r="D26" s="79">
        <v>9.2928709751139663E-2</v>
      </c>
      <c r="E26" s="79">
        <v>5.0784505942195355E-3</v>
      </c>
      <c r="F26" s="80">
        <v>7.76</v>
      </c>
      <c r="G26" s="80">
        <v>23.2</v>
      </c>
      <c r="H26" s="81">
        <v>100700</v>
      </c>
      <c r="I26" s="81">
        <v>502</v>
      </c>
      <c r="J26" s="20">
        <f>SQRT((0.75*PI()*$S$9*$S$8*(SQRT(($S$10/(2*H26))^2 +((9*$S$11*B26)/(1000*$S$8*$S$9))) - ($S$10/(2*H26)))^3 * ((B26-D26)/((I26/(F26/1000))*B26)))^2)</f>
        <v>2.0522852793449144E-19</v>
      </c>
      <c r="K26" s="20">
        <f>J26* ((1.5*(C26/B26)) + ((C26+E26)/(B26+D26))  + (C26/B26))</f>
        <v>3.7188299462596288E-20</v>
      </c>
      <c r="L26" s="20">
        <v>1.5384416898137388E-20</v>
      </c>
      <c r="M26" s="20"/>
      <c r="N26" s="20"/>
      <c r="O26" s="20"/>
      <c r="P26" s="14">
        <f>ROUND(J26/$S$13,0)</f>
        <v>-1</v>
      </c>
      <c r="Q26" s="14">
        <f>J26/P26</f>
        <v>-2.0522852793449144E-19</v>
      </c>
    </row>
    <row r="27" spans="1:17">
      <c r="A27" s="20">
        <v>127</v>
      </c>
      <c r="B27" s="75">
        <v>2.4613869999999999E-2</v>
      </c>
      <c r="C27" s="75">
        <v>5.87018E-3</v>
      </c>
      <c r="D27" s="75">
        <v>8.727907E-2</v>
      </c>
      <c r="E27" s="75">
        <v>3.3135820000000003E-2</v>
      </c>
      <c r="F27" s="69">
        <v>7.54</v>
      </c>
      <c r="G27" s="69">
        <v>23</v>
      </c>
      <c r="H27" s="51">
        <v>101200</v>
      </c>
      <c r="I27" s="51">
        <v>499</v>
      </c>
      <c r="J27" s="20">
        <f>SQRT((0.75*PI()*$S$9*$S$8*(SQRT(($S$10/(2*H27))^2 +((9*$S$11*B27)/(1000*$S$8*$S$9))) - ($S$10/(2*H27)))^3 * ((B27-D27)/((I27/(F27/1000))*B27)))^2)</f>
        <v>2.099693455123716E-19</v>
      </c>
      <c r="K27" s="20">
        <f>J27* ((1.5*(C27/B27)) + ((C27+E27)/(B27+D27))  + (C27/B27))</f>
        <v>1.9838490108875178E-19</v>
      </c>
      <c r="L27" s="20">
        <v>4.7408175778801657E-21</v>
      </c>
      <c r="M27" s="20"/>
      <c r="N27" s="20"/>
      <c r="O27" s="20"/>
      <c r="P27" s="14">
        <f>ROUND(J27/$S$13,0)</f>
        <v>-1</v>
      </c>
      <c r="Q27" s="14">
        <f>J27/P27</f>
        <v>-2.099693455123716E-19</v>
      </c>
    </row>
    <row r="28" spans="1:17">
      <c r="A28" s="20">
        <v>104</v>
      </c>
      <c r="B28" s="75">
        <v>1.1345586566825504E-2</v>
      </c>
      <c r="C28" s="75">
        <v>2.2716917600560079E-3</v>
      </c>
      <c r="D28" s="75">
        <v>0.11363636363636363</v>
      </c>
      <c r="E28" s="75">
        <v>2.2985537190082644E-2</v>
      </c>
      <c r="F28" s="69">
        <v>7.76</v>
      </c>
      <c r="G28" s="69">
        <v>23</v>
      </c>
      <c r="H28" s="51">
        <v>101200</v>
      </c>
      <c r="I28" s="51">
        <v>502</v>
      </c>
      <c r="J28" s="20">
        <f>SQRT((0.75*PI()*$S$9*$S$8*(SQRT(($S$10/(2*H28))^2 +((9*$S$11*B28)/(1000*$S$8*$S$9))) - ($S$10/(2*H28)))^3 * ((B28-D28)/((I28/(F28/1000))*B28)))^2)</f>
        <v>2.1867665152213124E-19</v>
      </c>
      <c r="K28" s="20">
        <f>J28* ((1.5*(C28/B28)) + ((C28+E28)/(B28+D28))  + (C28/B28))</f>
        <v>1.5365408774468708E-19</v>
      </c>
      <c r="L28" s="20">
        <v>8.7073060097596344E-21</v>
      </c>
      <c r="M28" s="20"/>
      <c r="N28" s="20"/>
      <c r="O28" s="20"/>
      <c r="P28" s="14">
        <f>ROUND(J28/$S$13,0)</f>
        <v>-1</v>
      </c>
      <c r="Q28" s="14">
        <f>J28/P28</f>
        <v>-2.1867665152213124E-19</v>
      </c>
    </row>
    <row r="29" spans="1:17">
      <c r="A29" s="20">
        <v>17</v>
      </c>
      <c r="B29" s="75">
        <v>0.11665888940737286</v>
      </c>
      <c r="C29" s="75">
        <v>1.0512874756195507E-2</v>
      </c>
      <c r="D29" s="75">
        <v>0.1404494382022472</v>
      </c>
      <c r="E29" s="75">
        <v>1.1859128397772744E-2</v>
      </c>
      <c r="F29" s="69">
        <v>9</v>
      </c>
      <c r="G29" s="69">
        <v>22.8</v>
      </c>
      <c r="H29" s="51">
        <v>101100</v>
      </c>
      <c r="I29" s="51">
        <v>500</v>
      </c>
      <c r="J29" s="20">
        <f>SQRT((0.75*PI()*$S$9*$S$8*(SQRT(($S$10/(2*H29))^2 +((9*$S$11*B29)/(1000*$S$8*$S$9))) - ($S$10/(2*H29)))^3 * ((B29-D29)/((I29/(F29/1000))*B29)))^2)</f>
        <v>2.2782489848631849E-19</v>
      </c>
      <c r="K29" s="20">
        <f>J29* ((1.5*(C29/B29)) + ((C29+E29)/(B29+D29))  + (C29/B29))</f>
        <v>7.1150815023717152E-20</v>
      </c>
      <c r="L29" s="20">
        <v>9.1482469641872535E-21</v>
      </c>
      <c r="M29" s="20"/>
      <c r="N29" s="20"/>
      <c r="O29" s="20"/>
      <c r="P29" s="14">
        <f>ROUND(J29/$S$13,0)</f>
        <v>-1</v>
      </c>
      <c r="Q29" s="14">
        <f>J29/P29</f>
        <v>-2.2782489848631849E-19</v>
      </c>
    </row>
    <row r="30" spans="1:17">
      <c r="A30" s="20">
        <v>55</v>
      </c>
      <c r="B30" s="75">
        <v>9.7409302326201916E-2</v>
      </c>
      <c r="C30" s="75">
        <v>1.0044514855833168E-3</v>
      </c>
      <c r="D30" s="75">
        <v>0.12795445779770559</v>
      </c>
      <c r="E30" s="75">
        <v>1.6042355583154953E-2</v>
      </c>
      <c r="F30" s="69">
        <v>7.7400000000000011</v>
      </c>
      <c r="G30" s="69">
        <v>23</v>
      </c>
      <c r="H30" s="51">
        <v>100800</v>
      </c>
      <c r="I30" s="51">
        <v>500</v>
      </c>
      <c r="J30" s="20">
        <f>SQRT((0.75*PI()*$S$9*$S$8*(SQRT(($S$10/(2*H30))^2 +((9*$S$11*B30)/(1000*$S$8*$S$9))) - ($S$10/(2*H30)))^3 * ((B30-D30)/((I30/(F30/1000))*B30)))^2)</f>
        <v>2.2801897607082058E-19</v>
      </c>
      <c r="K30" s="20">
        <f>J30* ((1.5*(C30/B30)) + ((C30+E30)/(B30+D30))  + (C30/B30))</f>
        <v>2.3125785726061814E-20</v>
      </c>
      <c r="L30" s="20">
        <v>1.9407758450209396E-22</v>
      </c>
      <c r="M30" s="20"/>
      <c r="N30" s="20"/>
      <c r="O30" s="20"/>
      <c r="P30" s="14">
        <f>ROUND(J30/$S$13,0)</f>
        <v>-1</v>
      </c>
      <c r="Q30" s="14">
        <f>J30/P30</f>
        <v>-2.2801897607082058E-19</v>
      </c>
    </row>
    <row r="31" spans="1:17">
      <c r="A31" s="20">
        <v>128</v>
      </c>
      <c r="B31" s="75">
        <v>1.516428E-2</v>
      </c>
      <c r="C31" s="75">
        <v>4.0295599999999997E-3</v>
      </c>
      <c r="D31" s="75">
        <v>0.10851872</v>
      </c>
      <c r="E31" s="75">
        <v>3.1464190000000003E-2</v>
      </c>
      <c r="F31" s="69">
        <v>7.54</v>
      </c>
      <c r="G31" s="69">
        <v>23</v>
      </c>
      <c r="H31" s="51">
        <v>101200</v>
      </c>
      <c r="I31" s="51">
        <v>499</v>
      </c>
      <c r="J31" s="20">
        <f>SQRT((0.75*PI()*$S$9*$S$8*(SQRT(($S$10/(2*H31))^2 +((9*$S$11*B31)/(1000*$S$8*$S$9))) - ($S$10/(2*H31)))^3 * ((B31-D31)/((I31/(F31/1000))*B31)))^2)</f>
        <v>2.337271139828702E-19</v>
      </c>
      <c r="K31" s="20">
        <f>J31* ((1.5*(C31/B31)) + ((C31+E31)/(B31+D31))  + (C31/B31))</f>
        <v>2.2234256518856164E-19</v>
      </c>
      <c r="L31" s="20">
        <v>5.7081379120496119E-21</v>
      </c>
      <c r="M31" s="20"/>
      <c r="N31" s="20"/>
      <c r="O31" s="20"/>
      <c r="P31" s="14">
        <f>ROUND(J31/$S$13,0)</f>
        <v>-2</v>
      </c>
      <c r="Q31" s="14">
        <f>J31/P31</f>
        <v>-1.168635569914351E-19</v>
      </c>
    </row>
    <row r="32" spans="1:17">
      <c r="A32" s="20">
        <v>145</v>
      </c>
      <c r="B32" s="75">
        <v>9.09767316017316E-3</v>
      </c>
      <c r="C32" s="75">
        <v>1E-3</v>
      </c>
      <c r="D32" s="75">
        <v>0.13824044353662096</v>
      </c>
      <c r="E32" s="75">
        <v>5.9976905802013605E-2</v>
      </c>
      <c r="F32" s="69">
        <v>7.7</v>
      </c>
      <c r="G32" s="69">
        <v>22</v>
      </c>
      <c r="H32" s="51">
        <v>101500</v>
      </c>
      <c r="I32" s="51">
        <v>501</v>
      </c>
      <c r="J32" s="20">
        <f>SQRT((0.75*PI()*$S$9*$S$8*(SQRT(($S$10/(2*H32))^2 +((9*$S$11*B32)/(1000*$S$8*$S$9))) - ($S$10/(2*H32)))^3 * ((B32-D32)/((I32/(F32/1000))*B32)))^2)</f>
        <v>2.385481580802355E-19</v>
      </c>
      <c r="K32" s="20">
        <f>J32* ((1.5*(C32/B32)) + ((C32+E32)/(B32+D32))  + (C32/B32))</f>
        <v>1.6427678638976734E-19</v>
      </c>
      <c r="L32" s="20">
        <v>4.8210440973653056E-21</v>
      </c>
      <c r="M32" s="20"/>
      <c r="N32" s="20"/>
      <c r="O32" s="20"/>
      <c r="P32" s="14">
        <f>ROUND(J32/$S$13,0)</f>
        <v>-2</v>
      </c>
      <c r="Q32" s="14">
        <f>J32/P32</f>
        <v>-1.1927407904011775E-19</v>
      </c>
    </row>
    <row r="33" spans="1:17">
      <c r="A33" s="20">
        <v>151</v>
      </c>
      <c r="B33" s="75">
        <v>0.24</v>
      </c>
      <c r="C33" s="75">
        <v>7.0000000000000001E-3</v>
      </c>
      <c r="D33" s="75">
        <v>0.22</v>
      </c>
      <c r="E33" s="75">
        <v>6.0000000000000001E-3</v>
      </c>
      <c r="F33" s="69">
        <v>7.5</v>
      </c>
      <c r="G33" s="69">
        <v>22</v>
      </c>
      <c r="H33" s="51">
        <v>101400</v>
      </c>
      <c r="I33" s="51">
        <v>490</v>
      </c>
      <c r="J33" s="20">
        <f>SQRT((0.75*PI()*$S$9*$S$8*(SQRT(($S$10/(2*H33))^2 +((9*$S$11*B33)/(1000*$S$8*$S$9))) - ($S$10/(2*H33)))^3 * ((B33-D33)/((I33/(F33/1000))*B33)))^2)</f>
        <v>2.3956503203466424E-19</v>
      </c>
      <c r="K33" s="20">
        <f>J33* ((1.5*(C33/B33)) + ((C33+E33)/(B33+D33))  + (C33/B33))</f>
        <v>2.4238599708579706E-20</v>
      </c>
      <c r="L33" s="20">
        <v>1.016873954428743E-21</v>
      </c>
      <c r="M33" s="20"/>
      <c r="N33" s="20"/>
      <c r="O33" s="20"/>
      <c r="P33" s="14">
        <f>ROUND(J33/$S$13,0)</f>
        <v>-2</v>
      </c>
      <c r="Q33" s="14">
        <f>J33/P33</f>
        <v>-1.1978251601733212E-19</v>
      </c>
    </row>
    <row r="34" spans="1:17">
      <c r="A34" s="20">
        <v>69</v>
      </c>
      <c r="B34" s="75">
        <v>1.3638843426077471E-2</v>
      </c>
      <c r="C34" s="75">
        <v>6.8380235180388405E-3</v>
      </c>
      <c r="D34" s="75">
        <v>0.11644154634373545</v>
      </c>
      <c r="E34" s="75">
        <v>2.35594819430455E-2</v>
      </c>
      <c r="F34" s="69">
        <v>7.95</v>
      </c>
      <c r="G34" s="69">
        <v>23.5</v>
      </c>
      <c r="H34" s="51">
        <v>91800</v>
      </c>
      <c r="I34" s="51">
        <v>497</v>
      </c>
      <c r="J34" s="20">
        <f>SQRT((0.75*PI()*$S$9*$S$8*(SQRT(($S$10/(2*H34))^2 +((9*$S$11*B34)/(1000*$S$8*$S$9))) - ($S$10/(2*H34)))^3 * ((B34-D34)/((I34/(F34/1000))*B34)))^2)</f>
        <v>2.4898474964304368E-19</v>
      </c>
      <c r="K34" s="20">
        <f>J34* ((1.5*(C34/B34)) + ((C34+E34)/(B34+D34))  + (C34/B34))</f>
        <v>3.702632718222258E-19</v>
      </c>
      <c r="L34" s="20">
        <v>9.4197176083794369E-21</v>
      </c>
      <c r="M34" s="20"/>
      <c r="N34" s="20"/>
      <c r="O34" s="20"/>
      <c r="P34" s="14">
        <f>ROUND(J34/$S$13,0)</f>
        <v>-2</v>
      </c>
      <c r="Q34" s="14">
        <f>J34/P34</f>
        <v>-1.2449237482152184E-19</v>
      </c>
    </row>
    <row r="35" spans="1:17">
      <c r="A35" s="20">
        <v>152</v>
      </c>
      <c r="B35" s="75">
        <v>0.14599999999999999</v>
      </c>
      <c r="C35" s="75">
        <v>7.0000000000000001E-3</v>
      </c>
      <c r="D35" s="75">
        <v>0.11700000000000001</v>
      </c>
      <c r="E35" s="75">
        <v>5.0000000000000001E-3</v>
      </c>
      <c r="F35" s="69">
        <v>7.5</v>
      </c>
      <c r="G35" s="69">
        <v>20</v>
      </c>
      <c r="H35" s="51">
        <v>101400</v>
      </c>
      <c r="I35" s="51">
        <v>504</v>
      </c>
      <c r="J35" s="20">
        <f>SQRT((0.75*PI()*$S$9*$S$8*(SQRT(($S$10/(2*H35))^2 +((9*$S$11*B35)/(1000*$S$8*$S$9))) - ($S$10/(2*H35)))^3 * ((B35-D35)/((I35/(F35/1000))*B35)))^2)</f>
        <v>2.5916662751656052E-19</v>
      </c>
      <c r="K35" s="20">
        <f>J35* ((1.5*(C35/B35)) + ((C35+E35)/(B35+D35))  + (C35/B35))</f>
        <v>4.2889586294962861E-20</v>
      </c>
      <c r="L35" s="20">
        <v>1.0181877873516838E-20</v>
      </c>
      <c r="M35" s="20"/>
      <c r="N35" s="20"/>
      <c r="O35" s="20"/>
      <c r="P35" s="14">
        <f>ROUND(J35/$S$13,0)</f>
        <v>-2</v>
      </c>
      <c r="Q35" s="14">
        <f>J35/P35</f>
        <v>-1.2958331375828026E-19</v>
      </c>
    </row>
    <row r="36" spans="1:17">
      <c r="A36" s="20">
        <v>144</v>
      </c>
      <c r="B36" s="75">
        <v>7.8125E-3</v>
      </c>
      <c r="C36" s="75">
        <v>1E-3</v>
      </c>
      <c r="D36" s="75">
        <v>0.16949152542372881</v>
      </c>
      <c r="E36" s="75">
        <v>5.9976905802013605E-2</v>
      </c>
      <c r="F36" s="69">
        <v>7.7</v>
      </c>
      <c r="G36" s="69">
        <v>22</v>
      </c>
      <c r="H36" s="51">
        <v>101500</v>
      </c>
      <c r="I36" s="51">
        <v>501</v>
      </c>
      <c r="J36" s="20">
        <f>SQRT((0.75*PI()*$S$9*$S$8*(SQRT(($S$10/(2*H36))^2 +((9*$S$11*B36)/(1000*$S$8*$S$9))) - ($S$10/(2*H36)))^3 * ((B36-D36)/((I36/(F36/1000))*B36)))^2)</f>
        <v>2.7039367197275616E-19</v>
      </c>
      <c r="K36" s="20">
        <f>J36* ((1.5*(C36/B36)) + ((C36+E36)/(B36+D36))  + (C36/B36))</f>
        <v>1.7951748735560816E-19</v>
      </c>
      <c r="L36" s="20">
        <v>1.1227044456195645E-20</v>
      </c>
      <c r="M36" s="20"/>
      <c r="N36" s="20"/>
      <c r="O36" s="20"/>
      <c r="P36" s="14">
        <f>ROUND(J36/$S$13,0)</f>
        <v>-2</v>
      </c>
      <c r="Q36" s="14">
        <f>J36/P36</f>
        <v>-1.3519683598637808E-19</v>
      </c>
    </row>
    <row r="37" spans="1:17">
      <c r="A37" s="20">
        <v>110</v>
      </c>
      <c r="B37" s="75">
        <v>2.5422005287777102E-2</v>
      </c>
      <c r="C37" s="75">
        <v>0.26945269511930087</v>
      </c>
      <c r="D37" s="75">
        <v>0.1060220525869381</v>
      </c>
      <c r="E37" s="75">
        <v>0.41908332914569646</v>
      </c>
      <c r="F37" s="69">
        <v>7.8</v>
      </c>
      <c r="G37" s="69">
        <v>23</v>
      </c>
      <c r="H37" s="51">
        <v>101000</v>
      </c>
      <c r="I37" s="51">
        <v>503</v>
      </c>
      <c r="J37" s="20">
        <f>SQRT((0.75*PI()*$S$9*$S$8*(SQRT(($S$10/(2*H37))^2 +((9*$S$11*B37)/(1000*$S$8*$S$9))) - ($S$10/(2*H37)))^3 * ((B37-D37)/((I37/(F37/1000))*B37)))^2)</f>
        <v>2.8238007465334306E-19</v>
      </c>
      <c r="K37" s="20">
        <f>J37* ((1.5*(C37/B37)) + ((C37+E37)/(B37+D37))  + (C37/B37))</f>
        <v>8.9616766984035688E-18</v>
      </c>
      <c r="L37" s="20">
        <v>1.1986402680586891E-20</v>
      </c>
      <c r="M37" s="20"/>
      <c r="N37" s="20"/>
      <c r="O37" s="20"/>
      <c r="P37" s="14">
        <f>ROUND(J37/$S$13,0)</f>
        <v>-2</v>
      </c>
      <c r="Q37" s="14">
        <f>J37/P37</f>
        <v>-1.4119003732667153E-19</v>
      </c>
    </row>
    <row r="38" spans="1:17">
      <c r="A38" s="20">
        <v>1</v>
      </c>
      <c r="B38" s="75">
        <v>3.8629925315477827E-2</v>
      </c>
      <c r="C38" s="75">
        <v>1.1755347326163255E-2</v>
      </c>
      <c r="D38" s="75">
        <v>0.11325028312570781</v>
      </c>
      <c r="E38" s="75">
        <v>3.4462826476022494E-2</v>
      </c>
      <c r="F38" s="69">
        <v>6.75</v>
      </c>
      <c r="G38" s="69">
        <v>22.8</v>
      </c>
      <c r="H38" s="51">
        <v>88900</v>
      </c>
      <c r="I38" s="51">
        <v>500</v>
      </c>
      <c r="J38" s="20">
        <f>SQRT((0.75*PI()*$S$9*$S$8*(SQRT(($S$10/(2*H38))^2 +((9*$S$11*B38)/(1000*$S$8*$S$9))) - ($S$10/(2*H38)))^3 * ((B38-D38)/((I38/(F38/1000))*B38)))^2)</f>
        <v>2.8447954102542753E-19</v>
      </c>
      <c r="K38" s="20">
        <f>J38* ((1.5*(C38/B38)) + ((C38+E38)/(B38+D38))  + (C38/B38))</f>
        <v>3.0299166374793077E-19</v>
      </c>
      <c r="L38" s="20">
        <v>2.0994663720844786E-21</v>
      </c>
      <c r="M38" s="20"/>
      <c r="N38" s="20"/>
      <c r="O38" s="20"/>
      <c r="P38" s="14">
        <f>ROUND(J38/$S$13,0)</f>
        <v>-2</v>
      </c>
      <c r="Q38" s="14">
        <f>J38/P38</f>
        <v>-1.4223977051271377E-19</v>
      </c>
    </row>
    <row r="39" spans="1:17">
      <c r="A39" s="20">
        <v>64</v>
      </c>
      <c r="B39" s="75">
        <v>3.8629925315477827E-2</v>
      </c>
      <c r="C39" s="75">
        <v>1.1755347326163255E-2</v>
      </c>
      <c r="D39" s="75">
        <v>0.11325028312570781</v>
      </c>
      <c r="E39" s="75">
        <v>3.4462826476022494E-2</v>
      </c>
      <c r="F39" s="69">
        <v>6.75</v>
      </c>
      <c r="G39" s="69">
        <v>22.8</v>
      </c>
      <c r="H39" s="51">
        <v>88900</v>
      </c>
      <c r="I39" s="51">
        <v>500</v>
      </c>
      <c r="J39" s="20">
        <f>SQRT((0.75*PI()*$S$9*$S$8*(SQRT(($S$10/(2*H39))^2 +((9*$S$11*B39)/(1000*$S$8*$S$9))) - ($S$10/(2*H39)))^3 * ((B39-D39)/((I39/(F39/1000))*B39)))^2)</f>
        <v>2.8447954102542753E-19</v>
      </c>
      <c r="K39" s="20">
        <f>J39* ((1.5*(C39/B39)) + ((C39+E39)/(B39+D39))  + (C39/B39))</f>
        <v>3.0299166374793077E-19</v>
      </c>
      <c r="L39" s="20">
        <v>0</v>
      </c>
      <c r="M39" s="20"/>
      <c r="N39" s="20"/>
      <c r="O39" s="20"/>
      <c r="P39" s="14">
        <f>ROUND(J39/$S$13,0)</f>
        <v>-2</v>
      </c>
      <c r="Q39" s="14">
        <f>J39/P39</f>
        <v>-1.4223977051271377E-19</v>
      </c>
    </row>
    <row r="40" spans="1:17">
      <c r="A40" s="20">
        <v>80</v>
      </c>
      <c r="B40" s="75">
        <v>1.2254901960784314E-2</v>
      </c>
      <c r="C40" s="75">
        <v>6.1424692425990001E-3</v>
      </c>
      <c r="D40" s="75">
        <v>0.14384349827387802</v>
      </c>
      <c r="E40" s="75">
        <v>2.8944978451679867E-2</v>
      </c>
      <c r="F40" s="69">
        <v>7.95</v>
      </c>
      <c r="G40" s="69">
        <v>23.1</v>
      </c>
      <c r="H40" s="51">
        <v>91200</v>
      </c>
      <c r="I40" s="51">
        <v>497</v>
      </c>
      <c r="J40" s="20">
        <f>SQRT((0.75*PI()*$S$9*$S$8*(SQRT(($S$10/(2*H40))^2 +((9*$S$11*B40)/(1000*$S$8*$S$9))) - ($S$10/(2*H40)))^3 * ((B40-D40)/((I40/(F40/1000))*B40)))^2)</f>
        <v>2.9717711464688427E-19</v>
      </c>
      <c r="K40" s="20">
        <f>J40* ((1.5*(C40/B40)) + ((C40+E40)/(B40+D40))  + (C40/B40))</f>
        <v>4.3918066656437299E-19</v>
      </c>
      <c r="L40" s="20">
        <v>1.2697573621456735E-20</v>
      </c>
      <c r="M40" s="20"/>
      <c r="N40" s="20"/>
      <c r="O40" s="20"/>
      <c r="P40" s="14">
        <f>ROUND(J40/$S$13,0)</f>
        <v>-2</v>
      </c>
      <c r="Q40" s="14">
        <f>J40/P40</f>
        <v>-1.4858855732344213E-19</v>
      </c>
    </row>
    <row r="41" spans="1:17">
      <c r="A41" s="20">
        <v>113</v>
      </c>
      <c r="B41" s="75">
        <v>1.2578616352201259E-2</v>
      </c>
      <c r="C41" s="75">
        <v>3.9555397333966222E-4</v>
      </c>
      <c r="D41" s="75">
        <v>0.14285714285714288</v>
      </c>
      <c r="E41" s="75">
        <v>5.1020408163265314E-2</v>
      </c>
      <c r="F41" s="69">
        <v>7.86</v>
      </c>
      <c r="G41" s="69">
        <v>23</v>
      </c>
      <c r="H41" s="51">
        <v>100700</v>
      </c>
      <c r="I41" s="51">
        <v>504</v>
      </c>
      <c r="J41" s="20">
        <f>SQRT((0.75*PI()*$S$9*$S$8*(SQRT(($S$10/(2*H41))^2 +((9*$S$11*B41)/(1000*$S$8*$S$9))) - ($S$10/(2*H41)))^3 * ((B41-D41)/((I41/(F41/1000))*B41)))^2)</f>
        <v>2.9943558064236036E-19</v>
      </c>
      <c r="K41" s="20">
        <f>J41* ((1.5*(C41/B41)) + ((C41+E41)/(B41+D41))  + (C41/B41))</f>
        <v>1.2258961003192572E-19</v>
      </c>
      <c r="L41" s="20">
        <v>2.258465995476093E-21</v>
      </c>
      <c r="M41" s="20"/>
      <c r="N41" s="20"/>
      <c r="O41" s="20"/>
      <c r="P41" s="14">
        <f>ROUND(J41/$S$13,0)</f>
        <v>-2</v>
      </c>
      <c r="Q41" s="14">
        <f>J41/P41</f>
        <v>-1.4971779032118018E-19</v>
      </c>
    </row>
    <row r="42" spans="1:17">
      <c r="A42" s="20">
        <v>109</v>
      </c>
      <c r="B42" s="75">
        <v>3.236507808075087E-2</v>
      </c>
      <c r="C42" s="75">
        <v>0.23428482548749191</v>
      </c>
      <c r="D42" s="75">
        <v>0.10883084577114426</v>
      </c>
      <c r="E42" s="75">
        <v>0.4831048142469016</v>
      </c>
      <c r="F42" s="69">
        <v>7.8</v>
      </c>
      <c r="G42" s="69">
        <v>23</v>
      </c>
      <c r="H42" s="51">
        <v>101000</v>
      </c>
      <c r="I42" s="51">
        <v>503</v>
      </c>
      <c r="J42" s="20">
        <f>SQRT((0.75*PI()*$S$9*$S$8*(SQRT(($S$10/(2*H42))^2 +((9*$S$11*B42)/(1000*$S$8*$S$9))) - ($S$10/(2*H42)))^3 * ((B42-D42)/((I42/(F42/1000))*B42)))^2)</f>
        <v>3.0842735807579312E-19</v>
      </c>
      <c r="K42" s="20">
        <f>J42* ((1.5*(C42/B42)) + ((C42+E42)/(B42+D42))  + (C42/B42))</f>
        <v>7.1486825269220012E-18</v>
      </c>
      <c r="L42" s="20">
        <v>8.9917774334327552E-21</v>
      </c>
      <c r="M42" s="20"/>
      <c r="N42" s="20"/>
      <c r="O42" s="20"/>
      <c r="P42" s="14">
        <f>ROUND(J42/$S$13,0)</f>
        <v>-2</v>
      </c>
      <c r="Q42" s="14">
        <f>J42/P42</f>
        <v>-1.5421367903789656E-19</v>
      </c>
    </row>
    <row r="43" spans="1:17">
      <c r="A43" s="20">
        <v>173</v>
      </c>
      <c r="B43" s="75">
        <v>6.4758508639218976E-2</v>
      </c>
      <c r="C43" s="75">
        <v>6.8767000000000003E-3</v>
      </c>
      <c r="D43" s="75">
        <v>0.10611206424562851</v>
      </c>
      <c r="E43" s="75">
        <v>1.1267900000000001E-2</v>
      </c>
      <c r="F43" s="69">
        <v>10</v>
      </c>
      <c r="G43" s="69">
        <v>20</v>
      </c>
      <c r="H43" s="51">
        <v>101500</v>
      </c>
      <c r="I43" s="51">
        <v>502</v>
      </c>
      <c r="J43" s="20">
        <f>SQRT((0.75*PI()*$S$9*$S$8*(SQRT(($S$10/(2*H43))^2 +((9*$S$11*B43)/(1000*$S$8*$S$9))) - ($S$10/(2*H43)))^3 * ((B43-D43)/((I43/(F43/1000))*B43)))^2)</f>
        <v>3.1755405879411331E-19</v>
      </c>
      <c r="K43" s="20">
        <f>J43* ((1.5*(C43/B43)) + ((C43+E43)/(B43+D43))  + (C43/B43))</f>
        <v>1.1802338372593278E-19</v>
      </c>
      <c r="L43" s="20">
        <v>9.1267007183201944E-21</v>
      </c>
      <c r="M43" s="20"/>
      <c r="N43" s="20"/>
      <c r="O43" s="20"/>
      <c r="P43" s="14">
        <f>ROUND(J43/$S$13,0)</f>
        <v>-2</v>
      </c>
      <c r="Q43" s="14">
        <f>J43/P43</f>
        <v>-1.5877702939705666E-19</v>
      </c>
    </row>
    <row r="44" spans="1:17">
      <c r="A44" s="20">
        <v>70</v>
      </c>
      <c r="B44" s="75">
        <v>1.4012143858010277E-2</v>
      </c>
      <c r="C44" s="75">
        <v>7.0257059465548954E-3</v>
      </c>
      <c r="D44" s="75">
        <v>0.1431297709923664</v>
      </c>
      <c r="E44" s="75">
        <v>2.8826509692624191E-2</v>
      </c>
      <c r="F44" s="69">
        <v>7.95</v>
      </c>
      <c r="G44" s="69">
        <v>23.4</v>
      </c>
      <c r="H44" s="51">
        <v>91600</v>
      </c>
      <c r="I44" s="51">
        <v>497</v>
      </c>
      <c r="J44" s="20">
        <f>SQRT((0.75*PI()*$S$9*$S$8*(SQRT(($S$10/(2*H44))^2 +((9*$S$11*B44)/(1000*$S$8*$S$9))) - ($S$10/(2*H44)))^3 * ((B44-D44)/((I44/(F44/1000))*B44)))^2)</f>
        <v>3.1791838641621085E-19</v>
      </c>
      <c r="K44" s="20">
        <f>J44* ((1.5*(C44/B44)) + ((C44+E44)/(B44+D44))  + (C44/B44))</f>
        <v>4.7104532461042638E-19</v>
      </c>
      <c r="L44" s="20">
        <v>3.64327622097536E-22</v>
      </c>
      <c r="M44" s="20"/>
      <c r="N44" s="20"/>
      <c r="O44" s="20"/>
      <c r="P44" s="14">
        <f>ROUND(J44/$S$13,0)</f>
        <v>-2</v>
      </c>
      <c r="Q44" s="14">
        <f>J44/P44</f>
        <v>-1.5895919320810542E-19</v>
      </c>
    </row>
    <row r="45" spans="1:17">
      <c r="A45" s="20">
        <v>133</v>
      </c>
      <c r="B45" s="75">
        <v>2.882082E-2</v>
      </c>
      <c r="C45" s="75">
        <v>1.3466850000000001E-2</v>
      </c>
      <c r="D45" s="75">
        <v>0.11760753</v>
      </c>
      <c r="E45" s="75">
        <v>5.4953439999999999E-2</v>
      </c>
      <c r="F45" s="69">
        <v>7.54</v>
      </c>
      <c r="G45" s="69">
        <v>23</v>
      </c>
      <c r="H45" s="51">
        <v>101200</v>
      </c>
      <c r="I45" s="51">
        <v>502</v>
      </c>
      <c r="J45" s="20">
        <f>SQRT((0.75*PI()*$S$9*$S$8*(SQRT(($S$10/(2*H45))^2 +((9*$S$11*B45)/(1000*$S$8*$S$9))) - ($S$10/(2*H45)))^3 * ((B45-D45)/((I45/(F45/1000))*B45)))^2)</f>
        <v>3.2438387164169751E-19</v>
      </c>
      <c r="K45" s="20">
        <f>J45* ((1.5*(C45/B45)) + ((C45+E45)/(B45+D45))  + (C45/B45))</f>
        <v>5.305019712112035E-19</v>
      </c>
      <c r="L45" s="20">
        <v>6.4654852254866646E-21</v>
      </c>
      <c r="M45" s="20"/>
      <c r="N45" s="20"/>
      <c r="O45" s="20"/>
      <c r="P45" s="14">
        <f>ROUND(J45/$S$13,0)</f>
        <v>-2</v>
      </c>
      <c r="Q45" s="14">
        <f>J45/P45</f>
        <v>-1.6219193582084876E-19</v>
      </c>
    </row>
    <row r="46" spans="1:17">
      <c r="A46" s="20">
        <v>10</v>
      </c>
      <c r="B46" s="75">
        <v>4.127455836222553E-2</v>
      </c>
      <c r="C46" s="75">
        <v>1.2500638690860082E-2</v>
      </c>
      <c r="D46" s="75">
        <v>0.1030502885408079</v>
      </c>
      <c r="E46" s="75">
        <v>1.3312964703997661E-2</v>
      </c>
      <c r="F46" s="69">
        <v>9</v>
      </c>
      <c r="G46" s="69">
        <v>22.8</v>
      </c>
      <c r="H46" s="51">
        <v>101100</v>
      </c>
      <c r="I46" s="51">
        <v>500</v>
      </c>
      <c r="J46" s="20">
        <f>SQRT((0.75*PI()*$S$9*$S$8*(SQRT(($S$10/(2*H46))^2 +((9*$S$11*B46)/(1000*$S$8*$S$9))) - ($S$10/(2*H46)))^3 * ((B46-D46)/((I46/(F46/1000))*B46)))^2)</f>
        <v>3.3260166661337345E-19</v>
      </c>
      <c r="K46" s="20">
        <f>J46* ((1.5*(C46/B46)) + ((C46+E46)/(B46+D46))  + (C46/B46))</f>
        <v>3.1132225719146493E-19</v>
      </c>
      <c r="L46" s="20">
        <v>8.2177949716759331E-21</v>
      </c>
      <c r="M46" s="20"/>
      <c r="N46" s="20"/>
      <c r="O46" s="20"/>
      <c r="P46" s="14">
        <f>ROUND(J46/$S$13,0)</f>
        <v>-2</v>
      </c>
      <c r="Q46" s="14">
        <f>J46/P46</f>
        <v>-1.6630083330668672E-19</v>
      </c>
    </row>
    <row r="47" spans="1:17">
      <c r="A47" s="20">
        <v>136</v>
      </c>
      <c r="B47" s="79">
        <v>3.0092637807919043E-2</v>
      </c>
      <c r="C47" s="79">
        <v>1.5499226385654145E-3</v>
      </c>
      <c r="D47" s="79">
        <v>0.11713154606451459</v>
      </c>
      <c r="E47" s="79">
        <v>6.5427727718069166E-3</v>
      </c>
      <c r="F47" s="80">
        <v>7.76</v>
      </c>
      <c r="G47" s="80">
        <v>23</v>
      </c>
      <c r="H47" s="81">
        <v>100700</v>
      </c>
      <c r="I47" s="81">
        <v>503</v>
      </c>
      <c r="J47" s="20">
        <f>SQRT((0.75*PI()*$S$9*$S$8*(SQRT(($S$10/(2*H47))^2 +((9*$S$11*B47)/(1000*$S$8*$S$9))) - ($S$10/(2*H47)))^3 * ((B47-D47)/((I47/(F47/1000))*B47)))^2)</f>
        <v>3.3467117034500512E-19</v>
      </c>
      <c r="K47" s="20">
        <f>J47* ((1.5*(C47/B47)) + ((C47+E47)/(B47+D47))  + (C47/B47))</f>
        <v>6.1489512228563596E-20</v>
      </c>
      <c r="L47" s="20">
        <v>2.0695037316316752E-21</v>
      </c>
      <c r="M47" s="20"/>
      <c r="N47" s="20"/>
      <c r="O47" s="20"/>
      <c r="P47" s="14">
        <f>ROUND(J47/$S$13,0)</f>
        <v>-2</v>
      </c>
      <c r="Q47" s="14">
        <f>J47/P47</f>
        <v>-1.6733558517250256E-19</v>
      </c>
    </row>
    <row r="48" spans="1:17">
      <c r="A48" s="20">
        <v>13</v>
      </c>
      <c r="B48" s="75">
        <v>0.18436578171091447</v>
      </c>
      <c r="C48" s="75">
        <v>1.629407847100775E-2</v>
      </c>
      <c r="D48" s="75">
        <v>0.15644555694618273</v>
      </c>
      <c r="E48" s="75">
        <v>1.2360526499498533E-2</v>
      </c>
      <c r="F48" s="69">
        <v>9</v>
      </c>
      <c r="G48" s="69">
        <v>22.8</v>
      </c>
      <c r="H48" s="51">
        <v>101100</v>
      </c>
      <c r="I48" s="51">
        <v>500</v>
      </c>
      <c r="J48" s="20">
        <f>SQRT((0.75*PI()*$S$9*$S$8*(SQRT(($S$10/(2*H48))^2 +((9*$S$11*B48)/(1000*$S$8*$S$9))) - ($S$10/(2*H48)))^3 * ((B48-D48)/((I48/(F48/1000))*B48)))^2)</f>
        <v>3.418597740880948E-19</v>
      </c>
      <c r="K48" s="20">
        <f>J48* ((1.5*(C48/B48)) + ((C48+E48)/(B48+D48))  + (C48/B48))</f>
        <v>1.0427588711999597E-19</v>
      </c>
      <c r="L48" s="20">
        <v>7.1886037430896803E-21</v>
      </c>
      <c r="M48" s="20"/>
      <c r="N48" s="20"/>
      <c r="O48" s="20"/>
      <c r="P48" s="14">
        <f>ROUND(J48/$S$13,0)</f>
        <v>-2</v>
      </c>
      <c r="Q48" s="14">
        <f>J48/P48</f>
        <v>-1.709298870440474E-19</v>
      </c>
    </row>
    <row r="49" spans="1:17">
      <c r="A49" s="20">
        <v>74</v>
      </c>
      <c r="B49" s="75">
        <v>1.2565971349585323E-2</v>
      </c>
      <c r="C49" s="75">
        <v>6.2987760383885214E-3</v>
      </c>
      <c r="D49" s="75">
        <v>0.17253278122843341</v>
      </c>
      <c r="E49" s="75">
        <v>3.4723360444264759E-2</v>
      </c>
      <c r="F49" s="69">
        <v>7.95</v>
      </c>
      <c r="G49" s="69">
        <v>23.2</v>
      </c>
      <c r="H49" s="51">
        <v>91600</v>
      </c>
      <c r="I49" s="51">
        <v>497</v>
      </c>
      <c r="J49" s="20">
        <f>SQRT((0.75*PI()*$S$9*$S$8*(SQRT(($S$10/(2*H49))^2 +((9*$S$11*B49)/(1000*$S$8*$S$9))) - ($S$10/(2*H49)))^3 * ((B49-D49)/((I49/(F49/1000))*B49)))^2)</f>
        <v>3.6755547214546394E-19</v>
      </c>
      <c r="K49" s="20">
        <f>J49* ((1.5*(C49/B49)) + ((C49+E49)/(B49+D49))  + (C49/B49))</f>
        <v>5.4205775081055728E-19</v>
      </c>
      <c r="L49" s="20">
        <v>2.5695698057369138E-20</v>
      </c>
      <c r="M49" s="20"/>
      <c r="N49" s="20"/>
      <c r="O49" s="20"/>
      <c r="P49" s="14">
        <f>ROUND(J49/$S$13,0)</f>
        <v>-2</v>
      </c>
      <c r="Q49" s="14">
        <f>J49/P49</f>
        <v>-1.8377773607273197E-19</v>
      </c>
    </row>
    <row r="50" spans="1:17">
      <c r="A50" s="20">
        <v>112</v>
      </c>
      <c r="B50" s="75">
        <v>2.0224199699526175E-2</v>
      </c>
      <c r="C50" s="75">
        <v>0.23049507281513987</v>
      </c>
      <c r="D50" s="75">
        <v>0.14625992478061012</v>
      </c>
      <c r="E50" s="75">
        <v>0.25290227967079781</v>
      </c>
      <c r="F50" s="69">
        <v>7.8</v>
      </c>
      <c r="G50" s="69">
        <v>23</v>
      </c>
      <c r="H50" s="51">
        <v>101000</v>
      </c>
      <c r="I50" s="51">
        <v>503</v>
      </c>
      <c r="J50" s="20">
        <f>SQRT((0.75*PI()*$S$9*$S$8*(SQRT(($S$10/(2*H50))^2 +((9*$S$11*B50)/(1000*$S$8*$S$9))) - ($S$10/(2*H50)))^3 * ((B50-D50)/((I50/(F50/1000))*B50)))^2)</f>
        <v>3.854793018687805E-19</v>
      </c>
      <c r="K50" s="20">
        <f>J50* ((1.5*(C50/B50)) + ((C50+E50)/(B50+D50))  + (C50/B50))</f>
        <v>1.2102526679676613E-17</v>
      </c>
      <c r="L50" s="20">
        <v>1.7923829723316561E-20</v>
      </c>
      <c r="M50" s="20"/>
      <c r="N50" s="20"/>
      <c r="O50" s="20"/>
      <c r="P50" s="14">
        <f>ROUND(J50/$S$13,0)</f>
        <v>-2</v>
      </c>
      <c r="Q50" s="14">
        <f>J50/P50</f>
        <v>-1.9273965093439025E-19</v>
      </c>
    </row>
    <row r="51" spans="1:17">
      <c r="A51" s="20">
        <v>138</v>
      </c>
      <c r="B51" s="79">
        <v>8.7026104840229497E-3</v>
      </c>
      <c r="C51" s="79">
        <v>8.7800002746395405E-4</v>
      </c>
      <c r="D51" s="79">
        <v>0.23606023606023604</v>
      </c>
      <c r="E51" s="79">
        <v>2.9300426431073567E-2</v>
      </c>
      <c r="F51" s="80">
        <v>7.76</v>
      </c>
      <c r="G51" s="80">
        <v>22.7</v>
      </c>
      <c r="H51" s="81">
        <v>100700</v>
      </c>
      <c r="I51" s="81">
        <v>501</v>
      </c>
      <c r="J51" s="20">
        <f>SQRT((0.75*PI()*$S$9*$S$8*(SQRT(($S$10/(2*H51))^2 +((9*$S$11*B51)/(1000*$S$8*$S$9))) - ($S$10/(2*H51)))^3 * ((B51-D51)/((I51/(F51/1000))*B51)))^2)</f>
        <v>4.1024726292119158E-19</v>
      </c>
      <c r="K51" s="20">
        <f>J51* ((1.5*(C51/B51)) + ((C51+E51)/(B51+D51))  + (C51/B51))</f>
        <v>1.5405596033679465E-19</v>
      </c>
      <c r="L51" s="20">
        <v>2.4767961052411077E-20</v>
      </c>
      <c r="M51" s="20"/>
      <c r="N51" s="20"/>
      <c r="O51" s="20"/>
      <c r="P51" s="14">
        <f>ROUND(J51/$S$13,0)</f>
        <v>-3</v>
      </c>
      <c r="Q51" s="14">
        <f>J51/P51</f>
        <v>-1.3674908764039718E-19</v>
      </c>
    </row>
    <row r="52" spans="1:17">
      <c r="A52" s="20">
        <v>141</v>
      </c>
      <c r="B52" s="79">
        <v>1.8298646131597616E-2</v>
      </c>
      <c r="C52" s="79">
        <v>3.1060558515548817E-3</v>
      </c>
      <c r="D52" s="79">
        <v>0.16595201238390095</v>
      </c>
      <c r="E52" s="79">
        <v>3.2280655875883024E-2</v>
      </c>
      <c r="F52" s="80">
        <v>7.76</v>
      </c>
      <c r="G52" s="80">
        <v>22.9</v>
      </c>
      <c r="H52" s="81">
        <v>100700</v>
      </c>
      <c r="I52" s="81">
        <v>503</v>
      </c>
      <c r="J52" s="20">
        <f>SQRT((0.75*PI()*$S$9*$S$8*(SQRT(($S$10/(2*H52))^2 +((9*$S$11*B52)/(1000*$S$8*$S$9))) - ($S$10/(2*H52)))^3 * ((B52-D52)/((I52/(F52/1000))*B52)))^2)</f>
        <v>4.2276411202318429E-19</v>
      </c>
      <c r="K52" s="20">
        <f>J52* ((1.5*(C52/B52)) + ((C52+E52)/(B52+D52))  + (C52/B52))</f>
        <v>2.6059747004711947E-19</v>
      </c>
      <c r="L52" s="20">
        <v>1.2516849101992715E-20</v>
      </c>
      <c r="M52" s="20"/>
      <c r="N52" s="20"/>
      <c r="O52" s="20"/>
      <c r="P52" s="14">
        <f>ROUND(J52/$S$13,0)</f>
        <v>-3</v>
      </c>
      <c r="Q52" s="14">
        <f>J52/P52</f>
        <v>-1.4092137067439476E-19</v>
      </c>
    </row>
    <row r="53" spans="1:17">
      <c r="A53" s="20">
        <v>20</v>
      </c>
      <c r="B53" s="75">
        <v>3.6999999999999998E-2</v>
      </c>
      <c r="C53" s="75">
        <v>0.16</v>
      </c>
      <c r="D53" s="75">
        <v>0.13200000000000001</v>
      </c>
      <c r="E53" s="75">
        <v>0.13600000000000001</v>
      </c>
      <c r="F53" s="69">
        <v>8</v>
      </c>
      <c r="G53" s="69">
        <v>23</v>
      </c>
      <c r="H53" s="51">
        <v>91900</v>
      </c>
      <c r="I53" s="51">
        <v>495</v>
      </c>
      <c r="J53" s="20">
        <f>SQRT((0.75*PI()*$S$9*$S$8*(SQRT(($S$10/(2*H53))^2 +((9*$S$11*B53)/(1000*$S$8*$S$9))) - ($S$10/(2*H53)))^3 * ((B53-D53)/((I53/(F53/1000))*B53)))^2)</f>
        <v>4.2513598590220186E-19</v>
      </c>
      <c r="K53" s="20">
        <f>J53* ((1.5*(C53/B53)) + ((C53+E53)/(B53+D53))  + (C53/B53))</f>
        <v>5.3406815871725199E-18</v>
      </c>
      <c r="L53" s="20">
        <v>2.3718738790175711E-21</v>
      </c>
      <c r="M53" s="20"/>
      <c r="N53" s="20"/>
      <c r="O53" s="20"/>
      <c r="P53" s="14">
        <f>ROUND(J53/$S$13,0)</f>
        <v>-3</v>
      </c>
      <c r="Q53" s="14">
        <f>J53/P53</f>
        <v>-1.4171199530073395E-19</v>
      </c>
    </row>
    <row r="54" spans="1:17">
      <c r="A54" s="20">
        <v>14</v>
      </c>
      <c r="B54" s="75">
        <v>0.10499790004199917</v>
      </c>
      <c r="C54" s="75">
        <v>1.3252212031548001E-2</v>
      </c>
      <c r="D54" s="75">
        <v>0.1528117359413203</v>
      </c>
      <c r="E54" s="75">
        <v>1.137821055836183E-2</v>
      </c>
      <c r="F54" s="69">
        <v>9</v>
      </c>
      <c r="G54" s="69">
        <v>22.8</v>
      </c>
      <c r="H54" s="51">
        <v>101100</v>
      </c>
      <c r="I54" s="51">
        <v>500</v>
      </c>
      <c r="J54" s="20">
        <f>SQRT((0.75*PI()*$S$9*$S$8*(SQRT(($S$10/(2*H54))^2 +((9*$S$11*B54)/(1000*$S$8*$S$9))) - ($S$10/(2*H54)))^3 * ((B54-D54)/((I54/(F54/1000))*B54)))^2)</f>
        <v>4.324527694370833E-19</v>
      </c>
      <c r="K54" s="20">
        <f>J54* ((1.5*(C54/B54)) + ((C54+E54)/(B54+D54))  + (C54/B54))</f>
        <v>1.7776940403664908E-19</v>
      </c>
      <c r="L54" s="20">
        <v>7.3167835348814396E-21</v>
      </c>
      <c r="M54" s="20"/>
      <c r="N54" s="20"/>
      <c r="O54" s="20"/>
      <c r="P54" s="14">
        <f>ROUND(J54/$S$13,0)</f>
        <v>-3</v>
      </c>
      <c r="Q54" s="14">
        <f>J54/P54</f>
        <v>-1.4415092314569444E-19</v>
      </c>
    </row>
    <row r="55" spans="1:17">
      <c r="A55" s="20">
        <v>71</v>
      </c>
      <c r="B55" s="75">
        <v>1.3477088948787063E-2</v>
      </c>
      <c r="C55" s="75">
        <v>6.7567076670468828E-3</v>
      </c>
      <c r="D55" s="75">
        <v>0.19809825673534073</v>
      </c>
      <c r="E55" s="75">
        <v>3.988663012973033E-2</v>
      </c>
      <c r="F55" s="69">
        <v>7.95</v>
      </c>
      <c r="G55" s="69">
        <v>23.3</v>
      </c>
      <c r="H55" s="51">
        <v>91600</v>
      </c>
      <c r="I55" s="51">
        <v>497</v>
      </c>
      <c r="J55" s="20">
        <f>SQRT((0.75*PI()*$S$9*$S$8*(SQRT(($S$10/(2*H55))^2 +((9*$S$11*B55)/(1000*$S$8*$S$9))) - ($S$10/(2*H55)))^3 * ((B55-D55)/((I55/(F55/1000))*B55)))^2)</f>
        <v>4.4352241029172228E-19</v>
      </c>
      <c r="K55" s="20">
        <f>J55* ((1.5*(C55/B55)) + ((C55+E55)/(B55+D55))  + (C55/B55))</f>
        <v>6.5367513115509458E-19</v>
      </c>
      <c r="L55" s="20">
        <v>1.1069640854638978E-20</v>
      </c>
      <c r="M55" s="20"/>
      <c r="N55" s="20"/>
      <c r="O55" s="20"/>
      <c r="P55" s="14">
        <f>ROUND(J55/$S$13,0)</f>
        <v>-3</v>
      </c>
      <c r="Q55" s="14">
        <f>J55/P55</f>
        <v>-1.478408034305741E-19</v>
      </c>
    </row>
    <row r="56" spans="1:17">
      <c r="A56" s="20">
        <v>76</v>
      </c>
      <c r="B56" s="75">
        <v>1.315097317201473E-2</v>
      </c>
      <c r="C56" s="75">
        <v>6.5927813955444703E-3</v>
      </c>
      <c r="D56" s="75">
        <v>0.2040816326530612</v>
      </c>
      <c r="E56" s="75">
        <v>4.1084713738204381E-2</v>
      </c>
      <c r="F56" s="69">
        <v>7.95</v>
      </c>
      <c r="G56" s="69">
        <v>23.1</v>
      </c>
      <c r="H56" s="51">
        <v>91300</v>
      </c>
      <c r="I56" s="51">
        <v>497</v>
      </c>
      <c r="J56" s="20">
        <f>SQRT((0.75*PI()*$S$9*$S$8*(SQRT(($S$10/(2*H56))^2 +((9*$S$11*B56)/(1000*$S$8*$S$9))) - ($S$10/(2*H56)))^3 * ((B56-D56)/((I56/(F56/1000))*B56)))^2)</f>
        <v>4.5120209919123862E-19</v>
      </c>
      <c r="K56" s="20">
        <f>J56* ((1.5*(C56/B56)) + ((C56+E56)/(B56+D56))  + (C56/B56))</f>
        <v>6.6451440775268937E-19</v>
      </c>
      <c r="L56" s="20">
        <v>7.6796888995163439E-21</v>
      </c>
      <c r="M56" s="20"/>
      <c r="N56" s="20"/>
      <c r="O56" s="20"/>
      <c r="P56" s="14">
        <f>ROUND(J56/$S$13,0)</f>
        <v>-3</v>
      </c>
      <c r="Q56" s="14">
        <f>J56/P56</f>
        <v>-1.5040069973041287E-19</v>
      </c>
    </row>
    <row r="57" spans="1:17">
      <c r="A57" s="20">
        <v>46</v>
      </c>
      <c r="B57" s="75">
        <v>0.01</v>
      </c>
      <c r="C57" s="75">
        <v>0.01</v>
      </c>
      <c r="D57" s="75">
        <v>0.22</v>
      </c>
      <c r="E57" s="75">
        <v>0.01</v>
      </c>
      <c r="F57" s="69">
        <v>8.5</v>
      </c>
      <c r="G57" s="69">
        <v>23</v>
      </c>
      <c r="H57" s="51">
        <v>101000</v>
      </c>
      <c r="I57" s="51">
        <v>498</v>
      </c>
      <c r="J57" s="20">
        <f>SQRT((0.75*PI()*$S$9*$S$8*(SQRT(($S$10/(2*H57))^2 +((9*$S$11*B57)/(1000*$S$8*$S$9))) - ($S$10/(2*H57)))^3 * ((B57-D57)/((I57/(F57/1000))*B57)))^2)</f>
        <v>4.5718154362150063E-19</v>
      </c>
      <c r="K57" s="20">
        <f>J57* ((1.5*(C57/B57)) + ((C57+E57)/(B57+D57))  + (C57/B57))</f>
        <v>1.1827087758904038E-18</v>
      </c>
      <c r="L57" s="20">
        <v>5.9794444302620087E-21</v>
      </c>
      <c r="M57" s="20"/>
      <c r="N57" s="20"/>
      <c r="O57" s="20"/>
      <c r="P57" s="14">
        <f>ROUND(J57/$S$13,0)</f>
        <v>-3</v>
      </c>
      <c r="Q57" s="14">
        <f>J57/P57</f>
        <v>-1.5239384787383355E-19</v>
      </c>
    </row>
    <row r="58" spans="1:17">
      <c r="A58" s="20">
        <v>52</v>
      </c>
      <c r="B58" s="75">
        <v>0.01</v>
      </c>
      <c r="C58" s="75">
        <v>0.01</v>
      </c>
      <c r="D58" s="75">
        <v>0.22</v>
      </c>
      <c r="E58" s="75">
        <v>0.01</v>
      </c>
      <c r="F58" s="69">
        <v>8.5</v>
      </c>
      <c r="G58" s="69">
        <v>23</v>
      </c>
      <c r="H58" s="51">
        <v>101000</v>
      </c>
      <c r="I58" s="51">
        <v>498</v>
      </c>
      <c r="J58" s="20">
        <f>SQRT((0.75*PI()*$S$9*$S$8*(SQRT(($S$10/(2*H58))^2 +((9*$S$11*B58)/(1000*$S$8*$S$9))) - ($S$10/(2*H58)))^3 * ((B58-D58)/((I58/(F58/1000))*B58)))^2)</f>
        <v>4.5718154362150063E-19</v>
      </c>
      <c r="K58" s="20">
        <f>J58* ((1.5*(C58/B58)) + ((C58+E58)/(B58+D58))  + (C58/B58))</f>
        <v>1.1827087758904038E-18</v>
      </c>
      <c r="L58" s="20">
        <v>0</v>
      </c>
      <c r="M58" s="20"/>
      <c r="N58" s="20"/>
      <c r="O58" s="20"/>
      <c r="P58" s="14">
        <f>ROUND(J58/$S$13,0)</f>
        <v>-3</v>
      </c>
      <c r="Q58" s="14">
        <f>J58/P58</f>
        <v>-1.5239384787383355E-19</v>
      </c>
    </row>
    <row r="59" spans="1:17">
      <c r="A59" s="20">
        <v>19</v>
      </c>
      <c r="B59" s="75">
        <v>0.1231527093596059</v>
      </c>
      <c r="C59" s="75">
        <v>1.0188885947545075E-2</v>
      </c>
      <c r="D59" s="75">
        <v>0.16995241332426922</v>
      </c>
      <c r="E59" s="75">
        <v>1.0860912139344567E-2</v>
      </c>
      <c r="F59" s="69">
        <v>9</v>
      </c>
      <c r="G59" s="69">
        <v>22.8</v>
      </c>
      <c r="H59" s="51">
        <v>101100</v>
      </c>
      <c r="I59" s="51">
        <v>500</v>
      </c>
      <c r="J59" s="20">
        <f>SQRT((0.75*PI()*$S$9*$S$8*(SQRT(($S$10/(2*H59))^2 +((9*$S$11*B59)/(1000*$S$8*$S$9))) - ($S$10/(2*H59)))^3 * ((B59-D59)/((I59/(F59/1000))*B59)))^2)</f>
        <v>4.6149098546628723E-19</v>
      </c>
      <c r="K59" s="20">
        <f>J59* ((1.5*(C59/B59)) + ((C59+E59)/(B59+D59))  + (C59/B59))</f>
        <v>1.2859489350908654E-19</v>
      </c>
      <c r="L59" s="20">
        <v>4.3094418447866009E-21</v>
      </c>
      <c r="M59" s="20"/>
      <c r="N59" s="20"/>
      <c r="O59" s="20"/>
      <c r="P59" s="14">
        <f>ROUND(J59/$S$13,0)</f>
        <v>-3</v>
      </c>
      <c r="Q59" s="14">
        <f>J59/P59</f>
        <v>-1.538303284887624E-19</v>
      </c>
    </row>
    <row r="60" spans="1:17">
      <c r="A60" s="20">
        <v>24</v>
      </c>
      <c r="B60" s="75">
        <v>6.9002123142250529E-2</v>
      </c>
      <c r="C60" s="75">
        <v>1.4489139642215716E-2</v>
      </c>
      <c r="D60" s="75">
        <v>0.14345619068638268</v>
      </c>
      <c r="E60" s="75">
        <v>3.0005437679519267E-2</v>
      </c>
      <c r="F60" s="69">
        <v>7.68</v>
      </c>
      <c r="G60" s="69">
        <v>22.9</v>
      </c>
      <c r="H60" s="51">
        <v>91000</v>
      </c>
      <c r="I60" s="51">
        <v>487</v>
      </c>
      <c r="J60" s="20">
        <f>SQRT((0.75*PI()*$S$9*$S$8*(SQRT(($S$10/(2*H60))^2 +((9*$S$11*B60)/(1000*$S$8*$S$9))) - ($S$10/(2*H60)))^3 * ((B60-D60)/((I60/(F60/1000))*B60)))^2)</f>
        <v>4.6306696336572297E-19</v>
      </c>
      <c r="K60" s="20">
        <f>J60* ((1.5*(C60/B60)) + ((C60+E60)/(B60+D60))  + (C60/B60))</f>
        <v>3.4006711857289193E-19</v>
      </c>
      <c r="L60" s="20">
        <v>1.5759778994357382E-21</v>
      </c>
      <c r="M60" s="20"/>
      <c r="N60" s="20"/>
      <c r="O60" s="20"/>
      <c r="P60" s="14">
        <f>ROUND(J60/$S$13,0)</f>
        <v>-3</v>
      </c>
      <c r="Q60" s="14">
        <f>J60/P60</f>
        <v>-1.5435565445524098E-19</v>
      </c>
    </row>
    <row r="61" spans="1:17">
      <c r="A61" s="20">
        <v>131</v>
      </c>
      <c r="B61" s="75">
        <v>1.7872039999999999E-2</v>
      </c>
      <c r="C61" s="75">
        <v>4.3554199999999996E-3</v>
      </c>
      <c r="D61" s="75">
        <v>0.18570101999999999</v>
      </c>
      <c r="E61" s="75">
        <v>9.9040539999999996E-2</v>
      </c>
      <c r="F61" s="69">
        <v>7.54</v>
      </c>
      <c r="G61" s="69">
        <v>23</v>
      </c>
      <c r="H61" s="51">
        <v>101200</v>
      </c>
      <c r="I61" s="51">
        <v>499</v>
      </c>
      <c r="J61" s="20">
        <f>SQRT((0.75*PI()*$S$9*$S$8*(SQRT(($S$10/(2*H61))^2 +((9*$S$11*B61)/(1000*$S$8*$S$9))) - ($S$10/(2*H61)))^3 * ((B61-D61)/((I61/(F61/1000))*B61)))^2)</f>
        <v>4.6446418975319992E-19</v>
      </c>
      <c r="K61" s="20">
        <f>J61* ((1.5*(C61/B61)) + ((C61+E61)/(B61+D61))  + (C61/B61))</f>
        <v>5.1887916417017129E-19</v>
      </c>
      <c r="L61" s="20">
        <v>1.3972263874769436E-21</v>
      </c>
      <c r="M61" s="20"/>
      <c r="N61" s="20"/>
      <c r="O61" s="20"/>
      <c r="P61" s="14">
        <f>ROUND(J61/$S$13,0)</f>
        <v>-3</v>
      </c>
      <c r="Q61" s="14">
        <f>J61/P61</f>
        <v>-1.5482139658439996E-19</v>
      </c>
    </row>
    <row r="62" spans="1:17">
      <c r="A62" s="20">
        <v>132</v>
      </c>
      <c r="B62" s="75">
        <v>1.4798149999999999E-2</v>
      </c>
      <c r="C62" s="75">
        <v>7.6392200000000004E-3</v>
      </c>
      <c r="D62" s="75">
        <v>0.20399837000000001</v>
      </c>
      <c r="E62" s="75">
        <v>0.10530962000000001</v>
      </c>
      <c r="F62" s="69">
        <v>7.54</v>
      </c>
      <c r="G62" s="69">
        <v>23</v>
      </c>
      <c r="H62" s="51">
        <v>101200</v>
      </c>
      <c r="I62" s="51">
        <v>499</v>
      </c>
      <c r="J62" s="20">
        <f>SQRT((0.75*PI()*$S$9*$S$8*(SQRT(($S$10/(2*H62))^2 +((9*$S$11*B62)/(1000*$S$8*$S$9))) - ($S$10/(2*H62)))^3 * ((B62-D62)/((I62/(F62/1000))*B62)))^2)</f>
        <v>4.6662432748690443E-19</v>
      </c>
      <c r="K62" s="20">
        <f>J62* ((1.5*(C62/B62)) + ((C62+E62)/(B62+D62))  + (C62/B62))</f>
        <v>8.4309584419444235E-19</v>
      </c>
      <c r="L62" s="20">
        <v>2.1601377337045159E-21</v>
      </c>
      <c r="M62" s="20"/>
      <c r="N62" s="20"/>
      <c r="O62" s="20"/>
      <c r="P62" s="14">
        <f>ROUND(J62/$S$13,0)</f>
        <v>-3</v>
      </c>
      <c r="Q62" s="14">
        <f>J62/P62</f>
        <v>-1.555414424956348E-19</v>
      </c>
    </row>
    <row r="63" spans="1:17">
      <c r="A63" s="20">
        <v>34</v>
      </c>
      <c r="B63" s="75">
        <v>0.01</v>
      </c>
      <c r="C63" s="75">
        <v>0.01</v>
      </c>
      <c r="D63" s="75">
        <v>0.24</v>
      </c>
      <c r="E63" s="75">
        <v>0.01</v>
      </c>
      <c r="F63" s="69">
        <v>8.5</v>
      </c>
      <c r="G63" s="69">
        <v>23</v>
      </c>
      <c r="H63" s="51">
        <v>101000</v>
      </c>
      <c r="I63" s="51">
        <v>498</v>
      </c>
      <c r="J63" s="20">
        <f>SQRT((0.75*PI()*$S$9*$S$8*(SQRT(($S$10/(2*H63))^2 +((9*$S$11*B63)/(1000*$S$8*$S$9))) - ($S$10/(2*H63)))^3 * ((B63-D63)/((I63/(F63/1000))*B63)))^2)</f>
        <v>5.0072264301402462E-19</v>
      </c>
      <c r="K63" s="20">
        <f>J63* ((1.5*(C63/B63)) + ((C63+E63)/(B63+D63))  + (C63/B63))</f>
        <v>1.2918644189761835E-18</v>
      </c>
      <c r="L63" s="20">
        <v>3.409831552712019E-20</v>
      </c>
      <c r="M63" s="20"/>
      <c r="N63" s="20"/>
      <c r="O63" s="20"/>
      <c r="P63" s="14">
        <f>ROUND(J63/$S$13,0)</f>
        <v>-3</v>
      </c>
      <c r="Q63" s="14">
        <f>J63/P63</f>
        <v>-1.6690754767134153E-19</v>
      </c>
    </row>
    <row r="64" spans="1:17">
      <c r="A64" s="20">
        <v>44</v>
      </c>
      <c r="B64" s="75">
        <v>0.01</v>
      </c>
      <c r="C64" s="75">
        <v>0.01</v>
      </c>
      <c r="D64" s="75">
        <v>0.24</v>
      </c>
      <c r="E64" s="75">
        <v>0.01</v>
      </c>
      <c r="F64" s="69">
        <v>8.5</v>
      </c>
      <c r="G64" s="69">
        <v>23</v>
      </c>
      <c r="H64" s="51">
        <v>101000</v>
      </c>
      <c r="I64" s="51">
        <v>498</v>
      </c>
      <c r="J64" s="20">
        <f>SQRT((0.75*PI()*$S$9*$S$8*(SQRT(($S$10/(2*H64))^2 +((9*$S$11*B64)/(1000*$S$8*$S$9))) - ($S$10/(2*H64)))^3 * ((B64-D64)/((I64/(F64/1000))*B64)))^2)</f>
        <v>5.0072264301402462E-19</v>
      </c>
      <c r="K64" s="20">
        <f>J64* ((1.5*(C64/B64)) + ((C64+E64)/(B64+D64))  + (C64/B64))</f>
        <v>1.2918644189761835E-18</v>
      </c>
      <c r="L64" s="20">
        <v>0</v>
      </c>
      <c r="M64" s="20"/>
      <c r="N64" s="20"/>
      <c r="O64" s="20"/>
      <c r="P64" s="14">
        <f>ROUND(J64/$S$13,0)</f>
        <v>-3</v>
      </c>
      <c r="Q64" s="14">
        <f>J64/P64</f>
        <v>-1.6690754767134153E-19</v>
      </c>
    </row>
    <row r="65" spans="1:17">
      <c r="A65" s="20">
        <v>50</v>
      </c>
      <c r="B65" s="75">
        <v>0.01</v>
      </c>
      <c r="C65" s="75">
        <v>0.01</v>
      </c>
      <c r="D65" s="75">
        <v>0.24</v>
      </c>
      <c r="E65" s="75">
        <v>0.01</v>
      </c>
      <c r="F65" s="69">
        <v>8.5</v>
      </c>
      <c r="G65" s="69">
        <v>23</v>
      </c>
      <c r="H65" s="51">
        <v>101000</v>
      </c>
      <c r="I65" s="51">
        <v>498</v>
      </c>
      <c r="J65" s="20">
        <f>SQRT((0.75*PI()*$S$9*$S$8*(SQRT(($S$10/(2*H65))^2 +((9*$S$11*B65)/(1000*$S$8*$S$9))) - ($S$10/(2*H65)))^3 * ((B65-D65)/((I65/(F65/1000))*B65)))^2)</f>
        <v>5.0072264301402462E-19</v>
      </c>
      <c r="K65" s="20">
        <f>J65* ((1.5*(C65/B65)) + ((C65+E65)/(B65+D65))  + (C65/B65))</f>
        <v>1.2918644189761835E-18</v>
      </c>
      <c r="L65" s="20">
        <v>0</v>
      </c>
      <c r="M65" s="20"/>
      <c r="N65" s="20"/>
      <c r="O65" s="20"/>
      <c r="P65" s="14">
        <f>ROUND(J65/$S$13,0)</f>
        <v>-3</v>
      </c>
      <c r="Q65" s="14">
        <f>J65/P65</f>
        <v>-1.6690754767134153E-19</v>
      </c>
    </row>
    <row r="66" spans="1:17">
      <c r="A66" s="20">
        <v>51</v>
      </c>
      <c r="B66" s="75">
        <v>0.01</v>
      </c>
      <c r="C66" s="75">
        <v>0.01</v>
      </c>
      <c r="D66" s="75">
        <v>0.24</v>
      </c>
      <c r="E66" s="75">
        <v>0.01</v>
      </c>
      <c r="F66" s="69">
        <v>8.5</v>
      </c>
      <c r="G66" s="69">
        <v>23</v>
      </c>
      <c r="H66" s="51">
        <v>101000</v>
      </c>
      <c r="I66" s="51">
        <v>498</v>
      </c>
      <c r="J66" s="20">
        <f>SQRT((0.75*PI()*$S$9*$S$8*(SQRT(($S$10/(2*H66))^2 +((9*$S$11*B66)/(1000*$S$8*$S$9))) - ($S$10/(2*H66)))^3 * ((B66-D66)/((I66/(F66/1000))*B66)))^2)</f>
        <v>5.0072264301402462E-19</v>
      </c>
      <c r="K66" s="20">
        <f>J66* ((1.5*(C66/B66)) + ((C66+E66)/(B66+D66))  + (C66/B66))</f>
        <v>1.2918644189761835E-18</v>
      </c>
      <c r="L66" s="20">
        <v>0</v>
      </c>
      <c r="M66" s="20"/>
      <c r="N66" s="20"/>
      <c r="O66" s="20"/>
      <c r="P66" s="14">
        <f>ROUND(J66/$S$13,0)</f>
        <v>-3</v>
      </c>
      <c r="Q66" s="14">
        <f>J66/P66</f>
        <v>-1.6690754767134153E-19</v>
      </c>
    </row>
    <row r="67" spans="1:17">
      <c r="A67" s="20">
        <v>118</v>
      </c>
      <c r="B67" s="75">
        <v>1.266624445851805E-2</v>
      </c>
      <c r="C67" s="75">
        <v>4.0108437170734802E-4</v>
      </c>
      <c r="D67" s="75">
        <v>0.23255813953488375</v>
      </c>
      <c r="E67" s="75">
        <v>0.13520822065981614</v>
      </c>
      <c r="F67" s="69">
        <v>7.86</v>
      </c>
      <c r="G67" s="69">
        <v>23</v>
      </c>
      <c r="H67" s="51">
        <v>100700</v>
      </c>
      <c r="I67" s="51">
        <v>504</v>
      </c>
      <c r="J67" s="20">
        <f>SQRT((0.75*PI()*$S$9*$S$8*(SQRT(($S$10/(2*H67))^2 +((9*$S$11*B67)/(1000*$S$8*$S$9))) - ($S$10/(2*H67)))^3 * ((B67-D67)/((I67/(F67/1000))*B67)))^2)</f>
        <v>5.0760609370472761E-19</v>
      </c>
      <c r="K67" s="20">
        <f>J67* ((1.5*(C67/B67)) + ((C67+E67)/(B67+D67))  + (C67/B67))</f>
        <v>3.2089076957219792E-19</v>
      </c>
      <c r="L67" s="20">
        <v>6.8834506907029853E-21</v>
      </c>
      <c r="M67" s="20"/>
      <c r="N67" s="20"/>
      <c r="O67" s="20"/>
      <c r="P67" s="14">
        <f>ROUND(J67/$S$13,0)</f>
        <v>-3</v>
      </c>
      <c r="Q67" s="14">
        <f>J67/P67</f>
        <v>-1.6920203123490921E-19</v>
      </c>
    </row>
    <row r="68" spans="1:17">
      <c r="A68" s="20">
        <v>77</v>
      </c>
      <c r="B68" s="75">
        <v>1.7385257301808066E-2</v>
      </c>
      <c r="C68" s="75">
        <v>8.7228533680490401E-3</v>
      </c>
      <c r="D68" s="75">
        <v>0.19984012789768188</v>
      </c>
      <c r="E68" s="75">
        <v>4.0315452783809116E-2</v>
      </c>
      <c r="F68" s="69">
        <v>7.95</v>
      </c>
      <c r="G68" s="69">
        <v>23.1</v>
      </c>
      <c r="H68" s="51">
        <v>91300</v>
      </c>
      <c r="I68" s="51">
        <v>497</v>
      </c>
      <c r="J68" s="20">
        <f>SQRT((0.75*PI()*$S$9*$S$8*(SQRT(($S$10/(2*H68))^2 +((9*$S$11*B68)/(1000*$S$8*$S$9))) - ($S$10/(2*H68)))^3 * ((B68-D68)/((I68/(F68/1000))*B68)))^2)</f>
        <v>5.1363178024791337E-19</v>
      </c>
      <c r="K68" s="20">
        <f>J68* ((1.5*(C68/B68)) + ((C68+E68)/(B68+D68))  + (C68/B68))</f>
        <v>7.6022373744698253E-19</v>
      </c>
      <c r="L68" s="20">
        <v>6.0256865431857587E-21</v>
      </c>
      <c r="M68" s="20"/>
      <c r="N68" s="20"/>
      <c r="O68" s="20"/>
      <c r="P68" s="14">
        <f>ROUND(J68/$S$13,0)</f>
        <v>-3</v>
      </c>
      <c r="Q68" s="14">
        <f>J68/P68</f>
        <v>-1.7121059341597112E-19</v>
      </c>
    </row>
    <row r="69" spans="1:17">
      <c r="A69" s="20">
        <v>126</v>
      </c>
      <c r="B69" s="75">
        <v>1.507235E-2</v>
      </c>
      <c r="C69" s="75">
        <v>3.9221999999999998E-3</v>
      </c>
      <c r="D69" s="75">
        <v>0.22421525</v>
      </c>
      <c r="E69" s="75">
        <v>7.5560039999999995E-2</v>
      </c>
      <c r="F69" s="69">
        <v>7.54</v>
      </c>
      <c r="G69" s="69">
        <v>23</v>
      </c>
      <c r="H69" s="51">
        <v>101200</v>
      </c>
      <c r="I69" s="51">
        <v>499</v>
      </c>
      <c r="J69" s="20">
        <f>SQRT((0.75*PI()*$S$9*$S$8*(SQRT(($S$10/(2*H69))^2 +((9*$S$11*B69)/(1000*$S$8*$S$9))) - ($S$10/(2*H69)))^3 * ((B69-D69)/((I69/(F69/1000))*B69)))^2)</f>
        <v>5.2166822854669126E-19</v>
      </c>
      <c r="K69" s="20">
        <f>J69* ((1.5*(C69/B69)) + ((C69+E69)/(B69+D69))  + (C69/B69))</f>
        <v>5.1265593490471552E-19</v>
      </c>
      <c r="L69" s="20">
        <v>8.0364482987778904E-21</v>
      </c>
      <c r="M69" s="20"/>
      <c r="N69" s="20"/>
      <c r="O69" s="20"/>
      <c r="P69" s="14">
        <f>ROUND(J69/$S$13,0)</f>
        <v>-3</v>
      </c>
      <c r="Q69" s="14">
        <f>J69/P69</f>
        <v>-1.7388940951556376E-19</v>
      </c>
    </row>
    <row r="70" spans="1:17">
      <c r="A70" s="20">
        <v>135</v>
      </c>
      <c r="B70" s="79">
        <v>7.7334645894569926E-2</v>
      </c>
      <c r="C70" s="79">
        <v>4.1659223365491053E-3</v>
      </c>
      <c r="D70" s="79">
        <v>0.1582097244135352</v>
      </c>
      <c r="E70" s="79">
        <v>9.1628537413944462E-3</v>
      </c>
      <c r="F70" s="80">
        <v>7.76</v>
      </c>
      <c r="G70" s="80">
        <v>23</v>
      </c>
      <c r="H70" s="81">
        <v>100700</v>
      </c>
      <c r="I70" s="81">
        <v>503</v>
      </c>
      <c r="J70" s="20">
        <f>SQRT((0.75*PI()*$S$9*$S$8*(SQRT(($S$10/(2*H70))^2 +((9*$S$11*B70)/(1000*$S$8*$S$9))) - ($S$10/(2*H70)))^3 * ((B70-D70)/((I70/(F70/1000))*B70)))^2)</f>
        <v>5.3013331625535596E-19</v>
      </c>
      <c r="K70" s="20">
        <f>J70* ((1.5*(C70/B70)) + ((C70+E70)/(B70+D70))  + (C70/B70))</f>
        <v>1.0139278991771024E-19</v>
      </c>
      <c r="L70" s="20">
        <v>8.4650877086646992E-21</v>
      </c>
      <c r="M70" s="20"/>
      <c r="N70" s="20"/>
      <c r="O70" s="20"/>
      <c r="P70" s="14">
        <f>ROUND(J70/$S$13,0)</f>
        <v>-3</v>
      </c>
      <c r="Q70" s="14">
        <f>J70/P70</f>
        <v>-1.7671110541845199E-19</v>
      </c>
    </row>
    <row r="71" spans="1:17">
      <c r="A71" s="20">
        <v>140</v>
      </c>
      <c r="B71" s="79">
        <v>2.5789809932311579E-2</v>
      </c>
      <c r="C71" s="79">
        <v>2.6455350298596513E-3</v>
      </c>
      <c r="D71" s="79">
        <v>0.17787952787952788</v>
      </c>
      <c r="E71" s="79">
        <v>2.0962335027760345E-2</v>
      </c>
      <c r="F71" s="80">
        <v>7.76</v>
      </c>
      <c r="G71" s="80">
        <v>22.8</v>
      </c>
      <c r="H71" s="81">
        <v>100700</v>
      </c>
      <c r="I71" s="81">
        <v>503</v>
      </c>
      <c r="J71" s="20">
        <f>SQRT((0.75*PI()*$S$9*$S$8*(SQRT(($S$10/(2*H71))^2 +((9*$S$11*B71)/(1000*$S$8*$S$9))) - ($S$10/(2*H71)))^3 * ((B71-D71)/((I71/(F71/1000))*B71)))^2)</f>
        <v>5.3432808017588024E-19</v>
      </c>
      <c r="K71" s="20">
        <f>J71* ((1.5*(C71/B71)) + ((C71+E71)/(B71+D71))  + (C71/B71))</f>
        <v>1.9896471120207748E-19</v>
      </c>
      <c r="L71" s="20">
        <v>4.1947639205242884E-21</v>
      </c>
      <c r="M71" s="20"/>
      <c r="N71" s="20"/>
      <c r="O71" s="20"/>
      <c r="P71" s="14">
        <f>ROUND(J71/$S$13,0)</f>
        <v>-3</v>
      </c>
      <c r="Q71" s="14">
        <f>J71/P71</f>
        <v>-1.7810936005862674E-19</v>
      </c>
    </row>
    <row r="72" spans="1:17">
      <c r="A72" s="20">
        <v>18</v>
      </c>
      <c r="B72" s="75">
        <v>0.11671335200746964</v>
      </c>
      <c r="C72" s="75">
        <v>1.1706809853434372E-2</v>
      </c>
      <c r="D72" s="75">
        <v>0.17253278122843338</v>
      </c>
      <c r="E72" s="75">
        <v>1.0552493983721888E-2</v>
      </c>
      <c r="F72" s="69">
        <v>9</v>
      </c>
      <c r="G72" s="69">
        <v>22.8</v>
      </c>
      <c r="H72" s="51">
        <v>101100</v>
      </c>
      <c r="I72" s="51">
        <v>500</v>
      </c>
      <c r="J72" s="20">
        <f>SQRT((0.75*PI()*$S$9*$S$8*(SQRT(($S$10/(2*H72))^2 +((9*$S$11*B72)/(1000*$S$8*$S$9))) - ($S$10/(2*H72)))^3 * ((B72-D72)/((I72/(F72/1000))*B72)))^2)</f>
        <v>5.3467743316630053E-19</v>
      </c>
      <c r="K72" s="20">
        <f>J72* ((1.5*(C72/B72)) + ((C72+E72)/(B72+D72))  + (C72/B72))</f>
        <v>1.7522242354634389E-19</v>
      </c>
      <c r="L72" s="20">
        <v>3.4935299042028624E-22</v>
      </c>
      <c r="M72" s="20"/>
      <c r="N72" s="20"/>
      <c r="O72" s="20"/>
      <c r="P72" s="14">
        <f>ROUND(J72/$S$13,0)</f>
        <v>-3</v>
      </c>
      <c r="Q72" s="14">
        <f>J72/P72</f>
        <v>-1.782258110554335E-19</v>
      </c>
    </row>
    <row r="73" spans="1:17">
      <c r="A73" s="20">
        <v>125</v>
      </c>
      <c r="B73" s="75">
        <v>1.7047389999999999E-2</v>
      </c>
      <c r="C73" s="75">
        <v>3.9963000000000004E-3</v>
      </c>
      <c r="D73" s="75">
        <v>0.21586616</v>
      </c>
      <c r="E73" s="75">
        <v>0.10708073999999999</v>
      </c>
      <c r="F73" s="69">
        <v>7.54</v>
      </c>
      <c r="G73" s="69">
        <v>23</v>
      </c>
      <c r="H73" s="51">
        <v>101200</v>
      </c>
      <c r="I73" s="51">
        <v>499</v>
      </c>
      <c r="J73" s="20">
        <f>SQRT((0.75*PI()*$S$9*$S$8*(SQRT(($S$10/(2*H73))^2 +((9*$S$11*B73)/(1000*$S$8*$S$9))) - ($S$10/(2*H73)))^3 * ((B73-D73)/((I73/(F73/1000))*B73)))^2)</f>
        <v>5.3468365556390938E-19</v>
      </c>
      <c r="K73" s="20">
        <f>J73* ((1.5*(C73/B73)) + ((C73+E73)/(B73+D73))  + (C73/B73))</f>
        <v>5.6834728174765382E-19</v>
      </c>
      <c r="L73" s="20">
        <v>6.2223976088526042E-24</v>
      </c>
      <c r="M73" s="20"/>
      <c r="N73" s="20"/>
      <c r="O73" s="20"/>
      <c r="P73" s="14">
        <f>ROUND(J73/$S$13,0)</f>
        <v>-3</v>
      </c>
      <c r="Q73" s="14">
        <f>J73/P73</f>
        <v>-1.7822788518796979E-19</v>
      </c>
    </row>
    <row r="74" spans="1:17">
      <c r="A74" s="20">
        <v>124</v>
      </c>
      <c r="B74" s="75">
        <v>1.6605780000000001E-2</v>
      </c>
      <c r="C74" s="75">
        <v>1.290851E-2</v>
      </c>
      <c r="D74" s="75">
        <v>0.21920210000000001</v>
      </c>
      <c r="E74" s="75">
        <v>4.9081420000000001E-2</v>
      </c>
      <c r="F74" s="69">
        <v>7.54</v>
      </c>
      <c r="G74" s="69">
        <v>23</v>
      </c>
      <c r="H74" s="51">
        <v>101200</v>
      </c>
      <c r="I74" s="51">
        <v>499</v>
      </c>
      <c r="J74" s="20">
        <f>SQRT((0.75*PI()*$S$9*$S$8*(SQRT(($S$10/(2*H74))^2 +((9*$S$11*B74)/(1000*$S$8*$S$9))) - ($S$10/(2*H74)))^3 * ((B74-D74)/((I74/(F74/1000))*B74)))^2)</f>
        <v>5.3620880339037921E-19</v>
      </c>
      <c r="K74" s="20">
        <f>J74* ((1.5*(C74/B74)) + ((C74+E74)/(B74+D74))  + (C74/B74))</f>
        <v>1.1830156275945012E-18</v>
      </c>
      <c r="L74" s="20">
        <v>1.5251478264698264E-21</v>
      </c>
      <c r="M74" s="20"/>
      <c r="N74" s="20"/>
      <c r="O74" s="20"/>
      <c r="P74" s="14">
        <f>ROUND(J74/$S$13,0)</f>
        <v>-3</v>
      </c>
      <c r="Q74" s="14">
        <f>J74/P74</f>
        <v>-1.7873626779679308E-19</v>
      </c>
    </row>
    <row r="75" spans="1:17">
      <c r="A75" s="20">
        <v>56</v>
      </c>
      <c r="B75" s="75">
        <v>8.577537096157091E-2</v>
      </c>
      <c r="C75" s="75">
        <v>2.2339242371953458E-3</v>
      </c>
      <c r="D75" s="75">
        <v>0.16363717912482517</v>
      </c>
      <c r="E75" s="75">
        <v>5.0750802079303978E-3</v>
      </c>
      <c r="F75" s="69">
        <v>7.74</v>
      </c>
      <c r="G75" s="69">
        <v>23</v>
      </c>
      <c r="H75" s="51">
        <v>100800</v>
      </c>
      <c r="I75" s="51">
        <v>500</v>
      </c>
      <c r="J75" s="20">
        <f>SQRT((0.75*PI()*$S$9*$S$8*(SQRT(($S$10/(2*H75))^2 +((9*$S$11*B75)/(1000*$S$8*$S$9))) - ($S$10/(2*H75)))^3 * ((B75-D75)/((I75/(F75/1000))*B75)))^2)</f>
        <v>5.42181259977646E-19</v>
      </c>
      <c r="K75" s="20">
        <f>J75* ((1.5*(C75/B75)) + ((C75+E75)/(B75+D75))  + (C75/B75))</f>
        <v>5.1189827213542047E-20</v>
      </c>
      <c r="L75" s="20">
        <v>5.9724565872667917E-21</v>
      </c>
      <c r="M75" s="20"/>
      <c r="N75" s="20"/>
      <c r="O75" s="20"/>
      <c r="P75" s="14">
        <f>ROUND(J75/$S$13,0)</f>
        <v>-4</v>
      </c>
      <c r="Q75" s="14">
        <f>J75/P75</f>
        <v>-1.355453149944115E-19</v>
      </c>
    </row>
    <row r="76" spans="1:17">
      <c r="A76" s="20">
        <v>114</v>
      </c>
      <c r="B76" s="75">
        <v>1.3623978201634879E-2</v>
      </c>
      <c r="C76" s="75">
        <v>4.6403195509655588E-4</v>
      </c>
      <c r="D76" s="75">
        <v>0.23809523809523811</v>
      </c>
      <c r="E76" s="75">
        <v>0.14172335600907029</v>
      </c>
      <c r="F76" s="69">
        <v>7.86</v>
      </c>
      <c r="G76" s="69">
        <v>23</v>
      </c>
      <c r="H76" s="51">
        <v>100700</v>
      </c>
      <c r="I76" s="51">
        <v>504</v>
      </c>
      <c r="J76" s="20">
        <f>SQRT((0.75*PI()*$S$9*$S$8*(SQRT(($S$10/(2*H76))^2 +((9*$S$11*B76)/(1000*$S$8*$S$9))) - ($S$10/(2*H76)))^3 * ((B76-D76)/((I76/(F76/1000))*B76)))^2)</f>
        <v>5.4226727836088383E-19</v>
      </c>
      <c r="K76" s="20">
        <f>J76* ((1.5*(C76/B76)) + ((C76+E76)/(B76+D76))  + (C76/B76))</f>
        <v>3.5248181874891084E-19</v>
      </c>
      <c r="L76" s="20">
        <v>8.6018383237824302E-23</v>
      </c>
      <c r="M76" s="20"/>
      <c r="N76" s="20"/>
      <c r="O76" s="20"/>
      <c r="P76" s="14">
        <f>ROUND(J76/$S$13,0)</f>
        <v>-4</v>
      </c>
      <c r="Q76" s="14">
        <f>J76/P76</f>
        <v>-1.3556681959022096E-19</v>
      </c>
    </row>
    <row r="77" spans="1:17">
      <c r="A77" s="20">
        <v>97</v>
      </c>
      <c r="B77" s="75">
        <v>4.3465999999999998E-2</v>
      </c>
      <c r="C77" s="75">
        <v>2.9434219047216469E-3</v>
      </c>
      <c r="D77" s="75">
        <v>0.1605</v>
      </c>
      <c r="E77" s="75">
        <v>1.6795854050033279E-2</v>
      </c>
      <c r="F77" s="69">
        <v>8.1999999999999993</v>
      </c>
      <c r="G77" s="69">
        <v>22.6</v>
      </c>
      <c r="H77" s="51">
        <v>100000</v>
      </c>
      <c r="I77" s="51">
        <v>513</v>
      </c>
      <c r="J77" s="20">
        <f>SQRT((0.75*PI()*$S$9*$S$8*(SQRT(($S$10/(2*H77))^2 +((9*$S$11*B77)/(1000*$S$8*$S$9))) - ($S$10/(2*H77)))^3 * ((B77-D77)/((I77/(F77/1000))*B77)))^2)</f>
        <v>5.7540111527202777E-19</v>
      </c>
      <c r="K77" s="20">
        <f>J77* ((1.5*(C77/B77)) + ((C77+E77)/(B77+D77))  + (C77/B77))</f>
        <v>1.5309800284372769E-19</v>
      </c>
      <c r="L77" s="20">
        <v>3.3133836911143941E-20</v>
      </c>
      <c r="M77" s="20"/>
      <c r="N77" s="20"/>
      <c r="O77" s="20"/>
      <c r="P77" s="14">
        <f>ROUND(J77/$S$13,0)</f>
        <v>-4</v>
      </c>
      <c r="Q77" s="14">
        <f>J77/P77</f>
        <v>-1.4385027881800694E-19</v>
      </c>
    </row>
    <row r="78" spans="1:17">
      <c r="A78" s="20">
        <v>121</v>
      </c>
      <c r="B78" s="75">
        <v>1.0857763300760043E-2</v>
      </c>
      <c r="C78" s="75">
        <v>2.9472755973832904E-4</v>
      </c>
      <c r="D78" s="75">
        <v>0.28571428571428575</v>
      </c>
      <c r="E78" s="75">
        <v>0.20408163265306126</v>
      </c>
      <c r="F78" s="69">
        <v>7.86</v>
      </c>
      <c r="G78" s="69">
        <v>23</v>
      </c>
      <c r="H78" s="51">
        <v>100700</v>
      </c>
      <c r="I78" s="51">
        <v>504</v>
      </c>
      <c r="J78" s="20">
        <f>SQRT((0.75*PI()*$S$9*$S$8*(SQRT(($S$10/(2*H78))^2 +((9*$S$11*B78)/(1000*$S$8*$S$9))) - ($S$10/(2*H78)))^3 * ((B78-D78)/((I78/(F78/1000))*B78)))^2)</f>
        <v>5.7574741085432242E-19</v>
      </c>
      <c r="K78" s="20">
        <f>J78* ((1.5*(C78/B78)) + ((C78+E78)/(B78+D78))  + (C78/B78))</f>
        <v>4.3583496802276919E-19</v>
      </c>
      <c r="L78" s="20">
        <v>3.4629558229464999E-22</v>
      </c>
      <c r="M78" s="20"/>
      <c r="N78" s="20"/>
      <c r="O78" s="20"/>
      <c r="P78" s="14">
        <f>ROUND(J78/$S$13,0)</f>
        <v>-4</v>
      </c>
      <c r="Q78" s="14">
        <f>J78/P78</f>
        <v>-1.439368527135806E-19</v>
      </c>
    </row>
    <row r="79" spans="1:17">
      <c r="A79" s="20">
        <v>72</v>
      </c>
      <c r="B79" s="75">
        <v>1.7882689556509297E-2</v>
      </c>
      <c r="C79" s="75">
        <v>8.9733238368320985E-3</v>
      </c>
      <c r="D79" s="75">
        <v>0.22123893805309733</v>
      </c>
      <c r="E79" s="75">
        <v>4.461837209647055E-2</v>
      </c>
      <c r="F79" s="69">
        <v>7.95</v>
      </c>
      <c r="G79" s="69">
        <v>23.3</v>
      </c>
      <c r="H79" s="51">
        <v>91600</v>
      </c>
      <c r="I79" s="51">
        <v>497</v>
      </c>
      <c r="J79" s="20">
        <f>SQRT((0.75*PI()*$S$9*$S$8*(SQRT(($S$10/(2*H79))^2 +((9*$S$11*B79)/(1000*$S$8*$S$9))) - ($S$10/(2*H79)))^3 * ((B79-D79)/((I79/(F79/1000))*B79)))^2)</f>
        <v>5.82977447613692E-19</v>
      </c>
      <c r="K79" s="20">
        <f>J79* ((1.5*(C79/B79)) + ((C79+E79)/(B79+D79))  + (C79/B79))</f>
        <v>8.6198442322080623E-19</v>
      </c>
      <c r="L79" s="20">
        <v>7.2300367593695808E-21</v>
      </c>
      <c r="M79" s="20"/>
      <c r="N79" s="20"/>
      <c r="O79" s="20"/>
      <c r="P79" s="14">
        <f>ROUND(J79/$S$13,0)</f>
        <v>-4</v>
      </c>
      <c r="Q79" s="14">
        <f>J79/P79</f>
        <v>-1.45744361903423E-19</v>
      </c>
    </row>
    <row r="80" spans="1:17">
      <c r="A80" s="20">
        <v>120</v>
      </c>
      <c r="B80" s="75">
        <v>1.4347202295552369E-2</v>
      </c>
      <c r="C80" s="75">
        <v>5.1460553427375784E-4</v>
      </c>
      <c r="D80" s="75">
        <v>0.25</v>
      </c>
      <c r="E80" s="75">
        <v>0.15625</v>
      </c>
      <c r="F80" s="69">
        <v>7.86</v>
      </c>
      <c r="G80" s="69">
        <v>23</v>
      </c>
      <c r="H80" s="51">
        <v>100700</v>
      </c>
      <c r="I80" s="51">
        <v>504</v>
      </c>
      <c r="J80" s="20">
        <f>SQRT((0.75*PI()*$S$9*$S$8*(SQRT(($S$10/(2*H80))^2 +((9*$S$11*B80)/(1000*$S$8*$S$9))) - ($S$10/(2*H80)))^3 * ((B80-D80)/((I80/(F80/1000))*B80)))^2)</f>
        <v>5.8782055207736522E-19</v>
      </c>
      <c r="K80" s="20">
        <f>J80* ((1.5*(C80/B80)) + ((C80+E80)/(B80+D80))  + (C80/B80))</f>
        <v>4.0130239570486513E-19</v>
      </c>
      <c r="L80" s="20">
        <v>4.8431044636732274E-21</v>
      </c>
      <c r="M80" s="20"/>
      <c r="N80" s="20"/>
      <c r="O80" s="20"/>
      <c r="P80" s="14">
        <f>ROUND(J80/$S$13,0)</f>
        <v>-4</v>
      </c>
      <c r="Q80" s="14">
        <f>J80/P80</f>
        <v>-1.4695513801934131E-19</v>
      </c>
    </row>
    <row r="81" spans="1:17">
      <c r="A81" s="20">
        <v>146</v>
      </c>
      <c r="B81" s="75">
        <v>6.7567567567567571E-3</v>
      </c>
      <c r="C81" s="75">
        <v>1E-3</v>
      </c>
      <c r="D81" s="75">
        <v>0.41666666666666669</v>
      </c>
      <c r="E81" s="75">
        <v>5.9976905802013605E-2</v>
      </c>
      <c r="F81" s="69">
        <v>7.7</v>
      </c>
      <c r="G81" s="69">
        <v>22</v>
      </c>
      <c r="H81" s="51">
        <v>101500</v>
      </c>
      <c r="I81" s="51">
        <v>501</v>
      </c>
      <c r="J81" s="20">
        <f>SQRT((0.75*PI()*$S$9*$S$8*(SQRT(($S$10/(2*H81))^2 +((9*$S$11*B81)/(1000*$S$8*$S$9))) - ($S$10/(2*H81)))^3 * ((B81-D81)/((I81/(F81/1000))*B81)))^2)</f>
        <v>6.2251483809064733E-19</v>
      </c>
      <c r="K81" s="20">
        <f>J81* ((1.5*(C81/B81)) + ((C81+E81)/(B81+D81))  + (C81/B81))</f>
        <v>3.199784088026803E-19</v>
      </c>
      <c r="L81" s="20">
        <v>3.4694286013282108E-20</v>
      </c>
      <c r="M81" s="20"/>
      <c r="N81" s="20"/>
      <c r="O81" s="20"/>
      <c r="P81" s="14">
        <f>ROUND(J81/$S$13,0)</f>
        <v>-4</v>
      </c>
      <c r="Q81" s="14">
        <f>J81/P81</f>
        <v>-1.5562870952266183E-19</v>
      </c>
    </row>
    <row r="82" spans="1:17">
      <c r="A82" s="20">
        <v>119</v>
      </c>
      <c r="B82" s="75">
        <v>1.7621145374449341E-2</v>
      </c>
      <c r="C82" s="75">
        <v>7.7626191076869352E-4</v>
      </c>
      <c r="D82" s="75">
        <v>0.25</v>
      </c>
      <c r="E82" s="75">
        <v>0.15625</v>
      </c>
      <c r="F82" s="69">
        <v>7.86</v>
      </c>
      <c r="G82" s="69">
        <v>23</v>
      </c>
      <c r="H82" s="51">
        <v>100700</v>
      </c>
      <c r="I82" s="51">
        <v>504</v>
      </c>
      <c r="J82" s="20">
        <f>SQRT((0.75*PI()*$S$9*$S$8*(SQRT(($S$10/(2*H82))^2 +((9*$S$11*B82)/(1000*$S$8*$S$9))) - ($S$10/(2*H82)))^3 * ((B82-D82)/((I82/(F82/1000))*B82)))^2)</f>
        <v>6.5739453450215928E-19</v>
      </c>
      <c r="K82" s="20">
        <f>J82* ((1.5*(C82/B82)) + ((C82+E82)/(B82+D82))  + (C82/B82))</f>
        <v>4.5812542879656032E-19</v>
      </c>
      <c r="L82" s="20">
        <v>3.487969641151195E-20</v>
      </c>
      <c r="M82" s="20"/>
      <c r="N82" s="20"/>
      <c r="O82" s="20"/>
      <c r="P82" s="14">
        <f>ROUND(J82/$S$13,0)</f>
        <v>-4</v>
      </c>
      <c r="Q82" s="14">
        <f>J82/P82</f>
        <v>-1.6434863362553982E-19</v>
      </c>
    </row>
    <row r="83" spans="1:17">
      <c r="A83" s="20">
        <v>129</v>
      </c>
      <c r="B83" s="75">
        <v>3.9979649999999999E-2</v>
      </c>
      <c r="C83" s="75">
        <v>9.38896E-3</v>
      </c>
      <c r="D83" s="75">
        <v>0.18822723999999999</v>
      </c>
      <c r="E83" s="75">
        <v>4.8109230000000003E-2</v>
      </c>
      <c r="F83" s="69">
        <v>7.54</v>
      </c>
      <c r="G83" s="69">
        <v>23</v>
      </c>
      <c r="H83" s="51">
        <v>101200</v>
      </c>
      <c r="I83" s="51">
        <v>499</v>
      </c>
      <c r="J83" s="20">
        <f>SQRT((0.75*PI()*$S$9*$S$8*(SQRT(($S$10/(2*H83))^2 +((9*$S$11*B83)/(1000*$S$8*$S$9))) - ($S$10/(2*H83)))^3 * ((B83-D83)/((I83/(F83/1000))*B83)))^2)</f>
        <v>6.5805381684490325E-19</v>
      </c>
      <c r="K83" s="20">
        <f>J83* ((1.5*(C83/B83)) + ((C83+E83)/(B83+D83))  + (C83/B83))</f>
        <v>5.5214999628275961E-19</v>
      </c>
      <c r="L83" s="20">
        <v>6.5928234274397059E-22</v>
      </c>
      <c r="M83" s="20"/>
      <c r="N83" s="20"/>
      <c r="O83" s="20"/>
      <c r="P83" s="14">
        <f>ROUND(J83/$S$13,0)</f>
        <v>-4</v>
      </c>
      <c r="Q83" s="14">
        <f>J83/P83</f>
        <v>-1.6451345421122581E-19</v>
      </c>
    </row>
    <row r="84" spans="1:17">
      <c r="A84" s="20">
        <v>33</v>
      </c>
      <c r="B84" s="75">
        <v>0.02</v>
      </c>
      <c r="C84" s="75">
        <v>0.01</v>
      </c>
      <c r="D84" s="75">
        <v>0.22</v>
      </c>
      <c r="E84" s="75">
        <v>0.01</v>
      </c>
      <c r="F84" s="69">
        <v>8.5</v>
      </c>
      <c r="G84" s="69">
        <v>23</v>
      </c>
      <c r="H84" s="51">
        <v>101000</v>
      </c>
      <c r="I84" s="51">
        <v>498</v>
      </c>
      <c r="J84" s="20">
        <f>SQRT((0.75*PI()*$S$9*$S$8*(SQRT(($S$10/(2*H84))^2 +((9*$S$11*B84)/(1000*$S$8*$S$9))) - ($S$10/(2*H84)))^3 * ((B84-D84)/((I84/(F84/1000))*B84)))^2)</f>
        <v>6.6880215286285286E-19</v>
      </c>
      <c r="K84" s="20">
        <f>J84* ((1.5*(C84/B84)) + ((C84+E84)/(B84+D84))  + (C84/B84))</f>
        <v>8.9173620381713734E-19</v>
      </c>
      <c r="L84" s="20">
        <v>1.074833601794961E-20</v>
      </c>
      <c r="M84" s="20"/>
      <c r="N84" s="20"/>
      <c r="O84" s="20"/>
      <c r="P84" s="14">
        <f>ROUND(J84/$S$13,0)</f>
        <v>-4</v>
      </c>
      <c r="Q84" s="14">
        <f>J84/P84</f>
        <v>-1.6720053821571322E-19</v>
      </c>
    </row>
    <row r="85" spans="1:17">
      <c r="A85" s="20">
        <v>38</v>
      </c>
      <c r="B85" s="75">
        <v>0.02</v>
      </c>
      <c r="C85" s="75">
        <v>0.01</v>
      </c>
      <c r="D85" s="75">
        <v>0.22</v>
      </c>
      <c r="E85" s="75">
        <v>0.01</v>
      </c>
      <c r="F85" s="69">
        <v>8.5</v>
      </c>
      <c r="G85" s="69">
        <v>23</v>
      </c>
      <c r="H85" s="51">
        <v>101000</v>
      </c>
      <c r="I85" s="51">
        <v>498</v>
      </c>
      <c r="J85" s="20">
        <f>SQRT((0.75*PI()*$S$9*$S$8*(SQRT(($S$10/(2*H85))^2 +((9*$S$11*B85)/(1000*$S$8*$S$9))) - ($S$10/(2*H85)))^3 * ((B85-D85)/((I85/(F85/1000))*B85)))^2)</f>
        <v>6.6880215286285286E-19</v>
      </c>
      <c r="K85" s="20">
        <f>J85* ((1.5*(C85/B85)) + ((C85+E85)/(B85+D85))  + (C85/B85))</f>
        <v>8.9173620381713734E-19</v>
      </c>
      <c r="L85" s="20">
        <v>0</v>
      </c>
      <c r="M85" s="20"/>
      <c r="N85" s="20"/>
      <c r="O85" s="20"/>
      <c r="P85" s="14">
        <f>ROUND(J85/$S$13,0)</f>
        <v>-4</v>
      </c>
      <c r="Q85" s="14">
        <f>J85/P85</f>
        <v>-1.6720053821571322E-19</v>
      </c>
    </row>
    <row r="86" spans="1:17">
      <c r="A86" s="20">
        <v>40</v>
      </c>
      <c r="B86" s="75">
        <v>0.02</v>
      </c>
      <c r="C86" s="75">
        <v>0.01</v>
      </c>
      <c r="D86" s="75">
        <v>0.22</v>
      </c>
      <c r="E86" s="75">
        <v>0.01</v>
      </c>
      <c r="F86" s="69">
        <v>8.5</v>
      </c>
      <c r="G86" s="69">
        <v>23</v>
      </c>
      <c r="H86" s="51">
        <v>101000</v>
      </c>
      <c r="I86" s="51">
        <v>498</v>
      </c>
      <c r="J86" s="20">
        <f>SQRT((0.75*PI()*$S$9*$S$8*(SQRT(($S$10/(2*H86))^2 +((9*$S$11*B86)/(1000*$S$8*$S$9))) - ($S$10/(2*H86)))^3 * ((B86-D86)/((I86/(F86/1000))*B86)))^2)</f>
        <v>6.6880215286285286E-19</v>
      </c>
      <c r="K86" s="20">
        <f>J86* ((1.5*(C86/B86)) + ((C86+E86)/(B86+D86))  + (C86/B86))</f>
        <v>8.9173620381713734E-19</v>
      </c>
      <c r="L86" s="20">
        <v>0</v>
      </c>
      <c r="M86" s="20"/>
      <c r="N86" s="20"/>
      <c r="O86" s="20"/>
      <c r="P86" s="14">
        <f>ROUND(J86/$S$13,0)</f>
        <v>-4</v>
      </c>
      <c r="Q86" s="14">
        <f>J86/P86</f>
        <v>-1.6720053821571322E-19</v>
      </c>
    </row>
    <row r="87" spans="1:17">
      <c r="A87" s="20">
        <v>41</v>
      </c>
      <c r="B87" s="75">
        <v>0.02</v>
      </c>
      <c r="C87" s="75">
        <v>0.01</v>
      </c>
      <c r="D87" s="75">
        <v>0.22</v>
      </c>
      <c r="E87" s="75">
        <v>0.01</v>
      </c>
      <c r="F87" s="69">
        <v>8.5</v>
      </c>
      <c r="G87" s="69">
        <v>23</v>
      </c>
      <c r="H87" s="51">
        <v>101000</v>
      </c>
      <c r="I87" s="51">
        <v>498</v>
      </c>
      <c r="J87" s="20">
        <f>SQRT((0.75*PI()*$S$9*$S$8*(SQRT(($S$10/(2*H87))^2 +((9*$S$11*B87)/(1000*$S$8*$S$9))) - ($S$10/(2*H87)))^3 * ((B87-D87)/((I87/(F87/1000))*B87)))^2)</f>
        <v>6.6880215286285286E-19</v>
      </c>
      <c r="K87" s="20">
        <f>J87* ((1.5*(C87/B87)) + ((C87+E87)/(B87+D87))  + (C87/B87))</f>
        <v>8.9173620381713734E-19</v>
      </c>
      <c r="L87" s="20">
        <v>0</v>
      </c>
      <c r="M87" s="20"/>
      <c r="N87" s="20"/>
      <c r="O87" s="20"/>
      <c r="P87" s="14">
        <f>ROUND(J87/$S$13,0)</f>
        <v>-4</v>
      </c>
      <c r="Q87" s="14">
        <f>J87/P87</f>
        <v>-1.6720053821571322E-19</v>
      </c>
    </row>
    <row r="88" spans="1:17">
      <c r="A88" s="20">
        <v>43</v>
      </c>
      <c r="B88" s="75">
        <v>0.02</v>
      </c>
      <c r="C88" s="75">
        <v>0.01</v>
      </c>
      <c r="D88" s="75">
        <v>0.22</v>
      </c>
      <c r="E88" s="75">
        <v>0.01</v>
      </c>
      <c r="F88" s="69">
        <v>8.5</v>
      </c>
      <c r="G88" s="69">
        <v>23</v>
      </c>
      <c r="H88" s="51">
        <v>101000</v>
      </c>
      <c r="I88" s="51">
        <v>498</v>
      </c>
      <c r="J88" s="20">
        <f>SQRT((0.75*PI()*$S$9*$S$8*(SQRT(($S$10/(2*H88))^2 +((9*$S$11*B88)/(1000*$S$8*$S$9))) - ($S$10/(2*H88)))^3 * ((B88-D88)/((I88/(F88/1000))*B88)))^2)</f>
        <v>6.6880215286285286E-19</v>
      </c>
      <c r="K88" s="20">
        <f>J88* ((1.5*(C88/B88)) + ((C88+E88)/(B88+D88))  + (C88/B88))</f>
        <v>8.9173620381713734E-19</v>
      </c>
      <c r="L88" s="20">
        <v>0</v>
      </c>
      <c r="M88" s="20"/>
      <c r="N88" s="20"/>
      <c r="O88" s="20"/>
      <c r="P88" s="14">
        <f>ROUND(J88/$S$13,0)</f>
        <v>-4</v>
      </c>
      <c r="Q88" s="14">
        <f>J88/P88</f>
        <v>-1.6720053821571322E-19</v>
      </c>
    </row>
    <row r="89" spans="1:17">
      <c r="A89" s="20">
        <v>148</v>
      </c>
      <c r="B89" s="75">
        <v>6.3410544700241545E-2</v>
      </c>
      <c r="C89" s="75">
        <v>7.4017323154096917E-3</v>
      </c>
      <c r="D89" s="75">
        <v>0.17833077697868985</v>
      </c>
      <c r="E89" s="75">
        <v>5.9976905802013605E-2</v>
      </c>
      <c r="F89" s="69">
        <v>7.7</v>
      </c>
      <c r="G89" s="69">
        <v>22</v>
      </c>
      <c r="H89" s="51">
        <v>101500</v>
      </c>
      <c r="I89" s="51">
        <v>503</v>
      </c>
      <c r="J89" s="20">
        <f>SQRT((0.75*PI()*$S$9*$S$8*(SQRT(($S$10/(2*H89))^2 +((9*$S$11*B89)/(1000*$S$8*$S$9))) - ($S$10/(2*H89)))^3 * ((B89-D89)/((I89/(F89/1000))*B89)))^2)</f>
        <v>6.7027384365933812E-19</v>
      </c>
      <c r="K89" s="20">
        <f>J89* ((1.5*(C89/B89)) + ((C89+E89)/(B89+D89))  + (C89/B89))</f>
        <v>3.8241799632035576E-19</v>
      </c>
      <c r="L89" s="20">
        <v>1.4716907964852535E-21</v>
      </c>
      <c r="M89" s="20"/>
      <c r="N89" s="20"/>
      <c r="O89" s="20"/>
      <c r="P89" s="14">
        <f>ROUND(J89/$S$13,0)</f>
        <v>-4</v>
      </c>
      <c r="Q89" s="14">
        <f>J89/P89</f>
        <v>-1.6756846091483453E-19</v>
      </c>
    </row>
    <row r="90" spans="1:17">
      <c r="A90" s="20">
        <v>137</v>
      </c>
      <c r="B90" s="79">
        <v>1.749540814403942E-2</v>
      </c>
      <c r="C90" s="79">
        <v>8.9008613574339331E-4</v>
      </c>
      <c r="D90" s="79">
        <v>0.26183648223121903</v>
      </c>
      <c r="E90" s="79">
        <v>1.6525058998834212E-2</v>
      </c>
      <c r="F90" s="80">
        <v>7.76</v>
      </c>
      <c r="G90" s="80">
        <v>22.8</v>
      </c>
      <c r="H90" s="81">
        <v>100700</v>
      </c>
      <c r="I90" s="81">
        <v>503</v>
      </c>
      <c r="J90" s="20">
        <f>SQRT((0.75*PI()*$S$9*$S$8*(SQRT(($S$10/(2*H90))^2 +((9*$S$11*B90)/(1000*$S$8*$S$9))) - ($S$10/(2*H90)))^3 * ((B90-D90)/((I90/(F90/1000))*B90)))^2)</f>
        <v>6.8083266106696829E-19</v>
      </c>
      <c r="K90" s="20">
        <f>J90* ((1.5*(C90/B90)) + ((C90+E90)/(B90+D90))  + (C90/B90))</f>
        <v>1.290411049615564E-19</v>
      </c>
      <c r="L90" s="20">
        <v>1.0558817407630173E-20</v>
      </c>
      <c r="M90" s="20"/>
      <c r="N90" s="20"/>
      <c r="O90" s="20"/>
      <c r="P90" s="14">
        <f>ROUND(J90/$S$13,0)</f>
        <v>-4</v>
      </c>
      <c r="Q90" s="14">
        <f>J90/P90</f>
        <v>-1.7020816526674207E-19</v>
      </c>
    </row>
    <row r="91" spans="1:17">
      <c r="A91" s="20">
        <v>45</v>
      </c>
      <c r="B91" s="75">
        <v>0.02</v>
      </c>
      <c r="C91" s="75">
        <v>0.01</v>
      </c>
      <c r="D91" s="75">
        <v>0.23</v>
      </c>
      <c r="E91" s="75">
        <v>0.01</v>
      </c>
      <c r="F91" s="69">
        <v>8.5</v>
      </c>
      <c r="G91" s="69">
        <v>23</v>
      </c>
      <c r="H91" s="51">
        <v>101000</v>
      </c>
      <c r="I91" s="51">
        <v>498</v>
      </c>
      <c r="J91" s="20">
        <f>SQRT((0.75*PI()*$S$9*$S$8*(SQRT(($S$10/(2*H91))^2 +((9*$S$11*B91)/(1000*$S$8*$S$9))) - ($S$10/(2*H91)))^3 * ((B91-D91)/((I91/(F91/1000))*B91)))^2)</f>
        <v>7.022422605059955E-19</v>
      </c>
      <c r="K91" s="20">
        <f>J91* ((1.5*(C91/B91)) + ((C91+E91)/(B91+D91))  + (C91/B91))</f>
        <v>9.3398220647297407E-19</v>
      </c>
      <c r="L91" s="20">
        <v>2.1409599439027212E-20</v>
      </c>
      <c r="M91" s="20"/>
      <c r="N91" s="20"/>
      <c r="O91" s="20"/>
      <c r="P91" s="14">
        <f>ROUND(J91/$S$13,0)</f>
        <v>-5</v>
      </c>
      <c r="Q91" s="14">
        <f>J91/P91</f>
        <v>-1.4044845210119909E-19</v>
      </c>
    </row>
    <row r="92" spans="1:17">
      <c r="A92" s="20">
        <v>48</v>
      </c>
      <c r="B92" s="75">
        <v>0.02</v>
      </c>
      <c r="C92" s="75">
        <v>0.01</v>
      </c>
      <c r="D92" s="75">
        <v>0.23</v>
      </c>
      <c r="E92" s="75">
        <v>0.01</v>
      </c>
      <c r="F92" s="69">
        <v>8.5</v>
      </c>
      <c r="G92" s="69">
        <v>23</v>
      </c>
      <c r="H92" s="51">
        <v>101000</v>
      </c>
      <c r="I92" s="51">
        <v>498</v>
      </c>
      <c r="J92" s="20">
        <f>SQRT((0.75*PI()*$S$9*$S$8*(SQRT(($S$10/(2*H92))^2 +((9*$S$11*B92)/(1000*$S$8*$S$9))) - ($S$10/(2*H92)))^3 * ((B92-D92)/((I92/(F92/1000))*B92)))^2)</f>
        <v>7.022422605059955E-19</v>
      </c>
      <c r="K92" s="20">
        <f>J92* ((1.5*(C92/B92)) + ((C92+E92)/(B92+D92))  + (C92/B92))</f>
        <v>9.3398220647297407E-19</v>
      </c>
      <c r="L92" s="20">
        <v>0</v>
      </c>
      <c r="M92" s="20"/>
      <c r="N92" s="20"/>
      <c r="O92" s="20"/>
      <c r="P92" s="14">
        <f>ROUND(J92/$S$13,0)</f>
        <v>-5</v>
      </c>
      <c r="Q92" s="14">
        <f>J92/P92</f>
        <v>-1.4044845210119909E-19</v>
      </c>
    </row>
    <row r="93" spans="1:17">
      <c r="A93" s="20">
        <v>93</v>
      </c>
      <c r="B93" s="75">
        <v>3.2479000000000001E-2</v>
      </c>
      <c r="C93" s="75">
        <v>1.8405567872270072E-3</v>
      </c>
      <c r="D93" s="75">
        <v>0.20080000000000001</v>
      </c>
      <c r="E93" s="75">
        <v>2.5017801456571679E-2</v>
      </c>
      <c r="F93" s="69">
        <v>8.1999999999999993</v>
      </c>
      <c r="G93" s="69">
        <v>22.7</v>
      </c>
      <c r="H93" s="51">
        <v>100000</v>
      </c>
      <c r="I93" s="51">
        <v>511</v>
      </c>
      <c r="J93" s="20">
        <f>SQRT((0.75*PI()*$S$9*$S$8*(SQRT(($S$10/(2*H93))^2 +((9*$S$11*B93)/(1000*$S$8*$S$9))) - ($S$10/(2*H93)))^3 * ((B93-D93)/((I93/(F93/1000))*B93)))^2)</f>
        <v>7.0289775439137177E-19</v>
      </c>
      <c r="K93" s="20">
        <f>J93* ((1.5*(C93/B93)) + ((C93+E93)/(B93+D93))  + (C93/B93))</f>
        <v>1.8050898852562826E-19</v>
      </c>
      <c r="L93" s="20">
        <v>6.5549388537627094E-22</v>
      </c>
      <c r="M93" s="20"/>
      <c r="N93" s="20"/>
      <c r="O93" s="20"/>
      <c r="P93" s="14">
        <f>ROUND(J93/$S$13,0)</f>
        <v>-5</v>
      </c>
      <c r="Q93" s="14">
        <f>J93/P93</f>
        <v>-1.4057955087827435E-19</v>
      </c>
    </row>
    <row r="94" spans="1:17">
      <c r="A94" s="20">
        <v>94</v>
      </c>
      <c r="B94" s="75">
        <v>3.1274999999999997E-2</v>
      </c>
      <c r="C94" s="75">
        <v>1.7257051243541994E-3</v>
      </c>
      <c r="D94" s="75">
        <v>0.20440800000000001</v>
      </c>
      <c r="E94" s="75">
        <v>2.5959088576676861E-2</v>
      </c>
      <c r="F94" s="69">
        <v>8.1999999999999993</v>
      </c>
      <c r="G94" s="69">
        <v>22.4</v>
      </c>
      <c r="H94" s="51">
        <v>100000</v>
      </c>
      <c r="I94" s="51">
        <v>511</v>
      </c>
      <c r="J94" s="20">
        <f>SQRT((0.75*PI()*$S$9*$S$8*(SQRT(($S$10/(2*H94))^2 +((9*$S$11*B94)/(1000*$S$8*$S$9))) - ($S$10/(2*H94)))^3 * ((B94-D94)/((I94/(F94/1000))*B94)))^2)</f>
        <v>7.0732580995485729E-19</v>
      </c>
      <c r="K94" s="20">
        <f>J94* ((1.5*(C94/B94)) + ((C94+E94)/(B94+D94))  + (C94/B94))</f>
        <v>1.8065970066834239E-19</v>
      </c>
      <c r="L94" s="20">
        <v>4.4280555634855139E-21</v>
      </c>
      <c r="M94" s="20"/>
      <c r="N94" s="20"/>
      <c r="O94" s="20"/>
      <c r="P94" s="14">
        <f>ROUND(J94/$S$13,0)</f>
        <v>-5</v>
      </c>
      <c r="Q94" s="14">
        <f>J94/P94</f>
        <v>-1.4146516199097146E-19</v>
      </c>
    </row>
    <row r="95" spans="1:17">
      <c r="A95" s="20">
        <v>115</v>
      </c>
      <c r="B95" s="75">
        <v>1.9940179461615158E-2</v>
      </c>
      <c r="C95" s="75">
        <v>9.9402689240354739E-4</v>
      </c>
      <c r="D95" s="75">
        <v>0.25974025974025977</v>
      </c>
      <c r="E95" s="75">
        <v>0.168662506324844</v>
      </c>
      <c r="F95" s="69">
        <v>7.86</v>
      </c>
      <c r="G95" s="69">
        <v>23</v>
      </c>
      <c r="H95" s="51">
        <v>100700</v>
      </c>
      <c r="I95" s="51">
        <v>504</v>
      </c>
      <c r="J95" s="20">
        <f>SQRT((0.75*PI()*$S$9*$S$8*(SQRT(($S$10/(2*H95))^2 +((9*$S$11*B95)/(1000*$S$8*$S$9))) - ($S$10/(2*H95)))^3 * ((B95-D95)/((I95/(F95/1000))*B95)))^2)</f>
        <v>7.309374813892249E-19</v>
      </c>
      <c r="K95" s="20">
        <f>J95* ((1.5*(C95/B95)) + ((C95+E95)/(B95+D95))  + (C95/B95))</f>
        <v>5.3448679659846178E-19</v>
      </c>
      <c r="L95" s="20">
        <v>2.3611671434367616E-20</v>
      </c>
      <c r="M95" s="20"/>
      <c r="N95" s="20"/>
      <c r="O95" s="20"/>
      <c r="P95" s="14">
        <f>ROUND(J95/$S$13,0)</f>
        <v>-5</v>
      </c>
      <c r="Q95" s="14">
        <f>J95/P95</f>
        <v>-1.4618749627784497E-19</v>
      </c>
    </row>
    <row r="96" spans="1:17">
      <c r="A96" s="20">
        <v>32</v>
      </c>
      <c r="B96" s="75">
        <v>0.02</v>
      </c>
      <c r="C96" s="75">
        <v>0.01</v>
      </c>
      <c r="D96" s="75">
        <v>0.24</v>
      </c>
      <c r="E96" s="75">
        <v>0.01</v>
      </c>
      <c r="F96" s="69">
        <v>8.5</v>
      </c>
      <c r="G96" s="69">
        <v>23</v>
      </c>
      <c r="H96" s="51">
        <v>101000</v>
      </c>
      <c r="I96" s="51">
        <v>498</v>
      </c>
      <c r="J96" s="20">
        <f>SQRT((0.75*PI()*$S$9*$S$8*(SQRT(($S$10/(2*H96))^2 +((9*$S$11*B96)/(1000*$S$8*$S$9))) - ($S$10/(2*H96)))^3 * ((B96-D96)/((I96/(F96/1000))*B96)))^2)</f>
        <v>7.3568236814913804E-19</v>
      </c>
      <c r="K96" s="20">
        <f>J96* ((1.5*(C96/B96)) + ((C96+E96)/(B96+D96))  + (C96/B96))</f>
        <v>9.7619391158251001E-19</v>
      </c>
      <c r="L96" s="20">
        <v>4.7448867599131412E-21</v>
      </c>
      <c r="M96" s="20"/>
      <c r="N96" s="20"/>
      <c r="O96" s="20"/>
      <c r="P96" s="14">
        <f>ROUND(J96/$S$13,0)</f>
        <v>-5</v>
      </c>
      <c r="Q96" s="14">
        <f>J96/P96</f>
        <v>-1.471364736298276E-19</v>
      </c>
    </row>
    <row r="97" spans="1:17">
      <c r="A97" s="20">
        <v>35</v>
      </c>
      <c r="B97" s="75">
        <v>0.02</v>
      </c>
      <c r="C97" s="75">
        <v>0.01</v>
      </c>
      <c r="D97" s="75">
        <v>0.24</v>
      </c>
      <c r="E97" s="75">
        <v>0.01</v>
      </c>
      <c r="F97" s="69">
        <v>8.5</v>
      </c>
      <c r="G97" s="69">
        <v>23</v>
      </c>
      <c r="H97" s="51">
        <v>101000</v>
      </c>
      <c r="I97" s="51">
        <v>498</v>
      </c>
      <c r="J97" s="20">
        <f>SQRT((0.75*PI()*$S$9*$S$8*(SQRT(($S$10/(2*H97))^2 +((9*$S$11*B97)/(1000*$S$8*$S$9))) - ($S$10/(2*H97)))^3 * ((B97-D97)/((I97/(F97/1000))*B97)))^2)</f>
        <v>7.3568236814913804E-19</v>
      </c>
      <c r="K97" s="20">
        <f>J97* ((1.5*(C97/B97)) + ((C97+E97)/(B97+D97))  + (C97/B97))</f>
        <v>9.7619391158251001E-19</v>
      </c>
      <c r="L97" s="20">
        <v>0</v>
      </c>
      <c r="M97" s="20"/>
      <c r="N97" s="20"/>
      <c r="O97" s="20"/>
      <c r="P97" s="14">
        <f>ROUND(J97/$S$13,0)</f>
        <v>-5</v>
      </c>
      <c r="Q97" s="14">
        <f>J97/P97</f>
        <v>-1.471364736298276E-19</v>
      </c>
    </row>
    <row r="98" spans="1:17">
      <c r="A98" s="20">
        <v>37</v>
      </c>
      <c r="B98" s="75">
        <v>0.02</v>
      </c>
      <c r="C98" s="75">
        <v>0.01</v>
      </c>
      <c r="D98" s="75">
        <v>0.24</v>
      </c>
      <c r="E98" s="75">
        <v>0.01</v>
      </c>
      <c r="F98" s="69">
        <v>8.5</v>
      </c>
      <c r="G98" s="69">
        <v>23</v>
      </c>
      <c r="H98" s="51">
        <v>101000</v>
      </c>
      <c r="I98" s="51">
        <v>498</v>
      </c>
      <c r="J98" s="20">
        <f>SQRT((0.75*PI()*$S$9*$S$8*(SQRT(($S$10/(2*H98))^2 +((9*$S$11*B98)/(1000*$S$8*$S$9))) - ($S$10/(2*H98)))^3 * ((B98-D98)/((I98/(F98/1000))*B98)))^2)</f>
        <v>7.3568236814913804E-19</v>
      </c>
      <c r="K98" s="20">
        <f>J98* ((1.5*(C98/B98)) + ((C98+E98)/(B98+D98))  + (C98/B98))</f>
        <v>9.7619391158251001E-19</v>
      </c>
      <c r="L98" s="20">
        <v>0</v>
      </c>
      <c r="M98" s="20"/>
      <c r="N98" s="20"/>
      <c r="O98" s="20"/>
      <c r="P98" s="14">
        <f>ROUND(J98/$S$13,0)</f>
        <v>-5</v>
      </c>
      <c r="Q98" s="14">
        <f>J98/P98</f>
        <v>-1.471364736298276E-19</v>
      </c>
    </row>
    <row r="99" spans="1:17">
      <c r="A99" s="20">
        <v>39</v>
      </c>
      <c r="B99" s="75">
        <v>0.02</v>
      </c>
      <c r="C99" s="75">
        <v>0.01</v>
      </c>
      <c r="D99" s="75">
        <v>0.24</v>
      </c>
      <c r="E99" s="75">
        <v>0.01</v>
      </c>
      <c r="F99" s="69">
        <v>8.5</v>
      </c>
      <c r="G99" s="69">
        <v>23</v>
      </c>
      <c r="H99" s="51">
        <v>101000</v>
      </c>
      <c r="I99" s="51">
        <v>498</v>
      </c>
      <c r="J99" s="20">
        <f>SQRT((0.75*PI()*$S$9*$S$8*(SQRT(($S$10/(2*H99))^2 +((9*$S$11*B99)/(1000*$S$8*$S$9))) - ($S$10/(2*H99)))^3 * ((B99-D99)/((I99/(F99/1000))*B99)))^2)</f>
        <v>7.3568236814913804E-19</v>
      </c>
      <c r="K99" s="20">
        <f>J99* ((1.5*(C99/B99)) + ((C99+E99)/(B99+D99))  + (C99/B99))</f>
        <v>9.7619391158251001E-19</v>
      </c>
      <c r="L99" s="20">
        <v>0</v>
      </c>
      <c r="M99" s="20"/>
      <c r="N99" s="20"/>
      <c r="O99" s="20"/>
      <c r="P99" s="14">
        <f>ROUND(J99/$S$13,0)</f>
        <v>-5</v>
      </c>
      <c r="Q99" s="14">
        <f>J99/P99</f>
        <v>-1.471364736298276E-19</v>
      </c>
    </row>
    <row r="100" spans="1:17">
      <c r="A100" s="20">
        <v>42</v>
      </c>
      <c r="B100" s="75">
        <v>0.02</v>
      </c>
      <c r="C100" s="75">
        <v>0.01</v>
      </c>
      <c r="D100" s="75">
        <v>0.24</v>
      </c>
      <c r="E100" s="75">
        <v>0.01</v>
      </c>
      <c r="F100" s="69">
        <v>8.5</v>
      </c>
      <c r="G100" s="69">
        <v>23</v>
      </c>
      <c r="H100" s="51">
        <v>101000</v>
      </c>
      <c r="I100" s="51">
        <v>498</v>
      </c>
      <c r="J100" s="20">
        <f>SQRT((0.75*PI()*$S$9*$S$8*(SQRT(($S$10/(2*H100))^2 +((9*$S$11*B100)/(1000*$S$8*$S$9))) - ($S$10/(2*H100)))^3 * ((B100-D100)/((I100/(F100/1000))*B100)))^2)</f>
        <v>7.3568236814913804E-19</v>
      </c>
      <c r="K100" s="20">
        <f>J100* ((1.5*(C100/B100)) + ((C100+E100)/(B100+D100))  + (C100/B100))</f>
        <v>9.7619391158251001E-19</v>
      </c>
      <c r="L100" s="20">
        <v>0</v>
      </c>
      <c r="M100" s="20"/>
      <c r="N100" s="20"/>
      <c r="O100" s="20"/>
      <c r="P100" s="14">
        <f>ROUND(J100/$S$13,0)</f>
        <v>-5</v>
      </c>
      <c r="Q100" s="14">
        <f>J100/P100</f>
        <v>-1.471364736298276E-19</v>
      </c>
    </row>
    <row r="101" spans="1:17">
      <c r="A101" s="20">
        <v>47</v>
      </c>
      <c r="B101" s="75">
        <v>0.02</v>
      </c>
      <c r="C101" s="75">
        <v>0.01</v>
      </c>
      <c r="D101" s="75">
        <v>0.24</v>
      </c>
      <c r="E101" s="75">
        <v>0.01</v>
      </c>
      <c r="F101" s="69">
        <v>8.5</v>
      </c>
      <c r="G101" s="69">
        <v>23</v>
      </c>
      <c r="H101" s="51">
        <v>101000</v>
      </c>
      <c r="I101" s="51">
        <v>498</v>
      </c>
      <c r="J101" s="20">
        <f>SQRT((0.75*PI()*$S$9*$S$8*(SQRT(($S$10/(2*H101))^2 +((9*$S$11*B101)/(1000*$S$8*$S$9))) - ($S$10/(2*H101)))^3 * ((B101-D101)/((I101/(F101/1000))*B101)))^2)</f>
        <v>7.3568236814913804E-19</v>
      </c>
      <c r="K101" s="20">
        <f>J101* ((1.5*(C101/B101)) + ((C101+E101)/(B101+D101))  + (C101/B101))</f>
        <v>9.7619391158251001E-19</v>
      </c>
      <c r="L101" s="20">
        <v>0</v>
      </c>
      <c r="M101" s="20"/>
      <c r="N101" s="20"/>
      <c r="O101" s="20"/>
      <c r="P101" s="14">
        <f>ROUND(J101/$S$13,0)</f>
        <v>-5</v>
      </c>
      <c r="Q101" s="14">
        <f>J101/P101</f>
        <v>-1.471364736298276E-19</v>
      </c>
    </row>
    <row r="102" spans="1:17">
      <c r="A102" s="20">
        <v>49</v>
      </c>
      <c r="B102" s="75">
        <v>0.02</v>
      </c>
      <c r="C102" s="75">
        <v>0.01</v>
      </c>
      <c r="D102" s="75">
        <v>0.24</v>
      </c>
      <c r="E102" s="75">
        <v>0.01</v>
      </c>
      <c r="F102" s="69">
        <v>8.5</v>
      </c>
      <c r="G102" s="69">
        <v>23</v>
      </c>
      <c r="H102" s="51">
        <v>101000</v>
      </c>
      <c r="I102" s="51">
        <v>498</v>
      </c>
      <c r="J102" s="20">
        <f>SQRT((0.75*PI()*$S$9*$S$8*(SQRT(($S$10/(2*H102))^2 +((9*$S$11*B102)/(1000*$S$8*$S$9))) - ($S$10/(2*H102)))^3 * ((B102-D102)/((I102/(F102/1000))*B102)))^2)</f>
        <v>7.3568236814913804E-19</v>
      </c>
      <c r="K102" s="20">
        <f>J102* ((1.5*(C102/B102)) + ((C102+E102)/(B102+D102))  + (C102/B102))</f>
        <v>9.7619391158251001E-19</v>
      </c>
      <c r="L102" s="20">
        <v>0</v>
      </c>
      <c r="M102" s="20"/>
      <c r="N102" s="20"/>
      <c r="O102" s="20"/>
      <c r="P102" s="14">
        <f>ROUND(J102/$S$13,0)</f>
        <v>-5</v>
      </c>
      <c r="Q102" s="14">
        <f>J102/P102</f>
        <v>-1.471364736298276E-19</v>
      </c>
    </row>
    <row r="103" spans="1:17">
      <c r="A103" s="20">
        <v>36</v>
      </c>
      <c r="B103" s="75">
        <v>0.02</v>
      </c>
      <c r="C103" s="75">
        <v>0.01</v>
      </c>
      <c r="D103" s="75">
        <v>0.25</v>
      </c>
      <c r="E103" s="75">
        <v>0.01</v>
      </c>
      <c r="F103" s="69">
        <v>8.5</v>
      </c>
      <c r="G103" s="69">
        <v>23</v>
      </c>
      <c r="H103" s="51">
        <v>101000</v>
      </c>
      <c r="I103" s="51">
        <v>498</v>
      </c>
      <c r="J103" s="20">
        <f>SQRT((0.75*PI()*$S$9*$S$8*(SQRT(($S$10/(2*H103))^2 +((9*$S$11*B103)/(1000*$S$8*$S$9))) - ($S$10/(2*H103)))^3 * ((B103-D103)/((I103/(F103/1000))*B103)))^2)</f>
        <v>7.6912247579228068E-19</v>
      </c>
      <c r="K103" s="20">
        <f>J103* ((1.5*(C103/B103)) + ((C103+E103)/(B103+D103))  + (C103/B103))</f>
        <v>1.0183751299842234E-18</v>
      </c>
      <c r="L103" s="20">
        <v>3.3440107643142638E-20</v>
      </c>
      <c r="M103" s="20"/>
      <c r="N103" s="20"/>
      <c r="O103" s="20"/>
      <c r="P103" s="14">
        <f>ROUND(J103/$S$13,0)</f>
        <v>-5</v>
      </c>
      <c r="Q103" s="14">
        <f>J103/P103</f>
        <v>-1.5382449515845614E-19</v>
      </c>
    </row>
    <row r="104" spans="1:17">
      <c r="A104" s="20">
        <v>12</v>
      </c>
      <c r="B104" s="75">
        <v>8.2281952825013729E-2</v>
      </c>
      <c r="C104" s="75">
        <v>1.3168529091847819E-2</v>
      </c>
      <c r="D104" s="75">
        <v>0.17946877243359652</v>
      </c>
      <c r="E104" s="75">
        <v>1.3887842333132613E-2</v>
      </c>
      <c r="F104" s="69">
        <v>9</v>
      </c>
      <c r="G104" s="69">
        <v>22.8</v>
      </c>
      <c r="H104" s="51">
        <v>101100</v>
      </c>
      <c r="I104" s="51">
        <v>500</v>
      </c>
      <c r="J104" s="20">
        <f>SQRT((0.75*PI()*$S$9*$S$8*(SQRT(($S$10/(2*H104))^2 +((9*$S$11*B104)/(1000*$S$8*$S$9))) - ($S$10/(2*H104)))^3 * ((B104-D104)/((I104/(F104/1000))*B104)))^2)</f>
        <v>7.6938609442212743E-19</v>
      </c>
      <c r="K104" s="20">
        <f>J104* ((1.5*(C104/B104)) + ((C104+E104)/(B104+D104))  + (C104/B104))</f>
        <v>3.8736339289955099E-19</v>
      </c>
      <c r="L104" s="20">
        <v>2.6361862984674315E-22</v>
      </c>
      <c r="M104" s="20"/>
      <c r="N104" s="20"/>
      <c r="O104" s="20"/>
      <c r="P104" s="14">
        <f>ROUND(J104/$S$13,0)</f>
        <v>-5</v>
      </c>
      <c r="Q104" s="14">
        <f>J104/P104</f>
        <v>-1.5387721888442549E-19</v>
      </c>
    </row>
    <row r="105" spans="1:17">
      <c r="A105" s="20">
        <v>53</v>
      </c>
      <c r="B105" s="75">
        <v>7.4531731033506229E-2</v>
      </c>
      <c r="C105" s="75">
        <v>2.517369261633364E-3</v>
      </c>
      <c r="D105" s="75">
        <v>0.19725689695400045</v>
      </c>
      <c r="E105" s="75">
        <v>2.2105885660296143E-2</v>
      </c>
      <c r="F105" s="69">
        <v>7.7400000000000011</v>
      </c>
      <c r="G105" s="69">
        <v>23</v>
      </c>
      <c r="H105" s="51">
        <v>100800</v>
      </c>
      <c r="I105" s="51">
        <v>500</v>
      </c>
      <c r="J105" s="20">
        <f>SQRT((0.75*PI()*$S$9*$S$8*(SQRT(($S$10/(2*H105))^2 +((9*$S$11*B105)/(1000*$S$8*$S$9))) - ($S$10/(2*H105)))^3 * ((B105-D105)/((I105/(F105/1000))*B105)))^2)</f>
        <v>7.9101398758840232E-19</v>
      </c>
      <c r="K105" s="20">
        <f>J105* ((1.5*(C105/B105)) + ((C105+E105)/(B105+D105))  + (C105/B105))</f>
        <v>1.3845639092940161E-19</v>
      </c>
      <c r="L105" s="20">
        <v>2.1627893166274894E-20</v>
      </c>
      <c r="M105" s="20"/>
      <c r="N105" s="20"/>
      <c r="O105" s="20"/>
      <c r="P105" s="14">
        <f>ROUND(J105/$S$13,0)</f>
        <v>-5</v>
      </c>
      <c r="Q105" s="14">
        <f>J105/P105</f>
        <v>-1.5820279751768047E-19</v>
      </c>
    </row>
    <row r="106" spans="1:17">
      <c r="A106" s="20">
        <v>73</v>
      </c>
      <c r="B106" s="75">
        <v>1.5234613040828763E-2</v>
      </c>
      <c r="C106" s="75">
        <v>7.6405158638647606E-3</v>
      </c>
      <c r="D106" s="75">
        <v>0.32722513089005234</v>
      </c>
      <c r="E106" s="75">
        <v>6.594354100264492E-2</v>
      </c>
      <c r="F106" s="69">
        <v>7.95</v>
      </c>
      <c r="G106" s="69">
        <v>23.2</v>
      </c>
      <c r="H106" s="51">
        <v>91600</v>
      </c>
      <c r="I106" s="51">
        <v>497</v>
      </c>
      <c r="J106" s="20">
        <f>SQRT((0.75*PI()*$S$9*$S$8*(SQRT(($S$10/(2*H106))^2 +((9*$S$11*B106)/(1000*$S$8*$S$9))) - ($S$10/(2*H106)))^3 * ((B106-D106)/((I106/(F106/1000))*B106)))^2)</f>
        <v>8.0966851778139192E-19</v>
      </c>
      <c r="K106" s="20">
        <f>J106* ((1.5*(C106/B106)) + ((C106+E106)/(B106+D106))  + (C106/B106))</f>
        <v>1.1891422339195874E-18</v>
      </c>
      <c r="L106" s="20">
        <v>1.8654530192989602E-20</v>
      </c>
      <c r="M106" s="20"/>
      <c r="N106" s="20"/>
      <c r="O106" s="20"/>
      <c r="P106" s="14">
        <f>ROUND(J106/$S$13,0)</f>
        <v>-5</v>
      </c>
      <c r="Q106" s="14">
        <f>J106/P106</f>
        <v>-1.6193370355627837E-19</v>
      </c>
    </row>
    <row r="107" spans="1:17">
      <c r="A107" s="20">
        <v>111</v>
      </c>
      <c r="B107" s="75">
        <v>8.31946755407654E-2</v>
      </c>
      <c r="C107" s="75">
        <v>0.22524007133479307</v>
      </c>
      <c r="D107" s="75">
        <v>0.20376974019358127</v>
      </c>
      <c r="E107" s="75">
        <v>0.31261175597208168</v>
      </c>
      <c r="F107" s="69">
        <v>7.8</v>
      </c>
      <c r="G107" s="69">
        <v>23</v>
      </c>
      <c r="H107" s="51">
        <v>101000</v>
      </c>
      <c r="I107" s="51">
        <v>503</v>
      </c>
      <c r="J107" s="20">
        <f>SQRT((0.75*PI()*$S$9*$S$8*(SQRT(($S$10/(2*H107))^2 +((9*$S$11*B107)/(1000*$S$8*$S$9))) - ($S$10/(2*H107)))^3 * ((B107-D107)/((I107/(F107/1000))*B107)))^2)</f>
        <v>8.2725092359932974E-19</v>
      </c>
      <c r="K107" s="20">
        <f>J107* ((1.5*(C107/B107)) + ((C107+E107)/(B107+D107))  + (C107/B107))</f>
        <v>7.1497185427737154E-18</v>
      </c>
      <c r="L107" s="20">
        <v>1.7582405817937816E-20</v>
      </c>
      <c r="M107" s="20"/>
      <c r="N107" s="20"/>
      <c r="O107" s="20"/>
      <c r="P107" s="14">
        <f>ROUND(J107/$S$13,0)</f>
        <v>-5</v>
      </c>
      <c r="Q107" s="14">
        <f>J107/P107</f>
        <v>-1.6545018471986594E-19</v>
      </c>
    </row>
    <row r="108" spans="1:17">
      <c r="A108" s="20">
        <v>5</v>
      </c>
      <c r="B108" s="75">
        <v>4.8638132295719845E-2</v>
      </c>
      <c r="C108" s="75">
        <v>1.4800912343544682E-2</v>
      </c>
      <c r="D108" s="75">
        <v>0.2590673575129534</v>
      </c>
      <c r="E108" s="75">
        <v>7.8835947612248367E-2</v>
      </c>
      <c r="F108" s="69">
        <v>6.75</v>
      </c>
      <c r="G108" s="69">
        <v>22.8</v>
      </c>
      <c r="H108" s="51">
        <v>88900</v>
      </c>
      <c r="I108" s="51">
        <v>502</v>
      </c>
      <c r="J108" s="20">
        <f>SQRT((0.75*PI()*$S$9*$S$8*(SQRT(($S$10/(2*H108))^2 +((9*$S$11*B108)/(1000*$S$8*$S$9))) - ($S$10/(2*H108)))^3 * ((B108-D108)/((I108/(F108/1000))*B108)))^2)</f>
        <v>9.1266766327066659E-19</v>
      </c>
      <c r="K108" s="20">
        <f>J108* ((1.5*(C108/B108)) + ((C108+E108)/(B108+D108))  + (C108/B108))</f>
        <v>9.720582814023819E-19</v>
      </c>
      <c r="L108" s="20">
        <v>8.5416739671336848E-20</v>
      </c>
      <c r="M108" s="20"/>
      <c r="N108" s="20"/>
      <c r="O108" s="20"/>
      <c r="P108" s="14">
        <f>ROUND(J108/$S$13,0)</f>
        <v>-6</v>
      </c>
      <c r="Q108" s="14">
        <f>J108/P108</f>
        <v>-1.5211127721177776E-19</v>
      </c>
    </row>
    <row r="109" spans="1:17">
      <c r="A109" s="20">
        <v>68</v>
      </c>
      <c r="B109" s="75">
        <v>4.8638132295719845E-2</v>
      </c>
      <c r="C109" s="75">
        <v>1.4800912343544682E-2</v>
      </c>
      <c r="D109" s="75">
        <v>0.2590673575129534</v>
      </c>
      <c r="E109" s="75">
        <v>7.8835947612248367E-2</v>
      </c>
      <c r="F109" s="69">
        <v>6.75</v>
      </c>
      <c r="G109" s="69">
        <v>22.8</v>
      </c>
      <c r="H109" s="51">
        <v>88900</v>
      </c>
      <c r="I109" s="51">
        <v>502</v>
      </c>
      <c r="J109" s="20">
        <f>SQRT((0.75*PI()*$S$9*$S$8*(SQRT(($S$10/(2*H109))^2 +((9*$S$11*B109)/(1000*$S$8*$S$9))) - ($S$10/(2*H109)))^3 * ((B109-D109)/((I109/(F109/1000))*B109)))^2)</f>
        <v>9.1266766327066659E-19</v>
      </c>
      <c r="K109" s="20">
        <f>J109* ((1.5*(C109/B109)) + ((C109+E109)/(B109+D109))  + (C109/B109))</f>
        <v>9.720582814023819E-19</v>
      </c>
      <c r="L109" s="20">
        <v>0</v>
      </c>
      <c r="M109" s="20"/>
      <c r="N109" s="20"/>
      <c r="O109" s="20"/>
      <c r="P109" s="14">
        <f>ROUND(J109/$S$13,0)</f>
        <v>-6</v>
      </c>
      <c r="Q109" s="14">
        <f>J109/P109</f>
        <v>-1.5211127721177776E-19</v>
      </c>
    </row>
    <row r="110" spans="1:17">
      <c r="A110" s="20">
        <v>117</v>
      </c>
      <c r="B110" s="75">
        <v>1.7873100983020557E-2</v>
      </c>
      <c r="C110" s="75">
        <v>7.986193468731259E-4</v>
      </c>
      <c r="D110" s="75">
        <v>0.35087719298245618</v>
      </c>
      <c r="E110" s="75">
        <v>0.30778701138811948</v>
      </c>
      <c r="F110" s="69">
        <v>7.86</v>
      </c>
      <c r="G110" s="69">
        <v>23</v>
      </c>
      <c r="H110" s="51">
        <v>100700</v>
      </c>
      <c r="I110" s="51">
        <v>504</v>
      </c>
      <c r="J110" s="20">
        <f>SQRT((0.75*PI()*$S$9*$S$8*(SQRT(($S$10/(2*H110))^2 +((9*$S$11*B110)/(1000*$S$8*$S$9))) - ($S$10/(2*H110)))^3 * ((B110-D110)/((I110/(F110/1000))*B110)))^2)</f>
        <v>9.5020475944525536E-19</v>
      </c>
      <c r="K110" s="20">
        <f>J110* ((1.5*(C110/B110)) + ((C110+E110)/(B110+D110))  + (C110/B110))</f>
        <v>9.013153966151576E-19</v>
      </c>
      <c r="L110" s="20">
        <v>3.7537096174588777E-20</v>
      </c>
      <c r="M110" s="20"/>
      <c r="N110" s="20"/>
      <c r="O110" s="20"/>
      <c r="P110" s="14">
        <f>ROUND(J110/$S$13,0)</f>
        <v>-6</v>
      </c>
      <c r="Q110" s="14">
        <f>J110/P110</f>
        <v>-1.5836745990754256E-19</v>
      </c>
    </row>
    <row r="111" spans="1:17">
      <c r="A111" s="20">
        <v>116</v>
      </c>
      <c r="B111" s="75">
        <v>1.4556040756914119E-2</v>
      </c>
      <c r="C111" s="75">
        <v>5.2969580629236236E-4</v>
      </c>
      <c r="D111" s="75">
        <v>0.39215686274509803</v>
      </c>
      <c r="E111" s="75">
        <v>0.38446751249519412</v>
      </c>
      <c r="F111" s="69">
        <v>7.86</v>
      </c>
      <c r="G111" s="69">
        <v>23</v>
      </c>
      <c r="H111" s="51">
        <v>100700</v>
      </c>
      <c r="I111" s="51">
        <v>504</v>
      </c>
      <c r="J111" s="20">
        <f>SQRT((0.75*PI()*$S$9*$S$8*(SQRT(($S$10/(2*H111))^2 +((9*$S$11*B111)/(1000*$S$8*$S$9))) - ($S$10/(2*H111)))^3 * ((B111-D111)/((I111/(F111/1000))*B111)))^2)</f>
        <v>9.503461535295137E-19</v>
      </c>
      <c r="K111" s="20">
        <f>J111* ((1.5*(C111/B111)) + ((C111+E111)/(B111+D111))  + (C111/B111))</f>
        <v>9.8606213384217269E-19</v>
      </c>
      <c r="L111" s="20">
        <v>1.4139408425834241E-22</v>
      </c>
      <c r="M111" s="20"/>
      <c r="N111" s="20"/>
      <c r="O111" s="20"/>
      <c r="P111" s="14">
        <f>ROUND(J111/$S$13,0)</f>
        <v>-6</v>
      </c>
      <c r="Q111" s="14">
        <f>J111/P111</f>
        <v>-1.5839102558825229E-19</v>
      </c>
    </row>
    <row r="112" spans="1:17">
      <c r="A112" s="20">
        <v>21</v>
      </c>
      <c r="B112" s="75">
        <v>4.2000000000000003E-2</v>
      </c>
      <c r="C112" s="75">
        <v>1.9E-2</v>
      </c>
      <c r="D112" s="75">
        <v>0.24099999999999999</v>
      </c>
      <c r="E112" s="75">
        <v>0.41599999999999998</v>
      </c>
      <c r="F112" s="69">
        <v>8</v>
      </c>
      <c r="G112" s="69">
        <v>23</v>
      </c>
      <c r="H112" s="51">
        <v>91900</v>
      </c>
      <c r="I112" s="51">
        <v>495</v>
      </c>
      <c r="J112" s="20">
        <f>SQRT((0.75*PI()*$S$9*$S$8*(SQRT(($S$10/(2*H112))^2 +((9*$S$11*B112)/(1000*$S$8*$S$9))) - ($S$10/(2*H112)))^3 * ((B112-D112)/((I112/(F112/1000))*B112)))^2)</f>
        <v>9.582699001667452E-19</v>
      </c>
      <c r="K112" s="20">
        <f>J112* ((1.5*(C112/B112)) + ((C112+E112)/(B112+D112))  + (C112/B112))</f>
        <v>2.5567166590137896E-18</v>
      </c>
      <c r="L112" s="20">
        <v>7.9237466372314958E-21</v>
      </c>
      <c r="M112" s="20"/>
      <c r="N112" s="20"/>
      <c r="O112" s="20"/>
      <c r="P112" s="14">
        <f>ROUND(J112/$S$13,0)</f>
        <v>-6</v>
      </c>
      <c r="Q112" s="14">
        <f>J112/P112</f>
        <v>-1.5971165002779087E-19</v>
      </c>
    </row>
    <row r="113" spans="1:17">
      <c r="A113" s="20">
        <v>170</v>
      </c>
      <c r="B113" s="75">
        <v>3.2626004438242158E-2</v>
      </c>
      <c r="C113" s="75">
        <v>3.3877017309041058E-3</v>
      </c>
      <c r="D113" s="75">
        <v>0.21701171091929999</v>
      </c>
      <c r="E113" s="75">
        <v>2.2533281698633362E-2</v>
      </c>
      <c r="F113" s="69">
        <v>10</v>
      </c>
      <c r="G113" s="69">
        <v>21</v>
      </c>
      <c r="H113" s="51">
        <v>101500</v>
      </c>
      <c r="I113" s="51">
        <v>500</v>
      </c>
      <c r="J113" s="20">
        <f>SQRT((0.75*PI()*$S$9*$S$8*(SQRT(($S$10/(2*H113))^2 +((9*$S$11*B113)/(1000*$S$8*$S$9))) - ($S$10/(2*H113)))^3 * ((B113-D113)/((I113/(F113/1000))*B113)))^2)</f>
        <v>9.6442447486604206E-19</v>
      </c>
      <c r="K113" s="20">
        <f>J113* ((1.5*(C113/B113)) + ((C113+E113)/(B113+D113))  + (C113/B113))</f>
        <v>3.5049154246118326E-19</v>
      </c>
      <c r="L113" s="20">
        <v>6.1545746992968566E-21</v>
      </c>
      <c r="M113" s="20"/>
      <c r="N113" s="20"/>
      <c r="O113" s="20"/>
      <c r="P113" s="14">
        <f>ROUND(J113/$S$13,0)</f>
        <v>-6</v>
      </c>
      <c r="Q113" s="14">
        <f>J113/P113</f>
        <v>-1.6073741247767368E-19</v>
      </c>
    </row>
    <row r="114" spans="1:17">
      <c r="A114" s="20">
        <v>96</v>
      </c>
      <c r="B114" s="75">
        <v>4.0049000000000001E-2</v>
      </c>
      <c r="C114" s="75">
        <v>2.5736549577935973E-3</v>
      </c>
      <c r="D114" s="75">
        <v>0.24690000000000001</v>
      </c>
      <c r="E114" s="75">
        <v>3.6503432700993682E-2</v>
      </c>
      <c r="F114" s="69">
        <v>8.1999999999999993</v>
      </c>
      <c r="G114" s="69">
        <v>22.5</v>
      </c>
      <c r="H114" s="51">
        <v>100000</v>
      </c>
      <c r="I114" s="51">
        <v>512</v>
      </c>
      <c r="J114" s="20">
        <f>SQRT((0.75*PI()*$S$9*$S$8*(SQRT(($S$10/(2*H114))^2 +((9*$S$11*B114)/(1000*$S$8*$S$9))) - ($S$10/(2*H114)))^3 * ((B114-D114)/((I114/(F114/1000))*B114)))^2)</f>
        <v>9.7252139152974094E-19</v>
      </c>
      <c r="K114" s="20">
        <f>J114* ((1.5*(C114/B114)) + ((C114+E114)/(B114+D114))  + (C114/B114))</f>
        <v>2.8868123655810605E-19</v>
      </c>
      <c r="L114" s="20">
        <v>8.0969166636988815E-21</v>
      </c>
      <c r="M114" s="20"/>
      <c r="N114" s="20"/>
      <c r="O114" s="20"/>
      <c r="P114" s="14">
        <f>ROUND(J114/$S$13,0)</f>
        <v>-6</v>
      </c>
      <c r="Q114" s="14">
        <f>J114/P114</f>
        <v>-1.6208689858829015E-19</v>
      </c>
    </row>
    <row r="115" spans="1:17">
      <c r="A115" s="20">
        <v>108</v>
      </c>
      <c r="B115" s="75">
        <v>1.7182130584192438E-2</v>
      </c>
      <c r="C115" s="75">
        <v>4.767123720397338E-3</v>
      </c>
      <c r="D115" s="75">
        <v>0.37593984962406013</v>
      </c>
      <c r="E115" s="75">
        <v>8.6157277354249676E-2</v>
      </c>
      <c r="F115" s="69">
        <v>7.76</v>
      </c>
      <c r="G115" s="69">
        <v>23</v>
      </c>
      <c r="H115" s="51">
        <v>101200</v>
      </c>
      <c r="I115" s="51">
        <v>501</v>
      </c>
      <c r="J115" s="20">
        <f>SQRT((0.75*PI()*$S$9*$S$8*(SQRT(($S$10/(2*H115))^2 +((9*$S$11*B115)/(1000*$S$8*$S$9))) - ($S$10/(2*H115)))^3 * ((B115-D115)/((I115/(F115/1000))*B115)))^2)</f>
        <v>9.9373753288164244E-19</v>
      </c>
      <c r="K115" s="20">
        <f>J115* ((1.5*(C115/B115)) + ((C115+E115)/(B115+D115))  + (C115/B115))</f>
        <v>9.191123287068858E-19</v>
      </c>
      <c r="L115" s="20">
        <v>2.1216141351901498E-20</v>
      </c>
      <c r="M115" s="20"/>
      <c r="N115" s="20"/>
      <c r="O115" s="20"/>
      <c r="P115" s="14">
        <f>ROUND(J115/$S$13,0)</f>
        <v>-6</v>
      </c>
      <c r="Q115" s="14">
        <f>J115/P115</f>
        <v>-1.6562292214694041E-19</v>
      </c>
    </row>
    <row r="116" spans="1:17">
      <c r="A116" s="20">
        <v>122</v>
      </c>
      <c r="B116" s="75">
        <v>1.4587892049598834E-2</v>
      </c>
      <c r="C116" s="75">
        <v>5.3201648612687211E-4</v>
      </c>
      <c r="D116" s="75">
        <v>0.43478260869565216</v>
      </c>
      <c r="E116" s="75">
        <v>0.47258979206049145</v>
      </c>
      <c r="F116" s="69">
        <v>7.86</v>
      </c>
      <c r="G116" s="69">
        <v>23</v>
      </c>
      <c r="H116" s="51">
        <v>100700</v>
      </c>
      <c r="I116" s="51">
        <v>504</v>
      </c>
      <c r="J116" s="20">
        <f>SQRT((0.75*PI()*$S$9*$S$8*(SQRT(($S$10/(2*H116))^2 +((9*$S$11*B116)/(1000*$S$8*$S$9))) - ($S$10/(2*H116)))^3 * ((B116-D116)/((I116/(F116/1000))*B116)))^2)</f>
        <v>1.0589742198795931E-18</v>
      </c>
      <c r="K116" s="20">
        <f>J116* ((1.5*(C116/B116)) + ((C116+E116)/(B116+D116))  + (C116/B116))</f>
        <v>1.2114971616356E-18</v>
      </c>
      <c r="L116" s="20">
        <v>6.5236686997950651E-20</v>
      </c>
      <c r="M116" s="20"/>
      <c r="N116" s="20"/>
      <c r="O116" s="20"/>
      <c r="P116" s="14">
        <f>ROUND(J116/$S$13,0)</f>
        <v>-7</v>
      </c>
      <c r="Q116" s="14">
        <f>J116/P116</f>
        <v>-1.5128203141137044E-19</v>
      </c>
    </row>
    <row r="117" spans="1:17">
      <c r="A117" s="20">
        <v>150</v>
      </c>
      <c r="B117" s="75">
        <v>3.6964773838892115E-2</v>
      </c>
      <c r="C117" s="75">
        <v>7.4017323154096917E-3</v>
      </c>
      <c r="D117" s="75">
        <v>0.28616811346366583</v>
      </c>
      <c r="E117" s="75">
        <v>5.9976905802013605E-2</v>
      </c>
      <c r="F117" s="69">
        <v>7.7</v>
      </c>
      <c r="G117" s="69">
        <v>22</v>
      </c>
      <c r="H117" s="51">
        <v>101500</v>
      </c>
      <c r="I117" s="51">
        <v>504</v>
      </c>
      <c r="J117" s="20">
        <f>SQRT((0.75*PI()*$S$9*$S$8*(SQRT(($S$10/(2*H117))^2 +((9*$S$11*B117)/(1000*$S$8*$S$9))) - ($S$10/(2*H117)))^3 * ((B117-D117)/((I117/(F117/1000))*B117)))^2)</f>
        <v>1.0698671484607109E-18</v>
      </c>
      <c r="K117" s="20">
        <f>J117* ((1.5*(C117/B117)) + ((C117+E117)/(B117+D117))  + (C117/B117))</f>
        <v>7.5865397552093032E-19</v>
      </c>
      <c r="L117" s="20">
        <v>1.0892928581117763E-20</v>
      </c>
      <c r="M117" s="20"/>
      <c r="N117" s="20"/>
      <c r="O117" s="20"/>
      <c r="P117" s="14">
        <f>ROUND(J117/$S$13,0)</f>
        <v>-7</v>
      </c>
      <c r="Q117" s="14">
        <f>J117/P117</f>
        <v>-1.5283816406581583E-19</v>
      </c>
    </row>
    <row r="118" spans="1:17">
      <c r="A118" s="20">
        <v>2</v>
      </c>
      <c r="B118" s="75">
        <v>7.2481275670451831E-2</v>
      </c>
      <c r="C118" s="75">
        <v>2.2056541999271234E-2</v>
      </c>
      <c r="D118" s="75">
        <v>0.27223230490018102</v>
      </c>
      <c r="E118" s="75">
        <v>8.2842130068043043E-2</v>
      </c>
      <c r="F118" s="69">
        <v>6.75</v>
      </c>
      <c r="G118" s="69">
        <v>22.8</v>
      </c>
      <c r="H118" s="51">
        <v>88900</v>
      </c>
      <c r="I118" s="51">
        <v>502</v>
      </c>
      <c r="J118" s="20">
        <f>SQRT((0.75*PI()*$S$9*$S$8*(SQRT(($S$10/(2*H118))^2 +((9*$S$11*B118)/(1000*$S$8*$S$9))) - ($S$10/(2*H118)))^3 * ((B118-D118)/((I118/(F118/1000))*B118)))^2)</f>
        <v>1.0858219261429304E-18</v>
      </c>
      <c r="K118" s="20">
        <f>J118* ((1.5*(C118/B118)) + ((C118+E118)/(B118+D118))  + (C118/B118))</f>
        <v>1.1564803245609245E-18</v>
      </c>
      <c r="L118" s="20">
        <v>1.5954777682219522E-20</v>
      </c>
      <c r="M118" s="20"/>
      <c r="N118" s="20"/>
      <c r="O118" s="20"/>
      <c r="P118" s="14">
        <f>ROUND(J118/$S$13,0)</f>
        <v>-7</v>
      </c>
      <c r="Q118" s="14">
        <f>J118/P118</f>
        <v>-1.5511741802041862E-19</v>
      </c>
    </row>
    <row r="119" spans="1:17">
      <c r="A119" s="20">
        <v>65</v>
      </c>
      <c r="B119" s="75">
        <v>7.2481275670451831E-2</v>
      </c>
      <c r="C119" s="75">
        <v>2.2056541999271234E-2</v>
      </c>
      <c r="D119" s="75">
        <v>0.27223230490018102</v>
      </c>
      <c r="E119" s="75">
        <v>8.2842130068043043E-2</v>
      </c>
      <c r="F119" s="69">
        <v>6.75</v>
      </c>
      <c r="G119" s="69">
        <v>22.8</v>
      </c>
      <c r="H119" s="51">
        <v>88900</v>
      </c>
      <c r="I119" s="51">
        <v>502</v>
      </c>
      <c r="J119" s="20">
        <f>SQRT((0.75*PI()*$S$9*$S$8*(SQRT(($S$10/(2*H119))^2 +((9*$S$11*B119)/(1000*$S$8*$S$9))) - ($S$10/(2*H119)))^3 * ((B119-D119)/((I119/(F119/1000))*B119)))^2)</f>
        <v>1.0858219261429304E-18</v>
      </c>
      <c r="K119" s="20">
        <f>J119* ((1.5*(C119/B119)) + ((C119+E119)/(B119+D119))  + (C119/B119))</f>
        <v>1.1564803245609245E-18</v>
      </c>
      <c r="L119" s="20">
        <v>0</v>
      </c>
      <c r="M119" s="20"/>
      <c r="N119" s="20"/>
      <c r="O119" s="20"/>
      <c r="P119" s="14">
        <f>ROUND(J119/$S$13,0)</f>
        <v>-7</v>
      </c>
      <c r="Q119" s="14">
        <f>J119/P119</f>
        <v>-1.5511741802041862E-19</v>
      </c>
    </row>
    <row r="120" spans="1:17">
      <c r="A120" s="20">
        <v>75</v>
      </c>
      <c r="B120" s="75">
        <v>2.2512381809995499E-2</v>
      </c>
      <c r="C120" s="75">
        <v>1.1306871638473652E-2</v>
      </c>
      <c r="D120" s="75">
        <v>0.36127167630057805</v>
      </c>
      <c r="E120" s="75">
        <v>7.3067643851517178E-2</v>
      </c>
      <c r="F120" s="69">
        <v>7.95</v>
      </c>
      <c r="G120" s="69">
        <v>23.2</v>
      </c>
      <c r="H120" s="51">
        <v>91300</v>
      </c>
      <c r="I120" s="51">
        <v>497</v>
      </c>
      <c r="J120" s="20">
        <f>SQRT((0.75*PI()*$S$9*$S$8*(SQRT(($S$10/(2*H120))^2 +((9*$S$11*B120)/(1000*$S$8*$S$9))) - ($S$10/(2*H120)))^3 * ((B120-D120)/((I120/(F120/1000))*B120)))^2)</f>
        <v>1.1167966597481344E-18</v>
      </c>
      <c r="K120" s="20">
        <f>J120* ((1.5*(C120/B120)) + ((C120+E120)/(B120+D120))  + (C120/B120))</f>
        <v>1.6478078163636976E-18</v>
      </c>
      <c r="L120" s="20">
        <v>3.0974733605204022E-20</v>
      </c>
      <c r="M120" s="20"/>
      <c r="N120" s="20"/>
      <c r="O120" s="20"/>
      <c r="P120" s="14">
        <f>ROUND(J120/$S$13,0)</f>
        <v>-7</v>
      </c>
      <c r="Q120" s="14">
        <f>J120/P120</f>
        <v>-1.5954237996401921E-19</v>
      </c>
    </row>
    <row r="121" spans="1:17">
      <c r="A121" s="20">
        <v>81</v>
      </c>
      <c r="B121" s="75">
        <v>1.8925056775170323E-2</v>
      </c>
      <c r="C121" s="75">
        <v>9.4983441649795046E-3</v>
      </c>
      <c r="D121" s="75">
        <v>0.39936102236421728</v>
      </c>
      <c r="E121" s="75">
        <v>8.0627997475046745E-2</v>
      </c>
      <c r="F121" s="69">
        <v>7.95</v>
      </c>
      <c r="G121" s="69">
        <v>23</v>
      </c>
      <c r="H121" s="51">
        <v>91200</v>
      </c>
      <c r="I121" s="51">
        <v>497</v>
      </c>
      <c r="J121" s="20">
        <f>SQRT((0.75*PI()*$S$9*$S$8*(SQRT(($S$10/(2*H121))^2 +((9*$S$11*B121)/(1000*$S$8*$S$9))) - ($S$10/(2*H121)))^3 * ((B121-D121)/((I121/(F121/1000))*B121)))^2)</f>
        <v>1.1281565805839724E-18</v>
      </c>
      <c r="K121" s="20">
        <f>J121* ((1.5*(C121/B121)) + ((C121+E121)/(B121+D121))  + (C121/B121))</f>
        <v>1.6586124845516393E-18</v>
      </c>
      <c r="L121" s="20">
        <v>1.1359920835838004E-20</v>
      </c>
      <c r="M121" s="20"/>
      <c r="N121" s="20"/>
      <c r="O121" s="20"/>
      <c r="P121" s="14">
        <f>ROUND(J121/$S$13,0)</f>
        <v>-7</v>
      </c>
      <c r="Q121" s="14">
        <f>J121/P121</f>
        <v>-1.6116522579771035E-19</v>
      </c>
    </row>
    <row r="122" spans="1:17">
      <c r="A122" s="20">
        <v>11</v>
      </c>
      <c r="B122" s="75">
        <v>6.4250835260858397E-2</v>
      </c>
      <c r="C122" s="75">
        <v>1.3649982789835284E-2</v>
      </c>
      <c r="D122" s="75">
        <v>0.24177949709864602</v>
      </c>
      <c r="E122" s="75">
        <v>1.1040131533549335E-2</v>
      </c>
      <c r="F122" s="69">
        <v>9</v>
      </c>
      <c r="G122" s="69">
        <v>22.8</v>
      </c>
      <c r="H122" s="51">
        <v>101100</v>
      </c>
      <c r="I122" s="51">
        <v>500</v>
      </c>
      <c r="J122" s="20">
        <f>SQRT((0.75*PI()*$S$9*$S$8*(SQRT(($S$10/(2*H122))^2 +((9*$S$11*B122)/(1000*$S$8*$S$9))) - ($S$10/(2*H122)))^3 * ((B122-D122)/((I122/(F122/1000))*B122)))^2)</f>
        <v>1.225914911854331E-18</v>
      </c>
      <c r="K122" s="20">
        <f>J122* ((1.5*(C122/B122)) + ((C122+E122)/(B122+D122))  + (C122/B122))</f>
        <v>7.5001410702858599E-19</v>
      </c>
      <c r="L122" s="20">
        <v>9.7758331270358607E-20</v>
      </c>
      <c r="M122" s="20"/>
      <c r="N122" s="20"/>
      <c r="O122" s="20"/>
      <c r="P122" s="14">
        <f>ROUND(J122/$S$13,0)</f>
        <v>-8</v>
      </c>
      <c r="Q122" s="14">
        <f>J122/P122</f>
        <v>-1.5323936398179138E-19</v>
      </c>
    </row>
    <row r="123" spans="1:17">
      <c r="A123" s="20">
        <v>3</v>
      </c>
      <c r="B123" s="75">
        <v>7.1736011477761832E-2</v>
      </c>
      <c r="C123" s="75">
        <v>2.1829753069101766E-2</v>
      </c>
      <c r="D123" s="75">
        <v>0.30102347983142685</v>
      </c>
      <c r="E123" s="75">
        <v>9.1603479164141674E-2</v>
      </c>
      <c r="F123" s="69">
        <v>6.75</v>
      </c>
      <c r="G123" s="69">
        <v>22.8</v>
      </c>
      <c r="H123" s="51">
        <v>88900</v>
      </c>
      <c r="I123" s="51">
        <v>499</v>
      </c>
      <c r="J123" s="20">
        <f>SQRT((0.75*PI()*$S$9*$S$8*(SQRT(($S$10/(2*H123))^2 +((9*$S$11*B123)/(1000*$S$8*$S$9))) - ($S$10/(2*H123)))^3 * ((B123-D123)/((I123/(F123/1000))*B123)))^2)</f>
        <v>1.2466376784684031E-18</v>
      </c>
      <c r="K123" s="20">
        <f>J123* ((1.5*(C123/B123)) + ((C123+E123)/(B123+D123))  + (C123/B123))</f>
        <v>1.3277609452281763E-18</v>
      </c>
      <c r="L123" s="20">
        <v>2.0722766614072105E-20</v>
      </c>
      <c r="M123" s="20"/>
      <c r="N123" s="20"/>
      <c r="O123" s="20"/>
      <c r="P123" s="14">
        <f>ROUND(J123/$S$13,0)</f>
        <v>-8</v>
      </c>
      <c r="Q123" s="14">
        <f>J123/P123</f>
        <v>-1.5582970980855039E-19</v>
      </c>
    </row>
    <row r="124" spans="1:17">
      <c r="A124" s="20">
        <v>66</v>
      </c>
      <c r="B124" s="75">
        <v>7.1736011477761832E-2</v>
      </c>
      <c r="C124" s="75">
        <v>2.1829753069101766E-2</v>
      </c>
      <c r="D124" s="75">
        <v>0.30102347983142685</v>
      </c>
      <c r="E124" s="75">
        <v>9.1603479164141674E-2</v>
      </c>
      <c r="F124" s="69">
        <v>6.75</v>
      </c>
      <c r="G124" s="69">
        <v>22.8</v>
      </c>
      <c r="H124" s="51">
        <v>88900</v>
      </c>
      <c r="I124" s="51">
        <v>499</v>
      </c>
      <c r="J124" s="20">
        <f>SQRT((0.75*PI()*$S$9*$S$8*(SQRT(($S$10/(2*H124))^2 +((9*$S$11*B124)/(1000*$S$8*$S$9))) - ($S$10/(2*H124)))^3 * ((B124-D124)/((I124/(F124/1000))*B124)))^2)</f>
        <v>1.2466376784684031E-18</v>
      </c>
      <c r="K124" s="20">
        <f>J124* ((1.5*(C124/B124)) + ((C124+E124)/(B124+D124))  + (C124/B124))</f>
        <v>1.3277609452281763E-18</v>
      </c>
      <c r="L124" s="20">
        <v>0</v>
      </c>
      <c r="M124" s="20"/>
      <c r="N124" s="20"/>
      <c r="O124" s="20"/>
      <c r="P124" s="14">
        <f>ROUND(J124/$S$13,0)</f>
        <v>-8</v>
      </c>
      <c r="Q124" s="14">
        <f>J124/P124</f>
        <v>-1.5582970980855039E-19</v>
      </c>
    </row>
    <row r="125" spans="1:17">
      <c r="A125" s="20">
        <v>147</v>
      </c>
      <c r="B125" s="75">
        <v>8.9285714285714281E-3</v>
      </c>
      <c r="C125" s="75">
        <v>1E-3</v>
      </c>
      <c r="D125" s="75">
        <v>0.70422535211267612</v>
      </c>
      <c r="E125" s="75">
        <v>5.9976905802013605E-2</v>
      </c>
      <c r="F125" s="69">
        <v>7.7</v>
      </c>
      <c r="G125" s="69">
        <v>22</v>
      </c>
      <c r="H125" s="51">
        <v>101500</v>
      </c>
      <c r="I125" s="51">
        <v>501</v>
      </c>
      <c r="J125" s="20">
        <f>SQRT((0.75*PI()*$S$9*$S$8*(SQRT(($S$10/(2*H125))^2 +((9*$S$11*B125)/(1000*$S$8*$S$9))) - ($S$10/(2*H125)))^3 * ((B125-D125)/((I125/(F125/1000))*B125)))^2)</f>
        <v>1.2688178295575648E-18</v>
      </c>
      <c r="K125" s="20">
        <f>J125* ((1.5*(C125/B125)) + ((C125+E125)/(B125+D125))  + (C125/B125))</f>
        <v>4.637569115301613E-19</v>
      </c>
      <c r="L125" s="20">
        <v>2.2180151089161675E-20</v>
      </c>
      <c r="M125" s="20"/>
      <c r="N125" s="20"/>
      <c r="O125" s="20"/>
      <c r="P125" s="14">
        <f>ROUND(J125/$S$13,0)</f>
        <v>-8</v>
      </c>
      <c r="Q125" s="14">
        <f>J125/P125</f>
        <v>-1.586022286946956E-19</v>
      </c>
    </row>
    <row r="126" spans="1:17">
      <c r="A126" s="20">
        <v>78</v>
      </c>
      <c r="B126" s="75">
        <v>1.4894250819183795E-2</v>
      </c>
      <c r="C126" s="75">
        <v>7.4693092803383735E-3</v>
      </c>
      <c r="D126" s="75">
        <v>0.52854122621564481</v>
      </c>
      <c r="E126" s="75">
        <v>0.10649546780228245</v>
      </c>
      <c r="F126" s="69">
        <v>7.95</v>
      </c>
      <c r="G126" s="69">
        <v>23.1</v>
      </c>
      <c r="H126" s="51">
        <v>91300</v>
      </c>
      <c r="I126" s="51">
        <v>497</v>
      </c>
      <c r="J126" s="20">
        <f>SQRT((0.75*PI()*$S$9*$S$8*(SQRT(($S$10/(2*H126))^2 +((9*$S$11*B126)/(1000*$S$8*$S$9))) - ($S$10/(2*H126)))^3 * ((B126-D126)/((I126/(F126/1000))*B126)))^2)</f>
        <v>1.3131598353502638E-18</v>
      </c>
      <c r="K126" s="20">
        <f>J126* ((1.5*(C126/B126)) + ((C126+E126)/(B126+D126))  + (C126/B126))</f>
        <v>1.921724407056598E-18</v>
      </c>
      <c r="L126" s="20">
        <v>4.4342005792698972E-20</v>
      </c>
      <c r="M126" s="20"/>
      <c r="N126" s="20"/>
      <c r="O126" s="20"/>
      <c r="P126" s="14">
        <f>ROUND(J126/$S$13,0)</f>
        <v>-9</v>
      </c>
      <c r="Q126" s="14">
        <f>J126/P126</f>
        <v>-1.4590664837225154E-19</v>
      </c>
    </row>
    <row r="127" spans="1:17">
      <c r="A127" s="20">
        <v>16</v>
      </c>
      <c r="B127" s="75">
        <v>0.22104332449160038</v>
      </c>
      <c r="C127" s="75">
        <v>1.2850603338720344E-2</v>
      </c>
      <c r="D127" s="75">
        <v>0.12189176011701608</v>
      </c>
      <c r="E127" s="75">
        <v>1.2411576581390266E-2</v>
      </c>
      <c r="F127" s="69">
        <v>9</v>
      </c>
      <c r="G127" s="69">
        <v>22.8</v>
      </c>
      <c r="H127" s="51">
        <v>101100</v>
      </c>
      <c r="I127" s="51">
        <v>500</v>
      </c>
      <c r="J127" s="20">
        <f>SQRT((0.75*PI()*$S$9*$S$8*(SQRT(($S$10/(2*H127))^2 +((9*$S$11*B127)/(1000*$S$8*$S$9))) - ($S$10/(2*H127)))^3 * ((B127-D127)/((I127/(F127/1000))*B127)))^2)</f>
        <v>1.3369242214153249E-18</v>
      </c>
      <c r="K127" s="20">
        <f>J127* ((1.5*(C127/B127)) + ((C127+E127)/(B127+D127))  + (C127/B127))</f>
        <v>2.9279300311613038E-19</v>
      </c>
      <c r="L127" s="20">
        <v>2.376438606506118E-20</v>
      </c>
      <c r="M127" s="20"/>
      <c r="N127" s="20"/>
      <c r="O127" s="20"/>
      <c r="P127" s="14">
        <f>ROUND(J127/$S$13,0)</f>
        <v>-9</v>
      </c>
      <c r="Q127" s="14">
        <f>J127/P127</f>
        <v>-1.4854713571281389E-19</v>
      </c>
    </row>
    <row r="128" spans="1:17">
      <c r="A128" s="20">
        <v>92</v>
      </c>
      <c r="B128" s="75">
        <v>2.6210000000000001E-2</v>
      </c>
      <c r="C128" s="75">
        <v>1.3166342925795516E-3</v>
      </c>
      <c r="D128" s="75">
        <v>0.40077499999999999</v>
      </c>
      <c r="E128" s="75">
        <v>8.237916666666667E-2</v>
      </c>
      <c r="F128" s="69">
        <v>8.1999999999999993</v>
      </c>
      <c r="G128" s="69">
        <v>23</v>
      </c>
      <c r="H128" s="51">
        <v>100000</v>
      </c>
      <c r="I128" s="51">
        <v>505</v>
      </c>
      <c r="J128" s="20">
        <f>SQRT((0.75*PI()*$S$9*$S$8*(SQRT(($S$10/(2*H128))^2 +((9*$S$11*B128)/(1000*$S$8*$S$9))) - ($S$10/(2*H128)))^3 * ((B128-D128)/((I128/(F128/1000))*B128)))^2)</f>
        <v>1.396555375135549E-18</v>
      </c>
      <c r="K128" s="20">
        <f>J128* ((1.5*(C128/B128)) + ((C128+E128)/(B128+D128))  + (C128/B128))</f>
        <v>4.4913346174675266E-19</v>
      </c>
      <c r="L128" s="20">
        <v>5.9631153720224101E-20</v>
      </c>
      <c r="M128" s="20"/>
      <c r="N128" s="20"/>
      <c r="O128" s="20"/>
      <c r="P128" s="14">
        <f>ROUND(J128/$S$13,0)</f>
        <v>-9</v>
      </c>
      <c r="Q128" s="14">
        <f>J128/P128</f>
        <v>-1.5517281945950545E-19</v>
      </c>
    </row>
    <row r="129" spans="1:17">
      <c r="A129" s="20">
        <v>139</v>
      </c>
      <c r="B129" s="79">
        <v>4.493792309589717E-2</v>
      </c>
      <c r="C129" s="79">
        <v>4.6962990207139229E-3</v>
      </c>
      <c r="D129" s="79">
        <v>0.33856837606837609</v>
      </c>
      <c r="E129" s="79">
        <v>4.5492554468916646E-2</v>
      </c>
      <c r="F129" s="80">
        <v>7.76</v>
      </c>
      <c r="G129" s="80">
        <v>22.8</v>
      </c>
      <c r="H129" s="81">
        <v>100700</v>
      </c>
      <c r="I129" s="81">
        <v>503</v>
      </c>
      <c r="J129" s="20">
        <f>SQRT((0.75*PI()*$S$9*$S$8*(SQRT(($S$10/(2*H129))^2 +((9*$S$11*B129)/(1000*$S$8*$S$9))) - ($S$10/(2*H129)))^3 * ((B129-D129)/((I129/(F129/1000))*B129)))^2)</f>
        <v>1.4212734032502942E-18</v>
      </c>
      <c r="K129" s="20">
        <f>J129* ((1.5*(C129/B129)) + ((C129+E129)/(B129+D129))  + (C129/B129))</f>
        <v>5.5733006259789981E-19</v>
      </c>
      <c r="L129" s="20">
        <v>2.471802811474519E-20</v>
      </c>
      <c r="M129" s="20"/>
      <c r="N129" s="20"/>
      <c r="O129" s="20"/>
      <c r="P129" s="14">
        <f>ROUND(J129/$S$13,0)</f>
        <v>-9</v>
      </c>
      <c r="Q129" s="14">
        <f>J129/P129</f>
        <v>-1.5791926702781047E-19</v>
      </c>
    </row>
    <row r="130" spans="1:17">
      <c r="A130" s="20">
        <v>171</v>
      </c>
      <c r="B130" s="75">
        <v>9.9176879973556786E-2</v>
      </c>
      <c r="C130" s="75">
        <v>1.08168E-2</v>
      </c>
      <c r="D130" s="75">
        <v>0.24655849185456158</v>
      </c>
      <c r="E130" s="75">
        <v>2.6890000000000001E-2</v>
      </c>
      <c r="F130" s="69">
        <v>10</v>
      </c>
      <c r="G130" s="69">
        <v>20</v>
      </c>
      <c r="H130" s="51">
        <v>101500</v>
      </c>
      <c r="I130" s="51">
        <v>504</v>
      </c>
      <c r="J130" s="20">
        <f>SQRT((0.75*PI()*$S$9*$S$8*(SQRT(($S$10/(2*H130))^2 +((9*$S$11*B130)/(1000*$S$8*$S$9))) - ($S$10/(2*H130)))^3 * ((B130-D130)/((I130/(F130/1000))*B130)))^2)</f>
        <v>1.424945022413721E-18</v>
      </c>
      <c r="K130" s="20">
        <f>J130* ((1.5*(C130/B130)) + ((C130+E130)/(B130+D130))  + (C130/B130))</f>
        <v>5.4393993024084158E-19</v>
      </c>
      <c r="L130" s="20">
        <v>3.6716191634267527E-21</v>
      </c>
      <c r="M130" s="20"/>
      <c r="N130" s="20"/>
      <c r="O130" s="20"/>
      <c r="P130" s="14">
        <f>ROUND(J130/$S$13,0)</f>
        <v>-9</v>
      </c>
      <c r="Q130" s="14">
        <f>J130/P130</f>
        <v>-1.5832722471263566E-19</v>
      </c>
    </row>
    <row r="131" spans="1:17">
      <c r="A131" s="20">
        <v>22</v>
      </c>
      <c r="B131" s="75">
        <v>0.2767527675276753</v>
      </c>
      <c r="C131" s="75">
        <v>5.9327664875732884E-2</v>
      </c>
      <c r="D131" s="75">
        <v>0.15772870662460567</v>
      </c>
      <c r="E131" s="75">
        <v>4.0090123875841308E-2</v>
      </c>
      <c r="F131" s="69">
        <v>7.68</v>
      </c>
      <c r="G131" s="69">
        <v>22.9</v>
      </c>
      <c r="H131" s="51">
        <v>91000</v>
      </c>
      <c r="I131" s="51">
        <v>500</v>
      </c>
      <c r="J131" s="20">
        <f>SQRT((0.75*PI()*$S$9*$S$8*(SQRT(($S$10/(2*H131))^2 +((9*$S$11*B131)/(1000*$S$8*$S$9))) - ($S$10/(2*H131)))^3 * ((B131-D131)/((I131/(F131/1000))*B131)))^2)</f>
        <v>1.5330402503506953E-18</v>
      </c>
      <c r="K131" s="20">
        <f>J131* ((1.5*(C131/B131)) + ((C131+E131)/(B131+D131))  + (C131/B131))</f>
        <v>1.1723863522545535E-18</v>
      </c>
      <c r="L131" s="20">
        <v>1.0809522793697434E-19</v>
      </c>
      <c r="M131" s="20"/>
      <c r="N131" s="20"/>
      <c r="O131" s="20"/>
      <c r="P131" s="14">
        <f>ROUND(J131/$S$13,0)</f>
        <v>-10</v>
      </c>
      <c r="Q131" s="14">
        <f>J131/P131</f>
        <v>-1.5330402503506954E-19</v>
      </c>
    </row>
    <row r="132" spans="1:17">
      <c r="A132" s="20">
        <v>142</v>
      </c>
      <c r="B132" s="79">
        <v>5.5446747318824048E-2</v>
      </c>
      <c r="C132" s="79">
        <v>5.8532238939333443E-3</v>
      </c>
      <c r="D132" s="79">
        <v>0.34620934620934624</v>
      </c>
      <c r="E132" s="79">
        <v>4.703032195539688E-2</v>
      </c>
      <c r="F132" s="80">
        <v>7.76</v>
      </c>
      <c r="G132" s="80">
        <v>23</v>
      </c>
      <c r="H132" s="81">
        <v>100600</v>
      </c>
      <c r="I132" s="81">
        <v>503</v>
      </c>
      <c r="J132" s="20">
        <f>SQRT((0.75*PI()*$S$9*$S$8*(SQRT(($S$10/(2*H132))^2 +((9*$S$11*B132)/(1000*$S$8*$S$9))) - ($S$10/(2*H132)))^3 * ((B132-D132)/((I132/(F132/1000))*B132)))^2)</f>
        <v>1.5841258928372047E-18</v>
      </c>
      <c r="K132" s="20">
        <f>J132* ((1.5*(C132/B132)) + ((C132+E132)/(B132+D132))  + (C132/B132))</f>
        <v>6.2664171760596487E-19</v>
      </c>
      <c r="L132" s="20">
        <v>5.1085642486509385E-20</v>
      </c>
      <c r="M132" s="20"/>
      <c r="N132" s="20"/>
      <c r="O132" s="20"/>
      <c r="P132" s="14">
        <f>ROUND(J132/$S$13,0)</f>
        <v>-10</v>
      </c>
      <c r="Q132" s="14">
        <f>J132/P132</f>
        <v>-1.5841258928372048E-19</v>
      </c>
    </row>
    <row r="133" spans="1:17">
      <c r="A133" s="20">
        <v>79</v>
      </c>
      <c r="B133" s="75">
        <v>5.8685446009389679E-2</v>
      </c>
      <c r="C133" s="75">
        <v>2.9687121162026941E-2</v>
      </c>
      <c r="D133" s="75">
        <v>0.36075036075036071</v>
      </c>
      <c r="E133" s="75">
        <v>7.4267151731940456E-2</v>
      </c>
      <c r="F133" s="69">
        <v>7.95</v>
      </c>
      <c r="G133" s="69">
        <v>23.1</v>
      </c>
      <c r="H133" s="51">
        <v>91300</v>
      </c>
      <c r="I133" s="51">
        <v>497</v>
      </c>
      <c r="J133" s="20">
        <f>SQRT((0.75*PI()*$S$9*$S$8*(SQRT(($S$10/(2*H133))^2 +((9*$S$11*B133)/(1000*$S$8*$S$9))) - ($S$10/(2*H133)))^3 * ((B133-D133)/((I133/(F133/1000))*B133)))^2)</f>
        <v>1.7405103354335175E-18</v>
      </c>
      <c r="K133" s="20">
        <f>J133* ((1.5*(C133/B133)) + ((C133+E133)/(B133+D133))  + (C133/B133))</f>
        <v>2.6325470622635496E-18</v>
      </c>
      <c r="L133" s="20">
        <v>1.5638444259631279E-19</v>
      </c>
      <c r="M133" s="20"/>
      <c r="N133" s="20"/>
      <c r="O133" s="20"/>
      <c r="P133" s="14">
        <f>ROUND(J133/$S$13,0)</f>
        <v>-11</v>
      </c>
      <c r="Q133" s="14">
        <f>J133/P133</f>
        <v>-1.5822821231213795E-19</v>
      </c>
    </row>
    <row r="134" spans="1:17">
      <c r="A134" s="20">
        <v>54</v>
      </c>
      <c r="B134" s="75">
        <v>5.3248566792830007E-2</v>
      </c>
      <c r="C134" s="75">
        <v>1.2248818834583531E-3</v>
      </c>
      <c r="D134" s="75">
        <v>0.39906086996500323</v>
      </c>
      <c r="E134" s="75">
        <v>1.454991769132466E-2</v>
      </c>
      <c r="F134" s="69">
        <v>7.74</v>
      </c>
      <c r="G134" s="69">
        <v>23</v>
      </c>
      <c r="H134" s="51">
        <v>100800</v>
      </c>
      <c r="I134" s="51">
        <v>500</v>
      </c>
      <c r="J134" s="20">
        <f>SQRT((0.75*PI()*$S$9*$S$8*(SQRT(($S$10/(2*H134))^2 +((9*$S$11*B134)/(1000*$S$8*$S$9))) - ($S$10/(2*H134)))^3 * ((B134-D134)/((I134/(F134/1000))*B134)))^2)</f>
        <v>1.8485060021646185E-18</v>
      </c>
      <c r="K134" s="20">
        <f>J134* ((1.5*(C134/B134)) + ((C134+E134)/(B134+D134))  + (C134/B134))</f>
        <v>1.7077212446085972E-19</v>
      </c>
      <c r="L134" s="20">
        <v>1.0799566673110102E-19</v>
      </c>
      <c r="M134" s="20"/>
      <c r="N134" s="20"/>
      <c r="O134" s="20"/>
      <c r="P134" s="14">
        <f>ROUND(J134/$S$13,0)</f>
        <v>-12</v>
      </c>
      <c r="Q134" s="14">
        <f>J134/P134</f>
        <v>-1.5404216684705154E-19</v>
      </c>
    </row>
    <row r="135" spans="1:17">
      <c r="A135" s="20">
        <v>95</v>
      </c>
      <c r="B135" s="75">
        <v>4.9489999999999999E-2</v>
      </c>
      <c r="C135" s="75">
        <v>3.6522312734985065E-3</v>
      </c>
      <c r="D135" s="75">
        <v>0.39926499999999998</v>
      </c>
      <c r="E135" s="75">
        <v>8.8644297213920753E-2</v>
      </c>
      <c r="F135" s="69">
        <v>8.1999999999999993</v>
      </c>
      <c r="G135" s="69">
        <v>22.5</v>
      </c>
      <c r="H135" s="51">
        <v>100000</v>
      </c>
      <c r="I135" s="51">
        <v>512</v>
      </c>
      <c r="J135" s="20">
        <f>SQRT((0.75*PI()*$S$9*$S$8*(SQRT(($S$10/(2*H135))^2 +((9*$S$11*B135)/(1000*$S$8*$S$9))) - ($S$10/(2*H135)))^3 * ((B135-D135)/((I135/(F135/1000))*B135)))^2)</f>
        <v>1.854456108373626E-18</v>
      </c>
      <c r="K135" s="20">
        <f>J135* ((1.5*(C135/B135)) + ((C135+E135)/(B135+D135))  + (C135/B135))</f>
        <v>7.2354538816817125E-19</v>
      </c>
      <c r="L135" s="20">
        <v>5.9501062090074586E-21</v>
      </c>
      <c r="M135" s="20"/>
      <c r="N135" s="20"/>
      <c r="O135" s="20"/>
      <c r="P135" s="14">
        <f>ROUND(J135/$S$13,0)</f>
        <v>-12</v>
      </c>
      <c r="Q135" s="14">
        <f>J135/P135</f>
        <v>-1.5453800903113549E-19</v>
      </c>
    </row>
    <row r="136" spans="1:17">
      <c r="A136" s="20">
        <v>143</v>
      </c>
      <c r="B136" s="79">
        <v>4.8657532155881998E-2</v>
      </c>
      <c r="C136" s="79">
        <v>5.1035012720112953E-3</v>
      </c>
      <c r="D136" s="79">
        <v>0.45930458430458437</v>
      </c>
      <c r="E136" s="79">
        <v>6.7232986354489863E-2</v>
      </c>
      <c r="F136" s="80">
        <v>7.76</v>
      </c>
      <c r="G136" s="80">
        <v>23.2</v>
      </c>
      <c r="H136" s="81">
        <v>100600</v>
      </c>
      <c r="I136" s="81">
        <v>503</v>
      </c>
      <c r="J136" s="20">
        <f>SQRT((0.75*PI()*$S$9*$S$8*(SQRT(($S$10/(2*H136))^2 +((9*$S$11*B136)/(1000*$S$8*$S$9))) - ($S$10/(2*H136)))^3 * ((B136-D136)/((I136/(F136/1000))*B136)))^2)</f>
        <v>2.0788497837197412E-18</v>
      </c>
      <c r="K136" s="20">
        <f>J136* ((1.5*(C136/B136)) + ((C136+E136)/(B136+D136))  + (C136/B136))</f>
        <v>8.4114556791141257E-19</v>
      </c>
      <c r="L136" s="20">
        <v>2.2439367534611521E-19</v>
      </c>
      <c r="M136" s="20"/>
      <c r="N136" s="20"/>
      <c r="O136" s="20"/>
      <c r="P136" s="14">
        <f>ROUND(J136/$S$13,0)</f>
        <v>-13</v>
      </c>
      <c r="Q136" s="14">
        <f>J136/P136</f>
        <v>-1.5991152182459548E-19</v>
      </c>
    </row>
    <row r="137" spans="1:17">
      <c r="A137" s="20">
        <v>149</v>
      </c>
      <c r="B137" s="75">
        <v>5.3865656960396205E-2</v>
      </c>
      <c r="C137" s="75">
        <v>7.4017323154096917E-3</v>
      </c>
      <c r="D137" s="75">
        <v>0.45001537424355176</v>
      </c>
      <c r="E137" s="75">
        <v>5.9976905802013605E-2</v>
      </c>
      <c r="F137" s="69">
        <v>7.7</v>
      </c>
      <c r="G137" s="69">
        <v>22</v>
      </c>
      <c r="H137" s="51">
        <v>101500</v>
      </c>
      <c r="I137" s="51">
        <v>503</v>
      </c>
      <c r="J137" s="20">
        <f>SQRT((0.75*PI()*$S$9*$S$8*(SQRT(($S$10/(2*H137))^2 +((9*$S$11*B137)/(1000*$S$8*$S$9))) - ($S$10/(2*H137)))^3 * ((B137-D137)/((I137/(F137/1000))*B137)))^2)</f>
        <v>2.1094322277219226E-18</v>
      </c>
      <c r="K137" s="20">
        <f>J137* ((1.5*(C137/B137)) + ((C137+E137)/(B137+D137))  + (C137/B137))</f>
        <v>1.0067197172405556E-18</v>
      </c>
      <c r="L137" s="20">
        <v>3.0582444002181445E-20</v>
      </c>
      <c r="M137" s="20"/>
      <c r="N137" s="20"/>
      <c r="O137" s="20"/>
      <c r="P137" s="14">
        <f>ROUND(J137/$S$13,0)</f>
        <v>-14</v>
      </c>
      <c r="Q137" s="14">
        <f>J137/P137</f>
        <v>-1.5067373055156591E-19</v>
      </c>
    </row>
    <row r="138" spans="1:17">
      <c r="A138" s="20">
        <v>123</v>
      </c>
      <c r="B138" s="75">
        <v>0.1</v>
      </c>
      <c r="C138" s="75">
        <v>2.5000000000000001E-2</v>
      </c>
      <c r="D138" s="75">
        <v>0.38461538461538464</v>
      </c>
      <c r="E138" s="75">
        <v>0.36982248520710059</v>
      </c>
      <c r="F138" s="69">
        <v>7.86</v>
      </c>
      <c r="G138" s="69">
        <v>23</v>
      </c>
      <c r="H138" s="51">
        <v>100700</v>
      </c>
      <c r="I138" s="51">
        <v>504</v>
      </c>
      <c r="J138" s="20">
        <f>SQRT((0.75*PI()*$S$9*$S$8*(SQRT(($S$10/(2*H138))^2 +((9*$S$11*B138)/(1000*$S$8*$S$9))) - ($S$10/(2*H138)))^3 * ((B138-D138)/((I138/(F138/1000))*B138)))^2)</f>
        <v>2.1711182192261916E-18</v>
      </c>
      <c r="K138" s="20">
        <f>J138* ((1.5*(C138/B138)) + ((C138+E138)/(B138+D138))  + (C138/B138))</f>
        <v>3.1257872652565118E-18</v>
      </c>
      <c r="L138" s="20">
        <v>6.1685991504269001E-20</v>
      </c>
      <c r="M138" s="20"/>
      <c r="N138" s="20"/>
      <c r="O138" s="20"/>
      <c r="P138" s="14">
        <f>ROUND(J138/$S$13,0)</f>
        <v>-14</v>
      </c>
      <c r="Q138" s="14">
        <f>J138/P138</f>
        <v>-1.5507987280187084E-19</v>
      </c>
    </row>
    <row r="139" spans="1:17">
      <c r="A139" s="20">
        <v>4</v>
      </c>
      <c r="B139" s="75">
        <v>3.0372057706909646E-2</v>
      </c>
      <c r="C139" s="75">
        <v>9.2424224079963157E-3</v>
      </c>
      <c r="D139" s="75">
        <v>0.81967213114754101</v>
      </c>
      <c r="E139" s="75">
        <v>0.24943176867481856</v>
      </c>
      <c r="F139" s="69">
        <v>6.75</v>
      </c>
      <c r="G139" s="69">
        <v>22.8</v>
      </c>
      <c r="H139" s="51">
        <v>88900</v>
      </c>
      <c r="I139" s="51">
        <v>502</v>
      </c>
      <c r="J139" s="20">
        <f>SQRT((0.75*PI()*$S$9*$S$8*(SQRT(($S$10/(2*H139))^2 +((9*$S$11*B139)/(1000*$S$8*$S$9))) - ($S$10/(2*H139)))^3 * ((B139-D139)/((I139/(F139/1000))*B139)))^2)</f>
        <v>2.6026385932158794E-18</v>
      </c>
      <c r="K139" s="20">
        <f>J139* ((1.5*(C139/B139)) + ((C139+E139)/(B139+D139))  + (C139/B139))</f>
        <v>2.7720017919410525E-18</v>
      </c>
      <c r="L139" s="20">
        <v>4.3152037398968782E-19</v>
      </c>
      <c r="M139" s="20"/>
      <c r="N139" s="20"/>
      <c r="O139" s="20"/>
      <c r="P139" s="14">
        <f>ROUND(J139/$S$13,0)</f>
        <v>-17</v>
      </c>
      <c r="Q139" s="14">
        <f>J139/P139</f>
        <v>-1.5309638783622819E-19</v>
      </c>
    </row>
    <row r="140" spans="1:17">
      <c r="A140" s="20">
        <v>67</v>
      </c>
      <c r="B140" s="75">
        <v>3.0372057706909646E-2</v>
      </c>
      <c r="C140" s="75">
        <v>9.2424224079963157E-3</v>
      </c>
      <c r="D140" s="75">
        <v>0.81967213114754101</v>
      </c>
      <c r="E140" s="75">
        <v>0.24943176867481856</v>
      </c>
      <c r="F140" s="69">
        <v>6.75</v>
      </c>
      <c r="G140" s="69">
        <v>22.8</v>
      </c>
      <c r="H140" s="51">
        <v>88900</v>
      </c>
      <c r="I140" s="51">
        <v>502</v>
      </c>
      <c r="J140" s="20">
        <f>SQRT((0.75*PI()*$S$9*$S$8*(SQRT(($S$10/(2*H140))^2 +((9*$S$11*B140)/(1000*$S$8*$S$9))) - ($S$10/(2*H140)))^3 * ((B140-D140)/((I140/(F140/1000))*B140)))^2)</f>
        <v>2.6026385932158794E-18</v>
      </c>
      <c r="K140" s="20">
        <f>J140* ((1.5*(C140/B140)) + ((C140+E140)/(B140+D140))  + (C140/B140))</f>
        <v>2.7720017919410525E-18</v>
      </c>
      <c r="L140" s="20">
        <v>0</v>
      </c>
      <c r="M140" s="20"/>
      <c r="N140" s="20"/>
      <c r="O140" s="20"/>
      <c r="P140" s="14">
        <f>ROUND(J140/$S$13,0)</f>
        <v>-17</v>
      </c>
      <c r="Q140" s="14">
        <f>J140/P140</f>
        <v>-1.5309638783622819E-19</v>
      </c>
    </row>
    <row r="141" spans="1:17">
      <c r="A141" s="20">
        <v>88</v>
      </c>
      <c r="B141" s="75">
        <v>0.157</v>
      </c>
      <c r="C141" s="75"/>
      <c r="D141" s="75">
        <v>0.49</v>
      </c>
      <c r="E141" s="75"/>
      <c r="F141" s="69">
        <v>7.8</v>
      </c>
      <c r="G141" s="69">
        <v>23</v>
      </c>
      <c r="H141" s="51">
        <v>90600</v>
      </c>
      <c r="I141" s="51">
        <v>500</v>
      </c>
      <c r="J141" s="20">
        <f>SQRT((0.75*PI()*$S$9*$S$8*(SQRT(($S$10/(2*H141))^2 +((9*$S$11*B141)/(1000*$S$8*$S$9))) - ($S$10/(2*H141)))^3 * ((B141-D141)/((I141/(F141/1000))*B141)))^2)</f>
        <v>3.2162738634037646E-18</v>
      </c>
      <c r="K141" s="20">
        <f>J141* ((1.5*(C141/B141)) + ((C141+E141)/(B141+D141))  + (C141/B141))</f>
        <v>0</v>
      </c>
      <c r="L141" s="20">
        <v>6.1363527018788511E-19</v>
      </c>
      <c r="M141" s="20"/>
      <c r="N141" s="20"/>
      <c r="O141" s="20"/>
      <c r="P141" s="14">
        <f>ROUND(J141/$S$13,0)</f>
        <v>-21</v>
      </c>
      <c r="Q141" s="14">
        <f>J141/P141</f>
        <v>-1.5315589825732213E-19</v>
      </c>
    </row>
    <row r="142" spans="1:17">
      <c r="A142" s="20">
        <v>174</v>
      </c>
      <c r="B142" s="75">
        <v>7.3218324802893558E-2</v>
      </c>
      <c r="C142" s="75">
        <v>7.6023999999999996E-3</v>
      </c>
      <c r="D142" s="75">
        <v>0.58524493764501018</v>
      </c>
      <c r="E142" s="75">
        <v>6.076024E-2</v>
      </c>
      <c r="F142" s="69">
        <v>10</v>
      </c>
      <c r="G142" s="69">
        <v>20</v>
      </c>
      <c r="H142" s="51">
        <v>101500</v>
      </c>
      <c r="I142" s="51">
        <v>502</v>
      </c>
      <c r="J142" s="20">
        <f>SQRT((0.75*PI()*$S$9*$S$8*(SQRT(($S$10/(2*H142))^2 +((9*$S$11*B142)/(1000*$S$8*$S$9))) - ($S$10/(2*H142)))^3 * ((B142-D142)/((I142/(F142/1000))*B142)))^2)</f>
        <v>4.2084175132111898E-18</v>
      </c>
      <c r="K142" s="20">
        <f>J142* ((1.5*(C142/B142)) + ((C142+E142)/(B142+D142))  + (C142/B142))</f>
        <v>1.5293444809300532E-18</v>
      </c>
      <c r="L142" s="20">
        <v>9.921436498074252E-19</v>
      </c>
      <c r="M142" s="20"/>
      <c r="N142" s="20"/>
      <c r="O142" s="20"/>
      <c r="P142" s="14">
        <f>ROUND(J142/$S$13,0)</f>
        <v>-27</v>
      </c>
      <c r="Q142" s="14">
        <f>J142/P142</f>
        <v>-1.5586731530411815E-19</v>
      </c>
    </row>
    <row r="143" spans="1:17">
      <c r="A143" s="20">
        <v>85</v>
      </c>
      <c r="B143" s="75">
        <v>0.20200000000000001</v>
      </c>
      <c r="C143" s="75"/>
      <c r="D143" s="75">
        <v>0.59299999999999997</v>
      </c>
      <c r="E143" s="75"/>
      <c r="F143" s="69">
        <v>7.8</v>
      </c>
      <c r="G143" s="69">
        <v>23</v>
      </c>
      <c r="H143" s="51">
        <v>90600</v>
      </c>
      <c r="I143" s="51">
        <v>500</v>
      </c>
      <c r="J143" s="20">
        <f>SQRT((0.75*PI()*$S$9*$S$8*(SQRT(($S$10/(2*H143))^2 +((9*$S$11*B143)/(1000*$S$8*$S$9))) - ($S$10/(2*H143)))^3 * ((B143-D143)/((I143/(F143/1000))*B143)))^2)</f>
        <v>4.3241862210624202E-18</v>
      </c>
      <c r="K143" s="20">
        <f>J143* ((1.5*(C143/B143)) + ((C143+E143)/(B143+D143))  + (C143/B143))</f>
        <v>0</v>
      </c>
      <c r="L143" s="20">
        <v>1.1576870785123043E-19</v>
      </c>
      <c r="M143" s="20"/>
      <c r="N143" s="20"/>
      <c r="O143" s="20"/>
      <c r="P143" s="14">
        <f>ROUND(J143/$S$13,0)</f>
        <v>-28</v>
      </c>
      <c r="Q143" s="14">
        <f>J143/P143</f>
        <v>-1.5443522218080073E-19</v>
      </c>
    </row>
    <row r="144" spans="1:17">
      <c r="A144" s="20">
        <v>172</v>
      </c>
      <c r="B144" s="75">
        <v>5.944438626183518E-2</v>
      </c>
      <c r="C144" s="75">
        <v>6.2100000000000002E-3</v>
      </c>
      <c r="D144" s="75">
        <v>0.74266293464998345</v>
      </c>
      <c r="E144" s="75">
        <v>7.7623300000000006E-2</v>
      </c>
      <c r="F144" s="69">
        <v>10</v>
      </c>
      <c r="G144" s="69">
        <v>20</v>
      </c>
      <c r="H144" s="51">
        <v>101500</v>
      </c>
      <c r="I144" s="51">
        <v>504</v>
      </c>
      <c r="J144" s="20">
        <f>SQRT((0.75*PI()*$S$9*$S$8*(SQRT(($S$10/(2*H144))^2 +((9*$S$11*B144)/(1000*$S$8*$S$9))) - ($S$10/(2*H144)))^3 * ((B144-D144)/((I144/(F144/1000))*B144)))^2)</f>
        <v>4.9824598236769187E-18</v>
      </c>
      <c r="K144" s="20">
        <f>J144* ((1.5*(C144/B144)) + ((C144+E144)/(B144+D144))  + (C144/B144))</f>
        <v>1.8220097900396173E-18</v>
      </c>
      <c r="L144" s="20">
        <v>6.5827360261449849E-19</v>
      </c>
      <c r="M144" s="20"/>
      <c r="N144" s="20"/>
      <c r="O144" s="20"/>
      <c r="P144" s="14">
        <f>ROUND(J144/$S$13,0)</f>
        <v>-32</v>
      </c>
      <c r="Q144" s="14">
        <f>J144/P144</f>
        <v>-1.5570186948990371E-19</v>
      </c>
    </row>
    <row r="145" spans="1:17">
      <c r="A145" s="20">
        <v>82</v>
      </c>
      <c r="B145" s="75">
        <v>0.114</v>
      </c>
      <c r="C145" s="75"/>
      <c r="D145" s="75">
        <v>0.75900000000000001</v>
      </c>
      <c r="E145" s="75"/>
      <c r="F145" s="69">
        <v>7.8</v>
      </c>
      <c r="G145" s="69">
        <v>22</v>
      </c>
      <c r="H145" s="51">
        <v>90600</v>
      </c>
      <c r="I145" s="51">
        <v>500</v>
      </c>
      <c r="J145" s="20">
        <f>SQRT((0.75*PI()*$S$9*$S$8*(SQRT(($S$10/(2*H145))^2 +((9*$S$11*B145)/(1000*$S$8*$S$9))) - ($S$10/(2*H145)))^3 * ((B145-D145)/((I145/(F145/1000))*B145)))^2)</f>
        <v>5.2356714599434365E-18</v>
      </c>
      <c r="K145" s="20">
        <f>J145* ((1.5*(C145/B145)) + ((C145+E145)/(B145+D145))  + (C145/B145))</f>
        <v>0</v>
      </c>
      <c r="L145" s="20">
        <v>2.5321163626651784E-19</v>
      </c>
      <c r="M145" s="20"/>
      <c r="N145" s="20"/>
      <c r="O145" s="20"/>
      <c r="P145" s="14">
        <f>ROUND(J145/$S$13,0)</f>
        <v>-34</v>
      </c>
      <c r="Q145" s="14">
        <f>J145/P145</f>
        <v>-1.539903370571599E-19</v>
      </c>
    </row>
    <row r="146" spans="1:17">
      <c r="A146" s="20">
        <v>168</v>
      </c>
      <c r="B146" s="75">
        <v>2.1219999999999999</v>
      </c>
      <c r="C146" s="75">
        <v>0.21589999999999998</v>
      </c>
      <c r="D146" s="75">
        <v>2.3039999999999998</v>
      </c>
      <c r="E146" s="75">
        <v>0.2404</v>
      </c>
      <c r="F146" s="69">
        <v>7</v>
      </c>
      <c r="G146" s="69">
        <v>23</v>
      </c>
      <c r="H146" s="51">
        <v>101400</v>
      </c>
      <c r="I146" s="51">
        <v>500</v>
      </c>
      <c r="J146" s="20">
        <f>SQRT((0.75*PI()*$S$9*$S$8*(SQRT(($S$10/(2*H146))^2 +((9*$S$11*B146)/(1000*$S$8*$S$9))) - ($S$10/(2*H146)))^3 * ((B146-D146)/((I146/(F146/1000))*B146)))^2)</f>
        <v>6.1599819577660503E-18</v>
      </c>
      <c r="K146" s="20">
        <f>J146* ((1.5*(C146/B146)) + ((C146+E146)/(B146+D146))  + (C146/B146))</f>
        <v>2.2019129065306301E-18</v>
      </c>
      <c r="L146" s="20">
        <v>9.2431049782261375E-19</v>
      </c>
      <c r="M146" s="20"/>
      <c r="N146" s="20"/>
      <c r="O146" s="20"/>
      <c r="P146" s="14">
        <f>ROUND(J146/$S$13,0)</f>
        <v>-40</v>
      </c>
      <c r="Q146" s="14">
        <f>J146/P146</f>
        <v>-1.5399954894415126E-19</v>
      </c>
    </row>
    <row r="147" spans="1:17">
      <c r="A147" s="20">
        <v>84</v>
      </c>
      <c r="B147" s="75">
        <v>0.216</v>
      </c>
      <c r="C147" s="75"/>
      <c r="D147" s="75">
        <v>0.78700000000000003</v>
      </c>
      <c r="E147" s="75"/>
      <c r="F147" s="69">
        <v>7.8</v>
      </c>
      <c r="G147" s="69">
        <v>23</v>
      </c>
      <c r="H147" s="51">
        <v>90600</v>
      </c>
      <c r="I147" s="51">
        <v>500</v>
      </c>
      <c r="J147" s="20">
        <f>SQRT((0.75*PI()*$S$9*$S$8*(SQRT(($S$10/(2*H147))^2 +((9*$S$11*B147)/(1000*$S$8*$S$9))) - ($S$10/(2*H147)))^3 * ((B147-D147)/((I147/(F147/1000))*B147)))^2)</f>
        <v>6.5451442848859117E-18</v>
      </c>
      <c r="K147" s="20">
        <f>J147* ((1.5*(C147/B147)) + ((C147+E147)/(B147+D147))  + (C147/B147))</f>
        <v>0</v>
      </c>
      <c r="L147" s="20">
        <v>3.851623271198614E-19</v>
      </c>
      <c r="M147" s="20"/>
      <c r="N147" s="20"/>
      <c r="O147" s="20"/>
      <c r="P147" s="14">
        <f>ROUND(J147/$S$13,0)</f>
        <v>-42</v>
      </c>
      <c r="Q147" s="14">
        <f>J147/P147</f>
        <v>-1.5583676868775979E-19</v>
      </c>
    </row>
    <row r="148" spans="1:17">
      <c r="A148" s="20">
        <v>164</v>
      </c>
      <c r="B148" s="75">
        <v>2.4060000000000001</v>
      </c>
      <c r="C148" s="75">
        <v>0.1986</v>
      </c>
      <c r="D148" s="75">
        <v>2.1570000000000005</v>
      </c>
      <c r="E148" s="75">
        <v>0.22570000000000007</v>
      </c>
      <c r="F148" s="69">
        <v>7</v>
      </c>
      <c r="G148" s="69">
        <v>23</v>
      </c>
      <c r="H148" s="51">
        <v>101400</v>
      </c>
      <c r="I148" s="51">
        <v>500</v>
      </c>
      <c r="J148" s="20">
        <f>SQRT((0.75*PI()*$S$9*$S$8*(SQRT(($S$10/(2*H148))^2 +((9*$S$11*B148)/(1000*$S$8*$S$9))) - ($S$10/(2*H148)))^3 * ((B148-D148)/((I148/(F148/1000))*B148)))^2)</f>
        <v>8.9845039987723551E-18</v>
      </c>
      <c r="K148" s="20">
        <f>J148* ((1.5*(C148/B148)) + ((C148+E148)/(B148+D148))  + (C148/B148))</f>
        <v>2.689476880739625E-18</v>
      </c>
      <c r="L148" s="20">
        <v>2.4393597138864434E-18</v>
      </c>
      <c r="M148" s="20"/>
      <c r="N148" s="20"/>
      <c r="O148" s="20"/>
      <c r="P148" s="14">
        <f>ROUND(J148/$S$13,0)</f>
        <v>-58</v>
      </c>
      <c r="Q148" s="14">
        <f>J148/P148</f>
        <v>-1.5490524135814405E-19</v>
      </c>
    </row>
    <row r="149" spans="1:17">
      <c r="A149" s="20">
        <v>158</v>
      </c>
      <c r="B149" s="75">
        <v>3.0089999999999995</v>
      </c>
      <c r="C149" s="75">
        <v>0.32570000000000005</v>
      </c>
      <c r="D149" s="75">
        <v>2.7349999999999999</v>
      </c>
      <c r="E149" s="75">
        <v>0.28350000000000003</v>
      </c>
      <c r="F149" s="69">
        <v>7</v>
      </c>
      <c r="G149" s="69">
        <v>23</v>
      </c>
      <c r="H149" s="51">
        <v>101400</v>
      </c>
      <c r="I149" s="51">
        <v>500</v>
      </c>
      <c r="J149" s="20">
        <f>SQRT((0.75*PI()*$S$9*$S$8*(SQRT(($S$10/(2*H149))^2 +((9*$S$11*B149)/(1000*$S$8*$S$9))) - ($S$10/(2*H149)))^3 * ((B149-D149)/((I149/(F149/1000))*B149)))^2)</f>
        <v>1.1077547566905457E-17</v>
      </c>
      <c r="K149" s="20">
        <f>J149* ((1.5*(C149/B149)) + ((C149+E149)/(B149+D149))  + (C149/B149))</f>
        <v>4.1725061534272855E-18</v>
      </c>
      <c r="L149" s="20">
        <v>2.093043568133102E-18</v>
      </c>
      <c r="M149" s="20"/>
      <c r="N149" s="20"/>
      <c r="O149" s="20"/>
      <c r="P149" s="14">
        <f>ROUND(J149/$S$13,0)</f>
        <v>-72</v>
      </c>
      <c r="Q149" s="14">
        <f>J149/P149</f>
        <v>-1.5385482731813134E-19</v>
      </c>
    </row>
    <row r="150" spans="1:17">
      <c r="A150" s="20">
        <v>167</v>
      </c>
      <c r="B150" s="75">
        <v>2.161</v>
      </c>
      <c r="C150" s="75">
        <v>0.16020000000000004</v>
      </c>
      <c r="D150" s="75">
        <v>1.7909999999999999</v>
      </c>
      <c r="E150" s="75">
        <v>0.18910000000000002</v>
      </c>
      <c r="F150" s="69">
        <v>7</v>
      </c>
      <c r="G150" s="69">
        <v>23</v>
      </c>
      <c r="H150" s="51">
        <v>101400</v>
      </c>
      <c r="I150" s="51">
        <v>500</v>
      </c>
      <c r="J150" s="20">
        <f>SQRT((0.75*PI()*$S$9*$S$8*(SQRT(($S$10/(2*H150))^2 +((9*$S$11*B150)/(1000*$S$8*$S$9))) - ($S$10/(2*H150)))^3 * ((B150-D150)/((I150/(F150/1000))*B150)))^2)</f>
        <v>1.2639813098308047E-17</v>
      </c>
      <c r="K150" s="20">
        <f>J150* ((1.5*(C150/B150)) + ((C150+E150)/(B150+D150))  + (C150/B150))</f>
        <v>3.4597253118072948E-18</v>
      </c>
      <c r="L150" s="20">
        <v>1.5622655314025902E-18</v>
      </c>
      <c r="M150" s="20"/>
      <c r="N150" s="20"/>
      <c r="O150" s="20"/>
      <c r="P150" s="14">
        <f>ROUND(J150/$S$13,0)</f>
        <v>-82</v>
      </c>
      <c r="Q150" s="14">
        <f>J150/P150</f>
        <v>-1.5414406217448837E-19</v>
      </c>
    </row>
    <row r="151" spans="1:17">
      <c r="A151" s="20">
        <v>166</v>
      </c>
      <c r="B151" s="75">
        <v>2.2149999999999999</v>
      </c>
      <c r="C151" s="75">
        <v>0.1691</v>
      </c>
      <c r="D151" s="75">
        <v>1.7583333333333331</v>
      </c>
      <c r="E151" s="75">
        <v>0.18583333333333332</v>
      </c>
      <c r="F151" s="69">
        <v>7</v>
      </c>
      <c r="G151" s="69">
        <v>23</v>
      </c>
      <c r="H151" s="51">
        <v>101400</v>
      </c>
      <c r="I151" s="51">
        <v>500</v>
      </c>
      <c r="J151" s="20">
        <f>SQRT((0.75*PI()*$S$9*$S$8*(SQRT(($S$10/(2*H151))^2 +((9*$S$11*B151)/(1000*$S$8*$S$9))) - ($S$10/(2*H151)))^3 * ((B151-D151)/((I151/(F151/1000))*B151)))^2)</f>
        <v>1.5797918367233522E-17</v>
      </c>
      <c r="K151" s="20">
        <f>J151* ((1.5*(C151/B151)) + ((C151+E151)/(B151+D151))  + (C151/B151))</f>
        <v>4.4263657748535697E-18</v>
      </c>
      <c r="L151" s="20">
        <v>3.1581052689254752E-18</v>
      </c>
      <c r="M151" s="20"/>
      <c r="N151" s="20"/>
      <c r="O151" s="20"/>
      <c r="P151" s="14">
        <f>ROUND(J151/$S$13,0)</f>
        <v>-102</v>
      </c>
      <c r="Q151" s="14">
        <f>J151/P151</f>
        <v>-1.548815526199365E-19</v>
      </c>
    </row>
    <row r="152" spans="1:17">
      <c r="A152" s="20">
        <v>183</v>
      </c>
      <c r="B152" s="75">
        <v>2.75</v>
      </c>
      <c r="C152" s="75">
        <v>0.5</v>
      </c>
      <c r="D152" s="75">
        <v>2.4</v>
      </c>
      <c r="E152" s="75">
        <v>0.5</v>
      </c>
      <c r="F152" s="69">
        <v>9</v>
      </c>
      <c r="G152" s="69">
        <v>22</v>
      </c>
      <c r="H152" s="51">
        <v>101960</v>
      </c>
      <c r="I152" s="51">
        <v>503</v>
      </c>
      <c r="J152" s="20">
        <f>SQRT((0.75*PI()*$S$9*$S$8*(SQRT(($S$10/(2*H152))^2 +((9*$S$11*B152)/(1000*$S$8*$S$9))) - ($S$10/(2*H152)))^3 * ((B152-D152)/((I152/(F152/1000))*B152)))^2)</f>
        <v>1.7277405127368775E-17</v>
      </c>
      <c r="K152" s="20">
        <f>J152* ((1.5*(C152/B152)) + ((C152+E152)/(B152+D152))  + (C152/B152))</f>
        <v>1.1208201914047704E-17</v>
      </c>
      <c r="L152" s="20">
        <v>1.479486760135253E-18</v>
      </c>
      <c r="M152" s="20"/>
      <c r="N152" s="20"/>
      <c r="O152" s="20"/>
      <c r="P152" s="14">
        <f>ROUND(J152/$S$13,0)</f>
        <v>-112</v>
      </c>
      <c r="Q152" s="14">
        <f>J152/P152</f>
        <v>-1.5426254578007836E-19</v>
      </c>
    </row>
    <row r="153" spans="1:17">
      <c r="A153" s="20">
        <v>87</v>
      </c>
      <c r="B153" s="75">
        <v>0.66500000000000004</v>
      </c>
      <c r="C153" s="75"/>
      <c r="D153" s="75">
        <v>1.6279999999999999</v>
      </c>
      <c r="E153" s="75"/>
      <c r="F153" s="69">
        <v>7.8</v>
      </c>
      <c r="G153" s="69">
        <v>23</v>
      </c>
      <c r="H153" s="51">
        <v>90600</v>
      </c>
      <c r="I153" s="51">
        <v>500</v>
      </c>
      <c r="J153" s="20">
        <f>SQRT((0.75*PI()*$S$9*$S$8*(SQRT(($S$10/(2*H153))^2 +((9*$S$11*B153)/(1000*$S$8*$S$9))) - ($S$10/(2*H153)))^3 * ((B153-D153)/((I153/(F153/1000))*B153)))^2)</f>
        <v>1.9942109637111974E-17</v>
      </c>
      <c r="K153" s="20">
        <f>J153* ((1.5*(C153/B153)) + ((C153+E153)/(B153+D153))  + (C153/B153))</f>
        <v>0</v>
      </c>
      <c r="L153" s="20">
        <v>2.664704509743199E-18</v>
      </c>
      <c r="M153" s="20"/>
      <c r="N153" s="20"/>
      <c r="O153" s="20"/>
      <c r="P153" s="14">
        <f>ROUND(J153/$S$13,0)</f>
        <v>-129</v>
      </c>
      <c r="Q153" s="14">
        <f>J153/P153</f>
        <v>-1.5458999718691452E-19</v>
      </c>
    </row>
    <row r="154" spans="1:17">
      <c r="A154" s="20">
        <v>90</v>
      </c>
      <c r="B154" s="75">
        <v>0.43</v>
      </c>
      <c r="C154" s="75"/>
      <c r="D154" s="75">
        <v>1.7849999999999999</v>
      </c>
      <c r="E154" s="75"/>
      <c r="F154" s="69">
        <v>7.8</v>
      </c>
      <c r="G154" s="69">
        <v>23</v>
      </c>
      <c r="H154" s="51">
        <v>90600</v>
      </c>
      <c r="I154" s="51">
        <v>500</v>
      </c>
      <c r="J154" s="20">
        <f>SQRT((0.75*PI()*$S$9*$S$8*(SQRT(($S$10/(2*H154))^2 +((9*$S$11*B154)/(1000*$S$8*$S$9))) - ($S$10/(2*H154)))^3 * ((B154-D154)/((I154/(F154/1000))*B154)))^2)</f>
        <v>2.2351927260019854E-17</v>
      </c>
      <c r="K154" s="20">
        <f>J154* ((1.5*(C154/B154)) + ((C154+E154)/(B154+D154))  + (C154/B154))</f>
        <v>0</v>
      </c>
      <c r="L154" s="20">
        <v>2.4098176229078794E-18</v>
      </c>
      <c r="M154" s="20"/>
      <c r="N154" s="20"/>
      <c r="O154" s="20"/>
      <c r="P154" s="14">
        <f>ROUND(J154/$S$13,0)</f>
        <v>-145</v>
      </c>
      <c r="Q154" s="14">
        <f>J154/P154</f>
        <v>-1.5415122248289555E-19</v>
      </c>
    </row>
    <row r="155" spans="1:17">
      <c r="A155" s="20">
        <v>157</v>
      </c>
      <c r="B155" s="75">
        <v>3.0729999999999995</v>
      </c>
      <c r="C155" s="75">
        <v>0.23149999999999998</v>
      </c>
      <c r="D155" s="75">
        <v>2.484</v>
      </c>
      <c r="E155" s="75">
        <v>0.25840000000000007</v>
      </c>
      <c r="F155" s="69">
        <v>7</v>
      </c>
      <c r="G155" s="69">
        <v>23</v>
      </c>
      <c r="H155" s="51">
        <v>101400</v>
      </c>
      <c r="I155" s="51">
        <v>500</v>
      </c>
      <c r="J155" s="20">
        <f>SQRT((0.75*PI()*$S$9*$S$8*(SQRT(($S$10/(2*H155))^2 +((9*$S$11*B155)/(1000*$S$8*$S$9))) - ($S$10/(2*H155)))^3 * ((B155-D155)/((I155/(F155/1000))*B155)))^2)</f>
        <v>2.4068688301934575E-17</v>
      </c>
      <c r="K155" s="20">
        <f>J155* ((1.5*(C155/B155)) + ((C155+E155)/(B155+D155))  + (C155/B155))</f>
        <v>6.6548227354753246E-18</v>
      </c>
      <c r="L155" s="20">
        <v>1.7167610419147211E-18</v>
      </c>
      <c r="M155" s="20"/>
      <c r="N155" s="20"/>
      <c r="O155" s="20"/>
      <c r="P155" s="14">
        <f>ROUND(J155/$S$13,0)</f>
        <v>-156</v>
      </c>
      <c r="Q155" s="14">
        <f>J155/P155</f>
        <v>-1.5428646347393957E-19</v>
      </c>
    </row>
    <row r="156" spans="1:17">
      <c r="A156" s="20">
        <v>83</v>
      </c>
      <c r="B156" s="75">
        <v>1.5669999999999999</v>
      </c>
      <c r="C156" s="75"/>
      <c r="D156" s="75">
        <v>2.3239999999999998</v>
      </c>
      <c r="E156" s="75"/>
      <c r="F156" s="69">
        <v>7.8</v>
      </c>
      <c r="G156" s="69">
        <v>23</v>
      </c>
      <c r="H156" s="51">
        <v>90600</v>
      </c>
      <c r="I156" s="51">
        <v>500</v>
      </c>
      <c r="J156" s="20">
        <f>SQRT((0.75*PI()*$S$9*$S$8*(SQRT(($S$10/(2*H156))^2 +((9*$S$11*B156)/(1000*$S$8*$S$9))) - ($S$10/(2*H156)))^3 * ((B156-D156)/((I156/(F156/1000))*B156)))^2)</f>
        <v>2.4390503822695692E-17</v>
      </c>
      <c r="K156" s="20">
        <f>J156* ((1.5*(C156/B156)) + ((C156+E156)/(B156+D156))  + (C156/B156))</f>
        <v>0</v>
      </c>
      <c r="L156" s="20">
        <v>3.2181552076111673E-19</v>
      </c>
      <c r="M156" s="20"/>
      <c r="N156" s="20"/>
      <c r="O156" s="20"/>
      <c r="P156" s="14">
        <f>ROUND(J156/$S$13,0)</f>
        <v>-158</v>
      </c>
      <c r="Q156" s="14">
        <f>J156/P156</f>
        <v>-1.5437027735883348E-19</v>
      </c>
    </row>
    <row r="157" spans="1:17">
      <c r="A157" s="20">
        <v>86</v>
      </c>
      <c r="B157" s="75">
        <v>0.40500000000000003</v>
      </c>
      <c r="C157" s="75"/>
      <c r="D157" s="75">
        <v>1.9650000000000001</v>
      </c>
      <c r="E157" s="75"/>
      <c r="F157" s="69">
        <v>7.8</v>
      </c>
      <c r="G157" s="69">
        <v>23</v>
      </c>
      <c r="H157" s="51">
        <v>90600</v>
      </c>
      <c r="I157" s="51">
        <v>500</v>
      </c>
      <c r="J157" s="20">
        <f>SQRT((0.75*PI()*$S$9*$S$8*(SQRT(($S$10/(2*H157))^2 +((9*$S$11*B157)/(1000*$S$8*$S$9))) - ($S$10/(2*H157)))^3 * ((B157-D157)/((I157/(F157/1000))*B157)))^2)</f>
        <v>2.49378134548171E-17</v>
      </c>
      <c r="K157" s="20">
        <f>J157* ((1.5*(C157/B157)) + ((C157+E157)/(B157+D157))  + (C157/B157))</f>
        <v>0</v>
      </c>
      <c r="L157" s="20">
        <v>5.473096321214082E-19</v>
      </c>
      <c r="M157" s="20"/>
      <c r="N157" s="20"/>
      <c r="O157" s="20"/>
      <c r="P157" s="14">
        <f>ROUND(J157/$S$13,0)</f>
        <v>-161</v>
      </c>
      <c r="Q157" s="14">
        <f>J157/P157</f>
        <v>-1.548932512721559E-19</v>
      </c>
    </row>
    <row r="158" spans="1:17">
      <c r="A158" s="20">
        <v>159</v>
      </c>
      <c r="B158" s="75">
        <v>2.9159999999999999</v>
      </c>
      <c r="C158" s="75">
        <v>0.17020000000000002</v>
      </c>
      <c r="D158" s="75">
        <v>2.2600000000000002</v>
      </c>
      <c r="E158" s="75">
        <v>0.23599999999999999</v>
      </c>
      <c r="F158" s="69">
        <v>7</v>
      </c>
      <c r="G158" s="69">
        <v>23</v>
      </c>
      <c r="H158" s="51">
        <v>101400</v>
      </c>
      <c r="I158" s="51">
        <v>500</v>
      </c>
      <c r="J158" s="20">
        <f>SQRT((0.75*PI()*$S$9*$S$8*(SQRT(($S$10/(2*H158))^2 +((9*$S$11*B158)/(1000*$S$8*$S$9))) - ($S$10/(2*H158)))^3 * ((B158-D158)/((I158/(F158/1000))*B158)))^2)</f>
        <v>2.6101646472277572E-17</v>
      </c>
      <c r="K158" s="20">
        <f>J158* ((1.5*(C158/B158)) + ((C158+E158)/(B158+D158))  + (C158/B158))</f>
        <v>5.8571221867461926E-18</v>
      </c>
      <c r="L158" s="20">
        <v>1.1638330174604724E-18</v>
      </c>
      <c r="M158" s="20"/>
      <c r="N158" s="20"/>
      <c r="O158" s="20"/>
      <c r="P158" s="14">
        <f>ROUND(J158/$S$13,0)</f>
        <v>-169</v>
      </c>
      <c r="Q158" s="14">
        <f>J158/P158</f>
        <v>-1.5444761226199748E-19</v>
      </c>
    </row>
    <row r="159" spans="1:17">
      <c r="A159" s="20">
        <v>165</v>
      </c>
      <c r="B159" s="75">
        <v>2.331</v>
      </c>
      <c r="C159" s="75">
        <v>0.1472</v>
      </c>
      <c r="D159" s="75">
        <v>1.52</v>
      </c>
      <c r="E159" s="75">
        <v>0.16200000000000001</v>
      </c>
      <c r="F159" s="69">
        <v>7</v>
      </c>
      <c r="G159" s="69">
        <v>23</v>
      </c>
      <c r="H159" s="51">
        <v>101400</v>
      </c>
      <c r="I159" s="51">
        <v>500</v>
      </c>
      <c r="J159" s="20">
        <f>SQRT((0.75*PI()*$S$9*$S$8*(SQRT(($S$10/(2*H159))^2 +((9*$S$11*B159)/(1000*$S$8*$S$9))) - ($S$10/(2*H159)))^3 * ((B159-D159)/((I159/(F159/1000))*B159)))^2)</f>
        <v>2.8794727275204219E-17</v>
      </c>
      <c r="K159" s="20">
        <f>J159* ((1.5*(C159/B159)) + ((C159+E159)/(B159+D159))  + (C159/B159))</f>
        <v>6.8578383850399862E-18</v>
      </c>
      <c r="L159" s="20">
        <v>2.6930808029266469E-18</v>
      </c>
      <c r="M159" s="20"/>
      <c r="N159" s="20"/>
      <c r="O159" s="20"/>
      <c r="P159" s="14">
        <f>ROUND(J159/$S$13,0)</f>
        <v>-186</v>
      </c>
      <c r="Q159" s="14">
        <f>J159/P159</f>
        <v>-1.5481036169464634E-19</v>
      </c>
    </row>
    <row r="160" spans="1:17">
      <c r="A160" s="20">
        <v>162</v>
      </c>
      <c r="B160" s="75">
        <v>2.645</v>
      </c>
      <c r="C160" s="75">
        <v>0.16980000000000003</v>
      </c>
      <c r="D160" s="75">
        <v>1.8540000000000003</v>
      </c>
      <c r="E160" s="75">
        <v>0.19539999999999996</v>
      </c>
      <c r="F160" s="69">
        <v>7</v>
      </c>
      <c r="G160" s="69">
        <v>23</v>
      </c>
      <c r="H160" s="51">
        <v>101400</v>
      </c>
      <c r="I160" s="51">
        <v>500</v>
      </c>
      <c r="J160" s="20">
        <f>SQRT((0.75*PI()*$S$9*$S$8*(SQRT(($S$10/(2*H160))^2 +((9*$S$11*B160)/(1000*$S$8*$S$9))) - ($S$10/(2*H160)))^3 * ((B160-D160)/((I160/(F160/1000))*B160)))^2)</f>
        <v>2.9950308571835134E-17</v>
      </c>
      <c r="K160" s="20">
        <f>J160* ((1.5*(C160/B160)) + ((C160+E160)/(B160+D160))  + (C160/B160))</f>
        <v>7.2379439421369208E-18</v>
      </c>
      <c r="L160" s="20">
        <v>1.1555812966309152E-18</v>
      </c>
      <c r="M160" s="20"/>
      <c r="N160" s="20"/>
      <c r="O160" s="20"/>
      <c r="P160" s="14">
        <f>ROUND(J160/$S$13,0)</f>
        <v>-194</v>
      </c>
      <c r="Q160" s="14">
        <f>J160/P160</f>
        <v>-1.5438303387543885E-19</v>
      </c>
    </row>
    <row r="161" spans="1:17">
      <c r="A161" s="20">
        <v>28</v>
      </c>
      <c r="B161" s="75">
        <v>4.4249999999999998</v>
      </c>
      <c r="C161" s="75">
        <v>3.0523925717191596E-3</v>
      </c>
      <c r="D161" s="75">
        <v>3.89</v>
      </c>
      <c r="E161" s="75">
        <v>2.1736754694476649E-4</v>
      </c>
      <c r="F161" s="69">
        <v>8</v>
      </c>
      <c r="G161" s="69">
        <v>22.5</v>
      </c>
      <c r="H161" s="51">
        <v>100700</v>
      </c>
      <c r="I161" s="51">
        <v>490</v>
      </c>
      <c r="J161" s="20">
        <f>SQRT((0.75*PI()*$S$9*$S$8*(SQRT(($S$10/(2*H161))^2 +((9*$S$11*B161)/(1000*$S$8*$S$9))) - ($S$10/(2*H161)))^3 * ((B161-D161)/((I161/(F161/1000))*B161)))^2)</f>
        <v>3.0672952521062567E-17</v>
      </c>
      <c r="K161" s="20">
        <f>J161* ((1.5*(C161/B161)) + ((C161+E161)/(B161+D161))  + (C161/B161))</f>
        <v>6.4957703830292924E-20</v>
      </c>
      <c r="L161" s="20">
        <v>7.2264394922743265E-19</v>
      </c>
      <c r="M161" s="20"/>
      <c r="N161" s="20"/>
      <c r="O161" s="20"/>
      <c r="P161" s="14">
        <f>ROUND(J161/$S$13,0)</f>
        <v>-199</v>
      </c>
      <c r="Q161" s="14">
        <f>J161/P161</f>
        <v>-1.5413543980433451E-19</v>
      </c>
    </row>
    <row r="162" spans="1:17">
      <c r="A162" s="20">
        <v>89</v>
      </c>
      <c r="B162" s="75">
        <v>0.45600000000000002</v>
      </c>
      <c r="C162" s="75"/>
      <c r="D162" s="75">
        <v>2.456</v>
      </c>
      <c r="E162" s="75"/>
      <c r="F162" s="69">
        <v>7.8</v>
      </c>
      <c r="G162" s="69">
        <v>23</v>
      </c>
      <c r="H162" s="51">
        <v>90600</v>
      </c>
      <c r="I162" s="51">
        <v>500</v>
      </c>
      <c r="J162" s="20">
        <f>SQRT((0.75*PI()*$S$9*$S$8*(SQRT(($S$10/(2*H162))^2 +((9*$S$11*B162)/(1000*$S$8*$S$9))) - ($S$10/(2*H162)))^3 * ((B162-D162)/((I162/(F162/1000))*B162)))^2)</f>
        <v>3.4021875391532613E-17</v>
      </c>
      <c r="K162" s="20">
        <f>J162* ((1.5*(C162/B162)) + ((C162+E162)/(B162+D162))  + (C162/B162))</f>
        <v>0</v>
      </c>
      <c r="L162" s="20">
        <v>3.3489228704700457E-18</v>
      </c>
      <c r="M162" s="20"/>
      <c r="N162" s="20"/>
      <c r="O162" s="20"/>
      <c r="P162" s="14">
        <f>ROUND(J162/$S$13,0)</f>
        <v>-220</v>
      </c>
      <c r="Q162" s="14">
        <f>J162/P162</f>
        <v>-1.5464488814333006E-19</v>
      </c>
    </row>
    <row r="163" spans="1:17">
      <c r="A163" s="20">
        <v>163</v>
      </c>
      <c r="B163" s="75">
        <v>2.5379999999999998</v>
      </c>
      <c r="C163" s="75">
        <v>0.1444</v>
      </c>
      <c r="D163" s="75">
        <v>1.5919999999999999</v>
      </c>
      <c r="E163" s="75">
        <v>0.16920000000000002</v>
      </c>
      <c r="F163" s="69">
        <v>7</v>
      </c>
      <c r="G163" s="69">
        <v>23</v>
      </c>
      <c r="H163" s="51">
        <v>101400</v>
      </c>
      <c r="I163" s="51">
        <v>500</v>
      </c>
      <c r="J163" s="20">
        <f>SQRT((0.75*PI()*$S$9*$S$8*(SQRT(($S$10/(2*H163))^2 +((9*$S$11*B163)/(1000*$S$8*$S$9))) - ($S$10/(2*H163)))^3 * ((B163-D163)/((I163/(F163/1000))*B163)))^2)</f>
        <v>3.5074531752482912E-17</v>
      </c>
      <c r="K163" s="20">
        <f>J163* ((1.5*(C163/B163)) + ((C163+E163)/(B163+D163))  + (C163/B163))</f>
        <v>7.6522171181731564E-18</v>
      </c>
      <c r="L163" s="20">
        <v>1.0526563609502996E-18</v>
      </c>
      <c r="M163" s="20"/>
      <c r="N163" s="20"/>
      <c r="O163" s="20"/>
      <c r="P163" s="14">
        <f>ROUND(J163/$S$13,0)</f>
        <v>-227</v>
      </c>
      <c r="Q163" s="14">
        <f>J163/P163</f>
        <v>-1.5451335573781019E-19</v>
      </c>
    </row>
    <row r="164" spans="1:17">
      <c r="A164" s="20">
        <v>160</v>
      </c>
      <c r="B164" s="75">
        <v>2.8319999999999999</v>
      </c>
      <c r="C164" s="75">
        <v>0.34210000000000002</v>
      </c>
      <c r="D164" s="75">
        <v>3.7569999999999992</v>
      </c>
      <c r="E164" s="75">
        <v>0.38570000000000004</v>
      </c>
      <c r="F164" s="69">
        <v>7</v>
      </c>
      <c r="G164" s="69">
        <v>23</v>
      </c>
      <c r="H164" s="51">
        <v>101400</v>
      </c>
      <c r="I164" s="51">
        <v>500</v>
      </c>
      <c r="J164" s="20">
        <f>SQRT((0.75*PI()*$S$9*$S$8*(SQRT(($S$10/(2*H164))^2 +((9*$S$11*B164)/(1000*$S$8*$S$9))) - ($S$10/(2*H164)))^3 * ((B164-D164)/((I164/(F164/1000))*B164)))^2)</f>
        <v>3.626211345504175E-17</v>
      </c>
      <c r="K164" s="20">
        <f>J164* ((1.5*(C164/B164)) + ((C164+E164)/(B164+D164))  + (C164/B164))</f>
        <v>1.495637681194012E-17</v>
      </c>
      <c r="L164" s="20">
        <v>1.1875817025588379E-18</v>
      </c>
      <c r="M164" s="20"/>
      <c r="N164" s="20"/>
      <c r="O164" s="20"/>
      <c r="P164" s="14">
        <f>ROUND(J164/$S$13,0)</f>
        <v>-235</v>
      </c>
      <c r="Q164" s="14">
        <f>J164/P164</f>
        <v>-1.543068657661351E-19</v>
      </c>
    </row>
    <row r="165" spans="1:17">
      <c r="A165" s="20">
        <v>161</v>
      </c>
      <c r="B165" s="75">
        <v>2.782</v>
      </c>
      <c r="C165" s="75">
        <v>0.33299999999999996</v>
      </c>
      <c r="D165" s="75">
        <v>3.7539999999999991</v>
      </c>
      <c r="E165" s="75">
        <v>0.38540000000000008</v>
      </c>
      <c r="F165" s="69">
        <v>7</v>
      </c>
      <c r="G165" s="69">
        <v>23</v>
      </c>
      <c r="H165" s="51">
        <v>101400</v>
      </c>
      <c r="I165" s="51">
        <v>500</v>
      </c>
      <c r="J165" s="20">
        <f>SQRT((0.75*PI()*$S$9*$S$8*(SQRT(($S$10/(2*H165))^2 +((9*$S$11*B165)/(1000*$S$8*$S$9))) - ($S$10/(2*H165)))^3 * ((B165-D165)/((I165/(F165/1000))*B165)))^2)</f>
        <v>3.7761087988378952E-17</v>
      </c>
      <c r="K165" s="20">
        <f>J165* ((1.5*(C165/B165)) + ((C165+E165)/(B165+D165))  + (C165/B165))</f>
        <v>1.5450306674745718E-17</v>
      </c>
      <c r="L165" s="20">
        <v>1.4989745333372022E-18</v>
      </c>
      <c r="M165" s="20"/>
      <c r="N165" s="20"/>
      <c r="O165" s="20"/>
      <c r="P165" s="14">
        <f>ROUND(J165/$S$13,0)</f>
        <v>-244</v>
      </c>
      <c r="Q165" s="14">
        <f>J165/P165</f>
        <v>-1.5475855732942193E-19</v>
      </c>
    </row>
    <row r="166" spans="1:17">
      <c r="A166" s="20">
        <v>91</v>
      </c>
      <c r="B166" s="75">
        <v>0.59099999999999997</v>
      </c>
      <c r="C166" s="75"/>
      <c r="D166" s="75">
        <v>2.629</v>
      </c>
      <c r="E166" s="75"/>
      <c r="F166" s="69">
        <v>7.8</v>
      </c>
      <c r="G166" s="69">
        <v>23</v>
      </c>
      <c r="H166" s="51">
        <v>90600</v>
      </c>
      <c r="I166" s="51">
        <v>500</v>
      </c>
      <c r="J166" s="20">
        <f>SQRT((0.75*PI()*$S$9*$S$8*(SQRT(($S$10/(2*H166))^2 +((9*$S$11*B166)/(1000*$S$8*$S$9))) - ($S$10/(2*H166)))^3 * ((B166-D166)/((I166/(F166/1000))*B166)))^2)</f>
        <v>3.9692738523347718E-17</v>
      </c>
      <c r="K166" s="20">
        <f>J166* ((1.5*(C166/B166)) + ((C166+E166)/(B166+D166))  + (C166/B166))</f>
        <v>0</v>
      </c>
      <c r="L166" s="20">
        <v>1.9316505349687654E-18</v>
      </c>
      <c r="M166" s="20"/>
      <c r="N166" s="20"/>
      <c r="O166" s="20"/>
      <c r="P166" s="14">
        <f>ROUND(J166/$S$13,0)</f>
        <v>-257</v>
      </c>
      <c r="Q166" s="14">
        <f>J166/P166</f>
        <v>-1.5444645339824015E-19</v>
      </c>
    </row>
    <row r="167" spans="1:17">
      <c r="A167" s="20">
        <v>9</v>
      </c>
      <c r="B167" s="75">
        <v>3.7326094333220228</v>
      </c>
      <c r="C167" s="75">
        <v>6.0429158740881164</v>
      </c>
      <c r="D167" s="75">
        <v>2.3054223533751386</v>
      </c>
      <c r="E167" s="75">
        <v>0.57493060814178198</v>
      </c>
      <c r="F167" s="69">
        <v>9.1</v>
      </c>
      <c r="G167" s="69">
        <v>22.9</v>
      </c>
      <c r="H167" s="51">
        <v>101000</v>
      </c>
      <c r="I167" s="51">
        <v>500</v>
      </c>
      <c r="J167" s="20">
        <f>SQRT((0.75*PI()*$S$9*$S$8*(SQRT(($S$10/(2*H167))^2 +((9*$S$11*B167)/(1000*$S$8*$S$9))) - ($S$10/(2*H167)))^3 * ((B167-D167)/((I167/(F167/1000))*B167)))^2)</f>
        <v>8.3677430744390738E-17</v>
      </c>
      <c r="K167" s="20">
        <f>J167* ((1.5*(C167/B167)) + ((C167+E167)/(B167+D167))  + (C167/B167))</f>
        <v>4.3038711214228299E-16</v>
      </c>
      <c r="L167" s="20">
        <v>4.398469222104302E-17</v>
      </c>
      <c r="M167" s="20"/>
      <c r="N167" s="20"/>
      <c r="O167" s="20"/>
      <c r="P167" s="14">
        <f>ROUND(J167/$S$13,0)</f>
        <v>-542</v>
      </c>
      <c r="Q167" s="14">
        <f>J167/P167</f>
        <v>-1.543864035874368E-19</v>
      </c>
    </row>
    <row r="168" spans="1:17">
      <c r="A168" s="20">
        <v>156</v>
      </c>
      <c r="B168" s="75">
        <v>3.0919999999999996</v>
      </c>
      <c r="C168" s="75">
        <v>0.31920000000000004</v>
      </c>
      <c r="D168" s="75">
        <v>5.5129999999999999</v>
      </c>
      <c r="E168" s="75">
        <v>0.56130000000000002</v>
      </c>
      <c r="F168" s="69">
        <v>7</v>
      </c>
      <c r="G168" s="69">
        <v>23</v>
      </c>
      <c r="H168" s="51">
        <v>101400</v>
      </c>
      <c r="I168" s="51">
        <v>500</v>
      </c>
      <c r="J168" s="20">
        <f>SQRT((0.75*PI()*$S$9*$S$8*(SQRT(($S$10/(2*H168))^2 +((9*$S$11*B168)/(1000*$S$8*$S$9))) - ($S$10/(2*H168)))^3 * ((B168-D168)/((I168/(F168/1000))*B168)))^2)</f>
        <v>9.9241168790173824E-17</v>
      </c>
      <c r="K168" s="20">
        <f>J168* ((1.5*(C168/B168)) + ((C168+E168)/(B168+D168))  + (C168/B168))</f>
        <v>3.5767471111178137E-17</v>
      </c>
      <c r="L168" s="20">
        <v>1.5563738045783086E-17</v>
      </c>
      <c r="M168" s="20"/>
      <c r="N168" s="20"/>
      <c r="O168" s="20"/>
      <c r="P168" s="14">
        <f>ROUND(J168/$S$13,0)</f>
        <v>-642</v>
      </c>
      <c r="Q168" s="14">
        <f>J168/P168</f>
        <v>-1.5458125979777855E-19</v>
      </c>
    </row>
    <row r="169" spans="1:17">
      <c r="A169" s="20">
        <v>29</v>
      </c>
      <c r="B169" s="75">
        <v>4.59</v>
      </c>
      <c r="C169" s="75">
        <v>3.0523925717191596E-3</v>
      </c>
      <c r="D169" s="75">
        <v>2.14</v>
      </c>
      <c r="E169" s="75">
        <v>2.1736754694476649E-4</v>
      </c>
      <c r="F169" s="69">
        <v>8</v>
      </c>
      <c r="G169" s="69">
        <v>22.5</v>
      </c>
      <c r="H169" s="51">
        <v>100700</v>
      </c>
      <c r="I169" s="51">
        <v>490</v>
      </c>
      <c r="J169" s="20">
        <f>SQRT((0.75*PI()*$S$9*$S$8*(SQRT(($S$10/(2*H169))^2 +((9*$S$11*B169)/(1000*$S$8*$S$9))) - ($S$10/(2*H169)))^3 * ((B169-D169)/((I169/(F169/1000))*B169)))^2)</f>
        <v>1.4309481213375633E-16</v>
      </c>
      <c r="K169" s="20">
        <f>J169* ((1.5*(C169/B169)) + ((C169+E169)/(B169+D169))  + (C169/B169))</f>
        <v>3.0742083688677712E-19</v>
      </c>
      <c r="L169" s="20">
        <v>4.3853643343582507E-17</v>
      </c>
      <c r="M169" s="20"/>
      <c r="N169" s="20"/>
      <c r="O169" s="20"/>
      <c r="P169" s="14">
        <f>ROUND(J169/$S$13,0)</f>
        <v>-926</v>
      </c>
      <c r="Q169" s="14">
        <f>J169/P169</f>
        <v>-1.5453003470168071E-19</v>
      </c>
    </row>
    <row r="170" spans="1:17">
      <c r="A170" s="20">
        <v>176</v>
      </c>
      <c r="B170" s="75">
        <v>1.96</v>
      </c>
      <c r="C170" s="75">
        <v>0.5</v>
      </c>
      <c r="D170" s="75">
        <v>6.45</v>
      </c>
      <c r="E170" s="75">
        <v>0.5</v>
      </c>
      <c r="F170" s="69">
        <v>9</v>
      </c>
      <c r="G170" s="69">
        <v>21</v>
      </c>
      <c r="H170" s="51">
        <v>101960</v>
      </c>
      <c r="I170" s="51">
        <v>508</v>
      </c>
      <c r="J170" s="20">
        <f>SQRT((0.75*PI()*$S$9*$S$8*(SQRT(($S$10/(2*H170))^2 +((9*$S$11*B170)/(1000*$S$8*$S$9))) - ($S$10/(2*H170)))^3 * ((B170-D170)/((I170/(F170/1000))*B170)))^2)</f>
        <v>1.8470051402030502E-16</v>
      </c>
      <c r="K170" s="20">
        <f>J170* ((1.5*(C170/B170)) + ((C170+E170)/(B170+D170))  + (C170/B170))</f>
        <v>1.3975570634559528E-16</v>
      </c>
      <c r="L170" s="20">
        <v>4.1605701886548686E-17</v>
      </c>
      <c r="M170" s="20"/>
      <c r="N170" s="20"/>
      <c r="O170" s="20"/>
      <c r="P170" s="14">
        <f>ROUND(J170/$S$13,0)</f>
        <v>-1196</v>
      </c>
      <c r="Q170" s="14">
        <f>J170/P170</f>
        <v>-1.5443186790995403E-19</v>
      </c>
    </row>
    <row r="171" spans="1:17">
      <c r="A171" s="20">
        <v>6</v>
      </c>
      <c r="B171" s="75">
        <v>0.54120363688843998</v>
      </c>
      <c r="C171" s="75">
        <v>0.87618276353030478</v>
      </c>
      <c r="D171" s="75">
        <v>10.920010920010919</v>
      </c>
      <c r="E171" s="75">
        <v>2.7232530776694435</v>
      </c>
      <c r="F171" s="69">
        <v>9.1</v>
      </c>
      <c r="G171" s="69">
        <v>22.9</v>
      </c>
      <c r="H171" s="51">
        <v>101000</v>
      </c>
      <c r="I171" s="51">
        <v>500</v>
      </c>
      <c r="J171" s="20">
        <f>SQRT((0.75*PI()*$S$9*$S$8*(SQRT(($S$10/(2*H171))^2 +((9*$S$11*B171)/(1000*$S$8*$S$9))) - ($S$10/(2*H171)))^3 * ((B171-D171)/((I171/(F171/1000))*B171)))^2)</f>
        <v>2.262578130026178E-16</v>
      </c>
      <c r="K171" s="20">
        <f>J171* ((1.5*(C171/B171)) + ((C171+E171)/(B171+D171))  + (C171/B171))</f>
        <v>9.8680848642239651E-16</v>
      </c>
      <c r="L171" s="20">
        <v>4.1557298982312779E-17</v>
      </c>
      <c r="M171" s="20"/>
      <c r="N171" s="20"/>
      <c r="O171" s="20"/>
      <c r="P171" s="14">
        <f>ROUND(J171/$S$13,0)</f>
        <v>-1465</v>
      </c>
      <c r="Q171" s="14">
        <f>J171/P171</f>
        <v>-1.5444219317584832E-19</v>
      </c>
    </row>
    <row r="172" spans="1:17">
      <c r="A172" s="20">
        <v>179</v>
      </c>
      <c r="B172" s="75">
        <v>1.21</v>
      </c>
      <c r="C172" s="75">
        <v>0.5</v>
      </c>
      <c r="D172" s="75">
        <v>8.67</v>
      </c>
      <c r="E172" s="75">
        <v>0.5</v>
      </c>
      <c r="F172" s="69">
        <v>9</v>
      </c>
      <c r="G172" s="69">
        <v>23</v>
      </c>
      <c r="H172" s="51">
        <v>101960</v>
      </c>
      <c r="I172" s="51">
        <v>509</v>
      </c>
      <c r="J172" s="20">
        <f>SQRT((0.75*PI()*$S$9*$S$8*(SQRT(($S$10/(2*H172))^2 +((9*$S$11*B172)/(1000*$S$8*$S$9))) - ($S$10/(2*H172)))^3 * ((B172-D172)/((I172/(F172/1000))*B172)))^2)</f>
        <v>2.3933122505611573E-16</v>
      </c>
      <c r="K172" s="20">
        <f>J172* ((1.5*(C172/B172)) + ((C172+E172)/(B172+D172))  + (C172/B172))</f>
        <v>2.7146680929508897E-16</v>
      </c>
      <c r="L172" s="20">
        <v>1.3073412053497934E-17</v>
      </c>
      <c r="M172" s="20"/>
      <c r="N172" s="20"/>
      <c r="O172" s="20"/>
      <c r="P172" s="14">
        <f>ROUND(J172/$S$13,0)</f>
        <v>-1549</v>
      </c>
      <c r="Q172" s="14">
        <f>J172/P172</f>
        <v>-1.545069238580476E-19</v>
      </c>
    </row>
    <row r="173" spans="1:17">
      <c r="A173" s="20">
        <v>184</v>
      </c>
      <c r="B173" s="75">
        <v>1.48</v>
      </c>
      <c r="C173" s="75">
        <v>0.5</v>
      </c>
      <c r="D173" s="75">
        <v>8.34</v>
      </c>
      <c r="E173" s="75">
        <v>0.5</v>
      </c>
      <c r="F173" s="69">
        <v>9</v>
      </c>
      <c r="G173" s="69">
        <v>22</v>
      </c>
      <c r="H173" s="51">
        <v>101960</v>
      </c>
      <c r="I173" s="51">
        <v>509</v>
      </c>
      <c r="J173" s="20">
        <f>SQRT((0.75*PI()*$S$9*$S$8*(SQRT(($S$10/(2*H173))^2 +((9*$S$11*B173)/(1000*$S$8*$S$9))) - ($S$10/(2*H173)))^3 * ((B173-D173)/((I173/(F173/1000))*B173)))^2)</f>
        <v>2.4399629830134852E-16</v>
      </c>
      <c r="K173" s="20">
        <f>J173* ((1.5*(C173/B173)) + ((C173+E173)/(B173+D173))  + (C173/B173))</f>
        <v>2.3092482820051803E-16</v>
      </c>
      <c r="L173" s="20">
        <v>4.6650732452327898E-18</v>
      </c>
      <c r="M173" s="20"/>
      <c r="N173" s="20"/>
      <c r="O173" s="20"/>
      <c r="P173" s="14">
        <f>ROUND(J173/$S$13,0)</f>
        <v>-1580</v>
      </c>
      <c r="Q173" s="14">
        <f>J173/P173</f>
        <v>-1.5442803689958767E-19</v>
      </c>
    </row>
    <row r="174" spans="1:17">
      <c r="A174" s="20">
        <v>178</v>
      </c>
      <c r="B174" s="75">
        <v>2.66</v>
      </c>
      <c r="C174" s="75">
        <v>0.5</v>
      </c>
      <c r="D174" s="75">
        <v>8.7200000000000006</v>
      </c>
      <c r="E174" s="75">
        <v>0.5</v>
      </c>
      <c r="F174" s="69">
        <v>9</v>
      </c>
      <c r="G174" s="69">
        <v>22</v>
      </c>
      <c r="H174" s="51">
        <v>101960</v>
      </c>
      <c r="I174" s="51">
        <v>509</v>
      </c>
      <c r="J174" s="20">
        <f>SQRT((0.75*PI()*$S$9*$S$8*(SQRT(($S$10/(2*H174))^2 +((9*$S$11*B174)/(1000*$S$8*$S$9))) - ($S$10/(2*H174)))^3 * ((B174-D174)/((I174/(F174/1000))*B174)))^2)</f>
        <v>2.9065954962139612E-16</v>
      </c>
      <c r="K174" s="20">
        <f>J174* ((1.5*(C174/B174)) + ((C174+E174)/(B174+D174))  + (C174/B174))</f>
        <v>1.6212939517149441E-16</v>
      </c>
      <c r="L174" s="20">
        <v>4.6663251320047603E-17</v>
      </c>
      <c r="M174" s="20"/>
      <c r="N174" s="20"/>
      <c r="O174" s="20"/>
      <c r="P174" s="14">
        <f>ROUND(J174/$S$13,0)</f>
        <v>-1882</v>
      </c>
      <c r="Q174" s="14">
        <f>J174/P174</f>
        <v>-1.5444184358203833E-19</v>
      </c>
    </row>
    <row r="175" spans="1:17">
      <c r="A175" s="20">
        <v>177</v>
      </c>
      <c r="B175" s="75">
        <v>0.89</v>
      </c>
      <c r="C175" s="75">
        <v>0.5</v>
      </c>
      <c r="D175" s="75">
        <v>11.92</v>
      </c>
      <c r="E175" s="75">
        <v>0.5</v>
      </c>
      <c r="F175" s="69">
        <v>9</v>
      </c>
      <c r="G175" s="69">
        <v>20</v>
      </c>
      <c r="H175" s="51">
        <v>101960</v>
      </c>
      <c r="I175" s="51">
        <v>509</v>
      </c>
      <c r="J175" s="20">
        <f>SQRT((0.75*PI()*$S$9*$S$8*(SQRT(($S$10/(2*H175))^2 +((9*$S$11*B175)/(1000*$S$8*$S$9))) - ($S$10/(2*H175)))^3 * ((B175-D175)/((I175/(F175/1000))*B175)))^2)</f>
        <v>3.0220459147669833E-16</v>
      </c>
      <c r="K175" s="20">
        <f>J175* ((1.5*(C175/B175)) + ((C175+E175)/(B175+D175))  + (C175/B175))</f>
        <v>4.4803595395406453E-16</v>
      </c>
      <c r="L175" s="20">
        <v>1.1545041855302208E-17</v>
      </c>
      <c r="M175" s="20"/>
      <c r="N175" s="20"/>
      <c r="O175" s="20"/>
      <c r="P175" s="14">
        <f>ROUND(J175/$S$13,0)</f>
        <v>-1956</v>
      </c>
      <c r="Q175" s="14">
        <f>J175/P175</f>
        <v>-1.545013248858376E-19</v>
      </c>
    </row>
    <row r="176" spans="1:17">
      <c r="A176" s="20">
        <v>180</v>
      </c>
      <c r="B176" s="75">
        <v>1.41</v>
      </c>
      <c r="C176" s="75">
        <v>0.5</v>
      </c>
      <c r="D176" s="75">
        <v>11.06</v>
      </c>
      <c r="E176" s="75">
        <v>0.5</v>
      </c>
      <c r="F176" s="69">
        <v>9</v>
      </c>
      <c r="G176" s="69">
        <v>22</v>
      </c>
      <c r="H176" s="51">
        <v>101960</v>
      </c>
      <c r="I176" s="51">
        <v>509</v>
      </c>
      <c r="J176" s="20">
        <f>SQRT((0.75*PI()*$S$9*$S$8*(SQRT(($S$10/(2*H176))^2 +((9*$S$11*B176)/(1000*$S$8*$S$9))) - ($S$10/(2*H176)))^3 * ((B176-D176)/((I176/(F176/1000))*B176)))^2)</f>
        <v>3.3482641855702965E-16</v>
      </c>
      <c r="K176" s="20">
        <f>J176* ((1.5*(C176/B176)) + ((C176+E176)/(B176+D176))  + (C176/B176))</f>
        <v>3.2368248616100551E-16</v>
      </c>
      <c r="L176" s="20">
        <v>3.2621827080331315E-17</v>
      </c>
      <c r="M176" s="20"/>
      <c r="N176" s="20"/>
      <c r="O176" s="20"/>
      <c r="P176" s="14">
        <f>ROUND(J176/$S$13,0)</f>
        <v>-2168</v>
      </c>
      <c r="Q176" s="14">
        <f>J176/P176</f>
        <v>-1.5444022996172953E-19</v>
      </c>
    </row>
    <row r="177" spans="1:17">
      <c r="A177" s="20">
        <v>181</v>
      </c>
      <c r="B177" s="75">
        <v>0.9</v>
      </c>
      <c r="C177" s="75">
        <v>0.5</v>
      </c>
      <c r="D177" s="75">
        <v>14.42</v>
      </c>
      <c r="E177" s="75">
        <v>0.5</v>
      </c>
      <c r="F177" s="69">
        <v>9</v>
      </c>
      <c r="G177" s="69">
        <v>22</v>
      </c>
      <c r="H177" s="51">
        <v>101960</v>
      </c>
      <c r="I177" s="51">
        <v>509</v>
      </c>
      <c r="J177" s="20">
        <f>SQRT((0.75*PI()*$S$9*$S$8*(SQRT(($S$10/(2*H177))^2 +((9*$S$11*B177)/(1000*$S$8*$S$9))) - ($S$10/(2*H177)))^3 * ((B177-D177)/((I177/(F177/1000))*B177)))^2)</f>
        <v>3.725635700257134E-16</v>
      </c>
      <c r="K177" s="20">
        <f>J177* ((1.5*(C177/B177)) + ((C177+E177)/(B177+D177))  + (C177/B177))</f>
        <v>5.4176817370289767E-16</v>
      </c>
      <c r="L177" s="20">
        <v>3.7737151468683749E-17</v>
      </c>
      <c r="M177" s="20"/>
      <c r="N177" s="20"/>
      <c r="O177" s="20"/>
      <c r="P177" s="14">
        <f>ROUND(J177/$S$13,0)</f>
        <v>-2412</v>
      </c>
      <c r="Q177" s="14">
        <f>J177/P177</f>
        <v>-1.5446250830253457E-19</v>
      </c>
    </row>
    <row r="178" spans="1:17">
      <c r="A178" s="20">
        <v>175</v>
      </c>
      <c r="B178" s="75">
        <v>0.89</v>
      </c>
      <c r="C178" s="75">
        <v>0.5</v>
      </c>
      <c r="D178" s="75">
        <v>15.15</v>
      </c>
      <c r="E178" s="75">
        <v>0.5</v>
      </c>
      <c r="F178" s="69">
        <v>9</v>
      </c>
      <c r="G178" s="69">
        <v>21</v>
      </c>
      <c r="H178" s="51">
        <v>101960</v>
      </c>
      <c r="I178" s="51">
        <v>507</v>
      </c>
      <c r="J178" s="20">
        <f>SQRT((0.75*PI()*$S$9*$S$8*(SQRT(($S$10/(2*H178))^2 +((9*$S$11*B178)/(1000*$S$8*$S$9))) - ($S$10/(2*H178)))^3 * ((B178-D178)/((I178/(F178/1000))*B178)))^2)</f>
        <v>3.92242722376123E-16</v>
      </c>
      <c r="K178" s="20">
        <f>J178* ((1.5*(C178/B178)) + ((C178+E178)/(B178+D178))  + (C178/B178))</f>
        <v>5.7535673502732046E-16</v>
      </c>
      <c r="L178" s="20">
        <v>1.9679152350409599E-17</v>
      </c>
      <c r="M178" s="20"/>
      <c r="N178" s="20"/>
      <c r="O178" s="20"/>
      <c r="P178" s="14">
        <f>ROUND(J178/$S$13,0)</f>
        <v>-2539</v>
      </c>
      <c r="Q178" s="14">
        <f>J178/P178</f>
        <v>-1.5448709034112761E-19</v>
      </c>
    </row>
    <row r="179" spans="1:17">
      <c r="A179" s="20">
        <v>8</v>
      </c>
      <c r="B179" s="75">
        <v>0.27543656695862945</v>
      </c>
      <c r="C179" s="75">
        <v>0.44591860801714917</v>
      </c>
      <c r="D179" s="75">
        <v>28.702640642939155</v>
      </c>
      <c r="E179" s="75">
        <v>7.1579190754184667</v>
      </c>
      <c r="F179" s="69">
        <v>9.1</v>
      </c>
      <c r="G179" s="69">
        <v>22.9</v>
      </c>
      <c r="H179" s="51">
        <v>101000</v>
      </c>
      <c r="I179" s="51">
        <v>500</v>
      </c>
      <c r="J179" s="20">
        <f>SQRT((0.75*PI()*$S$9*$S$8*(SQRT(($S$10/(2*H179))^2 +((9*$S$11*B179)/(1000*$S$8*$S$9))) - ($S$10/(2*H179)))^3 * ((B179-D179)/((I179/(F179/1000))*B179)))^2)</f>
        <v>4.3532060870520451E-16</v>
      </c>
      <c r="K179" s="20">
        <f>J179* ((1.5*(C179/B179)) + ((C179+E179)/(B179+D179))  + (C179/B179))</f>
        <v>1.8761360130639776E-15</v>
      </c>
      <c r="L179" s="20">
        <v>4.3077886329081519E-17</v>
      </c>
      <c r="M179" s="20"/>
      <c r="N179" s="20"/>
      <c r="O179" s="20"/>
      <c r="P179" s="14">
        <f>ROUND(J179/$S$13,0)</f>
        <v>-2818</v>
      </c>
      <c r="Q179" s="14">
        <f>J179/P179</f>
        <v>-1.5447856944826277E-19</v>
      </c>
    </row>
    <row r="180" spans="1:17">
      <c r="A180" s="20">
        <v>30</v>
      </c>
      <c r="B180" s="75">
        <v>7.7750000000000004</v>
      </c>
      <c r="C180" s="75">
        <v>3.0523925717191596E-3</v>
      </c>
      <c r="D180" s="75">
        <v>1.91</v>
      </c>
      <c r="E180" s="75">
        <v>2.1736754694476649E-4</v>
      </c>
      <c r="F180" s="69">
        <v>8</v>
      </c>
      <c r="G180" s="69">
        <v>22.5</v>
      </c>
      <c r="H180" s="51">
        <v>100700</v>
      </c>
      <c r="I180" s="51">
        <v>490</v>
      </c>
      <c r="J180" s="20">
        <f>SQRT((0.75*PI()*$S$9*$S$8*(SQRT(($S$10/(2*H180))^2 +((9*$S$11*B180)/(1000*$S$8*$S$9))) - ($S$10/(2*H180)))^3 * ((B180-D180)/((I180/(F180/1000))*B180)))^2)</f>
        <v>4.4720088884195109E-16</v>
      </c>
      <c r="K180" s="20">
        <f>J180* ((1.5*(C180/B180)) + ((C180+E180)/(B180+D180))  + (C180/B180))</f>
        <v>5.8989708531958522E-19</v>
      </c>
      <c r="L180" s="20">
        <v>1.1880280136746579E-17</v>
      </c>
      <c r="M180" s="20"/>
      <c r="N180" s="20"/>
      <c r="O180" s="20"/>
      <c r="P180" s="14">
        <f>ROUND(J180/$S$13,0)</f>
        <v>-2895</v>
      </c>
      <c r="Q180" s="14">
        <f>J180/P180</f>
        <v>-1.5447353673297102E-19</v>
      </c>
    </row>
    <row r="181" spans="1:17">
      <c r="A181" s="20">
        <v>31</v>
      </c>
      <c r="B181" s="75">
        <v>7.9866666666666672</v>
      </c>
      <c r="C181" s="75">
        <v>3.0523925717191596E-3</v>
      </c>
      <c r="D181" s="75">
        <v>1.24</v>
      </c>
      <c r="E181" s="75">
        <v>2.1736754694476649E-4</v>
      </c>
      <c r="F181" s="69">
        <v>8</v>
      </c>
      <c r="G181" s="69">
        <v>22.5</v>
      </c>
      <c r="H181" s="51">
        <v>100700</v>
      </c>
      <c r="I181" s="51">
        <v>490</v>
      </c>
      <c r="J181" s="20">
        <f>SQRT((0.75*PI()*$S$9*$S$8*(SQRT(($S$10/(2*H181))^2 +((9*$S$11*B181)/(1000*$S$8*$S$9))) - ($S$10/(2*H181)))^3 * ((B181-D181)/((I181/(F181/1000))*B181)))^2)</f>
        <v>5.2145334221726152E-16</v>
      </c>
      <c r="K181" s="20">
        <f>J181* ((1.5*(C181/B181)) + ((C181+E181)/(B181+D181))  + (C181/B181))</f>
        <v>6.8302390628073127E-19</v>
      </c>
      <c r="L181" s="20">
        <v>7.4252453375310422E-17</v>
      </c>
      <c r="M181" s="20"/>
      <c r="N181" s="20"/>
      <c r="O181" s="20"/>
      <c r="P181" s="14">
        <f>ROUND(J181/$S$13,0)</f>
        <v>-3376</v>
      </c>
      <c r="Q181" s="14">
        <f>J181/P181</f>
        <v>-1.5445892838189027E-19</v>
      </c>
    </row>
    <row r="182" spans="1:17">
      <c r="A182" s="20">
        <v>182</v>
      </c>
      <c r="B182" s="75">
        <v>1.0900000000000001</v>
      </c>
      <c r="C182" s="75">
        <v>0.5</v>
      </c>
      <c r="D182" s="75">
        <v>19.87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20">
        <f>SQRT((0.75*PI()*$S$9*$S$8*(SQRT(($S$10/(2*H182))^2 +((9*$S$11*B182)/(1000*$S$8*$S$9))) - ($S$10/(2*H182)))^3 * ((B182-D182)/((I182/(F182/1000))*B182)))^2)</f>
        <v>5.7106208557200371E-16</v>
      </c>
      <c r="K182" s="20">
        <f>J182* ((1.5*(C182/B182)) + ((C182+E182)/(B182+D182))  + (C182/B182))</f>
        <v>6.8213304132204553E-16</v>
      </c>
      <c r="L182" s="20">
        <v>4.9608743354742191E-17</v>
      </c>
      <c r="M182" s="20"/>
      <c r="N182" s="20"/>
      <c r="O182" s="20"/>
      <c r="P182" s="14">
        <f>ROUND(J182/$S$13,0)</f>
        <v>-3697</v>
      </c>
      <c r="Q182" s="14">
        <f>J182/P182</f>
        <v>-1.5446634719286008E-19</v>
      </c>
    </row>
    <row r="183" spans="1:17">
      <c r="A183" s="20">
        <v>7</v>
      </c>
      <c r="B183" s="75">
        <v>1.2195971844727853</v>
      </c>
      <c r="C183" s="75">
        <v>1.9744694208428164</v>
      </c>
      <c r="D183" s="75">
        <v>20.342923568730022</v>
      </c>
      <c r="E183" s="75">
        <v>5.0731569430777554</v>
      </c>
      <c r="F183" s="69">
        <v>9.1</v>
      </c>
      <c r="G183" s="69">
        <v>22.9</v>
      </c>
      <c r="H183" s="51">
        <v>101000</v>
      </c>
      <c r="I183" s="51">
        <v>500</v>
      </c>
      <c r="J183" s="20">
        <f>SQRT((0.75*PI()*$S$9*$S$8*(SQRT(($S$10/(2*H183))^2 +((9*$S$11*B183)/(1000*$S$8*$S$9))) - ($S$10/(2*H183)))^3 * ((B183-D183)/((I183/(F183/1000))*B183)))^2)</f>
        <v>6.3390620347441299E-16</v>
      </c>
      <c r="K183" s="20">
        <f>J183* ((1.5*(C183/B183)) + ((C183+E183)/(B183+D183))  + (C183/B183))</f>
        <v>2.7728492320763993E-15</v>
      </c>
      <c r="L183" s="20">
        <v>6.2844117902409287E-17</v>
      </c>
      <c r="M183" s="20"/>
      <c r="N183" s="20"/>
      <c r="O183" s="20"/>
      <c r="P183" s="14">
        <f>ROUND(J183/$S$13,0)</f>
        <v>-4104</v>
      </c>
      <c r="Q183" s="14">
        <f>J183/P183</f>
        <v>-1.5446057589532479E-19</v>
      </c>
    </row>
    <row r="184" spans="1:17">
      <c r="A184" s="20">
        <v>27</v>
      </c>
      <c r="B184" s="75">
        <v>11.18</v>
      </c>
      <c r="C184" s="75">
        <v>3.8589981447124304E-4</v>
      </c>
      <c r="D184" s="75">
        <v>2.59</v>
      </c>
      <c r="E184" s="75">
        <v>2.1736754694476649E-4</v>
      </c>
      <c r="F184" s="69">
        <v>8</v>
      </c>
      <c r="G184" s="69">
        <v>22.5</v>
      </c>
      <c r="H184" s="51">
        <v>100700</v>
      </c>
      <c r="I184" s="51">
        <v>490</v>
      </c>
      <c r="J184" s="20">
        <f>SQRT((0.75*PI()*$S$9*$S$8*(SQRT(($S$10/(2*H184))^2 +((9*$S$11*B184)/(1000*$S$8*$S$9))) - ($S$10/(2*H184)))^3 * ((B184-D184)/((I184/(F184/1000))*B184)))^2)</f>
        <v>7.8674272934325953E-16</v>
      </c>
      <c r="K184" s="20">
        <f>J184* ((1.5*(C184/B184)) + ((C184+E184)/(B184+D184))  + (C184/B184))</f>
        <v>1.0235736194274797E-19</v>
      </c>
      <c r="L184" s="20">
        <v>1.5283652586884654E-16</v>
      </c>
      <c r="M184" s="20"/>
      <c r="N184" s="20"/>
      <c r="O184" s="20"/>
      <c r="P184" s="14">
        <f>ROUND(J184/$S$13,0)</f>
        <v>-5093</v>
      </c>
      <c r="Q184" s="14">
        <f>J184/P184</f>
        <v>-1.5447530519207923E-19</v>
      </c>
    </row>
    <row r="185" spans="1:17" ht="15.75" thickBot="1">
      <c r="A185" s="20">
        <v>26</v>
      </c>
      <c r="B185" s="75">
        <v>11.41</v>
      </c>
      <c r="C185" s="75">
        <v>2.1736754694476649E-4</v>
      </c>
      <c r="D185" s="75">
        <v>1.92</v>
      </c>
      <c r="E185" s="75">
        <v>2.1736754694476649E-4</v>
      </c>
      <c r="F185" s="69">
        <v>8</v>
      </c>
      <c r="G185" s="69">
        <v>22.5</v>
      </c>
      <c r="H185" s="51">
        <v>100700</v>
      </c>
      <c r="I185" s="51">
        <v>490</v>
      </c>
      <c r="J185" s="20">
        <f>SQRT((0.75*PI()*$S$9*$S$8*(SQRT(($S$10/(2*H185))^2 +((9*$S$11*B185)/(1000*$S$8*$S$9))) - ($S$10/(2*H185)))^3 * ((B185-D185)/((I185/(F185/1000))*B185)))^2)</f>
        <v>8.7814262189075969E-16</v>
      </c>
      <c r="K185" s="20">
        <f>J185* ((1.5*(C185/B185)) + ((C185+E185)/(B185+D185))  + (C185/B185))</f>
        <v>7.0462014161716417E-20</v>
      </c>
      <c r="L185" s="20">
        <v>9.1399892547500161E-17</v>
      </c>
      <c r="M185" s="20"/>
      <c r="N185" s="20"/>
      <c r="O185" s="20"/>
      <c r="P185" s="14">
        <f>ROUND(J185/$S$13,0)</f>
        <v>-5685</v>
      </c>
      <c r="Q185" s="14">
        <f>J185/P185</f>
        <v>-1.5446660015668597E-19</v>
      </c>
    </row>
    <row r="186" spans="1:17" ht="15.75" thickBot="1">
      <c r="A186" s="82">
        <v>185</v>
      </c>
      <c r="B186" s="83">
        <f>AVERAGE(B4:B185)</f>
        <v>0.62382619786185878</v>
      </c>
      <c r="C186" s="83">
        <f t="shared" ref="C186:Q186" si="0">AVERAGE(C4:C185)</f>
        <v>0.1133867289096344</v>
      </c>
      <c r="D186" s="83">
        <f t="shared" si="0"/>
        <v>1.4450393867165188</v>
      </c>
      <c r="E186" s="83">
        <f t="shared" si="0"/>
        <v>0.19572204179225808</v>
      </c>
      <c r="F186" s="83">
        <f t="shared" si="0"/>
        <v>7.7917032967032949</v>
      </c>
      <c r="G186" s="83">
        <f t="shared" si="0"/>
        <v>22.753296703296709</v>
      </c>
      <c r="H186" s="83">
        <f t="shared" si="0"/>
        <v>95200.434065934067</v>
      </c>
      <c r="I186" s="83">
        <f t="shared" si="0"/>
        <v>500.6868131868132</v>
      </c>
      <c r="J186" s="103">
        <f t="shared" si="0"/>
        <v>4.2801844872435276E-17</v>
      </c>
      <c r="K186" s="103">
        <f t="shared" si="0"/>
        <v>5.3283192176790022E-17</v>
      </c>
      <c r="L186" s="103"/>
      <c r="M186" s="103"/>
      <c r="N186" s="103"/>
      <c r="O186" s="83"/>
      <c r="P186" s="83">
        <f t="shared" si="0"/>
        <v>-277.06593406593407</v>
      </c>
      <c r="Q186" s="83" t="e">
        <f t="shared" si="0"/>
        <v>#DIV/0!</v>
      </c>
    </row>
    <row r="187" spans="1:17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  <c r="L187" s="20"/>
      <c r="M187" s="20"/>
      <c r="N187" s="20"/>
      <c r="O187" s="20"/>
    </row>
    <row r="188" spans="1:17">
      <c r="A188" s="20">
        <v>187</v>
      </c>
      <c r="B188" s="75"/>
      <c r="C188" s="75"/>
      <c r="D188" s="75"/>
      <c r="E188" s="75"/>
      <c r="F188" s="69"/>
      <c r="G188" s="69"/>
      <c r="H188" s="51"/>
      <c r="I188" s="105" t="s">
        <v>70</v>
      </c>
      <c r="J188" s="104">
        <f>J186/182</f>
        <v>2.3517497182656745E-19</v>
      </c>
      <c r="K188" s="20"/>
      <c r="L188" s="20"/>
      <c r="M188" s="20"/>
      <c r="N188" s="20"/>
      <c r="O188" s="20"/>
    </row>
    <row r="189" spans="1:17">
      <c r="I189" s="106" t="s">
        <v>71</v>
      </c>
      <c r="J189" s="13">
        <f>_xlfn.STDEV.P(J4:J185)</f>
        <v>1.342456985947853E-16</v>
      </c>
    </row>
  </sheetData>
  <sortState ref="A4:L185">
    <sortCondition ref="J4:J185"/>
  </sortState>
  <conditionalFormatting sqref="J187:J1048576 J1:J18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Transpose</vt:lpstr>
      <vt:lpstr>Droplet 1</vt:lpstr>
      <vt:lpstr>Droplet (2)</vt:lpstr>
      <vt:lpstr>Droplet (3)</vt:lpstr>
      <vt:lpstr>Droplet (4)</vt:lpstr>
      <vt:lpstr>Droplet (5)</vt:lpstr>
      <vt:lpstr>Group Data</vt:lpstr>
      <vt:lpstr>Class Calc.</vt:lpstr>
      <vt:lpstr>Class data q</vt:lpstr>
      <vt:lpstr>Droplets together</vt:lpstr>
      <vt:lpstr>ZZscrap</vt:lpstr>
      <vt:lpstr>Manipulating class 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Kyile Woods</cp:lastModifiedBy>
  <dcterms:created xsi:type="dcterms:W3CDTF">2018-02-11T02:49:13Z</dcterms:created>
  <dcterms:modified xsi:type="dcterms:W3CDTF">2019-05-12T11:42:34Z</dcterms:modified>
</cp:coreProperties>
</file>