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6" i="1"/>
  <c r="C46" l="1"/>
  <c r="E51" s="1"/>
  <c r="H53" s="1"/>
  <c r="C32" l="1"/>
  <c r="H51" s="1"/>
  <c r="E48" l="1"/>
  <c r="C21"/>
  <c r="C15"/>
  <c r="H49" s="1"/>
  <c r="C33" l="1"/>
  <c r="E50" s="1"/>
  <c r="H54"/>
  <c r="E52" l="1"/>
</calcChain>
</file>

<file path=xl/sharedStrings.xml><?xml version="1.0" encoding="utf-8"?>
<sst xmlns="http://schemas.openxmlformats.org/spreadsheetml/2006/main" count="197" uniqueCount="123">
  <si>
    <t>Name:</t>
  </si>
  <si>
    <t>WVUP ID:</t>
  </si>
  <si>
    <t>Address:</t>
  </si>
  <si>
    <t>Email:</t>
  </si>
  <si>
    <t>General Education Requirements</t>
  </si>
  <si>
    <t>Hours</t>
  </si>
  <si>
    <t>Grade</t>
  </si>
  <si>
    <t>Term</t>
  </si>
  <si>
    <t xml:space="preserve">     Total</t>
  </si>
  <si>
    <t>Course Subject</t>
  </si>
  <si>
    <t>Date of initial assessment</t>
  </si>
  <si>
    <t>Year high school graduation</t>
  </si>
  <si>
    <t>Completed associate degree?</t>
  </si>
  <si>
    <t>Major code in Banner</t>
  </si>
  <si>
    <t>Assigned Advisor</t>
  </si>
  <si>
    <t>Area of Emphasis?</t>
  </si>
  <si>
    <t>Residency requirement met?</t>
  </si>
  <si>
    <t>Military hours?</t>
  </si>
  <si>
    <t>Grade point average?</t>
  </si>
  <si>
    <t xml:space="preserve">Expected graduation </t>
  </si>
  <si>
    <t>Remaining Hours</t>
  </si>
  <si>
    <t>AOE</t>
  </si>
  <si>
    <t>Home:</t>
  </si>
  <si>
    <t>Institution Other Than WVUP</t>
  </si>
  <si>
    <t>Cell/Work:</t>
  </si>
  <si>
    <t>39 hours</t>
  </si>
  <si>
    <t>Total Gen Ed Requirements :</t>
  </si>
  <si>
    <t>Total Hours:</t>
  </si>
  <si>
    <t>Program TOTALS</t>
  </si>
  <si>
    <t>Your TOTALS</t>
  </si>
  <si>
    <t>hours</t>
  </si>
  <si>
    <t xml:space="preserve">Communications (6 Hrs.)  </t>
  </si>
  <si>
    <t>This evaluation is for advising purposes only</t>
  </si>
  <si>
    <t xml:space="preserve"> Required</t>
  </si>
  <si>
    <t>Course options include but are not limited to the following:</t>
  </si>
  <si>
    <t>Hours that exceed 39 hours will not be included.</t>
  </si>
  <si>
    <t>How many other colleges attended?</t>
  </si>
  <si>
    <t>Official Transcripts on file  Yes/No</t>
  </si>
  <si>
    <t>Math or Natural Science (6 Hrs.)</t>
  </si>
  <si>
    <t>Social Science or Humanities (6 Hrs.)</t>
  </si>
  <si>
    <t>Computer Literacy (3 Hrs.)</t>
  </si>
  <si>
    <t>21 Required</t>
  </si>
  <si>
    <t>Remaining Hours (39 Hrs.)</t>
  </si>
  <si>
    <t>Rec financial aid?</t>
  </si>
  <si>
    <t>21 hours</t>
  </si>
  <si>
    <t>60 hours</t>
  </si>
  <si>
    <t>Communication Hours</t>
  </si>
  <si>
    <t>Math/Natural Science Hours</t>
  </si>
  <si>
    <t>Computer Literacy Hours</t>
  </si>
  <si>
    <t>Total Remaining:</t>
  </si>
  <si>
    <t>Total</t>
  </si>
  <si>
    <t>Hours and Requirements Left to Fulfill</t>
  </si>
  <si>
    <t>BOG Requirements:</t>
  </si>
  <si>
    <t>Total Gen Ed Hours</t>
  </si>
  <si>
    <t>Course Description</t>
  </si>
  <si>
    <t>Social Science/Humanities Hours</t>
  </si>
  <si>
    <t>Course Subject Options</t>
  </si>
  <si>
    <t>Board of Governors AAS Degree</t>
  </si>
  <si>
    <t>**  CS 100 &amp; 108 cannot be used as general education hours on RBA; can use as remaining hours.</t>
  </si>
  <si>
    <t>**  Math 100 &amp; 114 cannot be used as general education hours on RBA; can use as remaining hours.</t>
  </si>
  <si>
    <t>Options:  Engl 101, 102, 107, 108; Spch 111, 112; Gbus 202</t>
  </si>
  <si>
    <t>1)</t>
  </si>
  <si>
    <t>3)</t>
  </si>
  <si>
    <t>2)</t>
  </si>
  <si>
    <t>4)</t>
  </si>
  <si>
    <t>Options:  Math 100+; CS 100, 101, 108; Gbus 117; Astron 106; Biol; Chem; Envr 102, 310; Geol; Psci; Phys</t>
  </si>
  <si>
    <t>Options:  CS 100, 101, 108</t>
  </si>
  <si>
    <t>Options:  Anthropology (Soc 105); Econ; Geog; Hist; Pols; Phil; Psyc; Reli; Soc; Art 101, 105, 106; Foreign Language; Humanities; Jour 101; Literature; Musi 170, 121; Thea 101</t>
  </si>
  <si>
    <t>All transfer/articulation/state award hours are pending until receipt of official documents.</t>
  </si>
  <si>
    <t>Thomas L. Byrne</t>
  </si>
  <si>
    <t>1456 Hill St; Belpre 45714</t>
  </si>
  <si>
    <t>408-391-9307</t>
  </si>
  <si>
    <t>kylar42@gmail.com</t>
  </si>
  <si>
    <t>no</t>
  </si>
  <si>
    <t>R. Ambrozy</t>
  </si>
  <si>
    <t>Mohawk College</t>
  </si>
  <si>
    <t>yes</t>
  </si>
  <si>
    <t>Comm LL004</t>
  </si>
  <si>
    <t>Lang Studies 1</t>
  </si>
  <si>
    <t>C</t>
  </si>
  <si>
    <t>MC</t>
  </si>
  <si>
    <t>Math 1</t>
  </si>
  <si>
    <t>B</t>
  </si>
  <si>
    <t>Program Meth</t>
  </si>
  <si>
    <t>Intro Bus</t>
  </si>
  <si>
    <t>Comp Fund</t>
  </si>
  <si>
    <t>Intro Microcom</t>
  </si>
  <si>
    <t>Psol LL564</t>
  </si>
  <si>
    <t>Math MA170</t>
  </si>
  <si>
    <t>Comp CO131</t>
  </si>
  <si>
    <t>Comp CO160</t>
  </si>
  <si>
    <t>Comp CO1334</t>
  </si>
  <si>
    <t>Busn CB132</t>
  </si>
  <si>
    <t>Creat Prob Sol</t>
  </si>
  <si>
    <t>Comm LL013</t>
  </si>
  <si>
    <t>Lang Studies 2</t>
  </si>
  <si>
    <t>Comp CO252</t>
  </si>
  <si>
    <t>Ops Sys &amp; Dat</t>
  </si>
  <si>
    <t>Acct BA106</t>
  </si>
  <si>
    <t>Acct Svc Indus</t>
  </si>
  <si>
    <t>Comp CO356</t>
  </si>
  <si>
    <t>Stur Cobal Pro</t>
  </si>
  <si>
    <t>Tools &amp; Tech</t>
  </si>
  <si>
    <t>F/B</t>
  </si>
  <si>
    <t>F/C</t>
  </si>
  <si>
    <t>Math MA 270</t>
  </si>
  <si>
    <t>Math 2</t>
  </si>
  <si>
    <t>F/A</t>
  </si>
  <si>
    <t>Comp CO261</t>
  </si>
  <si>
    <t>Comp CO441</t>
  </si>
  <si>
    <t>Data Commun</t>
  </si>
  <si>
    <t>Comp CO343</t>
  </si>
  <si>
    <t>Comp Hardwar</t>
  </si>
  <si>
    <t>Comp CO241</t>
  </si>
  <si>
    <t>Intro C Program</t>
  </si>
  <si>
    <t>A</t>
  </si>
  <si>
    <t>Math MA381</t>
  </si>
  <si>
    <t>Math of Finan</t>
  </si>
  <si>
    <t>Gbus 420</t>
  </si>
  <si>
    <t>Portfolio Dev</t>
  </si>
  <si>
    <t>Sp 12</t>
  </si>
  <si>
    <t>CS 122</t>
  </si>
  <si>
    <t>Comp Prog 2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</si>
</sst>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24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6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8" fillId="2" borderId="5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wrapText="1"/>
    </xf>
    <xf numFmtId="0" fontId="9" fillId="2" borderId="5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2" borderId="21" xfId="0" applyFont="1" applyFill="1" applyBorder="1" applyAlignment="1">
      <alignment horizontal="center" wrapText="1"/>
    </xf>
    <xf numFmtId="0" fontId="5" fillId="0" borderId="22" xfId="0" applyFont="1" applyBorder="1"/>
    <xf numFmtId="0" fontId="9" fillId="0" borderId="0" xfId="0" applyFont="1" applyBorder="1" applyAlignment="1"/>
    <xf numFmtId="0" fontId="9" fillId="0" borderId="1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1" fillId="0" borderId="22" xfId="0" applyFont="1" applyBorder="1" applyAlignment="1">
      <alignment horizontal="centerContinuous"/>
    </xf>
    <xf numFmtId="0" fontId="0" fillId="0" borderId="0" xfId="0" applyFont="1" applyBorder="1" applyAlignment="1">
      <alignment horizontal="centerContinuous"/>
    </xf>
    <xf numFmtId="0" fontId="0" fillId="0" borderId="22" xfId="0" applyFont="1" applyBorder="1" applyAlignment="1">
      <alignment horizontal="centerContinuous" wrapText="1"/>
    </xf>
    <xf numFmtId="0" fontId="0" fillId="0" borderId="2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14" fillId="0" borderId="2" xfId="0" applyFont="1" applyBorder="1"/>
    <xf numFmtId="0" fontId="14" fillId="0" borderId="2" xfId="0" applyFont="1" applyBorder="1" applyAlignment="1">
      <alignment vertical="top" wrapText="1"/>
    </xf>
    <xf numFmtId="0" fontId="14" fillId="0" borderId="10" xfId="0" applyFont="1" applyBorder="1"/>
    <xf numFmtId="14" fontId="15" fillId="3" borderId="6" xfId="0" applyNumberFormat="1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 wrapText="1"/>
    </xf>
    <xf numFmtId="2" fontId="15" fillId="3" borderId="8" xfId="0" applyNumberFormat="1" applyFont="1" applyFill="1" applyBorder="1" applyAlignment="1">
      <alignment horizontal="center" wrapText="1"/>
    </xf>
    <xf numFmtId="0" fontId="14" fillId="3" borderId="24" xfId="0" applyFont="1" applyFill="1" applyBorder="1" applyAlignment="1">
      <alignment horizontal="center"/>
    </xf>
    <xf numFmtId="49" fontId="15" fillId="3" borderId="8" xfId="0" applyNumberFormat="1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31" xfId="0" applyFont="1" applyFill="1" applyBorder="1"/>
    <xf numFmtId="0" fontId="16" fillId="3" borderId="32" xfId="0" applyFont="1" applyFill="1" applyBorder="1"/>
    <xf numFmtId="0" fontId="15" fillId="3" borderId="11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0" fontId="19" fillId="0" borderId="0" xfId="0" applyFont="1"/>
    <xf numFmtId="0" fontId="9" fillId="2" borderId="23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4" xfId="0" applyFont="1" applyFill="1" applyBorder="1"/>
    <xf numFmtId="0" fontId="10" fillId="0" borderId="0" xfId="0" applyFont="1"/>
    <xf numFmtId="0" fontId="7" fillId="0" borderId="0" xfId="0" applyFont="1"/>
    <xf numFmtId="0" fontId="1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7" fillId="0" borderId="0" xfId="0" applyFont="1"/>
    <xf numFmtId="0" fontId="14" fillId="0" borderId="7" xfId="0" applyFont="1" applyBorder="1" applyAlignment="1">
      <alignment horizontal="left"/>
    </xf>
    <xf numFmtId="0" fontId="14" fillId="0" borderId="2" xfId="0" applyFont="1" applyBorder="1" applyAlignment="1">
      <alignment horizontal="center" vertical="top" wrapText="1"/>
    </xf>
    <xf numFmtId="0" fontId="14" fillId="0" borderId="8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4" fillId="0" borderId="9" xfId="0" applyFont="1" applyBorder="1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11" xfId="0" applyFont="1" applyBorder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/>
    <xf numFmtId="0" fontId="10" fillId="3" borderId="14" xfId="0" applyFont="1" applyFill="1" applyBorder="1"/>
    <xf numFmtId="0" fontId="10" fillId="3" borderId="15" xfId="0" applyFont="1" applyFill="1" applyBorder="1"/>
    <xf numFmtId="0" fontId="10" fillId="3" borderId="15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left" vertical="top"/>
    </xf>
    <xf numFmtId="0" fontId="10" fillId="3" borderId="0" xfId="0" applyFont="1" applyFill="1" applyBorder="1"/>
    <xf numFmtId="0" fontId="9" fillId="3" borderId="0" xfId="0" applyFont="1" applyFill="1" applyBorder="1" applyAlignment="1">
      <alignment horizontal="right"/>
    </xf>
    <xf numFmtId="0" fontId="10" fillId="3" borderId="35" xfId="0" applyFont="1" applyFill="1" applyBorder="1"/>
    <xf numFmtId="0" fontId="9" fillId="3" borderId="0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/>
    </xf>
    <xf numFmtId="0" fontId="9" fillId="3" borderId="0" xfId="0" applyFont="1" applyFill="1" applyBorder="1"/>
    <xf numFmtId="0" fontId="9" fillId="3" borderId="35" xfId="0" applyFont="1" applyFill="1" applyBorder="1" applyAlignment="1">
      <alignment horizontal="center"/>
    </xf>
    <xf numFmtId="0" fontId="10" fillId="3" borderId="17" xfId="0" applyFont="1" applyFill="1" applyBorder="1"/>
    <xf numFmtId="0" fontId="12" fillId="3" borderId="0" xfId="0" applyFont="1" applyFill="1" applyBorder="1"/>
    <xf numFmtId="0" fontId="9" fillId="3" borderId="1" xfId="0" applyFont="1" applyFill="1" applyBorder="1" applyAlignment="1">
      <alignment horizontal="center"/>
    </xf>
    <xf numFmtId="0" fontId="10" fillId="3" borderId="19" xfId="0" applyFont="1" applyFill="1" applyBorder="1"/>
    <xf numFmtId="0" fontId="10" fillId="3" borderId="13" xfId="0" applyFont="1" applyFill="1" applyBorder="1"/>
    <xf numFmtId="0" fontId="9" fillId="3" borderId="31" xfId="0" applyFont="1" applyFill="1" applyBorder="1"/>
    <xf numFmtId="0" fontId="9" fillId="3" borderId="13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14" fontId="14" fillId="3" borderId="5" xfId="0" applyNumberFormat="1" applyFont="1" applyFill="1" applyBorder="1" applyAlignment="1">
      <alignment horizontal="center"/>
    </xf>
    <xf numFmtId="0" fontId="21" fillId="3" borderId="13" xfId="0" applyFont="1" applyFill="1" applyBorder="1" applyAlignment="1">
      <alignment horizontal="left" wrapText="1"/>
    </xf>
    <xf numFmtId="0" fontId="10" fillId="0" borderId="20" xfId="0" applyFont="1" applyBorder="1" applyAlignment="1"/>
    <xf numFmtId="0" fontId="13" fillId="0" borderId="3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9" fillId="3" borderId="3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18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12" fillId="0" borderId="33" xfId="0" applyFont="1" applyBorder="1" applyAlignment="1">
      <alignment horizontal="left"/>
    </xf>
    <xf numFmtId="0" fontId="2" fillId="3" borderId="38" xfId="0" applyFont="1" applyFill="1" applyBorder="1" applyAlignment="1">
      <alignment horizontal="center" vertical="top" wrapText="1"/>
    </xf>
    <xf numFmtId="0" fontId="2" fillId="3" borderId="39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2" fillId="3" borderId="25" xfId="0" applyFont="1" applyFill="1" applyBorder="1" applyAlignment="1">
      <alignment horizontal="center" vertical="top" wrapText="1"/>
    </xf>
    <xf numFmtId="0" fontId="2" fillId="3" borderId="26" xfId="0" applyFont="1" applyFill="1" applyBorder="1" applyAlignment="1">
      <alignment horizontal="center" vertical="top" wrapText="1"/>
    </xf>
    <xf numFmtId="0" fontId="2" fillId="3" borderId="27" xfId="0" applyFont="1" applyFill="1" applyBorder="1" applyAlignment="1">
      <alignment horizontal="center" vertical="top" wrapText="1"/>
    </xf>
    <xf numFmtId="0" fontId="2" fillId="3" borderId="22" xfId="0" applyFont="1" applyFill="1" applyBorder="1" applyAlignment="1">
      <alignment horizontal="center" vertical="top" wrapText="1"/>
    </xf>
    <xf numFmtId="1" fontId="0" fillId="0" borderId="1" xfId="0" applyNumberFormat="1" applyFont="1" applyBorder="1" applyAlignment="1">
      <alignment horizontal="left"/>
    </xf>
    <xf numFmtId="0" fontId="0" fillId="0" borderId="30" xfId="0" applyBorder="1" applyAlignment="1"/>
    <xf numFmtId="0" fontId="9" fillId="3" borderId="15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 wrapText="1"/>
    </xf>
    <xf numFmtId="49" fontId="9" fillId="3" borderId="15" xfId="0" applyNumberFormat="1" applyFont="1" applyFill="1" applyBorder="1" applyAlignment="1">
      <alignment horizontal="center" wrapText="1"/>
    </xf>
    <xf numFmtId="0" fontId="2" fillId="3" borderId="28" xfId="0" applyFont="1" applyFill="1" applyBorder="1" applyAlignment="1">
      <alignment horizontal="center" vertical="top" wrapText="1"/>
    </xf>
    <xf numFmtId="0" fontId="2" fillId="3" borderId="29" xfId="0" applyFont="1" applyFill="1" applyBorder="1" applyAlignment="1">
      <alignment horizontal="center" vertical="top" wrapText="1"/>
    </xf>
    <xf numFmtId="0" fontId="9" fillId="2" borderId="25" xfId="0" applyFont="1" applyFill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36" xfId="0" applyFont="1" applyBorder="1" applyAlignment="1">
      <alignment wrapText="1"/>
    </xf>
    <xf numFmtId="0" fontId="9" fillId="2" borderId="37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36" xfId="0" applyBorder="1" applyAlignment="1">
      <alignment wrapText="1"/>
    </xf>
    <xf numFmtId="0" fontId="12" fillId="0" borderId="13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2" xfId="0" applyFont="1" applyBorder="1" applyAlignment="1">
      <alignment vertical="top" wrapText="1"/>
    </xf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"/>
  <sheetViews>
    <sheetView tabSelected="1" zoomScaleNormal="100" zoomScalePageLayoutView="130" workbookViewId="0">
      <selection activeCell="H36" sqref="H36"/>
    </sheetView>
  </sheetViews>
  <sheetFormatPr defaultRowHeight="15"/>
  <cols>
    <col min="1" max="1" width="15.85546875" customWidth="1"/>
    <col min="2" max="2" width="12.7109375" customWidth="1"/>
    <col min="3" max="3" width="7.5703125" customWidth="1"/>
    <col min="4" max="4" width="8.140625" style="1" customWidth="1"/>
    <col min="5" max="5" width="7.85546875" style="1" customWidth="1"/>
    <col min="6" max="6" width="10.28515625" customWidth="1"/>
    <col min="7" max="7" width="6.85546875" customWidth="1"/>
    <col min="8" max="8" width="13.7109375" customWidth="1"/>
    <col min="9" max="9" width="12.7109375" customWidth="1"/>
    <col min="11" max="11" width="8.85546875" customWidth="1"/>
    <col min="13" max="13" width="9.7109375" customWidth="1"/>
    <col min="14" max="14" width="10.28515625" customWidth="1"/>
  </cols>
  <sheetData>
    <row r="1" spans="1:14" ht="31.5">
      <c r="A1" s="103" t="s">
        <v>57</v>
      </c>
    </row>
    <row r="2" spans="1:14" ht="15.75" thickBot="1"/>
    <row r="3" spans="1:14" ht="27.75" customHeight="1">
      <c r="B3" s="6"/>
      <c r="C3" s="6"/>
      <c r="D3" s="6"/>
      <c r="E3" s="6"/>
      <c r="F3" s="6"/>
      <c r="G3" s="6"/>
      <c r="I3" s="123" t="s">
        <v>10</v>
      </c>
      <c r="J3" s="124"/>
      <c r="K3" s="104">
        <v>40913</v>
      </c>
      <c r="L3" s="119" t="s">
        <v>15</v>
      </c>
      <c r="M3" s="120"/>
      <c r="N3" s="40"/>
    </row>
    <row r="4" spans="1:14" ht="24.75" customHeight="1">
      <c r="A4" s="12" t="s">
        <v>0</v>
      </c>
      <c r="B4" s="33" t="s">
        <v>69</v>
      </c>
      <c r="C4" s="32"/>
      <c r="D4" s="32"/>
      <c r="E4" s="21"/>
      <c r="F4" s="102" t="s">
        <v>1</v>
      </c>
      <c r="G4" s="127">
        <v>991118083</v>
      </c>
      <c r="H4" s="128"/>
      <c r="I4" s="125" t="s">
        <v>11</v>
      </c>
      <c r="J4" s="126"/>
      <c r="K4" s="41">
        <v>1993</v>
      </c>
      <c r="L4" s="109" t="s">
        <v>16</v>
      </c>
      <c r="M4" s="110"/>
      <c r="N4" s="42" t="s">
        <v>73</v>
      </c>
    </row>
    <row r="5" spans="1:14" ht="24" customHeight="1">
      <c r="A5" s="12" t="s">
        <v>2</v>
      </c>
      <c r="B5" s="35" t="s">
        <v>70</v>
      </c>
      <c r="C5" s="30"/>
      <c r="D5" s="30"/>
      <c r="E5" s="22"/>
      <c r="F5" s="102" t="s">
        <v>22</v>
      </c>
      <c r="G5" s="35" t="s">
        <v>71</v>
      </c>
      <c r="H5" s="28"/>
      <c r="I5" s="125" t="s">
        <v>12</v>
      </c>
      <c r="J5" s="126"/>
      <c r="K5" s="41" t="s">
        <v>73</v>
      </c>
      <c r="L5" s="109" t="s">
        <v>17</v>
      </c>
      <c r="M5" s="110"/>
      <c r="N5" s="42"/>
    </row>
    <row r="6" spans="1:14" ht="24" customHeight="1">
      <c r="A6" s="12" t="s">
        <v>3</v>
      </c>
      <c r="B6" s="34" t="s">
        <v>72</v>
      </c>
      <c r="C6" s="31"/>
      <c r="D6" s="31"/>
      <c r="E6" s="21"/>
      <c r="F6" s="102" t="s">
        <v>24</v>
      </c>
      <c r="G6" s="36"/>
      <c r="H6" s="29"/>
      <c r="I6" s="125" t="s">
        <v>13</v>
      </c>
      <c r="J6" s="126"/>
      <c r="K6" s="41"/>
      <c r="L6" s="109" t="s">
        <v>18</v>
      </c>
      <c r="M6" s="110"/>
      <c r="N6" s="43"/>
    </row>
    <row r="7" spans="1:14" ht="15" customHeight="1">
      <c r="F7" s="25" t="s">
        <v>37</v>
      </c>
      <c r="G7" s="26"/>
      <c r="H7" s="27"/>
      <c r="I7" s="125" t="s">
        <v>14</v>
      </c>
      <c r="J7" s="110"/>
      <c r="K7" s="44" t="s">
        <v>74</v>
      </c>
      <c r="L7" s="109" t="s">
        <v>19</v>
      </c>
      <c r="M7" s="110"/>
      <c r="N7" s="45"/>
    </row>
    <row r="8" spans="1:14" s="7" customFormat="1" ht="21.75" customHeight="1">
      <c r="F8" s="107" t="s">
        <v>75</v>
      </c>
      <c r="G8" s="108"/>
      <c r="H8" s="24" t="s">
        <v>76</v>
      </c>
      <c r="I8" s="125" t="s">
        <v>36</v>
      </c>
      <c r="J8" s="126"/>
      <c r="K8" s="46">
        <v>1</v>
      </c>
      <c r="L8" s="47"/>
      <c r="M8" s="48"/>
      <c r="N8" s="42"/>
    </row>
    <row r="9" spans="1:14" s="7" customFormat="1" ht="15.75" customHeight="1" thickBot="1">
      <c r="F9" s="107"/>
      <c r="G9" s="108"/>
      <c r="H9" s="24"/>
      <c r="I9" s="132" t="s">
        <v>43</v>
      </c>
      <c r="J9" s="133"/>
      <c r="K9" s="49"/>
      <c r="L9" s="50"/>
      <c r="M9" s="51"/>
      <c r="N9" s="52"/>
    </row>
    <row r="10" spans="1:14" s="7" customFormat="1" ht="15.75" customHeight="1">
      <c r="A10" s="121" t="s">
        <v>4</v>
      </c>
      <c r="B10" s="121"/>
      <c r="C10" s="121"/>
      <c r="D10" s="121"/>
      <c r="E10" s="122"/>
      <c r="F10" s="117" t="s">
        <v>68</v>
      </c>
      <c r="G10" s="117"/>
      <c r="H10" s="117"/>
      <c r="I10" s="117"/>
      <c r="J10" s="117"/>
      <c r="K10" s="117"/>
      <c r="L10" s="117"/>
      <c r="M10" s="117"/>
      <c r="N10" s="118"/>
    </row>
    <row r="11" spans="1:14" s="3" customFormat="1" ht="18.75" customHeight="1" thickBot="1">
      <c r="A11" s="4" t="s">
        <v>31</v>
      </c>
      <c r="D11" s="11"/>
      <c r="E11" s="11"/>
      <c r="F11" s="140"/>
      <c r="G11" s="140"/>
      <c r="H11" s="140"/>
      <c r="I11" s="140"/>
      <c r="J11" s="140"/>
      <c r="K11" s="140"/>
      <c r="L11" s="140"/>
      <c r="M11" s="140"/>
      <c r="N11" s="140"/>
    </row>
    <row r="12" spans="1:14" s="15" customFormat="1" ht="33.75" customHeight="1">
      <c r="A12" s="17" t="s">
        <v>56</v>
      </c>
      <c r="B12" s="18" t="s">
        <v>54</v>
      </c>
      <c r="C12" s="18" t="s">
        <v>5</v>
      </c>
      <c r="D12" s="18" t="s">
        <v>6</v>
      </c>
      <c r="E12" s="18" t="s">
        <v>7</v>
      </c>
      <c r="F12" s="23" t="s">
        <v>23</v>
      </c>
      <c r="G12" s="58" t="s">
        <v>21</v>
      </c>
      <c r="H12" s="134" t="s">
        <v>60</v>
      </c>
      <c r="I12" s="135"/>
      <c r="J12" s="135"/>
      <c r="K12" s="135"/>
      <c r="L12" s="135"/>
      <c r="M12" s="135"/>
      <c r="N12" s="136"/>
    </row>
    <row r="13" spans="1:14" s="54" customFormat="1" ht="15.95" customHeight="1">
      <c r="A13" s="37" t="s">
        <v>77</v>
      </c>
      <c r="B13" s="37" t="s">
        <v>78</v>
      </c>
      <c r="C13" s="53">
        <v>2.5</v>
      </c>
      <c r="D13" s="53" t="s">
        <v>79</v>
      </c>
      <c r="E13" s="53"/>
      <c r="F13" s="37" t="s">
        <v>80</v>
      </c>
      <c r="G13" s="37"/>
      <c r="H13" s="37" t="s">
        <v>62</v>
      </c>
      <c r="I13" s="37"/>
      <c r="J13" s="53"/>
      <c r="K13" s="53"/>
      <c r="L13" s="53"/>
      <c r="M13" s="37"/>
      <c r="N13" s="37"/>
    </row>
    <row r="14" spans="1:14" s="54" customFormat="1" ht="15.95" customHeight="1">
      <c r="A14" s="37" t="s">
        <v>94</v>
      </c>
      <c r="B14" s="37" t="s">
        <v>95</v>
      </c>
      <c r="C14" s="53">
        <v>2.5</v>
      </c>
      <c r="D14" s="53" t="s">
        <v>82</v>
      </c>
      <c r="E14" s="53"/>
      <c r="F14" s="37" t="s">
        <v>80</v>
      </c>
      <c r="G14" s="37"/>
      <c r="H14" s="37" t="s">
        <v>64</v>
      </c>
      <c r="I14" s="37"/>
      <c r="J14" s="53"/>
      <c r="K14" s="53"/>
      <c r="L14" s="53"/>
      <c r="M14" s="37"/>
      <c r="N14" s="37"/>
    </row>
    <row r="15" spans="1:14" s="54" customFormat="1" ht="12">
      <c r="A15" s="54" t="s">
        <v>8</v>
      </c>
      <c r="C15" s="55">
        <f>+SUM(C13:C14)+SUM(J13:J14)</f>
        <v>5</v>
      </c>
      <c r="D15" s="55"/>
      <c r="E15" s="55"/>
    </row>
    <row r="16" spans="1:14" s="54" customFormat="1" ht="12">
      <c r="C16" s="55"/>
      <c r="D16" s="55"/>
      <c r="E16" s="55"/>
    </row>
    <row r="17" spans="1:14" s="64" customFormat="1" ht="19.5" thickBot="1">
      <c r="A17" s="83" t="s">
        <v>38</v>
      </c>
      <c r="C17" s="13"/>
      <c r="D17" s="13"/>
      <c r="E17" s="13"/>
      <c r="I17" s="13" t="s">
        <v>34</v>
      </c>
    </row>
    <row r="18" spans="1:14" s="15" customFormat="1" ht="42" customHeight="1">
      <c r="A18" s="17" t="s">
        <v>56</v>
      </c>
      <c r="B18" s="18" t="s">
        <v>54</v>
      </c>
      <c r="C18" s="18" t="s">
        <v>5</v>
      </c>
      <c r="D18" s="18" t="s">
        <v>6</v>
      </c>
      <c r="E18" s="18" t="s">
        <v>7</v>
      </c>
      <c r="F18" s="16" t="s">
        <v>23</v>
      </c>
      <c r="G18" s="19" t="s">
        <v>21</v>
      </c>
      <c r="H18" s="134" t="s">
        <v>65</v>
      </c>
      <c r="I18" s="135"/>
      <c r="J18" s="135"/>
      <c r="K18" s="135"/>
      <c r="L18" s="135"/>
      <c r="M18" s="135"/>
      <c r="N18" s="136"/>
    </row>
    <row r="19" spans="1:14" s="54" customFormat="1" ht="15.95" customHeight="1">
      <c r="A19" s="37" t="s">
        <v>88</v>
      </c>
      <c r="B19" s="37" t="s">
        <v>81</v>
      </c>
      <c r="C19" s="53">
        <v>2.5</v>
      </c>
      <c r="D19" s="53" t="s">
        <v>82</v>
      </c>
      <c r="E19" s="53"/>
      <c r="F19" s="37" t="s">
        <v>80</v>
      </c>
      <c r="G19" s="37"/>
      <c r="H19" s="37" t="s">
        <v>116</v>
      </c>
      <c r="I19" s="37" t="s">
        <v>117</v>
      </c>
      <c r="J19" s="53">
        <v>2.5</v>
      </c>
      <c r="K19" s="53" t="s">
        <v>82</v>
      </c>
      <c r="L19" s="53"/>
      <c r="M19" s="37" t="s">
        <v>80</v>
      </c>
      <c r="N19" s="56"/>
    </row>
    <row r="20" spans="1:14" s="54" customFormat="1" ht="15.95" customHeight="1">
      <c r="A20" s="37" t="s">
        <v>105</v>
      </c>
      <c r="B20" s="37" t="s">
        <v>106</v>
      </c>
      <c r="C20" s="53">
        <v>2.5</v>
      </c>
      <c r="D20" s="53" t="s">
        <v>107</v>
      </c>
      <c r="E20" s="53"/>
      <c r="F20" s="37" t="s">
        <v>80</v>
      </c>
      <c r="G20" s="37"/>
      <c r="H20" s="37" t="s">
        <v>64</v>
      </c>
      <c r="I20" s="37"/>
      <c r="J20" s="53"/>
      <c r="K20" s="53"/>
      <c r="L20" s="53"/>
      <c r="M20" s="37"/>
      <c r="N20" s="56"/>
    </row>
    <row r="21" spans="1:14" s="54" customFormat="1" ht="12">
      <c r="A21" s="54" t="s">
        <v>8</v>
      </c>
      <c r="C21" s="55">
        <f>+SUM(C19:C20)+SUM(J19:J20)</f>
        <v>7.5</v>
      </c>
      <c r="D21" s="57" t="s">
        <v>59</v>
      </c>
      <c r="E21" s="55"/>
    </row>
    <row r="22" spans="1:14" s="54" customFormat="1" ht="12">
      <c r="C22" s="55"/>
      <c r="D22" s="57"/>
      <c r="E22" s="55"/>
    </row>
    <row r="23" spans="1:14" s="64" customFormat="1" ht="19.5" thickBot="1">
      <c r="A23" s="83" t="s">
        <v>40</v>
      </c>
      <c r="C23" s="13"/>
      <c r="D23" s="13"/>
      <c r="E23" s="13"/>
    </row>
    <row r="24" spans="1:14" s="15" customFormat="1" ht="33.75">
      <c r="A24" s="17" t="s">
        <v>56</v>
      </c>
      <c r="B24" s="18" t="s">
        <v>54</v>
      </c>
      <c r="C24" s="59" t="s">
        <v>5</v>
      </c>
      <c r="D24" s="59" t="s">
        <v>6</v>
      </c>
      <c r="E24" s="59" t="s">
        <v>7</v>
      </c>
      <c r="F24" s="20" t="s">
        <v>23</v>
      </c>
      <c r="G24" s="59" t="s">
        <v>21</v>
      </c>
      <c r="H24" s="137" t="s">
        <v>66</v>
      </c>
      <c r="I24" s="135"/>
      <c r="J24" s="135"/>
      <c r="K24" s="135"/>
      <c r="L24" s="135"/>
      <c r="M24" s="135"/>
      <c r="N24" s="136"/>
    </row>
    <row r="25" spans="1:14" s="54" customFormat="1" ht="15.95" customHeight="1">
      <c r="A25" s="37" t="s">
        <v>89</v>
      </c>
      <c r="B25" s="37" t="s">
        <v>85</v>
      </c>
      <c r="C25" s="53">
        <v>2.5</v>
      </c>
      <c r="D25" s="53" t="s">
        <v>79</v>
      </c>
      <c r="E25" s="53"/>
      <c r="F25" s="37" t="s">
        <v>80</v>
      </c>
      <c r="G25" s="37"/>
      <c r="H25" s="37" t="s">
        <v>90</v>
      </c>
      <c r="I25" s="37" t="s">
        <v>86</v>
      </c>
      <c r="J25" s="53">
        <v>2.5</v>
      </c>
      <c r="K25" s="53" t="s">
        <v>82</v>
      </c>
      <c r="L25" s="53"/>
      <c r="M25" s="37" t="s">
        <v>80</v>
      </c>
      <c r="N25" s="56"/>
    </row>
    <row r="26" spans="1:14" s="54" customFormat="1" ht="12">
      <c r="A26" s="54" t="s">
        <v>8</v>
      </c>
      <c r="C26" s="55">
        <f>+SUM(C24:C25)+SUM(J24:J25)</f>
        <v>5</v>
      </c>
      <c r="D26" s="57" t="s">
        <v>58</v>
      </c>
      <c r="E26" s="55"/>
    </row>
    <row r="27" spans="1:14" s="54" customFormat="1" ht="12">
      <c r="C27" s="55"/>
      <c r="D27" s="57"/>
      <c r="E27" s="55"/>
    </row>
    <row r="28" spans="1:14" s="64" customFormat="1" ht="19.5" thickBot="1">
      <c r="A28" s="83" t="s">
        <v>39</v>
      </c>
      <c r="C28" s="13"/>
      <c r="D28" s="13"/>
      <c r="E28" s="13"/>
      <c r="I28" s="13" t="s">
        <v>34</v>
      </c>
    </row>
    <row r="29" spans="1:14" s="15" customFormat="1" ht="33.75" customHeight="1">
      <c r="A29" s="17" t="s">
        <v>56</v>
      </c>
      <c r="B29" s="18" t="s">
        <v>54</v>
      </c>
      <c r="C29" s="18" t="s">
        <v>5</v>
      </c>
      <c r="D29" s="18" t="s">
        <v>6</v>
      </c>
      <c r="E29" s="18" t="s">
        <v>7</v>
      </c>
      <c r="F29" s="16" t="s">
        <v>23</v>
      </c>
      <c r="G29" s="19" t="s">
        <v>21</v>
      </c>
      <c r="H29" s="134" t="s">
        <v>67</v>
      </c>
      <c r="I29" s="138"/>
      <c r="J29" s="138"/>
      <c r="K29" s="138"/>
      <c r="L29" s="138"/>
      <c r="M29" s="138"/>
      <c r="N29" s="139"/>
    </row>
    <row r="30" spans="1:14" s="54" customFormat="1" ht="15.95" customHeight="1">
      <c r="A30" s="37" t="s">
        <v>61</v>
      </c>
      <c r="B30" s="37"/>
      <c r="C30" s="53"/>
      <c r="D30" s="53"/>
      <c r="E30" s="53"/>
      <c r="F30" s="37"/>
      <c r="G30" s="37"/>
      <c r="H30" s="37" t="s">
        <v>62</v>
      </c>
      <c r="I30" s="37"/>
      <c r="J30" s="53"/>
      <c r="K30" s="53"/>
      <c r="L30" s="53"/>
      <c r="M30" s="37"/>
      <c r="N30" s="56"/>
    </row>
    <row r="31" spans="1:14" s="57" customFormat="1" ht="15.95" customHeight="1">
      <c r="A31" s="37" t="s">
        <v>63</v>
      </c>
      <c r="B31" s="37"/>
      <c r="C31" s="53"/>
      <c r="D31" s="53"/>
      <c r="E31" s="53"/>
      <c r="F31" s="37"/>
      <c r="G31" s="37"/>
      <c r="H31" s="37" t="s">
        <v>64</v>
      </c>
      <c r="I31" s="37"/>
      <c r="J31" s="53"/>
      <c r="K31" s="53"/>
      <c r="L31" s="53"/>
      <c r="M31" s="37"/>
      <c r="N31" s="56"/>
    </row>
    <row r="32" spans="1:14" s="54" customFormat="1" ht="12">
      <c r="A32" s="54" t="s">
        <v>8</v>
      </c>
      <c r="C32" s="55">
        <f>+SUM(C30:C31)+SUM(J30:J31)</f>
        <v>0</v>
      </c>
      <c r="D32" s="55"/>
      <c r="E32" s="55"/>
    </row>
    <row r="33" spans="1:14" s="64" customFormat="1" ht="15.75">
      <c r="A33" s="66" t="s">
        <v>53</v>
      </c>
      <c r="C33" s="13">
        <f>+C26+C32+C21+C15</f>
        <v>17.5</v>
      </c>
      <c r="D33" s="13"/>
      <c r="E33" s="13" t="s">
        <v>41</v>
      </c>
      <c r="J33" s="67"/>
    </row>
    <row r="34" spans="1:14" s="4" customFormat="1" ht="11.25" customHeight="1">
      <c r="C34" s="12"/>
      <c r="D34" s="12"/>
      <c r="E34" s="12"/>
    </row>
    <row r="35" spans="1:14" s="9" customFormat="1" ht="18.75">
      <c r="A35" s="82" t="s">
        <v>20</v>
      </c>
      <c r="B35" s="8"/>
      <c r="C35" s="8"/>
      <c r="D35" s="8"/>
      <c r="E35" s="8"/>
      <c r="F35" s="8"/>
      <c r="G35" s="8"/>
    </row>
    <row r="36" spans="1:14" s="64" customFormat="1" ht="19.5" thickBot="1">
      <c r="A36" s="4" t="s">
        <v>42</v>
      </c>
      <c r="C36" s="13"/>
      <c r="D36" s="13"/>
      <c r="E36" s="13"/>
      <c r="H36" s="64" t="s">
        <v>35</v>
      </c>
    </row>
    <row r="37" spans="1:14" s="63" customFormat="1" ht="35.25" customHeight="1">
      <c r="A37" s="17" t="s">
        <v>56</v>
      </c>
      <c r="B37" s="18" t="s">
        <v>54</v>
      </c>
      <c r="C37" s="60" t="s">
        <v>5</v>
      </c>
      <c r="D37" s="60" t="s">
        <v>6</v>
      </c>
      <c r="E37" s="60" t="s">
        <v>7</v>
      </c>
      <c r="F37" s="16" t="s">
        <v>23</v>
      </c>
      <c r="G37" s="61" t="s">
        <v>21</v>
      </c>
      <c r="H37" s="62" t="s">
        <v>9</v>
      </c>
      <c r="I37" s="18" t="s">
        <v>54</v>
      </c>
      <c r="J37" s="60" t="s">
        <v>5</v>
      </c>
      <c r="K37" s="60" t="s">
        <v>6</v>
      </c>
      <c r="L37" s="60" t="s">
        <v>7</v>
      </c>
      <c r="M37" s="18" t="s">
        <v>23</v>
      </c>
      <c r="N37" s="61" t="s">
        <v>21</v>
      </c>
    </row>
    <row r="38" spans="1:14" s="54" customFormat="1" ht="15.95" customHeight="1">
      <c r="A38" s="68" t="s">
        <v>91</v>
      </c>
      <c r="B38" s="38" t="s">
        <v>83</v>
      </c>
      <c r="C38" s="53">
        <v>2.5</v>
      </c>
      <c r="D38" s="69" t="s">
        <v>79</v>
      </c>
      <c r="E38" s="53"/>
      <c r="F38" s="38" t="s">
        <v>80</v>
      </c>
      <c r="G38" s="70"/>
      <c r="H38" s="68" t="s">
        <v>111</v>
      </c>
      <c r="I38" s="38" t="s">
        <v>112</v>
      </c>
      <c r="J38" s="53">
        <v>2.5</v>
      </c>
      <c r="K38" s="69" t="s">
        <v>79</v>
      </c>
      <c r="L38" s="53"/>
      <c r="M38" s="38" t="s">
        <v>80</v>
      </c>
      <c r="N38" s="71"/>
    </row>
    <row r="39" spans="1:14" s="54" customFormat="1" ht="15.95" customHeight="1">
      <c r="A39" s="68" t="s">
        <v>92</v>
      </c>
      <c r="B39" s="38" t="s">
        <v>84</v>
      </c>
      <c r="C39" s="53">
        <v>2.5</v>
      </c>
      <c r="D39" s="69" t="s">
        <v>82</v>
      </c>
      <c r="E39" s="53"/>
      <c r="F39" s="38" t="s">
        <v>80</v>
      </c>
      <c r="G39" s="70"/>
      <c r="H39" s="68" t="s">
        <v>113</v>
      </c>
      <c r="I39" s="38" t="s">
        <v>114</v>
      </c>
      <c r="J39" s="53">
        <v>2.5</v>
      </c>
      <c r="K39" s="69" t="s">
        <v>115</v>
      </c>
      <c r="L39" s="53"/>
      <c r="M39" s="38" t="s">
        <v>80</v>
      </c>
      <c r="N39" s="71"/>
    </row>
    <row r="40" spans="1:14" s="54" customFormat="1" ht="15.95" customHeight="1">
      <c r="A40" s="68" t="s">
        <v>87</v>
      </c>
      <c r="B40" s="38" t="s">
        <v>93</v>
      </c>
      <c r="C40" s="53">
        <v>2.5</v>
      </c>
      <c r="D40" s="69" t="s">
        <v>82</v>
      </c>
      <c r="E40" s="53"/>
      <c r="F40" s="38" t="s">
        <v>80</v>
      </c>
      <c r="G40" s="70"/>
      <c r="H40" s="141" t="s">
        <v>118</v>
      </c>
      <c r="I40" s="142" t="s">
        <v>119</v>
      </c>
      <c r="J40" s="143">
        <v>3</v>
      </c>
      <c r="K40" s="144"/>
      <c r="L40" s="143" t="s">
        <v>120</v>
      </c>
      <c r="M40" s="38"/>
      <c r="N40" s="71"/>
    </row>
    <row r="41" spans="1:14" s="54" customFormat="1" ht="15.95" customHeight="1">
      <c r="A41" s="68" t="s">
        <v>96</v>
      </c>
      <c r="B41" s="38" t="s">
        <v>97</v>
      </c>
      <c r="C41" s="53">
        <v>2.5</v>
      </c>
      <c r="D41" s="69" t="s">
        <v>79</v>
      </c>
      <c r="E41" s="53"/>
      <c r="F41" s="38" t="s">
        <v>80</v>
      </c>
      <c r="G41" s="70"/>
      <c r="H41" s="141" t="s">
        <v>121</v>
      </c>
      <c r="I41" s="142" t="s">
        <v>122</v>
      </c>
      <c r="J41" s="143">
        <v>3</v>
      </c>
      <c r="K41" s="144"/>
      <c r="L41" s="143" t="s">
        <v>120</v>
      </c>
      <c r="M41" s="38"/>
      <c r="N41" s="71"/>
    </row>
    <row r="42" spans="1:14" s="54" customFormat="1" ht="15.95" customHeight="1">
      <c r="A42" s="68" t="s">
        <v>98</v>
      </c>
      <c r="B42" s="38" t="s">
        <v>99</v>
      </c>
      <c r="C42" s="53">
        <v>2.5</v>
      </c>
      <c r="D42" s="69" t="s">
        <v>103</v>
      </c>
      <c r="E42" s="53"/>
      <c r="F42" s="38" t="s">
        <v>80</v>
      </c>
      <c r="G42" s="70"/>
      <c r="H42" s="68">
        <v>13</v>
      </c>
      <c r="I42" s="38"/>
      <c r="J42" s="53"/>
      <c r="K42" s="69"/>
      <c r="L42" s="53"/>
      <c r="M42" s="38"/>
      <c r="N42" s="71"/>
    </row>
    <row r="43" spans="1:14" s="54" customFormat="1" ht="15.95" customHeight="1">
      <c r="A43" s="68" t="s">
        <v>100</v>
      </c>
      <c r="B43" s="38" t="s">
        <v>101</v>
      </c>
      <c r="C43" s="53">
        <v>2.5</v>
      </c>
      <c r="D43" s="69" t="s">
        <v>82</v>
      </c>
      <c r="E43" s="53"/>
      <c r="F43" s="38" t="s">
        <v>80</v>
      </c>
      <c r="G43" s="70"/>
      <c r="H43" s="68">
        <v>14</v>
      </c>
      <c r="I43" s="38"/>
      <c r="J43" s="53"/>
      <c r="K43" s="69"/>
      <c r="L43" s="53"/>
      <c r="M43" s="38"/>
      <c r="N43" s="71"/>
    </row>
    <row r="44" spans="1:14" s="54" customFormat="1" ht="15.95" customHeight="1">
      <c r="A44" s="68" t="s">
        <v>108</v>
      </c>
      <c r="B44" s="38" t="s">
        <v>102</v>
      </c>
      <c r="C44" s="53">
        <v>2.5</v>
      </c>
      <c r="D44" s="69" t="s">
        <v>104</v>
      </c>
      <c r="E44" s="53"/>
      <c r="F44" s="38" t="s">
        <v>80</v>
      </c>
      <c r="G44" s="70"/>
      <c r="H44" s="68">
        <v>15</v>
      </c>
      <c r="I44" s="38"/>
      <c r="J44" s="53"/>
      <c r="K44" s="69"/>
      <c r="L44" s="53"/>
      <c r="M44" s="38"/>
      <c r="N44" s="71"/>
    </row>
    <row r="45" spans="1:14" s="54" customFormat="1" ht="15.95" customHeight="1" thickBot="1">
      <c r="A45" s="72" t="s">
        <v>109</v>
      </c>
      <c r="B45" s="39" t="s">
        <v>110</v>
      </c>
      <c r="C45" s="73">
        <v>2.5</v>
      </c>
      <c r="D45" s="73" t="s">
        <v>79</v>
      </c>
      <c r="E45" s="73"/>
      <c r="F45" s="39" t="s">
        <v>80</v>
      </c>
      <c r="G45" s="74"/>
      <c r="H45" s="72">
        <v>16</v>
      </c>
      <c r="I45" s="39"/>
      <c r="J45" s="73"/>
      <c r="K45" s="73"/>
      <c r="L45" s="73"/>
      <c r="M45" s="39"/>
      <c r="N45" s="74"/>
    </row>
    <row r="46" spans="1:14" s="54" customFormat="1" ht="11.1" customHeight="1">
      <c r="A46" s="57" t="s">
        <v>8</v>
      </c>
      <c r="B46" s="57"/>
      <c r="C46" s="65">
        <f>+SUM(C37:C45)+SUM(J37:J45)</f>
        <v>31</v>
      </c>
      <c r="D46" s="75">
        <v>39</v>
      </c>
      <c r="E46" s="76" t="s">
        <v>33</v>
      </c>
      <c r="F46" s="79"/>
      <c r="G46" s="79"/>
      <c r="H46" s="80"/>
      <c r="I46" s="79"/>
      <c r="J46" s="81"/>
      <c r="K46" s="81"/>
      <c r="L46" s="81"/>
      <c r="M46" s="79"/>
      <c r="N46" s="79"/>
    </row>
    <row r="47" spans="1:14" s="54" customFormat="1" ht="12.75" thickBot="1">
      <c r="A47" s="57"/>
      <c r="B47" s="57"/>
      <c r="C47" s="65"/>
      <c r="D47" s="75"/>
      <c r="E47" s="76"/>
      <c r="F47" s="57"/>
      <c r="G47" s="57"/>
      <c r="H47" s="57"/>
      <c r="I47" s="57"/>
      <c r="J47" s="57"/>
      <c r="K47" s="57"/>
      <c r="L47" s="57"/>
      <c r="M47" s="57"/>
      <c r="N47" s="57"/>
    </row>
    <row r="48" spans="1:14" s="57" customFormat="1" ht="18.75" customHeight="1">
      <c r="A48" s="84"/>
      <c r="B48" s="85"/>
      <c r="C48" s="86"/>
      <c r="D48" s="129" t="s">
        <v>28</v>
      </c>
      <c r="E48" s="131" t="str">
        <f>B4</f>
        <v>Thomas L. Byrne</v>
      </c>
      <c r="F48" s="131"/>
      <c r="G48" s="111" t="s">
        <v>51</v>
      </c>
      <c r="H48" s="112"/>
      <c r="I48" s="112"/>
      <c r="J48" s="112"/>
      <c r="K48" s="112"/>
      <c r="L48" s="112"/>
      <c r="M48" s="113"/>
      <c r="N48" s="77"/>
    </row>
    <row r="49" spans="1:14" s="54" customFormat="1" ht="17.25" customHeight="1">
      <c r="A49" s="87"/>
      <c r="B49" s="88"/>
      <c r="C49" s="89" t="s">
        <v>52</v>
      </c>
      <c r="D49" s="130"/>
      <c r="E49" s="130" t="s">
        <v>29</v>
      </c>
      <c r="F49" s="130"/>
      <c r="G49" s="90"/>
      <c r="H49" s="91">
        <f>6-C15</f>
        <v>1</v>
      </c>
      <c r="I49" s="114" t="s">
        <v>46</v>
      </c>
      <c r="J49" s="115"/>
      <c r="K49" s="115"/>
      <c r="L49" s="115"/>
      <c r="M49" s="116"/>
      <c r="N49" s="78"/>
    </row>
    <row r="50" spans="1:14" s="79" customFormat="1" ht="17.25" customHeight="1">
      <c r="A50" s="92"/>
      <c r="B50" s="89"/>
      <c r="C50" s="89" t="s">
        <v>26</v>
      </c>
      <c r="D50" s="91" t="s">
        <v>44</v>
      </c>
      <c r="E50" s="93">
        <f>+C33</f>
        <v>17.5</v>
      </c>
      <c r="F50" s="93" t="s">
        <v>30</v>
      </c>
      <c r="G50" s="94"/>
      <c r="H50" s="91">
        <v>0</v>
      </c>
      <c r="I50" s="114" t="s">
        <v>47</v>
      </c>
      <c r="J50" s="115"/>
      <c r="K50" s="115"/>
      <c r="L50" s="115"/>
      <c r="M50" s="116"/>
      <c r="N50" s="78"/>
    </row>
    <row r="51" spans="1:14" s="79" customFormat="1" ht="15" customHeight="1">
      <c r="A51" s="95"/>
      <c r="B51" s="89"/>
      <c r="C51" s="89" t="s">
        <v>49</v>
      </c>
      <c r="D51" s="91" t="s">
        <v>25</v>
      </c>
      <c r="E51" s="96">
        <f>C46</f>
        <v>31</v>
      </c>
      <c r="F51" s="93" t="s">
        <v>30</v>
      </c>
      <c r="G51" s="94"/>
      <c r="H51" s="91">
        <f>6-C32</f>
        <v>6</v>
      </c>
      <c r="I51" s="114" t="s">
        <v>55</v>
      </c>
      <c r="J51" s="115"/>
      <c r="K51" s="115"/>
      <c r="L51" s="115"/>
      <c r="M51" s="116"/>
      <c r="N51" s="78"/>
    </row>
    <row r="52" spans="1:14" s="79" customFormat="1" ht="15" customHeight="1">
      <c r="A52" s="95"/>
      <c r="B52" s="89"/>
      <c r="C52" s="89" t="s">
        <v>27</v>
      </c>
      <c r="D52" s="91" t="s">
        <v>45</v>
      </c>
      <c r="E52" s="93">
        <f>+E50+E51</f>
        <v>48.5</v>
      </c>
      <c r="F52" s="93" t="s">
        <v>30</v>
      </c>
      <c r="G52" s="94"/>
      <c r="H52" s="91">
        <v>0</v>
      </c>
      <c r="I52" s="114" t="s">
        <v>48</v>
      </c>
      <c r="J52" s="115"/>
      <c r="K52" s="115"/>
      <c r="L52" s="115"/>
      <c r="M52" s="116"/>
      <c r="N52" s="78"/>
    </row>
    <row r="53" spans="1:14" s="79" customFormat="1" ht="15" customHeight="1">
      <c r="A53" s="95"/>
      <c r="B53" s="88"/>
      <c r="C53" s="88"/>
      <c r="D53" s="88"/>
      <c r="E53" s="88"/>
      <c r="F53" s="88"/>
      <c r="G53" s="94"/>
      <c r="H53" s="97">
        <f>39-E51+21-E50-H49-H50-H51-H52</f>
        <v>4.5</v>
      </c>
      <c r="I53" s="114" t="s">
        <v>20</v>
      </c>
      <c r="J53" s="115"/>
      <c r="K53" s="115"/>
      <c r="L53" s="115"/>
      <c r="M53" s="116"/>
      <c r="N53" s="78"/>
    </row>
    <row r="54" spans="1:14" s="79" customFormat="1" ht="15" customHeight="1" thickBot="1">
      <c r="A54" s="98"/>
      <c r="B54" s="99"/>
      <c r="C54" s="99"/>
      <c r="D54" s="99"/>
      <c r="E54" s="99"/>
      <c r="F54" s="99"/>
      <c r="G54" s="100"/>
      <c r="H54" s="101">
        <f>SUM(H49:H53)</f>
        <v>11.5</v>
      </c>
      <c r="I54" s="105" t="s">
        <v>50</v>
      </c>
      <c r="J54" s="105"/>
      <c r="K54" s="105"/>
      <c r="L54" s="105"/>
      <c r="M54" s="106"/>
      <c r="N54" s="78"/>
    </row>
    <row r="55" spans="1:14" s="2" customFormat="1" ht="15.75">
      <c r="C55" s="14"/>
      <c r="J55" s="67" t="s">
        <v>32</v>
      </c>
    </row>
    <row r="56" spans="1:14" s="2" customFormat="1">
      <c r="C56" s="14"/>
    </row>
    <row r="57" spans="1:14" s="2" customFormat="1">
      <c r="C57" s="14"/>
    </row>
    <row r="58" spans="1:14" s="2" customFormat="1">
      <c r="C58" s="14"/>
    </row>
    <row r="59" spans="1:14" s="2" customFormat="1">
      <c r="C59" s="10"/>
    </row>
    <row r="60" spans="1:14" s="2" customFormat="1">
      <c r="E60" s="10"/>
    </row>
    <row r="61" spans="1:14" s="2" customFormat="1">
      <c r="E61" s="10"/>
    </row>
    <row r="62" spans="1:14" s="2" customFormat="1">
      <c r="E62" s="10"/>
    </row>
    <row r="63" spans="1:14" s="2" customFormat="1">
      <c r="E63" s="10"/>
    </row>
    <row r="64" spans="1:14" s="2" customFormat="1">
      <c r="D64" s="5"/>
      <c r="E64" s="5"/>
    </row>
    <row r="65" spans="1:14" s="2" customFormat="1">
      <c r="A65"/>
      <c r="B65"/>
      <c r="C65"/>
      <c r="D65" s="1"/>
      <c r="E65" s="1"/>
      <c r="F65"/>
      <c r="G65"/>
      <c r="H65"/>
      <c r="I65"/>
      <c r="J65"/>
      <c r="K65"/>
      <c r="L65"/>
      <c r="M65"/>
      <c r="N65"/>
    </row>
  </sheetData>
  <mergeCells count="32">
    <mergeCell ref="D48:D49"/>
    <mergeCell ref="E49:F49"/>
    <mergeCell ref="E48:F48"/>
    <mergeCell ref="I9:J9"/>
    <mergeCell ref="L7:M7"/>
    <mergeCell ref="I8:J8"/>
    <mergeCell ref="I49:M49"/>
    <mergeCell ref="H12:N12"/>
    <mergeCell ref="H18:N18"/>
    <mergeCell ref="H24:N24"/>
    <mergeCell ref="H29:N29"/>
    <mergeCell ref="F11:N11"/>
    <mergeCell ref="L3:M3"/>
    <mergeCell ref="L5:M5"/>
    <mergeCell ref="L4:M4"/>
    <mergeCell ref="A10:E10"/>
    <mergeCell ref="F8:G8"/>
    <mergeCell ref="I3:J3"/>
    <mergeCell ref="I4:J4"/>
    <mergeCell ref="I5:J5"/>
    <mergeCell ref="I7:J7"/>
    <mergeCell ref="I6:J6"/>
    <mergeCell ref="G4:H4"/>
    <mergeCell ref="I54:M54"/>
    <mergeCell ref="F9:G9"/>
    <mergeCell ref="L6:M6"/>
    <mergeCell ref="G48:M48"/>
    <mergeCell ref="I50:M50"/>
    <mergeCell ref="I51:M51"/>
    <mergeCell ref="I52:M52"/>
    <mergeCell ref="I53:M53"/>
    <mergeCell ref="F10:N10"/>
  </mergeCells>
  <pageMargins left="0.23958333333333301" right="0.26041666666666702" top="0.75" bottom="0.25" header="0.05" footer="0.3"/>
  <pageSetup scale="71" orientation="portrait" r:id="rId1"/>
  <headerFooter differentOddEven="1" differentFirst="1">
    <oddHeader>&amp;Rpg &amp;P</oddHeader>
    <oddFooter>&amp;L&amp;Z&amp;F&amp;R&amp;D</oddFooter>
    <evenHeader>&amp;Rpage &amp;P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cp:lastPrinted>2012-01-05T23:39:19Z</cp:lastPrinted>
  <dcterms:created xsi:type="dcterms:W3CDTF">2011-04-11T21:38:01Z</dcterms:created>
  <dcterms:modified xsi:type="dcterms:W3CDTF">2012-01-06T00:14:39Z</dcterms:modified>
</cp:coreProperties>
</file>