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600" yWindow="-12" windowWidth="12648" windowHeight="1234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2" i="1" l="1"/>
  <c r="C17" i="1"/>
  <c r="C37" i="1" l="1"/>
  <c r="J62" i="1" l="1"/>
  <c r="E67" i="1" s="1"/>
  <c r="C62" i="1"/>
  <c r="E66" i="1" s="1"/>
  <c r="K65" i="1" s="1"/>
  <c r="E63" i="1"/>
  <c r="G69" i="1"/>
  <c r="C32" i="1"/>
  <c r="G68" i="1" s="1"/>
  <c r="C27" i="1"/>
  <c r="G66" i="1" s="1"/>
  <c r="C22" i="1"/>
  <c r="G65" i="1"/>
  <c r="G64" i="1"/>
  <c r="M23" i="1"/>
  <c r="K64" i="1" l="1"/>
  <c r="C38" i="1"/>
  <c r="E65" i="1" s="1"/>
  <c r="E68" i="1" s="1"/>
  <c r="K66" i="1" l="1"/>
  <c r="K67" i="1" s="1"/>
</calcChain>
</file>

<file path=xl/sharedStrings.xml><?xml version="1.0" encoding="utf-8"?>
<sst xmlns="http://schemas.openxmlformats.org/spreadsheetml/2006/main" count="243" uniqueCount="130">
  <si>
    <t>Name:</t>
  </si>
  <si>
    <t>WVUP ID:</t>
  </si>
  <si>
    <t>Address:</t>
  </si>
  <si>
    <t>Email:</t>
  </si>
  <si>
    <t>Regents Bachelor of Arts Degree</t>
  </si>
  <si>
    <t>General Education Requirements</t>
  </si>
  <si>
    <t>Hours</t>
  </si>
  <si>
    <t>Grade</t>
  </si>
  <si>
    <t>Term</t>
  </si>
  <si>
    <t>Humanities (6 Hrs.)</t>
  </si>
  <si>
    <t>Social Science (6 Hrs.)</t>
  </si>
  <si>
    <t xml:space="preserve">Math (3 Hrs.)  </t>
  </si>
  <si>
    <t>Natural Science (6 Hrs.)</t>
  </si>
  <si>
    <t>General Education Electives (9 Hrs.)</t>
  </si>
  <si>
    <t xml:space="preserve">     Total</t>
  </si>
  <si>
    <t>Date of initial assessment</t>
  </si>
  <si>
    <t>Year high school graduation</t>
  </si>
  <si>
    <t>Completed associate degree?</t>
  </si>
  <si>
    <t>Major code in Banner</t>
  </si>
  <si>
    <t>Assigned Advisor</t>
  </si>
  <si>
    <t>Date admitted to RBA @ WVUP?</t>
  </si>
  <si>
    <t>Area of Emphasis?</t>
  </si>
  <si>
    <t>Residency requirement met?</t>
  </si>
  <si>
    <t>Military hours?</t>
  </si>
  <si>
    <t>Grade point average?</t>
  </si>
  <si>
    <t xml:space="preserve">Expected graduation </t>
  </si>
  <si>
    <t>Communications Hours</t>
  </si>
  <si>
    <t>Humanities Hours</t>
  </si>
  <si>
    <t>Math Hours</t>
  </si>
  <si>
    <t>Natural Science Hours</t>
  </si>
  <si>
    <t>Upper Division Hours</t>
  </si>
  <si>
    <t>Social Science Hours</t>
  </si>
  <si>
    <t>AOE</t>
  </si>
  <si>
    <t>36 Required</t>
  </si>
  <si>
    <t xml:space="preserve">Upper Division Hours  </t>
  </si>
  <si>
    <t xml:space="preserve">Remaining Hours  </t>
  </si>
  <si>
    <t>General Educ. Elective Hours</t>
  </si>
  <si>
    <t>Home:</t>
  </si>
  <si>
    <t>Institution Other Than WVUP</t>
  </si>
  <si>
    <t>Cell/Work:</t>
  </si>
  <si>
    <t>RBA Requirements:</t>
  </si>
  <si>
    <t>39 hours</t>
  </si>
  <si>
    <t>120 hours</t>
  </si>
  <si>
    <t>45 hours</t>
  </si>
  <si>
    <t>36 hours</t>
  </si>
  <si>
    <t>Total Gen Ed Requirements :</t>
  </si>
  <si>
    <t>Total Hours:</t>
  </si>
  <si>
    <t>Program TOTALS</t>
  </si>
  <si>
    <t>Your TOTALS</t>
  </si>
  <si>
    <t>Remaining Hours (45 Hrs.)</t>
  </si>
  <si>
    <t>Upper Division Hours (39 Hrs. of 300+ Level)</t>
  </si>
  <si>
    <t>hours</t>
  </si>
  <si>
    <t xml:space="preserve">Communications (6 Hrs.)  </t>
  </si>
  <si>
    <t>This evaluation is for advising purposes only</t>
  </si>
  <si>
    <t xml:space="preserve"> Required</t>
  </si>
  <si>
    <t>Course options include but are not limited to the following:</t>
  </si>
  <si>
    <t>How many other colleges attended?</t>
  </si>
  <si>
    <t>Official Transcripts on file  Yes/No</t>
  </si>
  <si>
    <t>Total Remaining:</t>
  </si>
  <si>
    <t>Total Upper Level :</t>
  </si>
  <si>
    <t>Total</t>
  </si>
  <si>
    <t>Hours and Requirements Left to Fulfill</t>
  </si>
  <si>
    <t>Course Description</t>
  </si>
  <si>
    <t>Total Gen Ed Hours</t>
  </si>
  <si>
    <t>Course Subject Options</t>
  </si>
  <si>
    <t>General Educ.  Hours</t>
  </si>
  <si>
    <t>HOURS DUPLICATED (used as both Gen Ed and Upper Level)</t>
  </si>
  <si>
    <t>**  Math 100 &amp; 114; CS 100 &amp; 108 cannot be used as gen ed on RBA; can use as remaining hours</t>
  </si>
  <si>
    <t>All transfer/articulation/state award hours are pending until receipt of official documents.</t>
  </si>
  <si>
    <t>Options:  Engl 101, 102, 107, 108; Spch 111, 112; Gbus 202</t>
  </si>
  <si>
    <t>1)</t>
  </si>
  <si>
    <t>2)</t>
  </si>
  <si>
    <t>3)</t>
  </si>
  <si>
    <t>Options:  Art 101, 105, 106; Foreign Language; Humanities; Jour 101; Literature; Musi 170, 121; Thea 101</t>
  </si>
  <si>
    <t>Options:  Anthropology (Soc 105); Econ; Geog; Hist; Pols; Phil; Psyc; Reli; Soc</t>
  </si>
  <si>
    <t>Options:  Astron 106; Biol; Chem; Envr 102, 310; Geol; Psci; Phys</t>
  </si>
  <si>
    <t>Options:  Any of the above listed classes not yet taken</t>
  </si>
  <si>
    <t>Remaining Hours (Plus Duplicated)</t>
  </si>
  <si>
    <t>4)</t>
  </si>
  <si>
    <t>Comments:</t>
  </si>
  <si>
    <t>Eligible for grade forgiveness?</t>
  </si>
  <si>
    <t>Grade forgiveness form submitted when?</t>
  </si>
  <si>
    <t>Thomas L. Byrne</t>
  </si>
  <si>
    <t>1456 Hill St; Belpre 45714</t>
  </si>
  <si>
    <t>408-391-9307</t>
  </si>
  <si>
    <t>kylar42@gmail.com</t>
  </si>
  <si>
    <t>no</t>
  </si>
  <si>
    <t>R.Ambrozy</t>
  </si>
  <si>
    <t>Out of Country</t>
  </si>
  <si>
    <t>yes</t>
  </si>
  <si>
    <t>1.91 must raise to 2.0</t>
  </si>
  <si>
    <t>Language Studies 1</t>
  </si>
  <si>
    <t>C</t>
  </si>
  <si>
    <t>OOC</t>
  </si>
  <si>
    <t>Math 1</t>
  </si>
  <si>
    <t>B</t>
  </si>
  <si>
    <t>Program Method</t>
  </si>
  <si>
    <t>Intro Bus</t>
  </si>
  <si>
    <t>Intro Microcomput</t>
  </si>
  <si>
    <t>Creative Prob Solv</t>
  </si>
  <si>
    <t>Language Studies 2</t>
  </si>
  <si>
    <t>Ops syst &amp; Data Str</t>
  </si>
  <si>
    <t>Acct for Svc Indust</t>
  </si>
  <si>
    <t>Struct Cobol Prog</t>
  </si>
  <si>
    <t>Sys Tools &amp; Tech</t>
  </si>
  <si>
    <t>Math 2</t>
  </si>
  <si>
    <t>Data Commun</t>
  </si>
  <si>
    <t>Comput Hard Org</t>
  </si>
  <si>
    <t>F/A</t>
  </si>
  <si>
    <t>F/B</t>
  </si>
  <si>
    <t>F/C</t>
  </si>
  <si>
    <t>Intro C Program</t>
  </si>
  <si>
    <t>Math of Finance</t>
  </si>
  <si>
    <t>Gbus 420</t>
  </si>
  <si>
    <t>Sp 12</t>
  </si>
  <si>
    <t>CS 122</t>
  </si>
  <si>
    <t>Computer Fund</t>
  </si>
  <si>
    <t>Portfolio Dev Sem</t>
  </si>
  <si>
    <t>Comput Prog 2</t>
  </si>
  <si>
    <t>ENVR 310</t>
  </si>
  <si>
    <t>Environmental Sci</t>
  </si>
  <si>
    <t>A</t>
  </si>
  <si>
    <t>Su 12</t>
  </si>
  <si>
    <t>Topics in ENV Sci</t>
  </si>
  <si>
    <t xml:space="preserve">Duplicated </t>
  </si>
  <si>
    <t>Soc 101</t>
  </si>
  <si>
    <t>Intro to Soc</t>
  </si>
  <si>
    <t>POLS 102</t>
  </si>
  <si>
    <t>Federal Govt</t>
  </si>
  <si>
    <t>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</si>
</sst>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name val="Arial"/>
      <family val="2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Continuous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wrapText="1"/>
    </xf>
    <xf numFmtId="0" fontId="7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0" fontId="6" fillId="0" borderId="0" xfId="0" applyFont="1" applyAlignment="1">
      <alignment horizontal="right"/>
    </xf>
    <xf numFmtId="14" fontId="2" fillId="3" borderId="0" xfId="0" applyNumberFormat="1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4" fillId="0" borderId="21" xfId="0" applyFont="1" applyBorder="1"/>
    <xf numFmtId="0" fontId="1" fillId="4" borderId="34" xfId="0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1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0" fillId="0" borderId="0" xfId="0" applyFont="1" applyBorder="1" applyAlignment="1">
      <alignment horizontal="centerContinuous"/>
    </xf>
    <xf numFmtId="0" fontId="0" fillId="0" borderId="21" xfId="0" applyBorder="1" applyAlignment="1">
      <alignment horizontal="left"/>
    </xf>
    <xf numFmtId="0" fontId="0" fillId="0" borderId="36" xfId="0" applyBorder="1" applyAlignment="1">
      <alignment horizontal="left"/>
    </xf>
    <xf numFmtId="0" fontId="14" fillId="0" borderId="2" xfId="0" applyFont="1" applyBorder="1"/>
    <xf numFmtId="0" fontId="15" fillId="0" borderId="30" xfId="0" applyFont="1" applyBorder="1" applyAlignment="1">
      <alignment horizontal="left"/>
    </xf>
    <xf numFmtId="0" fontId="12" fillId="0" borderId="31" xfId="0" applyFont="1" applyBorder="1" applyAlignment="1">
      <alignment horizontal="left"/>
    </xf>
    <xf numFmtId="0" fontId="14" fillId="0" borderId="0" xfId="0" applyFont="1" applyBorder="1"/>
    <xf numFmtId="0" fontId="1" fillId="0" borderId="30" xfId="0" applyFont="1" applyBorder="1"/>
    <xf numFmtId="0" fontId="1" fillId="4" borderId="13" xfId="0" applyFont="1" applyFill="1" applyBorder="1"/>
    <xf numFmtId="0" fontId="11" fillId="2" borderId="4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applyFont="1" applyBorder="1" applyAlignment="1">
      <alignment horizontal="center"/>
    </xf>
    <xf numFmtId="0" fontId="14" fillId="0" borderId="0" xfId="0" applyFont="1"/>
    <xf numFmtId="0" fontId="14" fillId="0" borderId="8" xfId="0" applyFont="1" applyBorder="1"/>
    <xf numFmtId="0" fontId="11" fillId="0" borderId="0" xfId="0" applyFont="1"/>
    <xf numFmtId="0" fontId="14" fillId="0" borderId="3" xfId="0" applyFont="1" applyBorder="1"/>
    <xf numFmtId="0" fontId="11" fillId="2" borderId="5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27" xfId="0" applyFont="1" applyFill="1" applyBorder="1" applyAlignment="1">
      <alignment wrapText="1"/>
    </xf>
    <xf numFmtId="0" fontId="11" fillId="2" borderId="6" xfId="0" applyFont="1" applyFill="1" applyBorder="1" applyAlignment="1">
      <alignment horizontal="center"/>
    </xf>
    <xf numFmtId="0" fontId="14" fillId="3" borderId="14" xfId="0" applyFont="1" applyFill="1" applyBorder="1"/>
    <xf numFmtId="0" fontId="14" fillId="3" borderId="15" xfId="0" applyFont="1" applyFill="1" applyBorder="1"/>
    <xf numFmtId="0" fontId="14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left" vertical="top"/>
    </xf>
    <xf numFmtId="0" fontId="14" fillId="3" borderId="0" xfId="0" applyFont="1" applyFill="1" applyBorder="1"/>
    <xf numFmtId="0" fontId="11" fillId="3" borderId="0" xfId="0" applyFont="1" applyFill="1" applyBorder="1" applyAlignment="1">
      <alignment horizontal="right"/>
    </xf>
    <xf numFmtId="0" fontId="11" fillId="3" borderId="17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left"/>
    </xf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center"/>
    </xf>
    <xf numFmtId="0" fontId="14" fillId="3" borderId="18" xfId="0" applyFont="1" applyFill="1" applyBorder="1"/>
    <xf numFmtId="0" fontId="11" fillId="3" borderId="17" xfId="0" applyFont="1" applyFill="1" applyBorder="1" applyAlignment="1">
      <alignment horizontal="left"/>
    </xf>
    <xf numFmtId="0" fontId="11" fillId="3" borderId="0" xfId="0" applyFont="1" applyFill="1" applyBorder="1"/>
    <xf numFmtId="0" fontId="14" fillId="3" borderId="17" xfId="0" applyFont="1" applyFill="1" applyBorder="1"/>
    <xf numFmtId="0" fontId="11" fillId="3" borderId="1" xfId="0" applyFont="1" applyFill="1" applyBorder="1" applyAlignment="1">
      <alignment horizontal="center"/>
    </xf>
    <xf numFmtId="0" fontId="17" fillId="3" borderId="1" xfId="0" applyFont="1" applyFill="1" applyBorder="1"/>
    <xf numFmtId="0" fontId="11" fillId="3" borderId="33" xfId="0" applyFont="1" applyFill="1" applyBorder="1"/>
    <xf numFmtId="0" fontId="17" fillId="3" borderId="0" xfId="0" applyFont="1" applyFill="1" applyBorder="1" applyAlignment="1">
      <alignment horizontal="center"/>
    </xf>
    <xf numFmtId="0" fontId="14" fillId="3" borderId="13" xfId="0" applyFont="1" applyFill="1" applyBorder="1"/>
    <xf numFmtId="0" fontId="14" fillId="3" borderId="13" xfId="0" applyFont="1" applyFill="1" applyBorder="1" applyAlignment="1">
      <alignment horizontal="center"/>
    </xf>
    <xf numFmtId="0" fontId="11" fillId="3" borderId="37" xfId="0" applyFont="1" applyFill="1" applyBorder="1" applyAlignment="1">
      <alignment horizontal="center"/>
    </xf>
    <xf numFmtId="0" fontId="11" fillId="3" borderId="13" xfId="0" applyFont="1" applyFill="1" applyBorder="1"/>
    <xf numFmtId="0" fontId="14" fillId="3" borderId="19" xfId="0" applyFont="1" applyFill="1" applyBorder="1"/>
    <xf numFmtId="14" fontId="14" fillId="3" borderId="5" xfId="0" applyNumberFormat="1" applyFont="1" applyFill="1" applyBorder="1" applyAlignment="1">
      <alignment horizontal="center"/>
    </xf>
    <xf numFmtId="14" fontId="16" fillId="3" borderId="6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2" fontId="16" fillId="3" borderId="8" xfId="0" applyNumberFormat="1" applyFont="1" applyFill="1" applyBorder="1" applyAlignment="1">
      <alignment horizontal="center" wrapText="1"/>
    </xf>
    <xf numFmtId="0" fontId="18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 wrapText="1"/>
    </xf>
    <xf numFmtId="17" fontId="10" fillId="4" borderId="13" xfId="0" applyNumberFormat="1" applyFont="1" applyFill="1" applyBorder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7" fillId="0" borderId="0" xfId="0" applyFont="1"/>
    <xf numFmtId="0" fontId="20" fillId="0" borderId="0" xfId="0" applyFont="1"/>
    <xf numFmtId="0" fontId="14" fillId="0" borderId="0" xfId="0" applyFont="1" applyBorder="1" applyAlignment="1">
      <alignment horizontal="center"/>
    </xf>
    <xf numFmtId="0" fontId="21" fillId="0" borderId="0" xfId="0" applyFont="1"/>
    <xf numFmtId="0" fontId="14" fillId="3" borderId="37" xfId="0" applyFont="1" applyFill="1" applyBorder="1"/>
    <xf numFmtId="0" fontId="8" fillId="2" borderId="4" xfId="0" applyFont="1" applyFill="1" applyBorder="1" applyAlignment="1">
      <alignment wrapText="1"/>
    </xf>
    <xf numFmtId="0" fontId="8" fillId="2" borderId="22" xfId="0" applyFont="1" applyFill="1" applyBorder="1" applyAlignment="1">
      <alignment horizontal="center" wrapText="1"/>
    </xf>
    <xf numFmtId="0" fontId="7" fillId="2" borderId="20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center"/>
    </xf>
    <xf numFmtId="0" fontId="14" fillId="0" borderId="7" xfId="0" applyFont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0" fontId="14" fillId="0" borderId="11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6" fillId="0" borderId="41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42" xfId="0" applyFont="1" applyBorder="1" applyAlignment="1">
      <alignment vertical="center"/>
    </xf>
    <xf numFmtId="0" fontId="0" fillId="0" borderId="21" xfId="0" applyFont="1" applyBorder="1"/>
    <xf numFmtId="0" fontId="1" fillId="0" borderId="43" xfId="0" applyFont="1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8" xfId="0" applyBorder="1" applyAlignment="1">
      <alignment vertical="top"/>
    </xf>
    <xf numFmtId="0" fontId="10" fillId="3" borderId="8" xfId="0" applyFont="1" applyFill="1" applyBorder="1" applyAlignment="1">
      <alignment horizontal="center" wrapText="1"/>
    </xf>
    <xf numFmtId="0" fontId="23" fillId="0" borderId="7" xfId="0" applyFont="1" applyBorder="1" applyAlignment="1">
      <alignment horizontal="left" vertical="center"/>
    </xf>
    <xf numFmtId="0" fontId="23" fillId="0" borderId="2" xfId="0" applyFont="1" applyBorder="1" applyAlignme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3" borderId="26" xfId="0" applyFont="1" applyFill="1" applyBorder="1" applyAlignment="1">
      <alignment horizontal="center" vertical="top" wrapText="1"/>
    </xf>
    <xf numFmtId="0" fontId="2" fillId="3" borderId="27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1" fontId="0" fillId="0" borderId="1" xfId="0" applyNumberFormat="1" applyFont="1" applyBorder="1" applyAlignment="1">
      <alignment horizontal="left"/>
    </xf>
    <xf numFmtId="0" fontId="0" fillId="0" borderId="33" xfId="0" applyBorder="1" applyAlignment="1">
      <alignment horizontal="left"/>
    </xf>
    <xf numFmtId="0" fontId="8" fillId="2" borderId="24" xfId="0" applyFont="1" applyFill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3" borderId="24" xfId="0" applyFont="1" applyFill="1" applyBorder="1" applyAlignment="1">
      <alignment horizontal="center" vertical="top" wrapText="1"/>
    </xf>
    <xf numFmtId="0" fontId="2" fillId="3" borderId="25" xfId="0" applyFont="1" applyFill="1" applyBorder="1" applyAlignment="1">
      <alignment horizontal="center" vertical="top" wrapText="1"/>
    </xf>
    <xf numFmtId="0" fontId="2" fillId="3" borderId="28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top" wrapText="1"/>
    </xf>
    <xf numFmtId="0" fontId="1" fillId="2" borderId="39" xfId="0" applyFont="1" applyFill="1" applyBorder="1" applyAlignment="1">
      <alignment wrapText="1"/>
    </xf>
    <xf numFmtId="0" fontId="13" fillId="0" borderId="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35" xfId="0" applyFont="1" applyBorder="1" applyAlignment="1">
      <alignment horizontal="left"/>
    </xf>
    <xf numFmtId="0" fontId="11" fillId="3" borderId="15" xfId="0" applyFont="1" applyFill="1" applyBorder="1" applyAlignment="1">
      <alignment horizontal="center" wrapText="1"/>
    </xf>
    <xf numFmtId="0" fontId="11" fillId="3" borderId="0" xfId="0" applyFont="1" applyFill="1" applyBorder="1" applyAlignment="1">
      <alignment horizontal="center" wrapText="1"/>
    </xf>
    <xf numFmtId="49" fontId="11" fillId="3" borderId="15" xfId="0" applyNumberFormat="1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 vertical="top" wrapText="1"/>
    </xf>
    <xf numFmtId="0" fontId="2" fillId="3" borderId="32" xfId="0" applyFont="1" applyFill="1" applyBorder="1" applyAlignment="1">
      <alignment horizontal="center" vertical="top" wrapText="1"/>
    </xf>
    <xf numFmtId="0" fontId="22" fillId="3" borderId="31" xfId="0" applyFont="1" applyFill="1" applyBorder="1" applyAlignment="1">
      <alignment horizontal="center" vertical="top" wrapText="1"/>
    </xf>
    <xf numFmtId="0" fontId="22" fillId="0" borderId="32" xfId="0" applyFont="1" applyBorder="1" applyAlignment="1">
      <alignment horizontal="center" vertical="top" wrapText="1"/>
    </xf>
    <xf numFmtId="0" fontId="22" fillId="3" borderId="3" xfId="0" applyFont="1" applyFill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11" fillId="2" borderId="24" xfId="0" applyFont="1" applyFill="1" applyBorder="1" applyAlignment="1">
      <alignment wrapText="1"/>
    </xf>
    <xf numFmtId="0" fontId="14" fillId="0" borderId="25" xfId="0" applyFont="1" applyBorder="1" applyAlignment="1">
      <alignment wrapText="1"/>
    </xf>
    <xf numFmtId="0" fontId="14" fillId="0" borderId="3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zoomScaleNormal="100" zoomScalePageLayoutView="130" workbookViewId="0">
      <selection activeCell="F19" sqref="F19"/>
    </sheetView>
  </sheetViews>
  <sheetFormatPr defaultRowHeight="14.4" x14ac:dyDescent="0.3"/>
  <cols>
    <col min="1" max="1" width="9.6640625" customWidth="1"/>
    <col min="2" max="2" width="15.6640625" customWidth="1"/>
    <col min="3" max="3" width="7.5546875" customWidth="1"/>
    <col min="4" max="4" width="8.109375" style="1" customWidth="1"/>
    <col min="5" max="5" width="7.88671875" style="1" customWidth="1"/>
    <col min="6" max="6" width="10.33203125" customWidth="1"/>
    <col min="7" max="7" width="7.6640625" customWidth="1"/>
    <col min="8" max="8" width="9.6640625" customWidth="1"/>
    <col min="9" max="9" width="15.6640625" customWidth="1"/>
    <col min="10" max="10" width="8.109375" customWidth="1"/>
    <col min="11" max="11" width="9" customWidth="1"/>
    <col min="13" max="13" width="11.33203125" customWidth="1"/>
    <col min="14" max="14" width="7.6640625" customWidth="1"/>
  </cols>
  <sheetData>
    <row r="1" spans="1:14" ht="22.8" customHeight="1" x14ac:dyDescent="0.55000000000000004">
      <c r="A1" s="86" t="s">
        <v>4</v>
      </c>
      <c r="B1" s="4"/>
      <c r="C1" s="4"/>
      <c r="D1" s="4"/>
      <c r="E1" s="4"/>
      <c r="F1" s="4"/>
      <c r="G1" s="4"/>
      <c r="I1" s="137" t="s">
        <v>15</v>
      </c>
      <c r="J1" s="138"/>
      <c r="K1" s="73">
        <v>41017</v>
      </c>
      <c r="L1" s="127" t="s">
        <v>20</v>
      </c>
      <c r="M1" s="128"/>
      <c r="N1" s="74"/>
    </row>
    <row r="2" spans="1:14" ht="24.75" customHeight="1" x14ac:dyDescent="0.3">
      <c r="A2" s="9" t="s">
        <v>0</v>
      </c>
      <c r="B2" s="126" t="s">
        <v>82</v>
      </c>
      <c r="C2" s="126"/>
      <c r="D2" s="126"/>
      <c r="E2" s="23"/>
      <c r="F2" s="18" t="s">
        <v>1</v>
      </c>
      <c r="G2" s="132">
        <v>991118083</v>
      </c>
      <c r="H2" s="133"/>
      <c r="I2" s="139" t="s">
        <v>16</v>
      </c>
      <c r="J2" s="140"/>
      <c r="K2" s="75">
        <v>1993</v>
      </c>
      <c r="L2" s="129" t="s">
        <v>22</v>
      </c>
      <c r="M2" s="130"/>
      <c r="N2" s="76" t="s">
        <v>86</v>
      </c>
    </row>
    <row r="3" spans="1:14" ht="26.25" customHeight="1" x14ac:dyDescent="0.3">
      <c r="A3" s="9" t="s">
        <v>2</v>
      </c>
      <c r="B3" s="31" t="s">
        <v>83</v>
      </c>
      <c r="C3" s="31"/>
      <c r="D3" s="31"/>
      <c r="E3" s="24"/>
      <c r="F3" s="18" t="s">
        <v>37</v>
      </c>
      <c r="G3" s="31" t="s">
        <v>84</v>
      </c>
      <c r="H3" s="32"/>
      <c r="I3" s="139" t="s">
        <v>17</v>
      </c>
      <c r="J3" s="140"/>
      <c r="K3" s="77" t="s">
        <v>86</v>
      </c>
      <c r="L3" s="129" t="s">
        <v>23</v>
      </c>
      <c r="M3" s="130"/>
      <c r="N3" s="76" t="s">
        <v>86</v>
      </c>
    </row>
    <row r="4" spans="1:14" ht="34.5" customHeight="1" x14ac:dyDescent="0.3">
      <c r="A4" s="9" t="s">
        <v>3</v>
      </c>
      <c r="B4" s="111" t="s">
        <v>85</v>
      </c>
      <c r="C4" s="31"/>
      <c r="D4" s="31"/>
      <c r="E4" s="23"/>
      <c r="F4" s="18" t="s">
        <v>39</v>
      </c>
      <c r="G4" s="30"/>
      <c r="H4" s="30"/>
      <c r="I4" s="139" t="s">
        <v>18</v>
      </c>
      <c r="J4" s="140"/>
      <c r="K4" s="75"/>
      <c r="L4" s="129" t="s">
        <v>24</v>
      </c>
      <c r="M4" s="131"/>
      <c r="N4" s="121" t="s">
        <v>90</v>
      </c>
    </row>
    <row r="5" spans="1:14" ht="15" customHeight="1" x14ac:dyDescent="0.3">
      <c r="F5" s="27" t="s">
        <v>57</v>
      </c>
      <c r="G5" s="28"/>
      <c r="H5" s="29"/>
      <c r="I5" s="139" t="s">
        <v>19</v>
      </c>
      <c r="J5" s="131"/>
      <c r="K5" s="78" t="s">
        <v>87</v>
      </c>
      <c r="L5" s="129" t="s">
        <v>25</v>
      </c>
      <c r="M5" s="131"/>
      <c r="N5" s="76"/>
    </row>
    <row r="6" spans="1:14" s="5" customFormat="1" ht="21.75" customHeight="1" x14ac:dyDescent="0.3">
      <c r="F6" s="142" t="s">
        <v>88</v>
      </c>
      <c r="G6" s="143"/>
      <c r="H6" s="25" t="s">
        <v>89</v>
      </c>
      <c r="I6" s="139" t="s">
        <v>56</v>
      </c>
      <c r="J6" s="140"/>
      <c r="K6" s="79">
        <v>1</v>
      </c>
      <c r="L6" s="156" t="s">
        <v>80</v>
      </c>
      <c r="M6" s="157"/>
      <c r="N6" s="80"/>
    </row>
    <row r="7" spans="1:14" s="5" customFormat="1" ht="24" customHeight="1" thickBot="1" x14ac:dyDescent="0.4">
      <c r="A7" s="144" t="s">
        <v>5</v>
      </c>
      <c r="B7" s="144"/>
      <c r="C7" s="144"/>
      <c r="D7" s="144"/>
      <c r="E7" s="145"/>
      <c r="F7" s="142"/>
      <c r="G7" s="143"/>
      <c r="H7" s="25"/>
      <c r="I7" s="152" t="s">
        <v>21</v>
      </c>
      <c r="J7" s="153"/>
      <c r="K7" s="81"/>
      <c r="L7" s="154" t="s">
        <v>81</v>
      </c>
      <c r="M7" s="155"/>
      <c r="N7" s="82"/>
    </row>
    <row r="8" spans="1:14" s="3" customFormat="1" ht="18.75" customHeight="1" thickBot="1" x14ac:dyDescent="0.35">
      <c r="A8" s="84" t="s">
        <v>52</v>
      </c>
      <c r="D8" s="8"/>
      <c r="E8" s="8"/>
      <c r="F8" s="35" t="s">
        <v>68</v>
      </c>
      <c r="G8" s="34"/>
      <c r="H8" s="37"/>
      <c r="I8" s="38"/>
      <c r="J8" s="38"/>
      <c r="K8" s="26"/>
      <c r="L8" s="38"/>
      <c r="M8" s="38"/>
      <c r="N8" s="83"/>
    </row>
    <row r="9" spans="1:14" s="40" customFormat="1" ht="33.75" customHeight="1" x14ac:dyDescent="0.3">
      <c r="A9" s="93" t="s">
        <v>64</v>
      </c>
      <c r="B9" s="15" t="s">
        <v>62</v>
      </c>
      <c r="C9" s="15" t="s">
        <v>6</v>
      </c>
      <c r="D9" s="15" t="s">
        <v>7</v>
      </c>
      <c r="E9" s="15" t="s">
        <v>8</v>
      </c>
      <c r="F9" s="95" t="s">
        <v>38</v>
      </c>
      <c r="G9" s="94" t="s">
        <v>32</v>
      </c>
      <c r="H9" s="158" t="s">
        <v>69</v>
      </c>
      <c r="I9" s="159"/>
      <c r="J9" s="159"/>
      <c r="K9" s="159"/>
      <c r="L9" s="159"/>
      <c r="M9" s="159"/>
      <c r="N9" s="160"/>
    </row>
    <row r="10" spans="1:14" s="42" customFormat="1" ht="12" x14ac:dyDescent="0.25">
      <c r="A10" s="33" t="s">
        <v>70</v>
      </c>
      <c r="B10" s="33" t="s">
        <v>91</v>
      </c>
      <c r="C10" s="41">
        <v>2.5</v>
      </c>
      <c r="D10" s="41" t="s">
        <v>92</v>
      </c>
      <c r="E10" s="41"/>
      <c r="F10" s="33"/>
      <c r="G10" s="33"/>
      <c r="H10" s="33" t="s">
        <v>72</v>
      </c>
      <c r="I10" s="33"/>
      <c r="J10" s="41"/>
      <c r="K10" s="41"/>
      <c r="L10" s="41"/>
      <c r="M10" s="33"/>
      <c r="N10" s="33"/>
    </row>
    <row r="11" spans="1:14" s="42" customFormat="1" ht="12" x14ac:dyDescent="0.25">
      <c r="A11" s="33" t="s">
        <v>71</v>
      </c>
      <c r="B11" s="33" t="s">
        <v>100</v>
      </c>
      <c r="C11" s="41">
        <v>2.5</v>
      </c>
      <c r="D11" s="41" t="s">
        <v>95</v>
      </c>
      <c r="E11" s="41"/>
      <c r="F11" s="33"/>
      <c r="G11" s="33"/>
      <c r="H11" s="33" t="s">
        <v>78</v>
      </c>
      <c r="I11" s="33"/>
      <c r="J11" s="41"/>
      <c r="K11" s="41"/>
      <c r="L11" s="41"/>
      <c r="M11" s="33"/>
      <c r="N11" s="33"/>
    </row>
    <row r="12" spans="1:14" s="42" customFormat="1" ht="12" x14ac:dyDescent="0.25">
      <c r="A12" s="42" t="s">
        <v>14</v>
      </c>
      <c r="C12" s="87">
        <f>SUM(C10:C11)</f>
        <v>5</v>
      </c>
      <c r="D12" s="87"/>
      <c r="E12" s="87"/>
    </row>
    <row r="13" spans="1:14" s="84" customFormat="1" ht="16.2" thickBot="1" x14ac:dyDescent="0.35">
      <c r="A13" s="84" t="s">
        <v>9</v>
      </c>
      <c r="C13" s="9"/>
      <c r="D13" s="9"/>
      <c r="E13" s="9"/>
      <c r="G13" s="9" t="s">
        <v>55</v>
      </c>
    </row>
    <row r="14" spans="1:14" s="40" customFormat="1" ht="33.75" customHeight="1" x14ac:dyDescent="0.3">
      <c r="A14" s="93" t="s">
        <v>64</v>
      </c>
      <c r="B14" s="15" t="s">
        <v>62</v>
      </c>
      <c r="C14" s="15" t="s">
        <v>6</v>
      </c>
      <c r="D14" s="15" t="s">
        <v>7</v>
      </c>
      <c r="E14" s="15" t="s">
        <v>8</v>
      </c>
      <c r="F14" s="14" t="s">
        <v>38</v>
      </c>
      <c r="G14" s="16" t="s">
        <v>32</v>
      </c>
      <c r="H14" s="158" t="s">
        <v>73</v>
      </c>
      <c r="I14" s="159"/>
      <c r="J14" s="159"/>
      <c r="K14" s="159"/>
      <c r="L14" s="159"/>
      <c r="M14" s="159"/>
      <c r="N14" s="160"/>
    </row>
    <row r="15" spans="1:14" s="42" customFormat="1" ht="12" x14ac:dyDescent="0.25">
      <c r="A15" s="33" t="s">
        <v>70</v>
      </c>
      <c r="B15" s="33"/>
      <c r="C15" s="33"/>
      <c r="D15" s="33"/>
      <c r="E15" s="41"/>
      <c r="F15" s="33" t="s">
        <v>93</v>
      </c>
      <c r="G15" s="33"/>
      <c r="H15" s="33" t="s">
        <v>72</v>
      </c>
      <c r="I15" s="33"/>
      <c r="J15" s="41"/>
      <c r="K15" s="41"/>
      <c r="L15" s="41"/>
      <c r="M15" s="33"/>
      <c r="N15" s="43"/>
    </row>
    <row r="16" spans="1:14" s="42" customFormat="1" ht="12" x14ac:dyDescent="0.25">
      <c r="A16" s="33" t="s">
        <v>71</v>
      </c>
      <c r="B16" s="33"/>
      <c r="C16" s="33"/>
      <c r="D16" s="33"/>
      <c r="E16" s="41"/>
      <c r="F16" s="33" t="s">
        <v>93</v>
      </c>
      <c r="G16" s="33"/>
      <c r="H16" s="33" t="s">
        <v>78</v>
      </c>
      <c r="I16" s="33"/>
      <c r="J16" s="41"/>
      <c r="K16" s="41"/>
      <c r="L16" s="41"/>
      <c r="M16" s="33"/>
      <c r="N16" s="43"/>
    </row>
    <row r="17" spans="1:14" s="42" customFormat="1" ht="12" x14ac:dyDescent="0.25">
      <c r="A17" s="42" t="s">
        <v>14</v>
      </c>
      <c r="C17" s="87">
        <f>SUM(C15:C16)</f>
        <v>0</v>
      </c>
      <c r="D17" s="87"/>
      <c r="E17" s="87"/>
    </row>
    <row r="18" spans="1:14" s="84" customFormat="1" ht="16.2" thickBot="1" x14ac:dyDescent="0.35">
      <c r="A18" s="84" t="s">
        <v>11</v>
      </c>
      <c r="C18" s="9"/>
      <c r="D18" s="9"/>
      <c r="E18" s="9"/>
      <c r="G18" s="9" t="s">
        <v>55</v>
      </c>
    </row>
    <row r="19" spans="1:14" s="11" customFormat="1" ht="33" customHeight="1" x14ac:dyDescent="0.3">
      <c r="A19" s="13" t="s">
        <v>64</v>
      </c>
      <c r="B19" s="15" t="s">
        <v>62</v>
      </c>
      <c r="C19" s="15" t="s">
        <v>6</v>
      </c>
      <c r="D19" s="15" t="s">
        <v>7</v>
      </c>
      <c r="E19" s="15" t="s">
        <v>8</v>
      </c>
      <c r="F19" s="14" t="s">
        <v>38</v>
      </c>
      <c r="G19" s="16" t="s">
        <v>32</v>
      </c>
      <c r="H19" s="134" t="s">
        <v>129</v>
      </c>
      <c r="I19" s="135"/>
      <c r="J19" s="135"/>
      <c r="K19" s="135"/>
      <c r="L19" s="135"/>
      <c r="M19" s="135"/>
      <c r="N19" s="136"/>
    </row>
    <row r="20" spans="1:14" s="42" customFormat="1" ht="12" x14ac:dyDescent="0.25">
      <c r="A20" s="33" t="s">
        <v>70</v>
      </c>
      <c r="B20" s="33" t="s">
        <v>94</v>
      </c>
      <c r="C20" s="41">
        <v>2.5</v>
      </c>
      <c r="D20" s="41" t="s">
        <v>95</v>
      </c>
      <c r="E20" s="41"/>
      <c r="F20" s="33" t="s">
        <v>93</v>
      </c>
      <c r="G20" s="33"/>
      <c r="H20" s="33" t="s">
        <v>72</v>
      </c>
      <c r="I20" s="33"/>
      <c r="J20" s="41"/>
      <c r="K20" s="41"/>
      <c r="L20" s="41"/>
      <c r="M20" s="33"/>
      <c r="N20" s="43"/>
    </row>
    <row r="21" spans="1:14" s="42" customFormat="1" ht="12" x14ac:dyDescent="0.25">
      <c r="A21" s="33" t="s">
        <v>71</v>
      </c>
      <c r="B21" s="33" t="s">
        <v>116</v>
      </c>
      <c r="C21" s="41">
        <v>2.5</v>
      </c>
      <c r="D21" s="41" t="s">
        <v>92</v>
      </c>
      <c r="E21" s="41"/>
      <c r="F21" s="33" t="s">
        <v>93</v>
      </c>
      <c r="G21" s="33"/>
      <c r="H21" s="33" t="s">
        <v>78</v>
      </c>
      <c r="I21" s="33"/>
      <c r="J21" s="41"/>
      <c r="K21" s="41"/>
      <c r="L21" s="41"/>
      <c r="M21" s="33"/>
      <c r="N21" s="43"/>
    </row>
    <row r="22" spans="1:14" s="42" customFormat="1" ht="12" x14ac:dyDescent="0.25">
      <c r="A22" s="42" t="s">
        <v>14</v>
      </c>
      <c r="C22" s="87">
        <f>+SUM(C20:C21)+SUM(J20:J21)</f>
        <v>5</v>
      </c>
      <c r="D22" s="44" t="s">
        <v>67</v>
      </c>
      <c r="E22" s="87"/>
      <c r="K22" s="88"/>
    </row>
    <row r="23" spans="1:14" s="89" customFormat="1" ht="16.2" thickBot="1" x14ac:dyDescent="0.35">
      <c r="A23" s="84" t="s">
        <v>10</v>
      </c>
      <c r="B23" s="84"/>
      <c r="D23" s="9"/>
      <c r="E23" s="9"/>
      <c r="F23" s="84"/>
      <c r="G23" s="9" t="s">
        <v>55</v>
      </c>
      <c r="H23" s="84"/>
      <c r="I23" s="84"/>
      <c r="J23" s="84"/>
      <c r="K23" s="84"/>
      <c r="M23" s="84" t="str">
        <f>B2</f>
        <v>Thomas L. Byrne</v>
      </c>
      <c r="N23" s="84"/>
    </row>
    <row r="24" spans="1:14" ht="33.75" customHeight="1" x14ac:dyDescent="0.3">
      <c r="A24" s="13" t="s">
        <v>64</v>
      </c>
      <c r="B24" s="15" t="s">
        <v>62</v>
      </c>
      <c r="C24" s="15" t="s">
        <v>6</v>
      </c>
      <c r="D24" s="15" t="s">
        <v>7</v>
      </c>
      <c r="E24" s="15" t="s">
        <v>8</v>
      </c>
      <c r="F24" s="14" t="s">
        <v>38</v>
      </c>
      <c r="G24" s="16" t="s">
        <v>32</v>
      </c>
      <c r="H24" s="134" t="s">
        <v>74</v>
      </c>
      <c r="I24" s="135"/>
      <c r="J24" s="135"/>
      <c r="K24" s="135"/>
      <c r="L24" s="135"/>
      <c r="M24" s="135"/>
      <c r="N24" s="136"/>
    </row>
    <row r="25" spans="1:14" s="42" customFormat="1" ht="12" x14ac:dyDescent="0.25">
      <c r="A25" s="33" t="s">
        <v>125</v>
      </c>
      <c r="B25" s="33" t="s">
        <v>126</v>
      </c>
      <c r="C25" s="41">
        <v>3</v>
      </c>
      <c r="D25" s="41"/>
      <c r="E25" s="41"/>
      <c r="F25" s="33"/>
      <c r="G25" s="33"/>
      <c r="H25" s="33" t="s">
        <v>72</v>
      </c>
      <c r="I25" s="33"/>
      <c r="J25" s="41"/>
      <c r="K25" s="41"/>
      <c r="L25" s="41"/>
      <c r="M25" s="33"/>
      <c r="N25" s="43"/>
    </row>
    <row r="26" spans="1:14" s="44" customFormat="1" ht="12" x14ac:dyDescent="0.25">
      <c r="A26" s="33" t="s">
        <v>127</v>
      </c>
      <c r="B26" s="33" t="s">
        <v>128</v>
      </c>
      <c r="C26" s="41">
        <v>3</v>
      </c>
      <c r="D26" s="41"/>
      <c r="E26" s="41"/>
      <c r="F26" s="33"/>
      <c r="G26" s="33"/>
      <c r="H26" s="33" t="s">
        <v>78</v>
      </c>
      <c r="I26" s="33"/>
      <c r="J26" s="41"/>
      <c r="K26" s="41"/>
      <c r="L26" s="41"/>
      <c r="M26" s="33"/>
      <c r="N26" s="43"/>
    </row>
    <row r="27" spans="1:14" s="42" customFormat="1" ht="12" x14ac:dyDescent="0.25">
      <c r="A27" s="42" t="s">
        <v>14</v>
      </c>
      <c r="C27" s="87">
        <f>+SUM(C25:C26)+SUM(J25:J26)</f>
        <v>6</v>
      </c>
      <c r="D27" s="87"/>
      <c r="E27" s="87"/>
    </row>
    <row r="28" spans="1:14" s="84" customFormat="1" ht="16.2" thickBot="1" x14ac:dyDescent="0.35">
      <c r="A28" s="84" t="s">
        <v>12</v>
      </c>
      <c r="C28" s="9"/>
      <c r="D28" s="9"/>
      <c r="E28" s="9"/>
      <c r="G28" s="9" t="s">
        <v>55</v>
      </c>
    </row>
    <row r="29" spans="1:14" s="11" customFormat="1" ht="43.2" x14ac:dyDescent="0.3">
      <c r="A29" s="13" t="s">
        <v>64</v>
      </c>
      <c r="B29" s="15" t="s">
        <v>62</v>
      </c>
      <c r="C29" s="15" t="s">
        <v>6</v>
      </c>
      <c r="D29" s="15" t="s">
        <v>7</v>
      </c>
      <c r="E29" s="15" t="s">
        <v>8</v>
      </c>
      <c r="F29" s="14" t="s">
        <v>38</v>
      </c>
      <c r="G29" s="16" t="s">
        <v>32</v>
      </c>
      <c r="H29" s="134" t="s">
        <v>75</v>
      </c>
      <c r="I29" s="135"/>
      <c r="J29" s="135"/>
      <c r="K29" s="135"/>
      <c r="L29" s="135"/>
      <c r="M29" s="135"/>
      <c r="N29" s="136"/>
    </row>
    <row r="30" spans="1:14" s="42" customFormat="1" ht="12" x14ac:dyDescent="0.25">
      <c r="A30" s="33" t="s">
        <v>119</v>
      </c>
      <c r="B30" s="33" t="s">
        <v>120</v>
      </c>
      <c r="C30" s="41"/>
      <c r="D30" s="41"/>
      <c r="E30" s="41"/>
      <c r="F30" s="33"/>
      <c r="G30" s="33"/>
      <c r="H30" s="33" t="s">
        <v>72</v>
      </c>
      <c r="I30" s="33"/>
      <c r="J30" s="41"/>
      <c r="K30" s="41"/>
      <c r="L30" s="41"/>
      <c r="M30" s="33"/>
      <c r="N30" s="43"/>
    </row>
    <row r="31" spans="1:14" s="42" customFormat="1" ht="12" x14ac:dyDescent="0.25">
      <c r="A31" s="33" t="s">
        <v>71</v>
      </c>
      <c r="B31" s="33"/>
      <c r="C31" s="41"/>
      <c r="D31" s="41"/>
      <c r="E31" s="41"/>
      <c r="F31" s="33"/>
      <c r="G31" s="33"/>
      <c r="H31" s="33" t="s">
        <v>78</v>
      </c>
      <c r="I31" s="33"/>
      <c r="J31" s="41"/>
      <c r="K31" s="41"/>
      <c r="L31" s="41"/>
      <c r="M31" s="33"/>
      <c r="N31" s="43"/>
    </row>
    <row r="32" spans="1:14" s="42" customFormat="1" ht="12" x14ac:dyDescent="0.25">
      <c r="A32" s="42" t="s">
        <v>14</v>
      </c>
      <c r="C32" s="87">
        <f>+SUM(C30:C31)+SUM(J30:J31)</f>
        <v>0</v>
      </c>
      <c r="D32" s="87"/>
      <c r="E32" s="87"/>
    </row>
    <row r="33" spans="1:14" s="84" customFormat="1" ht="16.2" thickBot="1" x14ac:dyDescent="0.35">
      <c r="A33" s="84" t="s">
        <v>13</v>
      </c>
      <c r="C33" s="9"/>
      <c r="D33" s="9"/>
      <c r="E33" s="9"/>
    </row>
    <row r="34" spans="1:14" s="12" customFormat="1" ht="43.2" x14ac:dyDescent="0.3">
      <c r="A34" s="13" t="s">
        <v>64</v>
      </c>
      <c r="B34" s="15" t="s">
        <v>62</v>
      </c>
      <c r="C34" s="21" t="s">
        <v>6</v>
      </c>
      <c r="D34" s="21" t="s">
        <v>7</v>
      </c>
      <c r="E34" s="21" t="s">
        <v>8</v>
      </c>
      <c r="F34" s="22" t="s">
        <v>38</v>
      </c>
      <c r="G34" s="21" t="s">
        <v>32</v>
      </c>
      <c r="H34" s="141" t="s">
        <v>76</v>
      </c>
      <c r="I34" s="135"/>
      <c r="J34" s="135"/>
      <c r="K34" s="135"/>
      <c r="L34" s="135"/>
      <c r="M34" s="135"/>
      <c r="N34" s="136"/>
    </row>
    <row r="35" spans="1:14" s="42" customFormat="1" ht="12" x14ac:dyDescent="0.25">
      <c r="A35" s="33" t="s">
        <v>70</v>
      </c>
      <c r="B35" s="33" t="s">
        <v>105</v>
      </c>
      <c r="C35" s="41">
        <v>2.5</v>
      </c>
      <c r="D35" s="41" t="s">
        <v>108</v>
      </c>
      <c r="E35" s="41"/>
      <c r="F35" s="33" t="s">
        <v>93</v>
      </c>
      <c r="G35" s="45"/>
      <c r="H35" s="33" t="s">
        <v>72</v>
      </c>
      <c r="I35" s="33"/>
      <c r="J35" s="41"/>
      <c r="K35" s="41"/>
      <c r="L35" s="41"/>
      <c r="M35" s="33"/>
      <c r="N35" s="43"/>
    </row>
    <row r="36" spans="1:14" s="42" customFormat="1" ht="12" x14ac:dyDescent="0.25">
      <c r="A36" s="33" t="s">
        <v>71</v>
      </c>
      <c r="B36" s="33" t="s">
        <v>112</v>
      </c>
      <c r="C36" s="41">
        <v>2.5</v>
      </c>
      <c r="D36" s="41" t="s">
        <v>95</v>
      </c>
      <c r="E36" s="41"/>
      <c r="F36" s="33" t="s">
        <v>93</v>
      </c>
      <c r="G36" s="45"/>
      <c r="H36" s="33" t="s">
        <v>78</v>
      </c>
      <c r="I36" s="33"/>
      <c r="J36" s="41"/>
      <c r="K36" s="41"/>
      <c r="L36" s="41"/>
      <c r="M36" s="33"/>
      <c r="N36" s="43"/>
    </row>
    <row r="37" spans="1:14" s="42" customFormat="1" ht="12" x14ac:dyDescent="0.25">
      <c r="A37" s="36" t="s">
        <v>14</v>
      </c>
      <c r="B37" s="36"/>
      <c r="C37" s="90">
        <f>+SUM(C35:C36)+SUM(J35:J36)</f>
        <v>5</v>
      </c>
      <c r="D37" s="90"/>
      <c r="E37" s="90"/>
      <c r="F37" s="36"/>
      <c r="G37" s="36"/>
      <c r="H37" s="36"/>
      <c r="I37" s="36"/>
      <c r="J37" s="90"/>
      <c r="K37" s="90"/>
      <c r="L37" s="90"/>
      <c r="M37" s="36"/>
      <c r="N37" s="36"/>
    </row>
    <row r="38" spans="1:14" s="84" customFormat="1" ht="15.6" x14ac:dyDescent="0.3">
      <c r="A38" s="84" t="s">
        <v>63</v>
      </c>
      <c r="B38" s="18"/>
      <c r="C38" s="9">
        <f>+C37+C32+C22+C27+C17+C12</f>
        <v>21</v>
      </c>
      <c r="D38" s="9"/>
      <c r="E38" s="9" t="s">
        <v>33</v>
      </c>
      <c r="J38" s="91"/>
    </row>
    <row r="39" spans="1:14" s="7" customFormat="1" ht="18" x14ac:dyDescent="0.35">
      <c r="A39" s="85" t="s">
        <v>34</v>
      </c>
      <c r="B39" s="6"/>
      <c r="C39" s="6"/>
      <c r="D39" s="6"/>
      <c r="E39" s="6"/>
      <c r="F39" s="6"/>
      <c r="G39" s="6"/>
      <c r="H39" s="85" t="s">
        <v>35</v>
      </c>
      <c r="I39" s="6"/>
      <c r="J39" s="6"/>
      <c r="K39" s="6"/>
      <c r="L39" s="6"/>
      <c r="M39" s="6"/>
      <c r="N39" s="6"/>
    </row>
    <row r="40" spans="1:14" s="84" customFormat="1" ht="16.2" thickBot="1" x14ac:dyDescent="0.35">
      <c r="A40" s="84" t="s">
        <v>50</v>
      </c>
      <c r="C40" s="9"/>
      <c r="D40" s="9"/>
      <c r="E40" s="9"/>
      <c r="H40" s="84" t="s">
        <v>49</v>
      </c>
      <c r="J40" s="9"/>
      <c r="K40" s="9"/>
      <c r="L40" s="9"/>
    </row>
    <row r="41" spans="1:14" s="42" customFormat="1" ht="36" x14ac:dyDescent="0.25">
      <c r="A41" s="39" t="s">
        <v>64</v>
      </c>
      <c r="B41" s="17" t="s">
        <v>62</v>
      </c>
      <c r="C41" s="46" t="s">
        <v>6</v>
      </c>
      <c r="D41" s="46" t="s">
        <v>7</v>
      </c>
      <c r="E41" s="46" t="s">
        <v>8</v>
      </c>
      <c r="F41" s="17" t="s">
        <v>38</v>
      </c>
      <c r="G41" s="47" t="s">
        <v>32</v>
      </c>
      <c r="H41" s="48" t="s">
        <v>64</v>
      </c>
      <c r="I41" s="17" t="s">
        <v>62</v>
      </c>
      <c r="J41" s="46" t="s">
        <v>6</v>
      </c>
      <c r="K41" s="46" t="s">
        <v>7</v>
      </c>
      <c r="L41" s="46" t="s">
        <v>8</v>
      </c>
      <c r="M41" s="17" t="s">
        <v>38</v>
      </c>
      <c r="N41" s="49" t="s">
        <v>32</v>
      </c>
    </row>
    <row r="42" spans="1:14" s="102" customFormat="1" ht="9" customHeight="1" x14ac:dyDescent="0.3">
      <c r="A42" s="122" t="s">
        <v>113</v>
      </c>
      <c r="B42" s="123" t="s">
        <v>117</v>
      </c>
      <c r="C42" s="124">
        <v>3</v>
      </c>
      <c r="D42" s="124" t="s">
        <v>121</v>
      </c>
      <c r="E42" s="124" t="s">
        <v>114</v>
      </c>
      <c r="F42" s="99"/>
      <c r="G42" s="108"/>
      <c r="H42" s="101">
        <v>1</v>
      </c>
      <c r="I42" s="99" t="s">
        <v>96</v>
      </c>
      <c r="J42" s="100">
        <v>2.5</v>
      </c>
      <c r="K42" s="100" t="s">
        <v>92</v>
      </c>
      <c r="L42" s="100"/>
      <c r="M42" s="99" t="s">
        <v>93</v>
      </c>
      <c r="N42" s="103"/>
    </row>
    <row r="43" spans="1:14" s="102" customFormat="1" ht="9" customHeight="1" x14ac:dyDescent="0.3">
      <c r="A43" s="98" t="s">
        <v>119</v>
      </c>
      <c r="B43" s="99" t="s">
        <v>123</v>
      </c>
      <c r="C43" s="100">
        <v>3</v>
      </c>
      <c r="D43" s="100" t="s">
        <v>121</v>
      </c>
      <c r="E43" s="100" t="s">
        <v>122</v>
      </c>
      <c r="F43" s="99" t="s">
        <v>124</v>
      </c>
      <c r="G43" s="108"/>
      <c r="H43" s="101">
        <v>2</v>
      </c>
      <c r="I43" s="99" t="s">
        <v>97</v>
      </c>
      <c r="J43" s="100">
        <v>2.5</v>
      </c>
      <c r="K43" s="100" t="s">
        <v>95</v>
      </c>
      <c r="L43" s="100"/>
      <c r="M43" s="99" t="s">
        <v>93</v>
      </c>
      <c r="N43" s="103"/>
    </row>
    <row r="44" spans="1:14" s="102" customFormat="1" ht="9" customHeight="1" x14ac:dyDescent="0.3">
      <c r="A44" s="98">
        <v>3</v>
      </c>
      <c r="B44" s="99"/>
      <c r="C44" s="100"/>
      <c r="D44" s="100"/>
      <c r="E44" s="100"/>
      <c r="F44" s="99"/>
      <c r="G44" s="108"/>
      <c r="H44" s="101">
        <v>3</v>
      </c>
      <c r="I44" s="99" t="s">
        <v>98</v>
      </c>
      <c r="J44" s="100">
        <v>2.5</v>
      </c>
      <c r="K44" s="100" t="s">
        <v>95</v>
      </c>
      <c r="L44" s="100"/>
      <c r="M44" s="99" t="s">
        <v>93</v>
      </c>
      <c r="N44" s="103"/>
    </row>
    <row r="45" spans="1:14" s="102" customFormat="1" ht="9" customHeight="1" x14ac:dyDescent="0.3">
      <c r="A45" s="98">
        <v>4</v>
      </c>
      <c r="B45" s="99"/>
      <c r="C45" s="100"/>
      <c r="D45" s="100"/>
      <c r="E45" s="100"/>
      <c r="F45" s="99"/>
      <c r="G45" s="108"/>
      <c r="H45" s="101">
        <v>4</v>
      </c>
      <c r="I45" s="99" t="s">
        <v>99</v>
      </c>
      <c r="J45" s="100">
        <v>2.5</v>
      </c>
      <c r="K45" s="100" t="s">
        <v>95</v>
      </c>
      <c r="L45" s="100"/>
      <c r="M45" s="99" t="s">
        <v>93</v>
      </c>
      <c r="N45" s="103"/>
    </row>
    <row r="46" spans="1:14" s="102" customFormat="1" ht="9" customHeight="1" x14ac:dyDescent="0.3">
      <c r="A46" s="98">
        <v>5</v>
      </c>
      <c r="B46" s="99"/>
      <c r="C46" s="100"/>
      <c r="D46" s="100"/>
      <c r="E46" s="100"/>
      <c r="F46" s="99"/>
      <c r="G46" s="108"/>
      <c r="H46" s="101">
        <v>5</v>
      </c>
      <c r="I46" s="99" t="s">
        <v>101</v>
      </c>
      <c r="J46" s="100">
        <v>2.5</v>
      </c>
      <c r="K46" s="100" t="s">
        <v>92</v>
      </c>
      <c r="L46" s="100"/>
      <c r="M46" s="99" t="s">
        <v>93</v>
      </c>
      <c r="N46" s="103"/>
    </row>
    <row r="47" spans="1:14" s="102" customFormat="1" ht="9" customHeight="1" x14ac:dyDescent="0.3">
      <c r="A47" s="98">
        <v>6</v>
      </c>
      <c r="B47" s="99"/>
      <c r="C47" s="100"/>
      <c r="D47" s="100"/>
      <c r="E47" s="100"/>
      <c r="F47" s="99"/>
      <c r="G47" s="108"/>
      <c r="H47" s="101">
        <v>6</v>
      </c>
      <c r="I47" s="99" t="s">
        <v>102</v>
      </c>
      <c r="J47" s="100">
        <v>2.5</v>
      </c>
      <c r="K47" s="100" t="s">
        <v>109</v>
      </c>
      <c r="L47" s="100"/>
      <c r="M47" s="99" t="s">
        <v>93</v>
      </c>
      <c r="N47" s="103"/>
    </row>
    <row r="48" spans="1:14" s="102" customFormat="1" ht="9" customHeight="1" x14ac:dyDescent="0.3">
      <c r="A48" s="98">
        <v>7</v>
      </c>
      <c r="B48" s="99"/>
      <c r="C48" s="100"/>
      <c r="D48" s="100"/>
      <c r="E48" s="100"/>
      <c r="F48" s="99"/>
      <c r="G48" s="108"/>
      <c r="H48" s="101">
        <v>7</v>
      </c>
      <c r="I48" s="99" t="s">
        <v>103</v>
      </c>
      <c r="J48" s="100">
        <v>2.5</v>
      </c>
      <c r="K48" s="100" t="s">
        <v>95</v>
      </c>
      <c r="L48" s="100"/>
      <c r="M48" s="99" t="s">
        <v>93</v>
      </c>
      <c r="N48" s="103"/>
    </row>
    <row r="49" spans="1:14" s="102" customFormat="1" ht="9" customHeight="1" x14ac:dyDescent="0.3">
      <c r="A49" s="98">
        <v>8</v>
      </c>
      <c r="B49" s="99"/>
      <c r="C49" s="100"/>
      <c r="D49" s="100"/>
      <c r="E49" s="100"/>
      <c r="F49" s="99"/>
      <c r="G49" s="108"/>
      <c r="H49" s="101">
        <v>8</v>
      </c>
      <c r="I49" s="99" t="s">
        <v>104</v>
      </c>
      <c r="J49" s="100">
        <v>2.5</v>
      </c>
      <c r="K49" s="100" t="s">
        <v>110</v>
      </c>
      <c r="L49" s="100"/>
      <c r="M49" s="99" t="s">
        <v>93</v>
      </c>
      <c r="N49" s="103"/>
    </row>
    <row r="50" spans="1:14" s="102" customFormat="1" ht="9" customHeight="1" x14ac:dyDescent="0.3">
      <c r="A50" s="98">
        <v>9</v>
      </c>
      <c r="B50" s="99"/>
      <c r="C50" s="100"/>
      <c r="D50" s="100"/>
      <c r="E50" s="100"/>
      <c r="F50" s="99"/>
      <c r="G50" s="108"/>
      <c r="H50" s="101">
        <v>9</v>
      </c>
      <c r="I50" s="99" t="s">
        <v>106</v>
      </c>
      <c r="J50" s="100">
        <v>2.5</v>
      </c>
      <c r="K50" s="100" t="s">
        <v>92</v>
      </c>
      <c r="L50" s="100"/>
      <c r="M50" s="99" t="s">
        <v>93</v>
      </c>
      <c r="N50" s="109"/>
    </row>
    <row r="51" spans="1:14" s="102" customFormat="1" ht="9" customHeight="1" x14ac:dyDescent="0.3">
      <c r="A51" s="98">
        <v>10</v>
      </c>
      <c r="B51" s="99"/>
      <c r="C51" s="100"/>
      <c r="D51" s="100"/>
      <c r="E51" s="100"/>
      <c r="F51" s="99"/>
      <c r="G51" s="104"/>
      <c r="H51" s="101">
        <v>10</v>
      </c>
      <c r="I51" s="99" t="s">
        <v>107</v>
      </c>
      <c r="J51" s="100">
        <v>2.5</v>
      </c>
      <c r="K51" s="100" t="s">
        <v>92</v>
      </c>
      <c r="L51" s="100"/>
      <c r="M51" s="99" t="s">
        <v>93</v>
      </c>
      <c r="N51" s="109"/>
    </row>
    <row r="52" spans="1:14" s="102" customFormat="1" ht="9" customHeight="1" x14ac:dyDescent="0.3">
      <c r="A52" s="105">
        <v>11</v>
      </c>
      <c r="B52" s="106"/>
      <c r="C52" s="107"/>
      <c r="D52" s="107"/>
      <c r="E52" s="107"/>
      <c r="F52" s="106"/>
      <c r="G52" s="110"/>
      <c r="H52" s="101">
        <v>11</v>
      </c>
      <c r="I52" s="99" t="s">
        <v>111</v>
      </c>
      <c r="J52" s="100">
        <v>2.5</v>
      </c>
      <c r="K52" s="100" t="s">
        <v>108</v>
      </c>
      <c r="L52" s="100"/>
      <c r="M52" s="99" t="s">
        <v>93</v>
      </c>
      <c r="N52" s="109"/>
    </row>
    <row r="53" spans="1:14" s="102" customFormat="1" ht="9" customHeight="1" x14ac:dyDescent="0.3">
      <c r="A53" s="98">
        <v>12</v>
      </c>
      <c r="B53" s="99"/>
      <c r="C53" s="100"/>
      <c r="D53" s="100"/>
      <c r="E53" s="100"/>
      <c r="F53" s="99"/>
      <c r="G53" s="108"/>
      <c r="H53" s="125" t="s">
        <v>115</v>
      </c>
      <c r="I53" s="123" t="s">
        <v>118</v>
      </c>
      <c r="J53" s="124">
        <v>3</v>
      </c>
      <c r="K53" s="124"/>
      <c r="L53" s="124" t="s">
        <v>114</v>
      </c>
      <c r="M53" s="99"/>
      <c r="N53" s="109"/>
    </row>
    <row r="54" spans="1:14" s="102" customFormat="1" ht="9" customHeight="1" x14ac:dyDescent="0.3">
      <c r="A54" s="98">
        <v>13</v>
      </c>
      <c r="B54" s="99"/>
      <c r="C54" s="100"/>
      <c r="D54" s="100"/>
      <c r="E54" s="100"/>
      <c r="F54" s="99"/>
      <c r="G54" s="108"/>
      <c r="H54" s="101">
        <v>13</v>
      </c>
      <c r="I54" s="99"/>
      <c r="J54" s="100"/>
      <c r="K54" s="100"/>
      <c r="L54" s="100"/>
      <c r="M54" s="99"/>
      <c r="N54" s="109"/>
    </row>
    <row r="55" spans="1:14" s="102" customFormat="1" ht="9" customHeight="1" x14ac:dyDescent="0.3">
      <c r="A55" s="98">
        <v>14</v>
      </c>
      <c r="B55" s="99"/>
      <c r="C55" s="100"/>
      <c r="D55" s="100"/>
      <c r="E55" s="100"/>
      <c r="F55" s="99"/>
      <c r="G55" s="108"/>
      <c r="H55" s="101">
        <v>14</v>
      </c>
      <c r="I55" s="99"/>
      <c r="J55" s="100"/>
      <c r="K55" s="100"/>
      <c r="L55" s="100"/>
      <c r="M55" s="99"/>
      <c r="N55" s="109"/>
    </row>
    <row r="56" spans="1:14" s="102" customFormat="1" ht="9" customHeight="1" x14ac:dyDescent="0.3">
      <c r="A56" s="98">
        <v>15</v>
      </c>
      <c r="B56" s="99"/>
      <c r="C56" s="100"/>
      <c r="D56" s="100"/>
      <c r="E56" s="100"/>
      <c r="F56" s="99"/>
      <c r="G56" s="108"/>
      <c r="H56" s="101">
        <v>15</v>
      </c>
      <c r="I56" s="99"/>
      <c r="J56" s="100"/>
      <c r="K56" s="100"/>
      <c r="L56" s="100"/>
      <c r="M56" s="99"/>
      <c r="N56" s="109"/>
    </row>
    <row r="57" spans="1:14" s="102" customFormat="1" ht="9" customHeight="1" x14ac:dyDescent="0.3">
      <c r="A57" s="98">
        <v>16</v>
      </c>
      <c r="B57" s="99"/>
      <c r="C57" s="100"/>
      <c r="D57" s="100"/>
      <c r="E57" s="100"/>
      <c r="F57" s="99"/>
      <c r="G57" s="108"/>
      <c r="H57" s="101">
        <v>16</v>
      </c>
      <c r="I57" s="99"/>
      <c r="J57" s="100"/>
      <c r="K57" s="100"/>
      <c r="L57" s="100"/>
      <c r="M57" s="99"/>
      <c r="N57" s="103"/>
    </row>
    <row r="58" spans="1:14" s="102" customFormat="1" ht="9" customHeight="1" x14ac:dyDescent="0.3">
      <c r="A58" s="98">
        <v>17</v>
      </c>
      <c r="B58" s="99"/>
      <c r="C58" s="100"/>
      <c r="D58" s="100"/>
      <c r="E58" s="100"/>
      <c r="F58" s="99"/>
      <c r="G58" s="108"/>
      <c r="H58" s="101">
        <v>17</v>
      </c>
      <c r="I58" s="99"/>
      <c r="J58" s="100"/>
      <c r="K58" s="100"/>
      <c r="L58" s="100"/>
      <c r="M58" s="99"/>
      <c r="N58" s="109"/>
    </row>
    <row r="59" spans="1:14" s="102" customFormat="1" ht="9" customHeight="1" x14ac:dyDescent="0.3">
      <c r="A59" s="98">
        <v>18</v>
      </c>
      <c r="B59" s="99"/>
      <c r="C59" s="100"/>
      <c r="D59" s="100"/>
      <c r="E59" s="100"/>
      <c r="F59" s="99"/>
      <c r="G59" s="108"/>
      <c r="H59" s="101">
        <v>18</v>
      </c>
      <c r="I59" s="99"/>
      <c r="J59" s="100"/>
      <c r="K59" s="100"/>
      <c r="L59" s="100"/>
      <c r="M59" s="99"/>
      <c r="N59" s="109"/>
    </row>
    <row r="60" spans="1:14" s="102" customFormat="1" ht="9" customHeight="1" x14ac:dyDescent="0.3">
      <c r="A60" s="98">
        <v>19</v>
      </c>
      <c r="B60" s="99"/>
      <c r="C60" s="100"/>
      <c r="D60" s="100"/>
      <c r="E60" s="100"/>
      <c r="F60" s="99"/>
      <c r="G60" s="108"/>
      <c r="H60" s="101">
        <v>19</v>
      </c>
      <c r="I60" s="99"/>
      <c r="J60" s="100"/>
      <c r="K60" s="100"/>
      <c r="L60" s="100"/>
      <c r="M60" s="99"/>
      <c r="N60" s="109"/>
    </row>
    <row r="61" spans="1:14" s="102" customFormat="1" ht="9" customHeight="1" x14ac:dyDescent="0.3">
      <c r="A61" s="98">
        <v>20</v>
      </c>
      <c r="B61" s="99"/>
      <c r="C61" s="100"/>
      <c r="D61" s="100"/>
      <c r="E61" s="100"/>
      <c r="F61" s="99"/>
      <c r="G61" s="104"/>
      <c r="H61" s="101">
        <v>20</v>
      </c>
      <c r="I61" s="99"/>
      <c r="J61" s="100"/>
      <c r="K61" s="100"/>
      <c r="L61" s="100"/>
      <c r="M61" s="99"/>
      <c r="N61" s="103"/>
    </row>
    <row r="62" spans="1:14" s="84" customFormat="1" ht="16.5" customHeight="1" thickBot="1" x14ac:dyDescent="0.35">
      <c r="A62" s="84" t="s">
        <v>14</v>
      </c>
      <c r="C62" s="9">
        <f>+SUM(C42:C61)</f>
        <v>6</v>
      </c>
      <c r="D62" s="18">
        <v>39</v>
      </c>
      <c r="E62" s="96" t="s">
        <v>54</v>
      </c>
      <c r="H62" s="84" t="s">
        <v>14</v>
      </c>
      <c r="J62" s="97">
        <f>+SUM(J42:J61)</f>
        <v>30.5</v>
      </c>
      <c r="K62" s="18">
        <v>45</v>
      </c>
      <c r="L62" s="96" t="s">
        <v>54</v>
      </c>
    </row>
    <row r="63" spans="1:14" s="44" customFormat="1" ht="10.5" customHeight="1" x14ac:dyDescent="0.25">
      <c r="A63" s="50"/>
      <c r="B63" s="51"/>
      <c r="C63" s="52"/>
      <c r="D63" s="146" t="s">
        <v>47</v>
      </c>
      <c r="E63" s="148" t="str">
        <f>B2</f>
        <v>Thomas L. Byrne</v>
      </c>
      <c r="F63" s="148"/>
      <c r="G63" s="149" t="s">
        <v>61</v>
      </c>
      <c r="H63" s="150"/>
      <c r="I63" s="150"/>
      <c r="J63" s="150"/>
      <c r="K63" s="150"/>
      <c r="L63" s="150"/>
      <c r="M63" s="150"/>
      <c r="N63" s="151"/>
    </row>
    <row r="64" spans="1:14" s="42" customFormat="1" ht="12.75" customHeight="1" x14ac:dyDescent="0.25">
      <c r="A64" s="53"/>
      <c r="B64" s="54"/>
      <c r="C64" s="55" t="s">
        <v>40</v>
      </c>
      <c r="D64" s="147"/>
      <c r="E64" s="147" t="s">
        <v>48</v>
      </c>
      <c r="F64" s="147"/>
      <c r="G64" s="56">
        <f>6-C12</f>
        <v>1</v>
      </c>
      <c r="H64" s="57" t="s">
        <v>26</v>
      </c>
      <c r="I64" s="58"/>
      <c r="J64" s="58"/>
      <c r="K64" s="59">
        <f>G64+G65+G66+G67+G68+G69</f>
        <v>17</v>
      </c>
      <c r="L64" s="57" t="s">
        <v>65</v>
      </c>
      <c r="M64" s="20"/>
      <c r="N64" s="60"/>
    </row>
    <row r="65" spans="1:14" s="36" customFormat="1" ht="10.5" customHeight="1" x14ac:dyDescent="0.25">
      <c r="A65" s="61"/>
      <c r="B65" s="55"/>
      <c r="C65" s="55" t="s">
        <v>45</v>
      </c>
      <c r="D65" s="59" t="s">
        <v>44</v>
      </c>
      <c r="E65" s="62">
        <f>C38</f>
        <v>21</v>
      </c>
      <c r="F65" s="62" t="s">
        <v>51</v>
      </c>
      <c r="G65" s="56">
        <f>6-C17</f>
        <v>6</v>
      </c>
      <c r="H65" s="57" t="s">
        <v>27</v>
      </c>
      <c r="I65" s="20"/>
      <c r="J65" s="54"/>
      <c r="K65" s="59">
        <f>39-E66</f>
        <v>33</v>
      </c>
      <c r="L65" s="57" t="s">
        <v>30</v>
      </c>
      <c r="M65" s="19"/>
      <c r="N65" s="60"/>
    </row>
    <row r="66" spans="1:14" s="36" customFormat="1" ht="12" x14ac:dyDescent="0.25">
      <c r="A66" s="63"/>
      <c r="B66" s="55"/>
      <c r="C66" s="55" t="s">
        <v>59</v>
      </c>
      <c r="D66" s="59" t="s">
        <v>41</v>
      </c>
      <c r="E66" s="62">
        <f>C62</f>
        <v>6</v>
      </c>
      <c r="F66" s="62" t="s">
        <v>51</v>
      </c>
      <c r="G66" s="56">
        <f>6-C27</f>
        <v>0</v>
      </c>
      <c r="H66" s="57" t="s">
        <v>31</v>
      </c>
      <c r="I66" s="20"/>
      <c r="J66" s="54"/>
      <c r="K66" s="64">
        <f>45-E67+G70+36-E65-K64</f>
        <v>12.5</v>
      </c>
      <c r="L66" s="57" t="s">
        <v>77</v>
      </c>
      <c r="M66" s="20"/>
      <c r="N66" s="60"/>
    </row>
    <row r="67" spans="1:14" s="36" customFormat="1" ht="12" x14ac:dyDescent="0.25">
      <c r="A67" s="63"/>
      <c r="B67" s="55"/>
      <c r="C67" s="55" t="s">
        <v>58</v>
      </c>
      <c r="D67" s="64" t="s">
        <v>43</v>
      </c>
      <c r="E67" s="65">
        <f>+J62</f>
        <v>30.5</v>
      </c>
      <c r="F67" s="66" t="s">
        <v>51</v>
      </c>
      <c r="G67" s="56">
        <v>0</v>
      </c>
      <c r="H67" s="57" t="s">
        <v>28</v>
      </c>
      <c r="I67" s="20"/>
      <c r="J67" s="54"/>
      <c r="K67" s="59">
        <f>K64+K65+K66</f>
        <v>62.5</v>
      </c>
      <c r="L67" s="57" t="s">
        <v>60</v>
      </c>
      <c r="M67" s="20"/>
      <c r="N67" s="60"/>
    </row>
    <row r="68" spans="1:14" s="36" customFormat="1" ht="12" x14ac:dyDescent="0.25">
      <c r="A68" s="63"/>
      <c r="B68" s="55"/>
      <c r="C68" s="55" t="s">
        <v>46</v>
      </c>
      <c r="D68" s="59" t="s">
        <v>42</v>
      </c>
      <c r="E68" s="62">
        <f>E65+E66+E67</f>
        <v>57.5</v>
      </c>
      <c r="F68" s="62" t="s">
        <v>51</v>
      </c>
      <c r="G68" s="56">
        <f>6-C32</f>
        <v>6</v>
      </c>
      <c r="H68" s="57" t="s">
        <v>29</v>
      </c>
      <c r="I68" s="20"/>
      <c r="J68" s="54"/>
      <c r="K68" s="67"/>
      <c r="L68" s="57"/>
      <c r="M68" s="20"/>
      <c r="N68" s="60"/>
    </row>
    <row r="69" spans="1:14" s="36" customFormat="1" ht="12" x14ac:dyDescent="0.25">
      <c r="A69" s="63"/>
      <c r="B69" s="55"/>
      <c r="C69" s="55"/>
      <c r="D69" s="59"/>
      <c r="E69" s="62"/>
      <c r="F69" s="62"/>
      <c r="G69" s="56">
        <f>9-C37</f>
        <v>4</v>
      </c>
      <c r="H69" s="57" t="s">
        <v>36</v>
      </c>
      <c r="I69" s="20"/>
      <c r="J69" s="54"/>
      <c r="K69" s="59"/>
      <c r="L69" s="57"/>
      <c r="M69" s="54"/>
      <c r="N69" s="60"/>
    </row>
    <row r="70" spans="1:14" s="42" customFormat="1" ht="12.6" thickBot="1" x14ac:dyDescent="0.3">
      <c r="A70" s="92"/>
      <c r="B70" s="68"/>
      <c r="C70" s="68"/>
      <c r="D70" s="69"/>
      <c r="E70" s="69"/>
      <c r="F70" s="68"/>
      <c r="G70" s="70">
        <v>0</v>
      </c>
      <c r="H70" s="71" t="s">
        <v>66</v>
      </c>
      <c r="I70" s="68"/>
      <c r="J70" s="68"/>
      <c r="K70" s="68"/>
      <c r="L70" s="68"/>
      <c r="M70" s="68"/>
      <c r="N70" s="72"/>
    </row>
    <row r="71" spans="1:14" s="2" customFormat="1" ht="15.6" x14ac:dyDescent="0.3">
      <c r="C71" s="10"/>
      <c r="J71" s="91" t="s">
        <v>53</v>
      </c>
    </row>
    <row r="72" spans="1:14" s="2" customFormat="1" x14ac:dyDescent="0.3">
      <c r="A72" s="112" t="s">
        <v>79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4"/>
    </row>
    <row r="73" spans="1:14" s="2" customFormat="1" x14ac:dyDescent="0.3">
      <c r="A73" s="115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7"/>
    </row>
    <row r="74" spans="1:14" s="2" customFormat="1" x14ac:dyDescent="0.3">
      <c r="A74" s="115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7"/>
    </row>
    <row r="75" spans="1:14" s="2" customFormat="1" x14ac:dyDescent="0.3">
      <c r="A75" s="115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7"/>
    </row>
    <row r="76" spans="1:14" s="2" customFormat="1" x14ac:dyDescent="0.3">
      <c r="A76" s="115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7"/>
    </row>
    <row r="77" spans="1:14" s="2" customFormat="1" x14ac:dyDescent="0.3">
      <c r="A77" s="115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7"/>
    </row>
    <row r="78" spans="1:14" s="2" customFormat="1" x14ac:dyDescent="0.3">
      <c r="A78" s="115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7"/>
    </row>
    <row r="79" spans="1:14" s="2" customFormat="1" x14ac:dyDescent="0.3">
      <c r="A79" s="115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7"/>
    </row>
    <row r="80" spans="1:14" s="2" customFormat="1" x14ac:dyDescent="0.3">
      <c r="A80" s="118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20"/>
    </row>
    <row r="81" spans="1:14" s="2" customFormat="1" x14ac:dyDescent="0.3">
      <c r="A81"/>
      <c r="B81"/>
      <c r="C81"/>
      <c r="D81" s="1"/>
      <c r="E81" s="1"/>
      <c r="F81"/>
      <c r="G81"/>
      <c r="H81"/>
      <c r="I81"/>
      <c r="J81"/>
      <c r="K81"/>
      <c r="L81"/>
      <c r="M81"/>
      <c r="N81"/>
    </row>
  </sheetData>
  <mergeCells count="29">
    <mergeCell ref="H34:N34"/>
    <mergeCell ref="F7:G7"/>
    <mergeCell ref="A7:E7"/>
    <mergeCell ref="F6:G6"/>
    <mergeCell ref="D63:D64"/>
    <mergeCell ref="E64:F64"/>
    <mergeCell ref="E63:F63"/>
    <mergeCell ref="G63:N63"/>
    <mergeCell ref="I7:J7"/>
    <mergeCell ref="L7:M7"/>
    <mergeCell ref="L6:M6"/>
    <mergeCell ref="I6:J6"/>
    <mergeCell ref="H9:N9"/>
    <mergeCell ref="H14:N14"/>
    <mergeCell ref="H19:N19"/>
    <mergeCell ref="H24:N24"/>
    <mergeCell ref="H29:N29"/>
    <mergeCell ref="L5:M5"/>
    <mergeCell ref="I1:J1"/>
    <mergeCell ref="I2:J2"/>
    <mergeCell ref="I3:J3"/>
    <mergeCell ref="I5:J5"/>
    <mergeCell ref="I4:J4"/>
    <mergeCell ref="B2:D2"/>
    <mergeCell ref="L1:M1"/>
    <mergeCell ref="L2:M2"/>
    <mergeCell ref="L3:M3"/>
    <mergeCell ref="L4:M4"/>
    <mergeCell ref="G2:H2"/>
  </mergeCells>
  <printOptions horizontalCentered="1"/>
  <pageMargins left="0.23958333333333301" right="0.26041666666666702" top="0.25" bottom="0.25" header="0.05" footer="0.3"/>
  <pageSetup scale="71" orientation="portrait" r:id="rId1"/>
  <headerFooter differentOddEven="1" differentFirst="1">
    <oddHeader>&amp;Rpg &amp;P</oddHeader>
    <oddFooter>&amp;L&amp;Z&amp;F&amp;R&amp;D</oddFooter>
    <evenHeader>&amp;Rpage &amp;P</evenHeader>
  </headerFooter>
  <rowBreaks count="1" manualBreakCount="1">
    <brk id="7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Robin Ambrozy</cp:lastModifiedBy>
  <cp:lastPrinted>2012-09-28T20:09:14Z</cp:lastPrinted>
  <dcterms:created xsi:type="dcterms:W3CDTF">2011-04-11T21:38:01Z</dcterms:created>
  <dcterms:modified xsi:type="dcterms:W3CDTF">2012-09-28T20:29:11Z</dcterms:modified>
</cp:coreProperties>
</file>