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ITU\Stage\Mr_Andry\FACTURE MAISON ETAGE ANALAIVA\"/>
    </mc:Choice>
  </mc:AlternateContent>
  <xr:revisionPtr revIDLastSave="0" documentId="13_ncr:1_{E154155D-E37F-48D6-9169-7DDF3D67FB0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de" sheetId="1" r:id="rId1"/>
    <sheet name="FACT 1" sheetId="2" r:id="rId2"/>
    <sheet name="FACT 2" sheetId="3" r:id="rId3"/>
    <sheet name="FACT 3" sheetId="4" r:id="rId4"/>
    <sheet name="FACT 4" sheetId="5" r:id="rId5"/>
    <sheet name="PIECES JUSTIFICATIVES 1" sheetId="16" r:id="rId6"/>
    <sheet name="PIECES JUSTIFICATIVES 2" sheetId="19" r:id="rId7"/>
    <sheet name="PIECES JUSTIFICATIVES 3" sheetId="20" r:id="rId8"/>
    <sheet name="PIECES JUSTIFICATIVES 4" sheetId="2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5" l="1"/>
  <c r="D29" i="5"/>
  <c r="D37" i="5"/>
  <c r="D24" i="4"/>
  <c r="D40" i="4"/>
  <c r="D44" i="4"/>
  <c r="D17" i="3"/>
  <c r="D25" i="3"/>
  <c r="D30" i="3"/>
  <c r="D14" i="2"/>
  <c r="D23" i="2"/>
  <c r="D32" i="2"/>
  <c r="D13" i="21" l="1"/>
  <c r="D15" i="20"/>
  <c r="D27" i="19" l="1"/>
  <c r="D36" i="16"/>
  <c r="D14" i="5" l="1"/>
  <c r="D39" i="5" s="1"/>
  <c r="D15" i="4"/>
  <c r="D46" i="4" s="1"/>
  <c r="D12" i="3"/>
  <c r="D33" i="3" s="1"/>
  <c r="D10" i="2"/>
  <c r="D34" i="2" s="1"/>
  <c r="A157" i="1" l="1"/>
  <c r="A156" i="1"/>
  <c r="A155" i="1"/>
  <c r="A154" i="1"/>
  <c r="A153" i="1"/>
  <c r="A152" i="1"/>
  <c r="A151" i="1"/>
  <c r="A150" i="1"/>
  <c r="A149" i="1"/>
  <c r="A148" i="1"/>
  <c r="A147" i="1"/>
  <c r="A146" i="1"/>
  <c r="A145" i="1"/>
  <c r="F140" i="1"/>
  <c r="F139" i="1"/>
  <c r="F138" i="1"/>
  <c r="F137" i="1"/>
  <c r="F136" i="1"/>
  <c r="F130" i="1"/>
  <c r="F129" i="1"/>
  <c r="F131" i="1" s="1"/>
  <c r="F156" i="1" s="1"/>
  <c r="F128" i="1"/>
  <c r="F122" i="1"/>
  <c r="F121" i="1"/>
  <c r="F120" i="1"/>
  <c r="F119" i="1"/>
  <c r="F118" i="1"/>
  <c r="F117" i="1"/>
  <c r="F107" i="1"/>
  <c r="F106" i="1"/>
  <c r="F105" i="1"/>
  <c r="F104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0" i="1"/>
  <c r="F79" i="1"/>
  <c r="F78" i="1"/>
  <c r="F77" i="1"/>
  <c r="F76" i="1"/>
  <c r="F75" i="1"/>
  <c r="F69" i="1"/>
  <c r="F68" i="1"/>
  <c r="F67" i="1"/>
  <c r="F66" i="1"/>
  <c r="F65" i="1"/>
  <c r="F64" i="1"/>
  <c r="F63" i="1"/>
  <c r="F62" i="1"/>
  <c r="F56" i="1"/>
  <c r="F55" i="1"/>
  <c r="F54" i="1"/>
  <c r="F53" i="1"/>
  <c r="F52" i="1"/>
  <c r="F46" i="1"/>
  <c r="F45" i="1"/>
  <c r="F36" i="1"/>
  <c r="F35" i="1"/>
  <c r="F34" i="1"/>
  <c r="E33" i="1"/>
  <c r="D33" i="1"/>
  <c r="E32" i="1"/>
  <c r="D32" i="1"/>
  <c r="F32" i="1" s="1"/>
  <c r="E31" i="1"/>
  <c r="F31" i="1" s="1"/>
  <c r="F25" i="1"/>
  <c r="F24" i="1"/>
  <c r="F23" i="1"/>
  <c r="D23" i="1"/>
  <c r="F22" i="1"/>
  <c r="F21" i="1"/>
  <c r="F20" i="1"/>
  <c r="F19" i="1"/>
  <c r="F13" i="1"/>
  <c r="F14" i="1" s="1"/>
  <c r="F146" i="1" s="1"/>
  <c r="F7" i="1"/>
  <c r="F8" i="1" s="1"/>
  <c r="F145" i="1" s="1"/>
  <c r="F81" i="1" l="1"/>
  <c r="F152" i="1" s="1"/>
  <c r="F99" i="1"/>
  <c r="F153" i="1" s="1"/>
  <c r="F108" i="1"/>
  <c r="F154" i="1" s="1"/>
  <c r="F123" i="1"/>
  <c r="F155" i="1" s="1"/>
  <c r="F26" i="1"/>
  <c r="F147" i="1" s="1"/>
  <c r="F33" i="1"/>
  <c r="F37" i="1" s="1"/>
  <c r="F148" i="1" s="1"/>
  <c r="F57" i="1"/>
  <c r="F150" i="1" s="1"/>
  <c r="F70" i="1"/>
  <c r="F151" i="1" s="1"/>
  <c r="F47" i="1"/>
  <c r="F149" i="1" s="1"/>
  <c r="F141" i="1"/>
  <c r="F157" i="1" s="1"/>
  <c r="F159" i="1" l="1"/>
</calcChain>
</file>

<file path=xl/sharedStrings.xml><?xml version="1.0" encoding="utf-8"?>
<sst xmlns="http://schemas.openxmlformats.org/spreadsheetml/2006/main" count="621" uniqueCount="295">
  <si>
    <t>BORDEREAU DE DETAIL ESTIMATIF</t>
  </si>
  <si>
    <t>CONSTRUCTION D'UN BATIMENT AVEC UN ETAGE A ANALAIVA</t>
  </si>
  <si>
    <t>SERIE N° 1 : INSTALLATION</t>
  </si>
  <si>
    <t>N° DE PRIX</t>
  </si>
  <si>
    <t>DESIGNATION DES TRAVAUX</t>
  </si>
  <si>
    <t>U</t>
  </si>
  <si>
    <t>QUANTITE</t>
  </si>
  <si>
    <t>PU (Ar.)</t>
  </si>
  <si>
    <t>MONTANT</t>
  </si>
  <si>
    <t>I-1</t>
  </si>
  <si>
    <t>Installation et repli de chantier</t>
  </si>
  <si>
    <t>Fft</t>
  </si>
  <si>
    <t>TOTAL INSTALLATION</t>
  </si>
  <si>
    <t>SERIE N° 2 : TERRASSEMENT</t>
  </si>
  <si>
    <t>II-1</t>
  </si>
  <si>
    <t>Fouille en rigole, en terrain meuble de toute nature</t>
  </si>
  <si>
    <t>m3</t>
  </si>
  <si>
    <t>TOTAL TERRASSEMENT</t>
  </si>
  <si>
    <t xml:space="preserve">SERIE N° 3 : BETONS ET MACONNERIES EN INFRASTRUCTURE </t>
  </si>
  <si>
    <t>III-1</t>
  </si>
  <si>
    <r>
      <t>Fourniture et mise en œuvre du béton de proprété dosé à 150kg/m</t>
    </r>
    <r>
      <rPr>
        <vertAlign val="superscript"/>
        <sz val="11"/>
        <rFont val="Arial Narrow"/>
        <family val="2"/>
      </rPr>
      <t>3</t>
    </r>
    <r>
      <rPr>
        <sz val="11"/>
        <rFont val="Arial Narrow"/>
        <family val="2"/>
      </rPr>
      <t xml:space="preserve"> de CEM I 42,5 d'épaisseur 0.05 m des semelles filantes</t>
    </r>
  </si>
  <si>
    <t>III-2</t>
  </si>
  <si>
    <t>Fourniture et mise en œuvre d'hérissonnage en pierre sèche d'épaisseur de 0,15 m</t>
  </si>
  <si>
    <t>III-3</t>
  </si>
  <si>
    <t>Fourniture et mise en œuvre du béton dosé à 300kg/m3 de CEM I 42,5 d'épaisseur de 0,08 m pour dallage</t>
  </si>
  <si>
    <t>III-4</t>
  </si>
  <si>
    <t xml:space="preserve">Fourniture et mise en œuvre du béton armé dosé à 350kg/m3 de CEM I 42,5 pour les semelles isolées et les attentes poteaux </t>
  </si>
  <si>
    <t>III-5</t>
  </si>
  <si>
    <t>Acier pour armatures du béton ci-dessus de tout diamètre, y compris coupe, façonnage, ligature et toutes sujétions</t>
  </si>
  <si>
    <t>kg</t>
  </si>
  <si>
    <t>III-6</t>
  </si>
  <si>
    <t>Fourniture et mise en oeuvre de coffrage en bois ordinaire</t>
  </si>
  <si>
    <t>m2</t>
  </si>
  <si>
    <t>III-7</t>
  </si>
  <si>
    <t>Fourniture et mise en œuvre de maçonnerie de moellons hourdées au mortier de ciment dosé à 300kg/m3 pour la fondation</t>
  </si>
  <si>
    <t xml:space="preserve">TOTAL BETONS ET MACONNERIES EN INFRASTRUCTURE </t>
  </si>
  <si>
    <t>SERIE N° 4 : BETONS ET MACONNERIES EN SUPERSTRUCTURE</t>
  </si>
  <si>
    <t>IV-1</t>
  </si>
  <si>
    <t xml:space="preserve">Fourniture et mise en œuvre du béton armé dosé à 350kg/m3 de CEM I 42,5 pour les poteaux, poutres, dalles, linteaux, auvent, appuis de baie,  chaînages, cheneaux et escalier </t>
  </si>
  <si>
    <t>IV-2</t>
  </si>
  <si>
    <t>IV-3</t>
  </si>
  <si>
    <t>IV-4</t>
  </si>
  <si>
    <t xml:space="preserve">Fourniture et mise en oeuvre de maçonnerie de parpaing de 20*20*40 hourdée au mortier de ciment dosé à 300 kg/m3               </t>
  </si>
  <si>
    <t>IV-5</t>
  </si>
  <si>
    <t xml:space="preserve">Fourniture et mise en oeuvre de maçonnerie de parpaing de 10*20*40 hourdée au mortier de ciment dosé à 300 kg/m3                </t>
  </si>
  <si>
    <t>IV-6</t>
  </si>
  <si>
    <t>Fourniture et pose de brique de verre y compris toutes sujétions</t>
  </si>
  <si>
    <t>TOTAL BETONS ET MACONNERIES EN SUPERSTRUCTURE</t>
  </si>
  <si>
    <t>SERIE N° 5: ENDUIT</t>
  </si>
  <si>
    <t>V-1</t>
  </si>
  <si>
    <t>Enduit ordinaire au mortier de ciment dosé à 300kg/m3 d'épaisseur de 0,015 m pour les murs, les plafonds et les faces vues du béton</t>
  </si>
  <si>
    <t>V-2</t>
  </si>
  <si>
    <t>Fournture et mise en œuvre d'enduit étanche au mortier de ciment dosé à 400kg/m3 pour le cheneau</t>
  </si>
  <si>
    <t>TOTAL ENDUIT</t>
  </si>
  <si>
    <t>SERIE N° 6: REVETEMENT</t>
  </si>
  <si>
    <t>VI-1</t>
  </si>
  <si>
    <t>Fourniture et pose des carreaux muraux de 20 x 30, h=1,20 m, y compris coupe</t>
  </si>
  <si>
    <t>VI-2</t>
  </si>
  <si>
    <t>Fourniture et pose des carreaux sols de 30 x 30 y compris coupe et chape au mortier de pose</t>
  </si>
  <si>
    <t>VI-3</t>
  </si>
  <si>
    <t>Fourniture et pose de plinthe en carreaux 30*30, y compris coupe</t>
  </si>
  <si>
    <t>ml</t>
  </si>
  <si>
    <t>VI-4</t>
  </si>
  <si>
    <t>Fourniture et pose des carreaux sols de 30 x 30 pour veranda y compris coupe et chape au mortier de pose</t>
  </si>
  <si>
    <t>VI-5</t>
  </si>
  <si>
    <t xml:space="preserve">Fourniture et pose des carreaux de faÏence 15 x 15 pour paillasse y compris coupe </t>
  </si>
  <si>
    <t>TOTAL REVETEMENT</t>
  </si>
  <si>
    <t xml:space="preserve">SERIE N° 7: CHARPENTE - COUVERTURE - PLAFONNAGE </t>
  </si>
  <si>
    <t>VII-1</t>
  </si>
  <si>
    <t xml:space="preserve">Charpente en bois dur pour des pannes, solives et entretoises  y compris fixation et toutes sujétions de pose </t>
  </si>
  <si>
    <t>VII-2</t>
  </si>
  <si>
    <t>Fourniture et pose de couverture en tôle Galvabac  50/100 éme y compris coupe, fixation et toutes sujétions de pose.</t>
  </si>
  <si>
    <t>VII-3</t>
  </si>
  <si>
    <t>Fourniture et pose de faîtière en TPG de 5/10ème d'épaisseur, fixation et toutes sujétions de pose.</t>
  </si>
  <si>
    <t>VII-4</t>
  </si>
  <si>
    <t>Fourniture et pose de plafonnage en volige pin de 15x90, y compris toutes accèssoires de pose</t>
  </si>
  <si>
    <t>VII-5</t>
  </si>
  <si>
    <t>Fourniture et pose de gorge en pin</t>
  </si>
  <si>
    <t>VII-6</t>
  </si>
  <si>
    <t>Fourniture et pose de parkex, y compris toutes accessoires de pose</t>
  </si>
  <si>
    <t>VII-7</t>
  </si>
  <si>
    <t>Fourniture et pose de plinthe en bois ordinaire</t>
  </si>
  <si>
    <t>VII-8</t>
  </si>
  <si>
    <t>Descente d'eau pluviale en PVC 100</t>
  </si>
  <si>
    <t xml:space="preserve">TOTAL CHARPENTE - COUVERTURE - PLAFONNAGE </t>
  </si>
  <si>
    <t>SERIE N° 8: MENUISERIE BOIS</t>
  </si>
  <si>
    <t>VIII-1</t>
  </si>
  <si>
    <t>Fourniture et pose de porte de communication avec bâtis en bois dur  à un vantail de dimension de (90 x 210)</t>
  </si>
  <si>
    <t>VIII-2</t>
  </si>
  <si>
    <t>Fourniture et pose de porte de communication avec bâtis en bois dur  à un vantail de dimension de( 80 x 210)</t>
  </si>
  <si>
    <t>VIII-3</t>
  </si>
  <si>
    <t>Fourniture et pose de porte isoplane avec bâtis  à un vantail de dimension de (70 x 210)</t>
  </si>
  <si>
    <t>VIII-4</t>
  </si>
  <si>
    <t>Fourniture et pose des fenêtres à chassis vitré avec bâtis à deux vantaux en bois dur de dimension de (120 x 120)</t>
  </si>
  <si>
    <t>VIII-5</t>
  </si>
  <si>
    <t>Fourniture et pose des fenêtres à chassis vitré avec bâtis à deux vantaux en bois dur de dimension de (90 x 120)</t>
  </si>
  <si>
    <t>VIII-6</t>
  </si>
  <si>
    <t>Fourniture et pose de naco vitré avec bâtis en aluminium de dimension de (50 x 50)</t>
  </si>
  <si>
    <t>TOTAL MENUISERIE BOIS</t>
  </si>
  <si>
    <t>SERIE N° 9: MENUISERIE METALLIQUE</t>
  </si>
  <si>
    <t>IX-1</t>
  </si>
  <si>
    <t>Fourniture et pose de garde corps métallique pour le veranda et l'escalier, y compris toutes accessoires de pose</t>
  </si>
  <si>
    <t>IX-2</t>
  </si>
  <si>
    <t>Fourniture et pose de porte métallique à deux vantaux de dim. de (1400x2100), y compris toutes accessoires de pose</t>
  </si>
  <si>
    <t>IX-3</t>
  </si>
  <si>
    <t>Fourniture et pose de grille métallique intérieure à deux vantaux de dim. de (1400x2100), y compris toutes accessoires de pose</t>
  </si>
  <si>
    <t>IX-4</t>
  </si>
  <si>
    <t>Fourniture et pose de porte métallique à deux vantaux de dim. de (1200x2100), y compris toutes accessoires de pose</t>
  </si>
  <si>
    <t>IX-5</t>
  </si>
  <si>
    <t>Fourniture et pose de grille métallique intérieure à deux vantaux de dim. de (1200x2100), y compris toutes accessoires de pose</t>
  </si>
  <si>
    <t>IX-6</t>
  </si>
  <si>
    <t>Fourniture et pose de porte métallique à deux vantaux de dimension de (900x2100), y compris toutes accèssoires de pose</t>
  </si>
  <si>
    <t>IX-7</t>
  </si>
  <si>
    <t>Fourniture et pose de porte métallique à un vantail de dimension de (900x2100), y compris toutes accèssoires de pose</t>
  </si>
  <si>
    <t>IX-8</t>
  </si>
  <si>
    <t>Fourniture et pose de grille métallique intérieure à un vantail de dimension de (900x2100), y compris toutes accèssoires de pose</t>
  </si>
  <si>
    <t>IX-9</t>
  </si>
  <si>
    <t>Fourniture et pose de fenêtre métallique à deux vantaux avec grille de protection intérieure en fer 10 de dim. de (1200 x 1200)</t>
  </si>
  <si>
    <t>IX-10</t>
  </si>
  <si>
    <t>Fourniture et pose de fenêtre métallique à deux vantaux avec grille de protection intérieure en fer 10 de dim. de (900 x 1200)</t>
  </si>
  <si>
    <t>IX-11</t>
  </si>
  <si>
    <t>Fourniture et pose de grille de protection d'un chassis vitré de dimension de (1200 x 1200)</t>
  </si>
  <si>
    <t>IX-12</t>
  </si>
  <si>
    <t>Fourniture et pose de grille de protection d'un chassis vitré de dimension de (900 x 1200)</t>
  </si>
  <si>
    <t>IX-13</t>
  </si>
  <si>
    <t>Fourniture et pose de grille de protection pour naco de dimension de (500 x 500)</t>
  </si>
  <si>
    <t>TOTAL MENUISERIE METALLIQUE</t>
  </si>
  <si>
    <t>SERIE N° 10: PEINTURE ET VITRERIE</t>
  </si>
  <si>
    <t>X-1</t>
  </si>
  <si>
    <t>Peinture à l'eau plastique extérieure de type Valnyl ou Torgapint lavable en deux couches</t>
  </si>
  <si>
    <t>X-2</t>
  </si>
  <si>
    <t>Peinture à l'eau plastique intérieure de type Valnyl ou Torgapint lavable en deux couches</t>
  </si>
  <si>
    <t>X-3</t>
  </si>
  <si>
    <t>Peinture à l'huile glycérophtalique en deux couches avec toutes sujétions d'exécution pour ouvrages métalliques,bois et plafond</t>
  </si>
  <si>
    <t>X-4</t>
  </si>
  <si>
    <t xml:space="preserve">Fourniture et pose vitre démi-double posé sous paraclose en bois soigneusement calfeutre pour les portes, les fenêtres </t>
  </si>
  <si>
    <t>TOTAL PEINTURE ET VITRERIE</t>
  </si>
  <si>
    <t>SERIE N° 11: PLOMBERIE SANITAIRE</t>
  </si>
  <si>
    <t>XI-1</t>
  </si>
  <si>
    <t>Tuyauterie d'alimentation d'eau en PPR et d'évacuation en PVC de toute diamètre y compris accessoires</t>
  </si>
  <si>
    <t>XI-2</t>
  </si>
  <si>
    <t>Fourniture et pose WC en porcelaine à l'anglaise y compris accèssoires</t>
  </si>
  <si>
    <t>XI-3</t>
  </si>
  <si>
    <t>Douche en Italiènne, y compris accèssoires et toutes sujétios de montage</t>
  </si>
  <si>
    <t>XI-4</t>
  </si>
  <si>
    <t>Fourniture et pose d'un évier y compris accessoires</t>
  </si>
  <si>
    <t>XI-5</t>
  </si>
  <si>
    <t>Fourniture et pose de lavabo en porcelaine y compris accèssoires</t>
  </si>
  <si>
    <t>XI-6</t>
  </si>
  <si>
    <t>Fourniture et pose de lave main en porcelaine y compris accèssoires</t>
  </si>
  <si>
    <t>TOTAL PLOMBERIE SANITAIRE</t>
  </si>
  <si>
    <t>SERIE N° 12: ASSAINISSEMENT</t>
  </si>
  <si>
    <t>XII-1</t>
  </si>
  <si>
    <t>Canalisation d'évacuation en PVC 100 y compris raccordement et fixation</t>
  </si>
  <si>
    <t>XII-2</t>
  </si>
  <si>
    <t>Mise en œuvre puisard absorbant</t>
  </si>
  <si>
    <t>XII-3</t>
  </si>
  <si>
    <t>Fosse septique en béton armé pour 15 personnes</t>
  </si>
  <si>
    <t>TOTAL ASSAINISSEMENT</t>
  </si>
  <si>
    <t>SERIE N° 13: ELECTRICITE</t>
  </si>
  <si>
    <t>XIII-1</t>
  </si>
  <si>
    <t>Câblage apparent en fil VGV 3*2,5 mm2 pour tout le réseau électrique y compris accessoires de pose</t>
  </si>
  <si>
    <t>XIII-2</t>
  </si>
  <si>
    <t>Installation d'un point lumineux à simple allumage y compris accessoires</t>
  </si>
  <si>
    <t>XIII-3</t>
  </si>
  <si>
    <t>Installation d'un point lumineux à allumage va et vient y compris accessoires</t>
  </si>
  <si>
    <t>XIII-4</t>
  </si>
  <si>
    <t>Installation d'une prise de courant 2P+T encastrée y compris accessoires</t>
  </si>
  <si>
    <t>XIII-5</t>
  </si>
  <si>
    <t>Hublot étanche pour éclairage extérieur</t>
  </si>
  <si>
    <t>TOTAL ELECTRICITE</t>
  </si>
  <si>
    <t>RECAPITULATION</t>
  </si>
  <si>
    <t>TOTAL GENERAL</t>
  </si>
  <si>
    <r>
      <t>Arrêté le présent bordereau de détail quantitatif et estimatif à la somme de</t>
    </r>
    <r>
      <rPr>
        <b/>
        <sz val="11"/>
        <rFont val="Arial Narrow"/>
        <family val="2"/>
      </rPr>
      <t xml:space="preserve"> "DEUX CENT SEIZE MILLIONS DEUX CENT SIX MILLE TROIS CENT VINGT CINQ ARIARY " (Ar. 216 206 325)</t>
    </r>
  </si>
  <si>
    <t>FORMULAIRE 1</t>
  </si>
  <si>
    <t>Pays: Madagascar</t>
  </si>
  <si>
    <t>SPECIFICATIONS DES RUBRIQUES DE DEPENSES</t>
  </si>
  <si>
    <t>FINANCEMENTS</t>
  </si>
  <si>
    <t>TOTAL</t>
  </si>
  <si>
    <t>INSTALLATION</t>
  </si>
  <si>
    <t>Installation de chantier et repli de chantier</t>
  </si>
  <si>
    <t>Sous total</t>
  </si>
  <si>
    <t>TERRASSEMENT</t>
  </si>
  <si>
    <t xml:space="preserve">BETONS ET MACONNERIES EN INFRASTRUCTURE </t>
  </si>
  <si>
    <t xml:space="preserve">BETONS ET MACONNERIES EN SUPERSTRUCTURE </t>
  </si>
  <si>
    <t>TOTAL TRANCHE N°01</t>
  </si>
  <si>
    <t>en ARIARY</t>
  </si>
  <si>
    <t xml:space="preserve">                                         MADAGASCAR</t>
  </si>
  <si>
    <t xml:space="preserve">Fourniture et pose de claustras </t>
  </si>
  <si>
    <t>ENDUIT</t>
  </si>
  <si>
    <t>CHARPENTE ET COUVERTURE</t>
  </si>
  <si>
    <t>TOTAL TRANCHE N°02</t>
  </si>
  <si>
    <t>REVETEMENT</t>
  </si>
  <si>
    <t>MENUISERIE BOIS</t>
  </si>
  <si>
    <t>TOTAL TRANCHE N°03</t>
  </si>
  <si>
    <t>MENUISERIE METALLIQUE</t>
  </si>
  <si>
    <t>PEINTURE ET VITRERIE</t>
  </si>
  <si>
    <t>TOTAL TRANCHE N°04</t>
  </si>
  <si>
    <t>PLOMBERIE SANITAIRE</t>
  </si>
  <si>
    <t>ASSAINISSEMENT</t>
  </si>
  <si>
    <t>ELECTRICITE</t>
  </si>
  <si>
    <t>COMPTE RENDU DE CONSTRUCTION D'UN BATIMENT AVEC UN ETAGE A ANALAIVA</t>
  </si>
  <si>
    <t>Fourniture et pose de porte isoplane avec bâtis  à un vantail de dim.de (70 x 210)</t>
  </si>
  <si>
    <t>Fourniture et pose de naco vitré avec bâtis en aluminium de dim.de (50 x 50)</t>
  </si>
  <si>
    <t>Peinture à l'eau plastique intérieure de type Torgapint lavable en deux couches</t>
  </si>
  <si>
    <t>DATE</t>
  </si>
  <si>
    <t>LISTE DES PIECES JUSTIFICATIVES POUR CHAQUE TRAVAUX</t>
  </si>
  <si>
    <t>N°</t>
  </si>
  <si>
    <t>TYPE DOCUMENT ET NUMERO</t>
  </si>
  <si>
    <t>MONTANT            (en Ariary)</t>
  </si>
  <si>
    <t>DESCRIPTION BIEN/SERVICE</t>
  </si>
  <si>
    <t xml:space="preserve">Facture N° </t>
  </si>
  <si>
    <t>Facture</t>
  </si>
  <si>
    <t>Frais de transport des fers</t>
  </si>
  <si>
    <t>Fourniture,transport de gravillon 5/25  de 15 m3</t>
  </si>
  <si>
    <t>CONSTRUCTION D'UN BATIMENT A UN ETAGE A ANALAIVA MORONDAVA</t>
  </si>
  <si>
    <t>160 sacs de ciment CPJ 55 Holcim</t>
  </si>
  <si>
    <t>151 sacs de ciment CPJ 55 Holcim</t>
  </si>
  <si>
    <t>Frais de transport de 160 sacs de ciment</t>
  </si>
  <si>
    <t>Frais de transport de 151 sacs de ciment</t>
  </si>
  <si>
    <t>Fourniture,transport de sable de rivière de 24 m3</t>
  </si>
  <si>
    <t>Fourniture,transport de sable de rivière de 17,27 m3</t>
  </si>
  <si>
    <t>Fourniture,transport de gravillon 5/25  de 18 m3</t>
  </si>
  <si>
    <t>Fourniture et transport de tout venant de 5 m3 et de caillasse de 17 m3</t>
  </si>
  <si>
    <t>Fourniture,transport de blocage de 12 m3</t>
  </si>
  <si>
    <t>Fourniture de 2700 pièces de moellon 20*20*20</t>
  </si>
  <si>
    <t>452 barres de fer 6; 357 barres de fer 8; 147 barres de fer 10; 109 barres de fer 12 et 85 kg de fil récuit</t>
  </si>
  <si>
    <t>750 pièces de bois rond de 4,00m et  850 pièces de planche pin de 4,00 m</t>
  </si>
  <si>
    <t>Frais de transport des bois rond et des planches</t>
  </si>
  <si>
    <t>pointes 60 et 100</t>
  </si>
  <si>
    <t>168 pièces de briques de verre</t>
  </si>
  <si>
    <t>Frais de transport de briques de verre</t>
  </si>
  <si>
    <t>140 sacs de ciment CPJ 55 Holcim</t>
  </si>
  <si>
    <t>Frais de transport de 140 sacs de ciment</t>
  </si>
  <si>
    <t>152 sacs de ciment CPJ 55 Holcim</t>
  </si>
  <si>
    <t>Frais de transport de 152 sacs de ciment</t>
  </si>
  <si>
    <t>Fourniture,transport de sable de rivière de 30 m3</t>
  </si>
  <si>
    <t>Fourniture,transport de sable de rivière de 27 m3</t>
  </si>
  <si>
    <t>Achat des carreaux (20*30), (30*30) et (15*15)</t>
  </si>
  <si>
    <t>Frais de transport des carreaux</t>
  </si>
  <si>
    <t>45 pièces de madriers (7*17) de 4,00m;  75 pièces de madriers (5*15) de 4,00met  20 pièces de bois carré (6*6) de 4,00 m</t>
  </si>
  <si>
    <t>Achat des tôles et des faîtières avec accessoires</t>
  </si>
  <si>
    <t>Frais de transport de tôles</t>
  </si>
  <si>
    <t xml:space="preserve">Main d'œuvre de construction  d'un batîment avec un étage au niveau de toiture </t>
  </si>
  <si>
    <t>Main d'œuvre de construction  d'un batîment avec un étage au niveau de fondation et d'élévation des murs en parpaing</t>
  </si>
  <si>
    <t>Main d'œuvre de construction  d'un batîment avec un étage au niveau de fintion des enduits, plafonnage, parkex et menuiserie bois</t>
  </si>
  <si>
    <t>Achat des pointes</t>
  </si>
  <si>
    <t>Achat des voliges et de parkex avec accessoires</t>
  </si>
  <si>
    <t>Menuiseries bois (portes et fenêtres)</t>
  </si>
  <si>
    <t>Frais de transport de menuiseries bois (portes et fenêtres)</t>
  </si>
  <si>
    <t>Menuiseries métalliques</t>
  </si>
  <si>
    <t>Frais de transport de menuiseries métalliques et de peinture</t>
  </si>
  <si>
    <t>Main d'œuvre de construction  d'un batîment avec un étage au niveau de peinture, pose plomberie sanitaire</t>
  </si>
  <si>
    <t>Frais de transport des peintures avec accessoires</t>
  </si>
  <si>
    <t>Frais de transport des voliges et de parkex avec accessoires</t>
  </si>
  <si>
    <t>Achats de machêfer et des bousins</t>
  </si>
  <si>
    <t>Achats de plomberie sanitaire et électricités avec accessoires</t>
  </si>
  <si>
    <t>Frais de transport des plomberies sanitaires et électricitésavec accessoires</t>
  </si>
  <si>
    <t xml:space="preserve">Achat de peintures avec accessoires </t>
  </si>
  <si>
    <t xml:space="preserve">Achat de vitres avec accessoires </t>
  </si>
  <si>
    <t>Achat de peinture à l'eau intérieure avec accessoires</t>
  </si>
  <si>
    <t>Facture N° 010</t>
  </si>
  <si>
    <t>Facture N°17</t>
  </si>
  <si>
    <t>Facture N° 06</t>
  </si>
  <si>
    <t>Facture N° 08</t>
  </si>
  <si>
    <t>Facture N° 14</t>
  </si>
  <si>
    <t>Facture N° 016</t>
  </si>
  <si>
    <t>Facture N° 01</t>
  </si>
  <si>
    <t>Facture N° 05</t>
  </si>
  <si>
    <t>Facture N° 17</t>
  </si>
  <si>
    <t>Facture N° 09</t>
  </si>
  <si>
    <t>Facture N° 23</t>
  </si>
  <si>
    <t>Facture N° 12</t>
  </si>
  <si>
    <t>Facture N° 19</t>
  </si>
  <si>
    <t>Facture N° 13</t>
  </si>
  <si>
    <t>Facture N° 027</t>
  </si>
  <si>
    <t>Facture N° 35</t>
  </si>
  <si>
    <t>Facture N° 26</t>
  </si>
  <si>
    <t>Facture N° 42</t>
  </si>
  <si>
    <t>Facture N° 49</t>
  </si>
  <si>
    <t>Facture N° 28</t>
  </si>
  <si>
    <t>Facture N° 009</t>
  </si>
  <si>
    <t>Frais de transport des madriers</t>
  </si>
  <si>
    <t>Facture N° 022</t>
  </si>
  <si>
    <t>Facture N° 026</t>
  </si>
  <si>
    <t>Facture N° 48</t>
  </si>
  <si>
    <t>Facture N° 034</t>
  </si>
  <si>
    <t>Facture N° 029</t>
  </si>
  <si>
    <r>
      <t xml:space="preserve">Tranche numéro: </t>
    </r>
    <r>
      <rPr>
        <b/>
        <sz val="11"/>
        <rFont val="Arial Narrow"/>
        <family val="2"/>
      </rPr>
      <t>04</t>
    </r>
  </si>
  <si>
    <r>
      <rPr>
        <b/>
        <sz val="11"/>
        <rFont val="Arial Narrow"/>
        <family val="2"/>
      </rPr>
      <t>LIEU ET DATE</t>
    </r>
    <r>
      <rPr>
        <sz val="11"/>
        <rFont val="Arial Narrow"/>
        <family val="2"/>
      </rPr>
      <t>: Mangasoavina - ANTANANARIVO 101</t>
    </r>
  </si>
  <si>
    <r>
      <t xml:space="preserve">Tranche numéro: </t>
    </r>
    <r>
      <rPr>
        <b/>
        <sz val="11"/>
        <rFont val="Arial Narrow"/>
        <family val="2"/>
      </rPr>
      <t>03</t>
    </r>
  </si>
  <si>
    <r>
      <t xml:space="preserve">Tranche numéro: </t>
    </r>
    <r>
      <rPr>
        <b/>
        <sz val="11"/>
        <rFont val="Arial Narrow"/>
        <family val="2"/>
      </rPr>
      <t>02</t>
    </r>
  </si>
  <si>
    <r>
      <t xml:space="preserve">Tranche numéro: </t>
    </r>
    <r>
      <rPr>
        <b/>
        <sz val="11"/>
        <rFont val="Arial Narrow"/>
        <family val="2"/>
      </rPr>
      <t>01</t>
    </r>
  </si>
  <si>
    <t>Fourniture et mise en œuvre du béton de proprété Q150 de CEM I 42,5 d'épaisseur 0.05 m des semelles filantes</t>
  </si>
  <si>
    <t>Fourniture et mise en œuvre de maçonnerie de moellons hourdées au mortier de ciment dosé Q300 pour la fondation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</si>
</sst>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F_-;\-* #,##0\ _F_-;_-* &quot;-&quot;??\ _F_-;_-@_-"/>
    <numFmt numFmtId="166" formatCode="0.000"/>
    <numFmt numFmtId="167" formatCode="#,##0.000"/>
    <numFmt numFmtId="168" formatCode="[$-40C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name val="Arial Narrow"/>
      <family val="2"/>
    </font>
    <font>
      <sz val="11"/>
      <name val="Arial Narrow"/>
      <family val="2"/>
    </font>
    <font>
      <b/>
      <u/>
      <sz val="11"/>
      <name val="Arial Narrow"/>
      <family val="2"/>
    </font>
    <font>
      <b/>
      <sz val="11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vertAlign val="superscript"/>
      <sz val="11"/>
      <name val="Arial Narrow"/>
      <family val="2"/>
    </font>
    <font>
      <sz val="10"/>
      <name val="Arial Narrow"/>
      <family val="2"/>
    </font>
    <font>
      <sz val="11"/>
      <color rgb="FFFF0000"/>
      <name val="Arial Narrow"/>
      <family val="2"/>
    </font>
    <font>
      <b/>
      <u/>
      <sz val="16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1">
    <xf numFmtId="0" fontId="0" fillId="0" borderId="0" xfId="0"/>
    <xf numFmtId="0" fontId="3" fillId="2" borderId="0" xfId="0" applyFont="1" applyFill="1"/>
    <xf numFmtId="165" fontId="3" fillId="2" borderId="0" xfId="1" applyNumberFormat="1" applyFont="1" applyFill="1"/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wrapText="1"/>
    </xf>
    <xf numFmtId="166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4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165" fontId="7" fillId="2" borderId="0" xfId="1" applyNumberFormat="1" applyFont="1" applyFill="1" applyBorder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/>
    </xf>
    <xf numFmtId="167" fontId="3" fillId="2" borderId="5" xfId="0" applyNumberFormat="1" applyFont="1" applyFill="1" applyBorder="1" applyAlignment="1">
      <alignment horizontal="center"/>
    </xf>
    <xf numFmtId="165" fontId="3" fillId="2" borderId="5" xfId="1" applyNumberFormat="1" applyFont="1" applyFill="1" applyBorder="1"/>
    <xf numFmtId="165" fontId="3" fillId="2" borderId="1" xfId="1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/>
    </xf>
    <xf numFmtId="167" fontId="3" fillId="2" borderId="6" xfId="0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/>
    <xf numFmtId="0" fontId="3" fillId="2" borderId="6" xfId="0" applyFont="1" applyFill="1" applyBorder="1" applyAlignment="1">
      <alignment wrapText="1"/>
    </xf>
    <xf numFmtId="165" fontId="3" fillId="2" borderId="0" xfId="1" applyNumberFormat="1" applyFont="1" applyFill="1" applyAlignment="1"/>
    <xf numFmtId="167" fontId="3" fillId="2" borderId="1" xfId="0" applyNumberFormat="1" applyFont="1" applyFill="1" applyBorder="1" applyAlignment="1">
      <alignment horizontal="center"/>
    </xf>
    <xf numFmtId="4" fontId="3" fillId="2" borderId="7" xfId="0" applyNumberFormat="1" applyFont="1" applyFill="1" applyBorder="1" applyAlignment="1">
      <alignment horizontal="center"/>
    </xf>
    <xf numFmtId="165" fontId="3" fillId="2" borderId="7" xfId="1" applyNumberFormat="1" applyFont="1" applyFill="1" applyBorder="1" applyAlignment="1"/>
    <xf numFmtId="4" fontId="3" fillId="2" borderId="1" xfId="0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/>
    <xf numFmtId="0" fontId="3" fillId="2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/>
    </xf>
    <xf numFmtId="167" fontId="3" fillId="2" borderId="7" xfId="0" applyNumberFormat="1" applyFont="1" applyFill="1" applyBorder="1" applyAlignment="1">
      <alignment horizontal="center"/>
    </xf>
    <xf numFmtId="165" fontId="3" fillId="2" borderId="7" xfId="1" applyNumberFormat="1" applyFont="1" applyFill="1" applyBorder="1"/>
    <xf numFmtId="0" fontId="9" fillId="2" borderId="0" xfId="0" applyFont="1" applyFill="1"/>
    <xf numFmtId="165" fontId="9" fillId="2" borderId="0" xfId="1" applyNumberFormat="1" applyFont="1" applyFill="1"/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165" fontId="3" fillId="2" borderId="8" xfId="1" applyNumberFormat="1" applyFont="1" applyFill="1" applyBorder="1"/>
    <xf numFmtId="2" fontId="3" fillId="2" borderId="0" xfId="0" applyNumberFormat="1" applyFont="1" applyFill="1" applyAlignment="1">
      <alignment horizontal="center"/>
    </xf>
    <xf numFmtId="165" fontId="3" fillId="2" borderId="0" xfId="1" applyNumberFormat="1" applyFont="1" applyFill="1" applyBorder="1"/>
    <xf numFmtId="165" fontId="3" fillId="2" borderId="6" xfId="1" applyNumberFormat="1" applyFont="1" applyFill="1" applyBorder="1" applyAlignment="1">
      <alignment horizontal="center"/>
    </xf>
    <xf numFmtId="4" fontId="3" fillId="2" borderId="6" xfId="0" applyNumberFormat="1" applyFont="1" applyFill="1" applyBorder="1" applyAlignment="1">
      <alignment horizontal="center"/>
    </xf>
    <xf numFmtId="165" fontId="3" fillId="2" borderId="6" xfId="1" applyNumberFormat="1" applyFont="1" applyFill="1" applyBorder="1"/>
    <xf numFmtId="0" fontId="3" fillId="2" borderId="9" xfId="0" applyFont="1" applyFill="1" applyBorder="1" applyAlignment="1">
      <alignment wrapText="1"/>
    </xf>
    <xf numFmtId="0" fontId="4" fillId="2" borderId="0" xfId="0" applyFont="1" applyFill="1" applyAlignment="1">
      <alignment horizontal="left"/>
    </xf>
    <xf numFmtId="0" fontId="3" fillId="2" borderId="6" xfId="0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164" fontId="10" fillId="2" borderId="0" xfId="1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164" fontId="3" fillId="2" borderId="1" xfId="1" applyFont="1" applyFill="1" applyBorder="1" applyAlignment="1"/>
    <xf numFmtId="0" fontId="3" fillId="2" borderId="6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/>
    </xf>
    <xf numFmtId="165" fontId="9" fillId="2" borderId="0" xfId="1" applyNumberFormat="1" applyFont="1" applyFill="1" applyAlignment="1">
      <alignment horizontal="center"/>
    </xf>
    <xf numFmtId="165" fontId="9" fillId="2" borderId="0" xfId="1" applyNumberFormat="1" applyFont="1" applyFill="1" applyAlignment="1"/>
    <xf numFmtId="4" fontId="5" fillId="2" borderId="0" xfId="0" applyNumberFormat="1" applyFont="1" applyFill="1" applyAlignment="1">
      <alignment horizontal="center" vertical="center" wrapText="1"/>
    </xf>
    <xf numFmtId="165" fontId="5" fillId="2" borderId="0" xfId="1" applyNumberFormat="1" applyFont="1" applyFill="1" applyBorder="1" applyAlignment="1">
      <alignment vertical="center"/>
    </xf>
    <xf numFmtId="164" fontId="3" fillId="2" borderId="0" xfId="1" applyFont="1" applyFill="1"/>
    <xf numFmtId="0" fontId="3" fillId="2" borderId="0" xfId="0" applyFont="1" applyFill="1" applyAlignment="1">
      <alignment horizontal="left"/>
    </xf>
    <xf numFmtId="165" fontId="5" fillId="2" borderId="0" xfId="1" applyNumberFormat="1" applyFont="1" applyFill="1"/>
    <xf numFmtId="165" fontId="12" fillId="2" borderId="0" xfId="1" applyNumberFormat="1" applyFont="1" applyFill="1"/>
    <xf numFmtId="0" fontId="5" fillId="2" borderId="0" xfId="0" applyFont="1" applyFill="1" applyAlignment="1">
      <alignment wrapText="1"/>
    </xf>
    <xf numFmtId="0" fontId="5" fillId="2" borderId="3" xfId="0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165" fontId="3" fillId="2" borderId="3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vertical="top"/>
    </xf>
    <xf numFmtId="165" fontId="3" fillId="2" borderId="0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165" fontId="3" fillId="2" borderId="0" xfId="1" applyNumberFormat="1" applyFont="1" applyFill="1" applyAlignment="1">
      <alignment horizontal="left"/>
    </xf>
    <xf numFmtId="165" fontId="5" fillId="2" borderId="0" xfId="1" applyNumberFormat="1" applyFont="1" applyFill="1" applyAlignment="1">
      <alignment horizontal="center"/>
    </xf>
    <xf numFmtId="165" fontId="5" fillId="2" borderId="1" xfId="1" applyNumberFormat="1" applyFont="1" applyFill="1" applyBorder="1" applyAlignment="1">
      <alignment horizontal="center" vertical="center" wrapText="1"/>
    </xf>
    <xf numFmtId="165" fontId="5" fillId="2" borderId="2" xfId="1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left"/>
    </xf>
    <xf numFmtId="165" fontId="3" fillId="2" borderId="1" xfId="1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top"/>
    </xf>
    <xf numFmtId="168" fontId="3" fillId="2" borderId="1" xfId="0" applyNumberFormat="1" applyFont="1" applyFill="1" applyBorder="1" applyAlignment="1">
      <alignment horizontal="center" vertical="top"/>
    </xf>
    <xf numFmtId="165" fontId="3" fillId="2" borderId="1" xfId="1" applyNumberFormat="1" applyFont="1" applyFill="1" applyBorder="1" applyAlignment="1">
      <alignment horizontal="left" vertical="top"/>
    </xf>
    <xf numFmtId="165" fontId="3" fillId="2" borderId="1" xfId="1" applyNumberFormat="1" applyFont="1" applyFill="1" applyBorder="1" applyAlignment="1">
      <alignment vertical="top" wrapText="1"/>
    </xf>
    <xf numFmtId="165" fontId="3" fillId="2" borderId="0" xfId="1" applyNumberFormat="1" applyFont="1" applyFill="1" applyAlignment="1">
      <alignment vertical="top"/>
    </xf>
    <xf numFmtId="165" fontId="5" fillId="2" borderId="0" xfId="1" applyNumberFormat="1" applyFont="1" applyFill="1" applyAlignment="1"/>
    <xf numFmtId="165" fontId="5" fillId="2" borderId="0" xfId="1" applyNumberFormat="1" applyFont="1" applyFill="1" applyAlignment="1">
      <alignment vertical="top"/>
    </xf>
    <xf numFmtId="165" fontId="3" fillId="2" borderId="11" xfId="1" applyNumberFormat="1" applyFont="1" applyFill="1" applyBorder="1" applyAlignment="1">
      <alignment horizontal="left"/>
    </xf>
    <xf numFmtId="165" fontId="3" fillId="2" borderId="11" xfId="1" applyNumberFormat="1" applyFont="1" applyFill="1" applyBorder="1" applyAlignment="1">
      <alignment horizontal="center"/>
    </xf>
    <xf numFmtId="165" fontId="5" fillId="2" borderId="0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165" fontId="3" fillId="2" borderId="0" xfId="1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68" fontId="3" fillId="2" borderId="1" xfId="0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left" vertical="center"/>
    </xf>
    <xf numFmtId="165" fontId="3" fillId="2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vertical="center" wrapText="1"/>
    </xf>
    <xf numFmtId="0" fontId="13" fillId="2" borderId="0" xfId="0" applyFont="1" applyFill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165" fontId="13" fillId="2" borderId="12" xfId="1" applyNumberFormat="1" applyFont="1" applyFill="1" applyBorder="1" applyAlignment="1">
      <alignment vertical="center"/>
    </xf>
    <xf numFmtId="165" fontId="13" fillId="2" borderId="0" xfId="1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165" fontId="6" fillId="2" borderId="0" xfId="1" applyNumberFormat="1" applyFont="1" applyFill="1" applyAlignment="1">
      <alignment horizontal="center" wrapText="1"/>
    </xf>
    <xf numFmtId="0" fontId="7" fillId="2" borderId="0" xfId="0" applyFont="1" applyFill="1"/>
    <xf numFmtId="165" fontId="5" fillId="2" borderId="0" xfId="1" applyNumberFormat="1" applyFont="1" applyFill="1" applyBorder="1" applyAlignment="1">
      <alignment horizontal="center" wrapText="1"/>
    </xf>
    <xf numFmtId="165" fontId="3" fillId="2" borderId="0" xfId="1" applyNumberFormat="1" applyFont="1" applyFill="1" applyBorder="1" applyAlignme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65" fontId="5" fillId="2" borderId="4" xfId="1" applyNumberFormat="1" applyFont="1" applyFill="1" applyBorder="1" applyAlignment="1">
      <alignment horizontal="center" wrapText="1"/>
    </xf>
    <xf numFmtId="0" fontId="7" fillId="2" borderId="1" xfId="0" applyFont="1" applyFill="1" applyBorder="1"/>
    <xf numFmtId="0" fontId="3" fillId="2" borderId="3" xfId="0" applyFont="1" applyFill="1" applyBorder="1" applyAlignment="1">
      <alignment horizontal="center"/>
    </xf>
    <xf numFmtId="0" fontId="7" fillId="2" borderId="3" xfId="0" applyFont="1" applyFill="1" applyBorder="1"/>
    <xf numFmtId="165" fontId="5" fillId="2" borderId="3" xfId="1" applyNumberFormat="1" applyFont="1" applyFill="1" applyBorder="1" applyAlignment="1">
      <alignment horizontal="center" wrapText="1"/>
    </xf>
    <xf numFmtId="0" fontId="7" fillId="2" borderId="11" xfId="0" applyFont="1" applyFill="1" applyBorder="1"/>
    <xf numFmtId="0" fontId="3" fillId="2" borderId="2" xfId="0" applyFont="1" applyFill="1" applyBorder="1" applyAlignment="1">
      <alignment horizontal="center"/>
    </xf>
    <xf numFmtId="0" fontId="7" fillId="2" borderId="8" xfId="0" applyFont="1" applyFill="1" applyBorder="1"/>
    <xf numFmtId="165" fontId="3" fillId="2" borderId="8" xfId="1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165" fontId="5" fillId="2" borderId="6" xfId="1" applyNumberFormat="1" applyFont="1" applyFill="1" applyBorder="1" applyAlignment="1">
      <alignment horizontal="center"/>
    </xf>
    <xf numFmtId="0" fontId="3" fillId="2" borderId="3" xfId="0" applyFont="1" applyFill="1" applyBorder="1"/>
    <xf numFmtId="0" fontId="3" fillId="2" borderId="6" xfId="0" applyFont="1" applyFill="1" applyBorder="1" applyAlignment="1">
      <alignment horizontal="left"/>
    </xf>
    <xf numFmtId="165" fontId="5" fillId="2" borderId="16" xfId="1" applyNumberFormat="1" applyFont="1" applyFill="1" applyBorder="1" applyAlignment="1">
      <alignment horizontal="center" wrapText="1"/>
    </xf>
    <xf numFmtId="165" fontId="5" fillId="2" borderId="15" xfId="1" applyNumberFormat="1" applyFont="1" applyFill="1" applyBorder="1" applyAlignment="1">
      <alignment horizontal="center" wrapText="1"/>
    </xf>
    <xf numFmtId="165" fontId="3" fillId="2" borderId="4" xfId="1" applyNumberFormat="1" applyFont="1" applyFill="1" applyBorder="1" applyAlignment="1">
      <alignment horizontal="center" wrapText="1"/>
    </xf>
    <xf numFmtId="165" fontId="3" fillId="2" borderId="1" xfId="1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165" fontId="12" fillId="3" borderId="1" xfId="1" applyNumberFormat="1" applyFont="1" applyFill="1" applyBorder="1" applyAlignment="1">
      <alignment vertical="center"/>
    </xf>
    <xf numFmtId="4" fontId="5" fillId="2" borderId="2" xfId="0" applyNumberFormat="1" applyFont="1" applyFill="1" applyBorder="1" applyAlignment="1">
      <alignment horizontal="center" vertical="center" wrapText="1"/>
    </xf>
    <xf numFmtId="4" fontId="5" fillId="2" borderId="3" xfId="0" applyNumberFormat="1" applyFont="1" applyFill="1" applyBorder="1" applyAlignment="1">
      <alignment horizontal="center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12" fillId="3" borderId="13" xfId="0" applyFont="1" applyFill="1" applyBorder="1" applyAlignment="1">
      <alignment horizontal="center" wrapText="1"/>
    </xf>
    <xf numFmtId="0" fontId="12" fillId="3" borderId="11" xfId="0" applyFont="1" applyFill="1" applyBorder="1" applyAlignment="1">
      <alignment horizontal="center" wrapText="1"/>
    </xf>
    <xf numFmtId="0" fontId="12" fillId="3" borderId="16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 wrapText="1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"/>
  <sheetViews>
    <sheetView tabSelected="1" workbookViewId="0">
      <selection activeCell="A2" sqref="A2:F2"/>
    </sheetView>
  </sheetViews>
  <sheetFormatPr defaultColWidth="11.42578125" defaultRowHeight="16.5" x14ac:dyDescent="0.3"/>
  <cols>
    <col min="1" max="1" width="10.7109375" style="5" customWidth="1"/>
    <col min="2" max="2" width="51.5703125" style="1" customWidth="1"/>
    <col min="3" max="3" width="6.85546875" style="5" customWidth="1"/>
    <col min="4" max="4" width="10.85546875" style="5" customWidth="1"/>
    <col min="5" max="5" width="11.5703125" style="2" customWidth="1"/>
    <col min="6" max="6" width="14.28515625" style="2" customWidth="1"/>
    <col min="7" max="7" width="11.42578125" style="1"/>
    <col min="8" max="8" width="14" style="2" bestFit="1" customWidth="1"/>
    <col min="9" max="16384" width="11.42578125" style="1"/>
  </cols>
  <sheetData>
    <row r="1" spans="1:8" ht="16.5" customHeight="1" x14ac:dyDescent="0.3">
      <c r="A1" s="148" t="s">
        <v>0</v>
      </c>
      <c r="B1" s="149"/>
      <c r="C1" s="149"/>
      <c r="D1" s="149"/>
      <c r="E1" s="149"/>
      <c r="F1" s="150"/>
    </row>
    <row r="2" spans="1:8" ht="16.5" customHeight="1" x14ac:dyDescent="0.3">
      <c r="A2" s="151" t="s">
        <v>1</v>
      </c>
      <c r="B2" s="152"/>
      <c r="C2" s="152"/>
      <c r="D2" s="152"/>
      <c r="E2" s="152"/>
      <c r="F2" s="153"/>
    </row>
    <row r="3" spans="1:8" ht="16.5" customHeight="1" x14ac:dyDescent="0.3">
      <c r="A3" s="3"/>
      <c r="B3" s="3"/>
      <c r="C3" s="3"/>
      <c r="D3" s="3"/>
      <c r="E3" s="3"/>
      <c r="F3" s="3"/>
    </row>
    <row r="4" spans="1:8" ht="15" customHeight="1" x14ac:dyDescent="0.3">
      <c r="A4" s="154" t="s">
        <v>2</v>
      </c>
      <c r="B4" s="154"/>
      <c r="C4" s="4"/>
    </row>
    <row r="5" spans="1:8" ht="15" customHeight="1" x14ac:dyDescent="0.3"/>
    <row r="6" spans="1:8" s="5" customFormat="1" ht="18" customHeight="1" x14ac:dyDescent="0.3">
      <c r="A6" s="142" t="s">
        <v>3</v>
      </c>
      <c r="B6" s="142" t="s">
        <v>4</v>
      </c>
      <c r="C6" s="142" t="s">
        <v>5</v>
      </c>
      <c r="D6" s="142" t="s">
        <v>6</v>
      </c>
      <c r="E6" s="143" t="s">
        <v>7</v>
      </c>
      <c r="F6" s="143" t="s">
        <v>8</v>
      </c>
      <c r="H6" s="8"/>
    </row>
    <row r="7" spans="1:8" s="5" customFormat="1" ht="18" customHeight="1" x14ac:dyDescent="0.3">
      <c r="A7" s="9" t="s">
        <v>9</v>
      </c>
      <c r="B7" s="10" t="s">
        <v>10</v>
      </c>
      <c r="C7" s="11" t="s">
        <v>11</v>
      </c>
      <c r="D7" s="12">
        <v>1</v>
      </c>
      <c r="E7" s="13">
        <v>1000000</v>
      </c>
      <c r="F7" s="13">
        <f>+D7*E7</f>
        <v>1000000</v>
      </c>
      <c r="H7" s="8"/>
    </row>
    <row r="8" spans="1:8" ht="19.5" customHeight="1" x14ac:dyDescent="0.3">
      <c r="A8" s="145" t="s">
        <v>12</v>
      </c>
      <c r="B8" s="146"/>
      <c r="C8" s="146"/>
      <c r="D8" s="146"/>
      <c r="E8" s="147"/>
      <c r="F8" s="14">
        <f>SUM(F7)</f>
        <v>1000000</v>
      </c>
    </row>
    <row r="9" spans="1:8" ht="15" customHeight="1" x14ac:dyDescent="0.3">
      <c r="A9" s="15"/>
      <c r="B9" s="15"/>
      <c r="C9" s="15"/>
      <c r="D9" s="15"/>
      <c r="E9" s="15"/>
      <c r="F9" s="15"/>
    </row>
    <row r="10" spans="1:8" ht="15" customHeight="1" x14ac:dyDescent="0.3">
      <c r="A10" s="154" t="s">
        <v>13</v>
      </c>
      <c r="B10" s="154"/>
      <c r="C10" s="4"/>
    </row>
    <row r="11" spans="1:8" ht="15" customHeight="1" x14ac:dyDescent="0.3"/>
    <row r="12" spans="1:8" s="5" customFormat="1" ht="18" customHeight="1" x14ac:dyDescent="0.3">
      <c r="A12" s="142" t="s">
        <v>3</v>
      </c>
      <c r="B12" s="142" t="s">
        <v>4</v>
      </c>
      <c r="C12" s="142" t="s">
        <v>5</v>
      </c>
      <c r="D12" s="142" t="s">
        <v>6</v>
      </c>
      <c r="E12" s="143" t="s">
        <v>7</v>
      </c>
      <c r="F12" s="143" t="s">
        <v>8</v>
      </c>
      <c r="H12" s="8"/>
    </row>
    <row r="13" spans="1:8" s="5" customFormat="1" ht="18" customHeight="1" x14ac:dyDescent="0.3">
      <c r="A13" s="9" t="s">
        <v>14</v>
      </c>
      <c r="B13" s="10" t="s">
        <v>15</v>
      </c>
      <c r="C13" s="11" t="s">
        <v>16</v>
      </c>
      <c r="D13" s="16">
        <v>59.863999999999997</v>
      </c>
      <c r="E13" s="13">
        <v>5000</v>
      </c>
      <c r="F13" s="13">
        <f>D13*E13</f>
        <v>299320</v>
      </c>
      <c r="H13" s="8"/>
    </row>
    <row r="14" spans="1:8" ht="19.5" customHeight="1" x14ac:dyDescent="0.3">
      <c r="A14" s="145" t="s">
        <v>17</v>
      </c>
      <c r="B14" s="146"/>
      <c r="C14" s="146"/>
      <c r="D14" s="146"/>
      <c r="E14" s="147"/>
      <c r="F14" s="7">
        <f>SUM(F13:F13)</f>
        <v>299320</v>
      </c>
    </row>
    <row r="15" spans="1:8" ht="15" customHeight="1" x14ac:dyDescent="0.3">
      <c r="A15" s="17"/>
      <c r="B15" s="18"/>
      <c r="D15" s="19"/>
      <c r="E15" s="20"/>
      <c r="F15" s="21"/>
    </row>
    <row r="16" spans="1:8" ht="15" customHeight="1" x14ac:dyDescent="0.3">
      <c r="A16" s="155" t="s">
        <v>18</v>
      </c>
      <c r="B16" s="155"/>
      <c r="C16" s="155"/>
      <c r="D16" s="155"/>
      <c r="E16" s="20"/>
      <c r="F16" s="22"/>
    </row>
    <row r="17" spans="1:8" ht="15" customHeight="1" x14ac:dyDescent="0.3">
      <c r="A17" s="17"/>
      <c r="B17" s="18"/>
      <c r="D17" s="19"/>
      <c r="E17" s="20"/>
      <c r="F17" s="22"/>
    </row>
    <row r="18" spans="1:8" s="5" customFormat="1" ht="18" customHeight="1" x14ac:dyDescent="0.3">
      <c r="A18" s="142" t="s">
        <v>3</v>
      </c>
      <c r="B18" s="142" t="s">
        <v>4</v>
      </c>
      <c r="C18" s="142" t="s">
        <v>5</v>
      </c>
      <c r="D18" s="142" t="s">
        <v>6</v>
      </c>
      <c r="E18" s="143" t="s">
        <v>7</v>
      </c>
      <c r="F18" s="143" t="s">
        <v>8</v>
      </c>
      <c r="H18" s="8"/>
    </row>
    <row r="19" spans="1:8" ht="48" customHeight="1" x14ac:dyDescent="0.3">
      <c r="A19" s="23" t="s">
        <v>19</v>
      </c>
      <c r="B19" s="24" t="s">
        <v>20</v>
      </c>
      <c r="C19" s="25" t="s">
        <v>16</v>
      </c>
      <c r="D19" s="26">
        <v>3.5209999999999999</v>
      </c>
      <c r="E19" s="27">
        <v>239000</v>
      </c>
      <c r="F19" s="28">
        <f>+D19*E19</f>
        <v>841519</v>
      </c>
    </row>
    <row r="20" spans="1:8" ht="33" customHeight="1" x14ac:dyDescent="0.3">
      <c r="A20" s="23" t="s">
        <v>21</v>
      </c>
      <c r="B20" s="29" t="s">
        <v>22</v>
      </c>
      <c r="C20" s="30" t="s">
        <v>16</v>
      </c>
      <c r="D20" s="31">
        <v>16.795000000000002</v>
      </c>
      <c r="E20" s="32">
        <v>80000</v>
      </c>
      <c r="F20" s="28">
        <f t="shared" ref="F20:F25" si="0">+D20*E20</f>
        <v>1343600.0000000002</v>
      </c>
    </row>
    <row r="21" spans="1:8" ht="33" customHeight="1" x14ac:dyDescent="0.3">
      <c r="A21" s="23" t="s">
        <v>23</v>
      </c>
      <c r="B21" s="33" t="s">
        <v>24</v>
      </c>
      <c r="C21" s="30" t="s">
        <v>16</v>
      </c>
      <c r="D21" s="31">
        <v>8.9600000000000009</v>
      </c>
      <c r="E21" s="32">
        <v>364000</v>
      </c>
      <c r="F21" s="28">
        <f t="shared" si="0"/>
        <v>3261440.0000000005</v>
      </c>
      <c r="H21" s="34"/>
    </row>
    <row r="22" spans="1:8" ht="33" customHeight="1" x14ac:dyDescent="0.3">
      <c r="A22" s="23" t="s">
        <v>25</v>
      </c>
      <c r="B22" s="29" t="s">
        <v>26</v>
      </c>
      <c r="C22" s="11" t="s">
        <v>16</v>
      </c>
      <c r="D22" s="35">
        <v>13.337999999999999</v>
      </c>
      <c r="E22" s="28">
        <v>406000</v>
      </c>
      <c r="F22" s="28">
        <f t="shared" si="0"/>
        <v>5415228</v>
      </c>
    </row>
    <row r="23" spans="1:8" ht="33.75" customHeight="1" x14ac:dyDescent="0.3">
      <c r="A23" s="23" t="s">
        <v>27</v>
      </c>
      <c r="B23" s="24" t="s">
        <v>28</v>
      </c>
      <c r="C23" s="25" t="s">
        <v>29</v>
      </c>
      <c r="D23" s="36">
        <f>+D22*70</f>
        <v>933.66</v>
      </c>
      <c r="E23" s="37">
        <v>5000</v>
      </c>
      <c r="F23" s="28">
        <f t="shared" si="0"/>
        <v>4668300</v>
      </c>
    </row>
    <row r="24" spans="1:8" ht="18.75" customHeight="1" x14ac:dyDescent="0.3">
      <c r="A24" s="9" t="s">
        <v>30</v>
      </c>
      <c r="B24" s="29" t="s">
        <v>31</v>
      </c>
      <c r="C24" s="11" t="s">
        <v>32</v>
      </c>
      <c r="D24" s="38"/>
      <c r="E24" s="39">
        <v>11000</v>
      </c>
      <c r="F24" s="28">
        <f t="shared" si="0"/>
        <v>0</v>
      </c>
    </row>
    <row r="25" spans="1:8" s="44" customFormat="1" ht="49.5" x14ac:dyDescent="0.3">
      <c r="A25" s="23" t="s">
        <v>33</v>
      </c>
      <c r="B25" s="40" t="s">
        <v>34</v>
      </c>
      <c r="C25" s="41" t="s">
        <v>16</v>
      </c>
      <c r="D25" s="42">
        <v>37.442</v>
      </c>
      <c r="E25" s="43">
        <v>254000</v>
      </c>
      <c r="F25" s="28">
        <f t="shared" si="0"/>
        <v>9510268</v>
      </c>
      <c r="H25" s="45"/>
    </row>
    <row r="26" spans="1:8" ht="19.5" customHeight="1" x14ac:dyDescent="0.3">
      <c r="A26" s="145" t="s">
        <v>35</v>
      </c>
      <c r="B26" s="146"/>
      <c r="C26" s="146"/>
      <c r="D26" s="146"/>
      <c r="E26" s="147"/>
      <c r="F26" s="14">
        <f>SUM(F19:F25)</f>
        <v>25040355</v>
      </c>
    </row>
    <row r="27" spans="1:8" ht="15" customHeight="1" x14ac:dyDescent="0.3">
      <c r="A27" s="46"/>
      <c r="B27" s="47"/>
      <c r="C27" s="48"/>
      <c r="D27" s="49"/>
      <c r="E27" s="50"/>
      <c r="F27" s="50"/>
    </row>
    <row r="28" spans="1:8" ht="15" customHeight="1" x14ac:dyDescent="0.3">
      <c r="A28" s="155" t="s">
        <v>36</v>
      </c>
      <c r="B28" s="155"/>
      <c r="C28" s="155"/>
      <c r="D28" s="155"/>
      <c r="E28" s="20"/>
      <c r="F28" s="22"/>
    </row>
    <row r="29" spans="1:8" ht="15" customHeight="1" x14ac:dyDescent="0.3">
      <c r="A29" s="17"/>
      <c r="B29" s="18"/>
      <c r="D29" s="19"/>
      <c r="E29" s="20"/>
      <c r="F29" s="22"/>
    </row>
    <row r="30" spans="1:8" s="5" customFormat="1" ht="18" customHeight="1" x14ac:dyDescent="0.3">
      <c r="A30" s="142" t="s">
        <v>3</v>
      </c>
      <c r="B30" s="142" t="s">
        <v>4</v>
      </c>
      <c r="C30" s="142" t="s">
        <v>5</v>
      </c>
      <c r="D30" s="142" t="s">
        <v>6</v>
      </c>
      <c r="E30" s="143" t="s">
        <v>7</v>
      </c>
      <c r="F30" s="143" t="s">
        <v>8</v>
      </c>
      <c r="H30" s="8"/>
    </row>
    <row r="31" spans="1:8" ht="48" customHeight="1" x14ac:dyDescent="0.3">
      <c r="A31" s="23" t="s">
        <v>37</v>
      </c>
      <c r="B31" s="29" t="s">
        <v>38</v>
      </c>
      <c r="C31" s="11" t="s">
        <v>16</v>
      </c>
      <c r="D31" s="35">
        <v>47.61</v>
      </c>
      <c r="E31" s="28">
        <f>+E22</f>
        <v>406000</v>
      </c>
      <c r="F31" s="28">
        <f t="shared" ref="F31:F36" si="1">+D31*E31</f>
        <v>19329660</v>
      </c>
    </row>
    <row r="32" spans="1:8" ht="33" customHeight="1" x14ac:dyDescent="0.3">
      <c r="A32" s="23" t="s">
        <v>39</v>
      </c>
      <c r="B32" s="24" t="s">
        <v>28</v>
      </c>
      <c r="C32" s="25" t="s">
        <v>29</v>
      </c>
      <c r="D32" s="36">
        <f>+D31*80</f>
        <v>3808.8</v>
      </c>
      <c r="E32" s="37">
        <f>+E23</f>
        <v>5000</v>
      </c>
      <c r="F32" s="28">
        <f t="shared" si="1"/>
        <v>19044000</v>
      </c>
    </row>
    <row r="33" spans="1:8" ht="18" customHeight="1" x14ac:dyDescent="0.3">
      <c r="A33" s="9" t="s">
        <v>40</v>
      </c>
      <c r="B33" s="29" t="s">
        <v>31</v>
      </c>
      <c r="C33" s="11" t="s">
        <v>32</v>
      </c>
      <c r="D33" s="38">
        <f>+D31*10</f>
        <v>476.1</v>
      </c>
      <c r="E33" s="39">
        <f>E24</f>
        <v>11000</v>
      </c>
      <c r="F33" s="28">
        <f t="shared" si="1"/>
        <v>5237100</v>
      </c>
    </row>
    <row r="34" spans="1:8" ht="33" customHeight="1" x14ac:dyDescent="0.3">
      <c r="A34" s="23" t="s">
        <v>41</v>
      </c>
      <c r="B34" s="29" t="s">
        <v>42</v>
      </c>
      <c r="C34" s="11" t="s">
        <v>32</v>
      </c>
      <c r="D34" s="12">
        <v>591.72</v>
      </c>
      <c r="E34" s="28">
        <v>68500</v>
      </c>
      <c r="F34" s="28">
        <f t="shared" si="1"/>
        <v>40532820</v>
      </c>
    </row>
    <row r="35" spans="1:8" ht="33" customHeight="1" x14ac:dyDescent="0.3">
      <c r="A35" s="23" t="s">
        <v>43</v>
      </c>
      <c r="B35" s="29" t="s">
        <v>44</v>
      </c>
      <c r="C35" s="11" t="s">
        <v>32</v>
      </c>
      <c r="D35" s="12">
        <v>17.52</v>
      </c>
      <c r="E35" s="27">
        <v>47000</v>
      </c>
      <c r="F35" s="28">
        <f t="shared" si="1"/>
        <v>823440</v>
      </c>
    </row>
    <row r="36" spans="1:8" ht="21" customHeight="1" x14ac:dyDescent="0.3">
      <c r="A36" s="23" t="s">
        <v>45</v>
      </c>
      <c r="B36" s="33" t="s">
        <v>46</v>
      </c>
      <c r="C36" s="11" t="s">
        <v>32</v>
      </c>
      <c r="D36" s="12">
        <v>5.84</v>
      </c>
      <c r="E36" s="39">
        <v>254000</v>
      </c>
      <c r="F36" s="28">
        <f t="shared" si="1"/>
        <v>1483360</v>
      </c>
      <c r="H36" s="34"/>
    </row>
    <row r="37" spans="1:8" ht="19.5" customHeight="1" x14ac:dyDescent="0.3">
      <c r="A37" s="145" t="s">
        <v>47</v>
      </c>
      <c r="B37" s="146"/>
      <c r="C37" s="146"/>
      <c r="D37" s="146"/>
      <c r="E37" s="147"/>
      <c r="F37" s="7">
        <f>SUM(F31:F36)</f>
        <v>86450380</v>
      </c>
    </row>
    <row r="38" spans="1:8" ht="15" customHeight="1" x14ac:dyDescent="0.3">
      <c r="A38" s="17"/>
      <c r="B38" s="18"/>
      <c r="D38" s="51"/>
      <c r="E38" s="52"/>
      <c r="F38" s="50"/>
    </row>
    <row r="39" spans="1:8" ht="15" customHeight="1" x14ac:dyDescent="0.3">
      <c r="A39" s="17"/>
      <c r="B39" s="18"/>
      <c r="D39" s="51"/>
      <c r="E39" s="52"/>
      <c r="F39" s="52"/>
    </row>
    <row r="40" spans="1:8" ht="15" customHeight="1" x14ac:dyDescent="0.3">
      <c r="A40" s="17"/>
      <c r="B40" s="18"/>
      <c r="D40" s="51"/>
      <c r="E40" s="52"/>
      <c r="F40" s="52"/>
    </row>
    <row r="41" spans="1:8" ht="15" customHeight="1" x14ac:dyDescent="0.3">
      <c r="A41" s="17"/>
      <c r="B41" s="18"/>
      <c r="D41" s="51"/>
      <c r="E41" s="52"/>
      <c r="F41" s="52"/>
    </row>
    <row r="42" spans="1:8" ht="15" customHeight="1" x14ac:dyDescent="0.3">
      <c r="A42" s="154" t="s">
        <v>48</v>
      </c>
      <c r="B42" s="154"/>
      <c r="C42" s="4"/>
    </row>
    <row r="43" spans="1:8" ht="15" customHeight="1" x14ac:dyDescent="0.3"/>
    <row r="44" spans="1:8" s="5" customFormat="1" ht="18" customHeight="1" x14ac:dyDescent="0.3">
      <c r="A44" s="142" t="s">
        <v>3</v>
      </c>
      <c r="B44" s="142" t="s">
        <v>4</v>
      </c>
      <c r="C44" s="142" t="s">
        <v>5</v>
      </c>
      <c r="D44" s="142" t="s">
        <v>6</v>
      </c>
      <c r="E44" s="143" t="s">
        <v>7</v>
      </c>
      <c r="F44" s="143" t="s">
        <v>8</v>
      </c>
      <c r="H44" s="8"/>
    </row>
    <row r="45" spans="1:8" s="5" customFormat="1" ht="48" customHeight="1" x14ac:dyDescent="0.3">
      <c r="A45" s="23" t="s">
        <v>49</v>
      </c>
      <c r="B45" s="33" t="s">
        <v>50</v>
      </c>
      <c r="C45" s="11" t="s">
        <v>32</v>
      </c>
      <c r="D45" s="12">
        <v>1662.35</v>
      </c>
      <c r="E45" s="53">
        <v>6300</v>
      </c>
      <c r="F45" s="53">
        <f>+D45*E45</f>
        <v>10472805</v>
      </c>
      <c r="H45" s="8"/>
    </row>
    <row r="46" spans="1:8" s="5" customFormat="1" ht="33" customHeight="1" x14ac:dyDescent="0.3">
      <c r="A46" s="23" t="s">
        <v>51</v>
      </c>
      <c r="B46" s="33" t="s">
        <v>52</v>
      </c>
      <c r="C46" s="11" t="s">
        <v>32</v>
      </c>
      <c r="D46" s="12">
        <v>21.55</v>
      </c>
      <c r="E46" s="53">
        <v>11000</v>
      </c>
      <c r="F46" s="53">
        <f t="shared" ref="F46" si="2">+D46*E46</f>
        <v>237050</v>
      </c>
      <c r="H46" s="8"/>
    </row>
    <row r="47" spans="1:8" ht="19.5" customHeight="1" x14ac:dyDescent="0.3">
      <c r="A47" s="145" t="s">
        <v>53</v>
      </c>
      <c r="B47" s="146"/>
      <c r="C47" s="146"/>
      <c r="D47" s="146"/>
      <c r="E47" s="147"/>
      <c r="F47" s="7">
        <f>SUM(F45:F46)</f>
        <v>10709855</v>
      </c>
    </row>
    <row r="48" spans="1:8" ht="15" customHeight="1" x14ac:dyDescent="0.3">
      <c r="A48" s="17"/>
      <c r="B48" s="18"/>
      <c r="D48" s="51"/>
      <c r="E48" s="52"/>
      <c r="F48" s="52"/>
    </row>
    <row r="49" spans="1:8" ht="15" customHeight="1" x14ac:dyDescent="0.3">
      <c r="A49" s="154" t="s">
        <v>54</v>
      </c>
      <c r="B49" s="154"/>
      <c r="C49" s="4"/>
    </row>
    <row r="50" spans="1:8" ht="15" customHeight="1" x14ac:dyDescent="0.3"/>
    <row r="51" spans="1:8" s="5" customFormat="1" ht="18" customHeight="1" x14ac:dyDescent="0.3">
      <c r="A51" s="142" t="s">
        <v>3</v>
      </c>
      <c r="B51" s="142" t="s">
        <v>4</v>
      </c>
      <c r="C51" s="142" t="s">
        <v>5</v>
      </c>
      <c r="D51" s="142" t="s">
        <v>6</v>
      </c>
      <c r="E51" s="143" t="s">
        <v>7</v>
      </c>
      <c r="F51" s="143" t="s">
        <v>8</v>
      </c>
      <c r="H51" s="8"/>
    </row>
    <row r="52" spans="1:8" s="5" customFormat="1" ht="33" customHeight="1" x14ac:dyDescent="0.3">
      <c r="A52" s="23" t="s">
        <v>55</v>
      </c>
      <c r="B52" s="33" t="s">
        <v>56</v>
      </c>
      <c r="C52" s="11" t="s">
        <v>32</v>
      </c>
      <c r="D52" s="12">
        <v>62.06</v>
      </c>
      <c r="E52" s="53">
        <v>39000</v>
      </c>
      <c r="F52" s="53">
        <f>D52*E52</f>
        <v>2420340</v>
      </c>
      <c r="H52" s="8"/>
    </row>
    <row r="53" spans="1:8" s="5" customFormat="1" ht="33" customHeight="1" x14ac:dyDescent="0.3">
      <c r="A53" s="23" t="s">
        <v>57</v>
      </c>
      <c r="B53" s="33" t="s">
        <v>58</v>
      </c>
      <c r="C53" s="11" t="s">
        <v>32</v>
      </c>
      <c r="D53" s="12">
        <v>134.02000000000001</v>
      </c>
      <c r="E53" s="28">
        <v>59000</v>
      </c>
      <c r="F53" s="53">
        <f t="shared" ref="F53:F56" si="3">D53*E53</f>
        <v>7907180.0000000009</v>
      </c>
      <c r="H53" s="8"/>
    </row>
    <row r="54" spans="1:8" s="5" customFormat="1" ht="33" customHeight="1" x14ac:dyDescent="0.3">
      <c r="A54" s="23" t="s">
        <v>59</v>
      </c>
      <c r="B54" s="33" t="s">
        <v>60</v>
      </c>
      <c r="C54" s="11" t="s">
        <v>61</v>
      </c>
      <c r="D54" s="12">
        <v>239.21</v>
      </c>
      <c r="E54" s="53">
        <v>6000</v>
      </c>
      <c r="F54" s="53">
        <f t="shared" si="3"/>
        <v>1435260</v>
      </c>
      <c r="H54" s="8"/>
    </row>
    <row r="55" spans="1:8" s="5" customFormat="1" ht="33" customHeight="1" x14ac:dyDescent="0.3">
      <c r="A55" s="23" t="s">
        <v>62</v>
      </c>
      <c r="B55" s="33" t="s">
        <v>63</v>
      </c>
      <c r="C55" s="11" t="s">
        <v>32</v>
      </c>
      <c r="D55" s="12">
        <v>30.79</v>
      </c>
      <c r="E55" s="28">
        <v>55000</v>
      </c>
      <c r="F55" s="53">
        <f t="shared" si="3"/>
        <v>1693450</v>
      </c>
      <c r="H55" s="8"/>
    </row>
    <row r="56" spans="1:8" s="5" customFormat="1" ht="33" customHeight="1" x14ac:dyDescent="0.3">
      <c r="A56" s="23" t="s">
        <v>64</v>
      </c>
      <c r="B56" s="33" t="s">
        <v>65</v>
      </c>
      <c r="C56" s="11" t="s">
        <v>32</v>
      </c>
      <c r="D56" s="12">
        <v>5.24</v>
      </c>
      <c r="E56" s="28">
        <v>40000</v>
      </c>
      <c r="F56" s="53">
        <f t="shared" si="3"/>
        <v>209600</v>
      </c>
      <c r="H56" s="8"/>
    </row>
    <row r="57" spans="1:8" ht="19.5" customHeight="1" x14ac:dyDescent="0.3">
      <c r="A57" s="145" t="s">
        <v>66</v>
      </c>
      <c r="B57" s="146"/>
      <c r="C57" s="146"/>
      <c r="D57" s="146"/>
      <c r="E57" s="147"/>
      <c r="F57" s="7">
        <f>SUM(F52:F56)</f>
        <v>13665830</v>
      </c>
    </row>
    <row r="58" spans="1:8" ht="15" customHeight="1" x14ac:dyDescent="0.3">
      <c r="A58" s="17"/>
      <c r="B58" s="18"/>
      <c r="D58" s="51"/>
      <c r="E58" s="52"/>
      <c r="F58" s="52"/>
    </row>
    <row r="59" spans="1:8" ht="15" customHeight="1" x14ac:dyDescent="0.3">
      <c r="A59" s="154" t="s">
        <v>67</v>
      </c>
      <c r="B59" s="154"/>
      <c r="D59" s="51"/>
      <c r="E59" s="52"/>
      <c r="F59" s="52"/>
    </row>
    <row r="60" spans="1:8" ht="15" customHeight="1" x14ac:dyDescent="0.3">
      <c r="A60" s="17"/>
      <c r="B60" s="18"/>
      <c r="D60" s="51"/>
      <c r="E60" s="52"/>
      <c r="F60" s="52"/>
    </row>
    <row r="61" spans="1:8" s="5" customFormat="1" ht="18" customHeight="1" x14ac:dyDescent="0.3">
      <c r="A61" s="142" t="s">
        <v>3</v>
      </c>
      <c r="B61" s="142" t="s">
        <v>4</v>
      </c>
      <c r="C61" s="142" t="s">
        <v>5</v>
      </c>
      <c r="D61" s="142" t="s">
        <v>6</v>
      </c>
      <c r="E61" s="143" t="s">
        <v>7</v>
      </c>
      <c r="F61" s="143" t="s">
        <v>8</v>
      </c>
      <c r="H61" s="8"/>
    </row>
    <row r="62" spans="1:8" ht="33" customHeight="1" x14ac:dyDescent="0.3">
      <c r="A62" s="23" t="s">
        <v>68</v>
      </c>
      <c r="B62" s="33" t="s">
        <v>69</v>
      </c>
      <c r="C62" s="30" t="s">
        <v>16</v>
      </c>
      <c r="D62" s="26">
        <v>3.85</v>
      </c>
      <c r="E62" s="27">
        <v>1250000</v>
      </c>
      <c r="F62" s="28">
        <f>+D62*E62</f>
        <v>4812500</v>
      </c>
    </row>
    <row r="63" spans="1:8" ht="33" customHeight="1" x14ac:dyDescent="0.3">
      <c r="A63" s="23" t="s">
        <v>70</v>
      </c>
      <c r="B63" s="33" t="s">
        <v>71</v>
      </c>
      <c r="C63" s="30" t="s">
        <v>32</v>
      </c>
      <c r="D63" s="54">
        <v>169.45</v>
      </c>
      <c r="E63" s="55">
        <v>55000</v>
      </c>
      <c r="F63" s="28">
        <f t="shared" ref="F63:F69" si="4">+D63*E63</f>
        <v>9319750</v>
      </c>
    </row>
    <row r="64" spans="1:8" ht="33" x14ac:dyDescent="0.3">
      <c r="A64" s="23" t="s">
        <v>72</v>
      </c>
      <c r="B64" s="33" t="s">
        <v>73</v>
      </c>
      <c r="C64" s="30" t="s">
        <v>61</v>
      </c>
      <c r="D64" s="54">
        <v>19.010000000000002</v>
      </c>
      <c r="E64" s="55">
        <v>9500</v>
      </c>
      <c r="F64" s="28">
        <f t="shared" si="4"/>
        <v>180595.00000000003</v>
      </c>
    </row>
    <row r="65" spans="1:8" ht="33" customHeight="1" x14ac:dyDescent="0.3">
      <c r="A65" s="23" t="s">
        <v>74</v>
      </c>
      <c r="B65" s="33" t="s">
        <v>75</v>
      </c>
      <c r="C65" s="30" t="s">
        <v>32</v>
      </c>
      <c r="D65" s="54">
        <v>127.56</v>
      </c>
      <c r="E65" s="55">
        <v>22500</v>
      </c>
      <c r="F65" s="28">
        <f t="shared" si="4"/>
        <v>2870100</v>
      </c>
    </row>
    <row r="66" spans="1:8" ht="18" customHeight="1" x14ac:dyDescent="0.3">
      <c r="A66" s="9" t="s">
        <v>76</v>
      </c>
      <c r="B66" s="56" t="s">
        <v>77</v>
      </c>
      <c r="C66" s="30" t="s">
        <v>61</v>
      </c>
      <c r="D66" s="54">
        <v>182.46</v>
      </c>
      <c r="E66" s="32">
        <v>1500</v>
      </c>
      <c r="F66" s="28">
        <f t="shared" si="4"/>
        <v>273690</v>
      </c>
      <c r="H66" s="34"/>
    </row>
    <row r="67" spans="1:8" ht="33" customHeight="1" x14ac:dyDescent="0.3">
      <c r="A67" s="23" t="s">
        <v>78</v>
      </c>
      <c r="B67" s="33" t="s">
        <v>79</v>
      </c>
      <c r="C67" s="30" t="s">
        <v>32</v>
      </c>
      <c r="D67" s="54">
        <v>129.05000000000001</v>
      </c>
      <c r="E67" s="55">
        <v>42500</v>
      </c>
      <c r="F67" s="28">
        <f t="shared" si="4"/>
        <v>5484625.0000000009</v>
      </c>
    </row>
    <row r="68" spans="1:8" ht="18" customHeight="1" x14ac:dyDescent="0.3">
      <c r="A68" s="9" t="s">
        <v>80</v>
      </c>
      <c r="B68" s="56" t="s">
        <v>81</v>
      </c>
      <c r="C68" s="30" t="s">
        <v>61</v>
      </c>
      <c r="D68" s="54">
        <v>144.41999999999999</v>
      </c>
      <c r="E68" s="32">
        <v>10000</v>
      </c>
      <c r="F68" s="39">
        <f t="shared" si="4"/>
        <v>1444199.9999999998</v>
      </c>
      <c r="H68" s="34"/>
    </row>
    <row r="69" spans="1:8" ht="18" customHeight="1" x14ac:dyDescent="0.3">
      <c r="A69" s="9" t="s">
        <v>82</v>
      </c>
      <c r="B69" s="29" t="s">
        <v>83</v>
      </c>
      <c r="C69" s="11" t="s">
        <v>61</v>
      </c>
      <c r="D69" s="38">
        <v>36</v>
      </c>
      <c r="E69" s="39">
        <v>18500</v>
      </c>
      <c r="F69" s="39">
        <f t="shared" si="4"/>
        <v>666000</v>
      </c>
      <c r="H69" s="34"/>
    </row>
    <row r="70" spans="1:8" ht="19.5" customHeight="1" x14ac:dyDescent="0.3">
      <c r="A70" s="145" t="s">
        <v>84</v>
      </c>
      <c r="B70" s="146"/>
      <c r="C70" s="146"/>
      <c r="D70" s="146"/>
      <c r="E70" s="147"/>
      <c r="F70" s="14">
        <f>SUM(F62:F69)</f>
        <v>25051460</v>
      </c>
    </row>
    <row r="71" spans="1:8" ht="15" customHeight="1" x14ac:dyDescent="0.3">
      <c r="A71" s="17"/>
      <c r="B71" s="18"/>
      <c r="D71" s="19"/>
      <c r="E71" s="52"/>
      <c r="F71" s="52"/>
    </row>
    <row r="72" spans="1:8" ht="15" customHeight="1" x14ac:dyDescent="0.3">
      <c r="A72" s="154" t="s">
        <v>85</v>
      </c>
      <c r="B72" s="154"/>
      <c r="D72" s="51"/>
      <c r="E72" s="52"/>
      <c r="F72" s="52"/>
    </row>
    <row r="73" spans="1:8" ht="15" customHeight="1" x14ac:dyDescent="0.3">
      <c r="A73" s="57"/>
      <c r="B73" s="57"/>
      <c r="D73" s="51"/>
      <c r="E73" s="52"/>
      <c r="F73" s="52"/>
    </row>
    <row r="74" spans="1:8" s="5" customFormat="1" ht="18" customHeight="1" x14ac:dyDescent="0.3">
      <c r="A74" s="142" t="s">
        <v>3</v>
      </c>
      <c r="B74" s="142" t="s">
        <v>4</v>
      </c>
      <c r="C74" s="142" t="s">
        <v>5</v>
      </c>
      <c r="D74" s="142" t="s">
        <v>6</v>
      </c>
      <c r="E74" s="143" t="s">
        <v>7</v>
      </c>
      <c r="F74" s="143" t="s">
        <v>8</v>
      </c>
      <c r="H74" s="8"/>
    </row>
    <row r="75" spans="1:8" ht="33" customHeight="1" x14ac:dyDescent="0.3">
      <c r="A75" s="58" t="s">
        <v>86</v>
      </c>
      <c r="B75" s="33" t="s">
        <v>87</v>
      </c>
      <c r="C75" s="30" t="s">
        <v>5</v>
      </c>
      <c r="D75" s="59">
        <v>17</v>
      </c>
      <c r="E75" s="28">
        <v>259000</v>
      </c>
      <c r="F75" s="28">
        <f t="shared" ref="F75:F80" si="5">+D75*E75</f>
        <v>4403000</v>
      </c>
    </row>
    <row r="76" spans="1:8" ht="33" customHeight="1" x14ac:dyDescent="0.3">
      <c r="A76" s="58" t="s">
        <v>88</v>
      </c>
      <c r="B76" s="33" t="s">
        <v>89</v>
      </c>
      <c r="C76" s="30" t="s">
        <v>5</v>
      </c>
      <c r="D76" s="59">
        <v>4</v>
      </c>
      <c r="E76" s="28">
        <v>235000</v>
      </c>
      <c r="F76" s="28">
        <f t="shared" si="5"/>
        <v>940000</v>
      </c>
    </row>
    <row r="77" spans="1:8" ht="33" customHeight="1" x14ac:dyDescent="0.3">
      <c r="A77" s="58" t="s">
        <v>90</v>
      </c>
      <c r="B77" s="33" t="s">
        <v>91</v>
      </c>
      <c r="C77" s="30" t="s">
        <v>5</v>
      </c>
      <c r="D77" s="59">
        <v>12</v>
      </c>
      <c r="E77" s="28">
        <v>220000</v>
      </c>
      <c r="F77" s="28">
        <f t="shared" si="5"/>
        <v>2640000</v>
      </c>
    </row>
    <row r="78" spans="1:8" ht="33" customHeight="1" x14ac:dyDescent="0.3">
      <c r="A78" s="58" t="s">
        <v>92</v>
      </c>
      <c r="B78" s="33" t="s">
        <v>93</v>
      </c>
      <c r="C78" s="30" t="s">
        <v>5</v>
      </c>
      <c r="D78" s="59">
        <v>17</v>
      </c>
      <c r="E78" s="28">
        <v>211000</v>
      </c>
      <c r="F78" s="28">
        <f t="shared" si="5"/>
        <v>3587000</v>
      </c>
    </row>
    <row r="79" spans="1:8" ht="33" customHeight="1" x14ac:dyDescent="0.3">
      <c r="A79" s="58" t="s">
        <v>94</v>
      </c>
      <c r="B79" s="33" t="s">
        <v>95</v>
      </c>
      <c r="C79" s="30" t="s">
        <v>5</v>
      </c>
      <c r="D79" s="59">
        <v>6</v>
      </c>
      <c r="E79" s="28">
        <v>165000</v>
      </c>
      <c r="F79" s="28">
        <f t="shared" si="5"/>
        <v>990000</v>
      </c>
    </row>
    <row r="80" spans="1:8" ht="33" customHeight="1" x14ac:dyDescent="0.3">
      <c r="A80" s="58" t="s">
        <v>96</v>
      </c>
      <c r="B80" s="33" t="s">
        <v>97</v>
      </c>
      <c r="C80" s="30" t="s">
        <v>5</v>
      </c>
      <c r="D80" s="59">
        <v>12</v>
      </c>
      <c r="E80" s="28">
        <v>37500</v>
      </c>
      <c r="F80" s="28">
        <f t="shared" si="5"/>
        <v>450000</v>
      </c>
    </row>
    <row r="81" spans="1:8" ht="19.5" customHeight="1" x14ac:dyDescent="0.3">
      <c r="A81" s="145" t="s">
        <v>98</v>
      </c>
      <c r="B81" s="146"/>
      <c r="C81" s="146"/>
      <c r="D81" s="146"/>
      <c r="E81" s="147"/>
      <c r="F81" s="14">
        <f>SUM(F75:F80)</f>
        <v>13010000</v>
      </c>
    </row>
    <row r="82" spans="1:8" ht="15" customHeight="1" x14ac:dyDescent="0.3">
      <c r="A82" s="57"/>
      <c r="B82" s="57"/>
      <c r="D82" s="51"/>
      <c r="E82" s="52"/>
      <c r="F82" s="52"/>
    </row>
    <row r="83" spans="1:8" ht="15" customHeight="1" x14ac:dyDescent="0.3">
      <c r="A83" s="154" t="s">
        <v>99</v>
      </c>
      <c r="B83" s="154"/>
      <c r="D83" s="51"/>
      <c r="E83" s="52"/>
      <c r="F83" s="52"/>
    </row>
    <row r="84" spans="1:8" ht="15" customHeight="1" x14ac:dyDescent="0.3">
      <c r="A84" s="57"/>
      <c r="B84" s="57"/>
      <c r="D84" s="51"/>
      <c r="E84" s="52"/>
      <c r="F84" s="52"/>
    </row>
    <row r="85" spans="1:8" s="5" customFormat="1" ht="18" customHeight="1" x14ac:dyDescent="0.3">
      <c r="A85" s="142" t="s">
        <v>3</v>
      </c>
      <c r="B85" s="142" t="s">
        <v>4</v>
      </c>
      <c r="C85" s="142" t="s">
        <v>5</v>
      </c>
      <c r="D85" s="142" t="s">
        <v>6</v>
      </c>
      <c r="E85" s="143" t="s">
        <v>7</v>
      </c>
      <c r="F85" s="143" t="s">
        <v>8</v>
      </c>
      <c r="H85" s="8"/>
    </row>
    <row r="86" spans="1:8" ht="33" customHeight="1" x14ac:dyDescent="0.3">
      <c r="A86" s="58" t="s">
        <v>100</v>
      </c>
      <c r="B86" s="33" t="s">
        <v>101</v>
      </c>
      <c r="C86" s="30" t="s">
        <v>61</v>
      </c>
      <c r="D86" s="59">
        <v>26.81</v>
      </c>
      <c r="E86" s="28">
        <v>125000</v>
      </c>
      <c r="F86" s="28">
        <f t="shared" ref="F86:F92" si="6">+D86*E86</f>
        <v>3351250</v>
      </c>
    </row>
    <row r="87" spans="1:8" ht="33" customHeight="1" x14ac:dyDescent="0.3">
      <c r="A87" s="58" t="s">
        <v>102</v>
      </c>
      <c r="B87" s="33" t="s">
        <v>103</v>
      </c>
      <c r="C87" s="30" t="s">
        <v>5</v>
      </c>
      <c r="D87" s="59">
        <v>1</v>
      </c>
      <c r="E87" s="28">
        <v>515000</v>
      </c>
      <c r="F87" s="28">
        <f t="shared" si="6"/>
        <v>515000</v>
      </c>
    </row>
    <row r="88" spans="1:8" ht="33" customHeight="1" x14ac:dyDescent="0.3">
      <c r="A88" s="58" t="s">
        <v>104</v>
      </c>
      <c r="B88" s="33" t="s">
        <v>105</v>
      </c>
      <c r="C88" s="30" t="s">
        <v>5</v>
      </c>
      <c r="D88" s="59">
        <v>1</v>
      </c>
      <c r="E88" s="28">
        <v>355000</v>
      </c>
      <c r="F88" s="28">
        <f t="shared" si="6"/>
        <v>355000</v>
      </c>
    </row>
    <row r="89" spans="1:8" ht="33" customHeight="1" x14ac:dyDescent="0.3">
      <c r="A89" s="58" t="s">
        <v>106</v>
      </c>
      <c r="B89" s="33" t="s">
        <v>107</v>
      </c>
      <c r="C89" s="30" t="s">
        <v>5</v>
      </c>
      <c r="D89" s="59">
        <v>1</v>
      </c>
      <c r="E89" s="28">
        <v>441000</v>
      </c>
      <c r="F89" s="28">
        <f t="shared" si="6"/>
        <v>441000</v>
      </c>
    </row>
    <row r="90" spans="1:8" ht="33" customHeight="1" x14ac:dyDescent="0.3">
      <c r="A90" s="58" t="s">
        <v>108</v>
      </c>
      <c r="B90" s="33" t="s">
        <v>109</v>
      </c>
      <c r="C90" s="30" t="s">
        <v>5</v>
      </c>
      <c r="D90" s="59">
        <v>1</v>
      </c>
      <c r="E90" s="28">
        <v>300000</v>
      </c>
      <c r="F90" s="28">
        <f t="shared" si="6"/>
        <v>300000</v>
      </c>
    </row>
    <row r="91" spans="1:8" ht="33" customHeight="1" x14ac:dyDescent="0.3">
      <c r="A91" s="58" t="s">
        <v>110</v>
      </c>
      <c r="B91" s="33" t="s">
        <v>111</v>
      </c>
      <c r="C91" s="30" t="s">
        <v>5</v>
      </c>
      <c r="D91" s="59">
        <v>1</v>
      </c>
      <c r="E91" s="28">
        <v>335000</v>
      </c>
      <c r="F91" s="28">
        <f t="shared" si="6"/>
        <v>335000</v>
      </c>
    </row>
    <row r="92" spans="1:8" ht="33" customHeight="1" x14ac:dyDescent="0.3">
      <c r="A92" s="58" t="s">
        <v>112</v>
      </c>
      <c r="B92" s="33" t="s">
        <v>113</v>
      </c>
      <c r="C92" s="30" t="s">
        <v>5</v>
      </c>
      <c r="D92" s="59">
        <v>2</v>
      </c>
      <c r="E92" s="28">
        <v>325000</v>
      </c>
      <c r="F92" s="28">
        <f t="shared" si="6"/>
        <v>650000</v>
      </c>
    </row>
    <row r="93" spans="1:8" ht="33" customHeight="1" x14ac:dyDescent="0.3">
      <c r="A93" s="58" t="s">
        <v>114</v>
      </c>
      <c r="B93" s="33" t="s">
        <v>115</v>
      </c>
      <c r="C93" s="30" t="s">
        <v>5</v>
      </c>
      <c r="D93" s="59">
        <v>3</v>
      </c>
      <c r="E93" s="28">
        <v>225000</v>
      </c>
      <c r="F93" s="28">
        <f>D93*E93</f>
        <v>675000</v>
      </c>
    </row>
    <row r="94" spans="1:8" ht="33" customHeight="1" x14ac:dyDescent="0.3">
      <c r="A94" s="58" t="s">
        <v>116</v>
      </c>
      <c r="B94" s="33" t="s">
        <v>117</v>
      </c>
      <c r="C94" s="30" t="s">
        <v>5</v>
      </c>
      <c r="D94" s="59">
        <v>8</v>
      </c>
      <c r="E94" s="28">
        <v>275000</v>
      </c>
      <c r="F94" s="28">
        <f>+D94*E94</f>
        <v>2200000</v>
      </c>
    </row>
    <row r="95" spans="1:8" ht="33" customHeight="1" x14ac:dyDescent="0.3">
      <c r="A95" s="58" t="s">
        <v>118</v>
      </c>
      <c r="B95" s="33" t="s">
        <v>119</v>
      </c>
      <c r="C95" s="30" t="s">
        <v>5</v>
      </c>
      <c r="D95" s="59">
        <v>3</v>
      </c>
      <c r="E95" s="28">
        <v>210000</v>
      </c>
      <c r="F95" s="28">
        <f>+D95*E95</f>
        <v>630000</v>
      </c>
    </row>
    <row r="96" spans="1:8" ht="33" customHeight="1" x14ac:dyDescent="0.3">
      <c r="A96" s="58" t="s">
        <v>120</v>
      </c>
      <c r="B96" s="33" t="s">
        <v>121</v>
      </c>
      <c r="C96" s="30" t="s">
        <v>5</v>
      </c>
      <c r="D96" s="59">
        <v>9</v>
      </c>
      <c r="E96" s="28">
        <v>231000</v>
      </c>
      <c r="F96" s="28">
        <f t="shared" ref="F96:F98" si="7">+D96*E96</f>
        <v>2079000</v>
      </c>
    </row>
    <row r="97" spans="1:8" ht="33" customHeight="1" x14ac:dyDescent="0.3">
      <c r="A97" s="58" t="s">
        <v>122</v>
      </c>
      <c r="B97" s="33" t="s">
        <v>123</v>
      </c>
      <c r="C97" s="30" t="s">
        <v>5</v>
      </c>
      <c r="D97" s="59">
        <v>3</v>
      </c>
      <c r="E97" s="28">
        <v>175000</v>
      </c>
      <c r="F97" s="28">
        <f t="shared" si="7"/>
        <v>525000</v>
      </c>
    </row>
    <row r="98" spans="1:8" ht="33" customHeight="1" x14ac:dyDescent="0.3">
      <c r="A98" s="58" t="s">
        <v>124</v>
      </c>
      <c r="B98" s="33" t="s">
        <v>125</v>
      </c>
      <c r="C98" s="30" t="s">
        <v>5</v>
      </c>
      <c r="D98" s="59">
        <v>12</v>
      </c>
      <c r="E98" s="28">
        <v>40000</v>
      </c>
      <c r="F98" s="28">
        <f t="shared" si="7"/>
        <v>480000</v>
      </c>
    </row>
    <row r="99" spans="1:8" ht="19.5" customHeight="1" x14ac:dyDescent="0.3">
      <c r="A99" s="145" t="s">
        <v>126</v>
      </c>
      <c r="B99" s="146"/>
      <c r="C99" s="146"/>
      <c r="D99" s="146"/>
      <c r="E99" s="147"/>
      <c r="F99" s="14">
        <f>SUM(F86:F98)</f>
        <v>12536250</v>
      </c>
    </row>
    <row r="100" spans="1:8" ht="15" customHeight="1" x14ac:dyDescent="0.3">
      <c r="A100" s="57"/>
      <c r="B100" s="57"/>
      <c r="D100" s="51"/>
      <c r="E100" s="52"/>
      <c r="F100" s="52"/>
    </row>
    <row r="101" spans="1:8" ht="15" customHeight="1" x14ac:dyDescent="0.3">
      <c r="A101" s="154" t="s">
        <v>127</v>
      </c>
      <c r="B101" s="154"/>
      <c r="D101" s="51"/>
      <c r="E101" s="52"/>
      <c r="F101" s="52"/>
    </row>
    <row r="102" spans="1:8" ht="15" customHeight="1" x14ac:dyDescent="0.3">
      <c r="A102" s="57"/>
      <c r="B102" s="57"/>
      <c r="D102" s="51"/>
      <c r="E102" s="52"/>
      <c r="F102" s="52"/>
    </row>
    <row r="103" spans="1:8" s="5" customFormat="1" ht="18" customHeight="1" x14ac:dyDescent="0.3">
      <c r="A103" s="142" t="s">
        <v>3</v>
      </c>
      <c r="B103" s="142" t="s">
        <v>4</v>
      </c>
      <c r="C103" s="142" t="s">
        <v>5</v>
      </c>
      <c r="D103" s="142" t="s">
        <v>6</v>
      </c>
      <c r="E103" s="143" t="s">
        <v>7</v>
      </c>
      <c r="F103" s="143" t="s">
        <v>8</v>
      </c>
      <c r="H103" s="8"/>
    </row>
    <row r="104" spans="1:8" s="5" customFormat="1" ht="33.75" customHeight="1" x14ac:dyDescent="0.3">
      <c r="A104" s="58" t="s">
        <v>128</v>
      </c>
      <c r="B104" s="60" t="s">
        <v>129</v>
      </c>
      <c r="C104" s="30" t="s">
        <v>32</v>
      </c>
      <c r="D104" s="30">
        <v>431.25</v>
      </c>
      <c r="E104" s="53">
        <v>6500</v>
      </c>
      <c r="F104" s="53">
        <f t="shared" ref="F104:F107" si="8">D104*E104</f>
        <v>2803125</v>
      </c>
      <c r="H104" s="8"/>
    </row>
    <row r="105" spans="1:8" s="5" customFormat="1" ht="33.75" customHeight="1" x14ac:dyDescent="0.3">
      <c r="A105" s="58" t="s">
        <v>130</v>
      </c>
      <c r="B105" s="60" t="s">
        <v>131</v>
      </c>
      <c r="C105" s="30" t="s">
        <v>32</v>
      </c>
      <c r="D105" s="30">
        <v>1231.0999999999999</v>
      </c>
      <c r="E105" s="53">
        <v>5700</v>
      </c>
      <c r="F105" s="53">
        <f t="shared" si="8"/>
        <v>7017269.9999999991</v>
      </c>
      <c r="G105" s="61"/>
      <c r="H105" s="62"/>
    </row>
    <row r="106" spans="1:8" ht="33" customHeight="1" x14ac:dyDescent="0.3">
      <c r="A106" s="58" t="s">
        <v>132</v>
      </c>
      <c r="B106" s="29" t="s">
        <v>133</v>
      </c>
      <c r="C106" s="63" t="s">
        <v>32</v>
      </c>
      <c r="D106" s="64">
        <v>337.86</v>
      </c>
      <c r="E106" s="32">
        <v>8000</v>
      </c>
      <c r="F106" s="53">
        <f t="shared" si="8"/>
        <v>2702880</v>
      </c>
    </row>
    <row r="107" spans="1:8" ht="33" customHeight="1" x14ac:dyDescent="0.3">
      <c r="A107" s="58" t="s">
        <v>134</v>
      </c>
      <c r="B107" s="33" t="s">
        <v>135</v>
      </c>
      <c r="C107" s="11" t="s">
        <v>32</v>
      </c>
      <c r="D107" s="12">
        <v>21.67</v>
      </c>
      <c r="E107" s="28">
        <v>30000</v>
      </c>
      <c r="F107" s="53">
        <f t="shared" si="8"/>
        <v>650100</v>
      </c>
    </row>
    <row r="108" spans="1:8" ht="20.25" customHeight="1" x14ac:dyDescent="0.3">
      <c r="A108" s="145" t="s">
        <v>136</v>
      </c>
      <c r="B108" s="146"/>
      <c r="C108" s="146"/>
      <c r="D108" s="146"/>
      <c r="E108" s="147"/>
      <c r="F108" s="7">
        <f>SUM(F104:F107)</f>
        <v>13173375</v>
      </c>
    </row>
    <row r="109" spans="1:8" ht="15" customHeight="1" x14ac:dyDescent="0.3"/>
    <row r="110" spans="1:8" ht="15" customHeight="1" x14ac:dyDescent="0.3"/>
    <row r="111" spans="1:8" ht="15" customHeight="1" x14ac:dyDescent="0.3"/>
    <row r="112" spans="1:8" ht="15" customHeight="1" x14ac:dyDescent="0.3"/>
    <row r="113" spans="1:8" ht="15" customHeight="1" x14ac:dyDescent="0.3"/>
    <row r="114" spans="1:8" ht="15" customHeight="1" x14ac:dyDescent="0.3">
      <c r="A114" s="154" t="s">
        <v>137</v>
      </c>
      <c r="B114" s="154"/>
      <c r="D114" s="51"/>
      <c r="E114" s="52"/>
      <c r="F114" s="52"/>
    </row>
    <row r="115" spans="1:8" ht="15" customHeight="1" x14ac:dyDescent="0.3">
      <c r="A115" s="57"/>
      <c r="B115" s="57"/>
      <c r="D115" s="51"/>
      <c r="E115" s="52"/>
      <c r="F115" s="52"/>
    </row>
    <row r="116" spans="1:8" s="5" customFormat="1" ht="18" customHeight="1" x14ac:dyDescent="0.3">
      <c r="A116" s="142" t="s">
        <v>3</v>
      </c>
      <c r="B116" s="142" t="s">
        <v>4</v>
      </c>
      <c r="C116" s="142" t="s">
        <v>5</v>
      </c>
      <c r="D116" s="142" t="s">
        <v>6</v>
      </c>
      <c r="E116" s="143" t="s">
        <v>7</v>
      </c>
      <c r="F116" s="143" t="s">
        <v>8</v>
      </c>
      <c r="H116" s="8"/>
    </row>
    <row r="117" spans="1:8" ht="33" customHeight="1" x14ac:dyDescent="0.3">
      <c r="A117" s="58" t="s">
        <v>138</v>
      </c>
      <c r="B117" s="29" t="s">
        <v>139</v>
      </c>
      <c r="C117" s="11" t="s">
        <v>11</v>
      </c>
      <c r="D117" s="65">
        <v>1</v>
      </c>
      <c r="E117" s="55">
        <v>1500000</v>
      </c>
      <c r="F117" s="55">
        <f>+D117*E117</f>
        <v>1500000</v>
      </c>
    </row>
    <row r="118" spans="1:8" ht="33" customHeight="1" x14ac:dyDescent="0.3">
      <c r="A118" s="58" t="s">
        <v>140</v>
      </c>
      <c r="B118" s="29" t="s">
        <v>141</v>
      </c>
      <c r="C118" s="11" t="s">
        <v>5</v>
      </c>
      <c r="D118" s="65">
        <v>6</v>
      </c>
      <c r="E118" s="55">
        <v>281000</v>
      </c>
      <c r="F118" s="55">
        <f t="shared" ref="F118:F122" si="9">+D118*E118</f>
        <v>1686000</v>
      </c>
    </row>
    <row r="119" spans="1:8" ht="33" customHeight="1" x14ac:dyDescent="0.3">
      <c r="A119" s="58" t="s">
        <v>142</v>
      </c>
      <c r="B119" s="29" t="s">
        <v>143</v>
      </c>
      <c r="C119" s="11" t="s">
        <v>5</v>
      </c>
      <c r="D119" s="65">
        <v>6</v>
      </c>
      <c r="E119" s="55">
        <v>150000</v>
      </c>
      <c r="F119" s="55">
        <f t="shared" si="9"/>
        <v>900000</v>
      </c>
    </row>
    <row r="120" spans="1:8" ht="21" customHeight="1" x14ac:dyDescent="0.3">
      <c r="A120" s="66" t="s">
        <v>144</v>
      </c>
      <c r="B120" s="29" t="s">
        <v>145</v>
      </c>
      <c r="C120" s="9" t="s">
        <v>5</v>
      </c>
      <c r="D120" s="65">
        <v>2</v>
      </c>
      <c r="E120" s="39">
        <v>150000</v>
      </c>
      <c r="F120" s="32">
        <f t="shared" si="9"/>
        <v>300000</v>
      </c>
      <c r="H120" s="34"/>
    </row>
    <row r="121" spans="1:8" ht="33" customHeight="1" x14ac:dyDescent="0.3">
      <c r="A121" s="58" t="s">
        <v>146</v>
      </c>
      <c r="B121" s="29" t="s">
        <v>147</v>
      </c>
      <c r="C121" s="9" t="s">
        <v>5</v>
      </c>
      <c r="D121" s="65">
        <v>10</v>
      </c>
      <c r="E121" s="28">
        <v>175000</v>
      </c>
      <c r="F121" s="55">
        <f t="shared" si="9"/>
        <v>1750000</v>
      </c>
    </row>
    <row r="122" spans="1:8" ht="33" customHeight="1" x14ac:dyDescent="0.3">
      <c r="A122" s="58" t="s">
        <v>148</v>
      </c>
      <c r="B122" s="29" t="s">
        <v>149</v>
      </c>
      <c r="C122" s="9" t="s">
        <v>5</v>
      </c>
      <c r="D122" s="65">
        <v>2</v>
      </c>
      <c r="E122" s="28">
        <v>125000</v>
      </c>
      <c r="F122" s="55">
        <f t="shared" si="9"/>
        <v>250000</v>
      </c>
    </row>
    <row r="123" spans="1:8" ht="19.5" customHeight="1" x14ac:dyDescent="0.3">
      <c r="A123" s="145" t="s">
        <v>150</v>
      </c>
      <c r="B123" s="146"/>
      <c r="C123" s="146"/>
      <c r="D123" s="146"/>
      <c r="E123" s="147"/>
      <c r="F123" s="14">
        <f>SUM(F117:F121)</f>
        <v>6136000</v>
      </c>
    </row>
    <row r="124" spans="1:8" ht="15" customHeight="1" x14ac:dyDescent="0.3"/>
    <row r="125" spans="1:8" s="44" customFormat="1" ht="15" customHeight="1" x14ac:dyDescent="0.3">
      <c r="A125" s="154" t="s">
        <v>151</v>
      </c>
      <c r="B125" s="154"/>
      <c r="C125" s="5"/>
      <c r="D125" s="51"/>
      <c r="E125" s="52"/>
      <c r="F125" s="52"/>
      <c r="H125" s="45"/>
    </row>
    <row r="126" spans="1:8" s="44" customFormat="1" ht="15" customHeight="1" x14ac:dyDescent="0.3">
      <c r="A126" s="57"/>
      <c r="B126" s="57"/>
      <c r="C126" s="5"/>
      <c r="D126" s="51"/>
      <c r="E126" s="52"/>
      <c r="F126" s="52"/>
      <c r="H126" s="45"/>
    </row>
    <row r="127" spans="1:8" s="67" customFormat="1" ht="18" customHeight="1" x14ac:dyDescent="0.2">
      <c r="A127" s="142" t="s">
        <v>3</v>
      </c>
      <c r="B127" s="142" t="s">
        <v>4</v>
      </c>
      <c r="C127" s="142" t="s">
        <v>5</v>
      </c>
      <c r="D127" s="142" t="s">
        <v>6</v>
      </c>
      <c r="E127" s="143" t="s">
        <v>7</v>
      </c>
      <c r="F127" s="143" t="s">
        <v>8</v>
      </c>
      <c r="H127" s="68"/>
    </row>
    <row r="128" spans="1:8" s="44" customFormat="1" ht="32.25" customHeight="1" x14ac:dyDescent="0.3">
      <c r="A128" s="58" t="s">
        <v>152</v>
      </c>
      <c r="B128" s="33" t="s">
        <v>153</v>
      </c>
      <c r="C128" s="30" t="s">
        <v>61</v>
      </c>
      <c r="D128" s="64">
        <v>50</v>
      </c>
      <c r="E128" s="55">
        <v>8500</v>
      </c>
      <c r="F128" s="32">
        <f t="shared" ref="F128:F130" si="10">+D128*E128</f>
        <v>425000</v>
      </c>
      <c r="H128" s="45"/>
    </row>
    <row r="129" spans="1:8" s="44" customFormat="1" ht="18" customHeight="1" x14ac:dyDescent="0.3">
      <c r="A129" s="66" t="s">
        <v>154</v>
      </c>
      <c r="B129" s="33" t="s">
        <v>155</v>
      </c>
      <c r="C129" s="30" t="s">
        <v>5</v>
      </c>
      <c r="D129" s="64">
        <v>1</v>
      </c>
      <c r="E129" s="32">
        <v>1850000</v>
      </c>
      <c r="F129" s="32">
        <f>D129*E129</f>
        <v>1850000</v>
      </c>
      <c r="H129" s="69"/>
    </row>
    <row r="130" spans="1:8" s="44" customFormat="1" ht="18" customHeight="1" x14ac:dyDescent="0.3">
      <c r="A130" s="66" t="s">
        <v>156</v>
      </c>
      <c r="B130" s="29" t="s">
        <v>157</v>
      </c>
      <c r="C130" s="30" t="s">
        <v>11</v>
      </c>
      <c r="D130" s="12">
        <v>1</v>
      </c>
      <c r="E130" s="39">
        <v>3495000</v>
      </c>
      <c r="F130" s="32">
        <f t="shared" si="10"/>
        <v>3495000</v>
      </c>
      <c r="H130" s="69"/>
    </row>
    <row r="131" spans="1:8" s="44" customFormat="1" ht="24" customHeight="1" x14ac:dyDescent="0.2">
      <c r="A131" s="145" t="s">
        <v>158</v>
      </c>
      <c r="B131" s="146"/>
      <c r="C131" s="146"/>
      <c r="D131" s="146"/>
      <c r="E131" s="147"/>
      <c r="F131" s="7">
        <f>SUM(F128:F130)</f>
        <v>5770000</v>
      </c>
      <c r="H131" s="45"/>
    </row>
    <row r="132" spans="1:8" ht="15" customHeight="1" x14ac:dyDescent="0.3"/>
    <row r="133" spans="1:8" ht="15" customHeight="1" x14ac:dyDescent="0.3">
      <c r="A133" s="154" t="s">
        <v>159</v>
      </c>
      <c r="B133" s="154"/>
      <c r="D133" s="51"/>
      <c r="E133" s="52"/>
      <c r="F133" s="52"/>
    </row>
    <row r="134" spans="1:8" ht="15" customHeight="1" x14ac:dyDescent="0.3">
      <c r="A134" s="57"/>
      <c r="B134" s="57"/>
      <c r="D134" s="51"/>
      <c r="E134" s="52"/>
      <c r="F134" s="52"/>
    </row>
    <row r="135" spans="1:8" s="5" customFormat="1" ht="18" customHeight="1" x14ac:dyDescent="0.3">
      <c r="A135" s="142" t="s">
        <v>3</v>
      </c>
      <c r="B135" s="142" t="s">
        <v>4</v>
      </c>
      <c r="C135" s="142" t="s">
        <v>5</v>
      </c>
      <c r="D135" s="142" t="s">
        <v>6</v>
      </c>
      <c r="E135" s="143" t="s">
        <v>7</v>
      </c>
      <c r="F135" s="143" t="s">
        <v>8</v>
      </c>
      <c r="H135" s="8"/>
    </row>
    <row r="136" spans="1:8" ht="33" customHeight="1" x14ac:dyDescent="0.3">
      <c r="A136" s="58" t="s">
        <v>160</v>
      </c>
      <c r="B136" s="33" t="s">
        <v>161</v>
      </c>
      <c r="C136" s="11" t="s">
        <v>61</v>
      </c>
      <c r="D136" s="65">
        <v>500</v>
      </c>
      <c r="E136" s="55">
        <v>4500</v>
      </c>
      <c r="F136" s="55">
        <f>+D136*E136</f>
        <v>2250000</v>
      </c>
    </row>
    <row r="137" spans="1:8" ht="33" customHeight="1" x14ac:dyDescent="0.3">
      <c r="A137" s="58" t="s">
        <v>162</v>
      </c>
      <c r="B137" s="33" t="s">
        <v>163</v>
      </c>
      <c r="C137" s="11" t="s">
        <v>5</v>
      </c>
      <c r="D137" s="65">
        <v>19</v>
      </c>
      <c r="E137" s="55">
        <v>20000</v>
      </c>
      <c r="F137" s="55">
        <f t="shared" ref="F137:F140" si="11">+D137*E137</f>
        <v>380000</v>
      </c>
    </row>
    <row r="138" spans="1:8" ht="33" customHeight="1" x14ac:dyDescent="0.3">
      <c r="A138" s="58" t="s">
        <v>164</v>
      </c>
      <c r="B138" s="33" t="s">
        <v>165</v>
      </c>
      <c r="C138" s="11" t="s">
        <v>5</v>
      </c>
      <c r="D138" s="65">
        <v>11</v>
      </c>
      <c r="E138" s="55">
        <v>25000</v>
      </c>
      <c r="F138" s="55">
        <f t="shared" si="11"/>
        <v>275000</v>
      </c>
    </row>
    <row r="139" spans="1:8" ht="33" customHeight="1" x14ac:dyDescent="0.3">
      <c r="A139" s="58" t="s">
        <v>166</v>
      </c>
      <c r="B139" s="29" t="s">
        <v>167</v>
      </c>
      <c r="C139" s="11" t="s">
        <v>5</v>
      </c>
      <c r="D139" s="65">
        <v>15</v>
      </c>
      <c r="E139" s="55">
        <v>17500</v>
      </c>
      <c r="F139" s="55">
        <f t="shared" si="11"/>
        <v>262500</v>
      </c>
    </row>
    <row r="140" spans="1:8" ht="18" customHeight="1" x14ac:dyDescent="0.3">
      <c r="A140" s="66" t="s">
        <v>168</v>
      </c>
      <c r="B140" s="29" t="s">
        <v>169</v>
      </c>
      <c r="C140" s="11" t="s">
        <v>5</v>
      </c>
      <c r="D140" s="65">
        <v>7</v>
      </c>
      <c r="E140" s="32">
        <v>28000</v>
      </c>
      <c r="F140" s="32">
        <f t="shared" si="11"/>
        <v>196000</v>
      </c>
      <c r="H140" s="34"/>
    </row>
    <row r="141" spans="1:8" ht="18.75" customHeight="1" x14ac:dyDescent="0.3">
      <c r="A141" s="145" t="s">
        <v>170</v>
      </c>
      <c r="B141" s="146"/>
      <c r="C141" s="146"/>
      <c r="D141" s="146"/>
      <c r="E141" s="147"/>
      <c r="F141" s="14">
        <f>SUM(F136:F140)</f>
        <v>3363500</v>
      </c>
    </row>
    <row r="142" spans="1:8" ht="18.75" customHeight="1" x14ac:dyDescent="0.3">
      <c r="A142" s="70"/>
      <c r="B142" s="70"/>
      <c r="C142" s="70"/>
      <c r="D142" s="70"/>
      <c r="E142" s="70"/>
      <c r="F142" s="71"/>
    </row>
    <row r="143" spans="1:8" ht="20.25" x14ac:dyDescent="0.3">
      <c r="A143" s="157" t="s">
        <v>171</v>
      </c>
      <c r="B143" s="157"/>
      <c r="C143" s="157"/>
      <c r="D143" s="157"/>
      <c r="E143" s="157"/>
      <c r="F143" s="157"/>
    </row>
    <row r="144" spans="1:8" ht="14.25" customHeight="1" x14ac:dyDescent="0.3">
      <c r="A144" s="57"/>
      <c r="B144" s="57"/>
    </row>
    <row r="145" spans="1:8" ht="21" customHeight="1" x14ac:dyDescent="0.3">
      <c r="A145" s="156" t="str">
        <f>+A4</f>
        <v>SERIE N° 1 : INSTALLATION</v>
      </c>
      <c r="B145" s="156"/>
      <c r="F145" s="2">
        <f>F8</f>
        <v>1000000</v>
      </c>
    </row>
    <row r="146" spans="1:8" ht="21" customHeight="1" x14ac:dyDescent="0.3">
      <c r="A146" s="156" t="str">
        <f>+A10</f>
        <v>SERIE N° 2 : TERRASSEMENT</v>
      </c>
      <c r="B146" s="156"/>
      <c r="F146" s="2">
        <f>F14</f>
        <v>299320</v>
      </c>
    </row>
    <row r="147" spans="1:8" ht="21" customHeight="1" x14ac:dyDescent="0.3">
      <c r="A147" s="156" t="str">
        <f>+A16</f>
        <v xml:space="preserve">SERIE N° 3 : BETONS ET MACONNERIES EN INFRASTRUCTURE </v>
      </c>
      <c r="B147" s="156"/>
      <c r="F147" s="2">
        <f>F26</f>
        <v>25040355</v>
      </c>
    </row>
    <row r="148" spans="1:8" s="72" customFormat="1" ht="21" customHeight="1" x14ac:dyDescent="0.3">
      <c r="A148" s="156" t="str">
        <f>+A28</f>
        <v>SERIE N° 4 : BETONS ET MACONNERIES EN SUPERSTRUCTURE</v>
      </c>
      <c r="B148" s="156"/>
      <c r="C148" s="5"/>
      <c r="D148" s="5"/>
      <c r="E148" s="2"/>
      <c r="F148" s="2">
        <f>F37</f>
        <v>86450380</v>
      </c>
      <c r="H148" s="2"/>
    </row>
    <row r="149" spans="1:8" s="72" customFormat="1" ht="21" customHeight="1" x14ac:dyDescent="0.3">
      <c r="A149" s="156" t="str">
        <f>+A42</f>
        <v>SERIE N° 5: ENDUIT</v>
      </c>
      <c r="B149" s="156"/>
      <c r="C149" s="5"/>
      <c r="D149" s="5"/>
      <c r="E149" s="2"/>
      <c r="F149" s="2">
        <f>+F47</f>
        <v>10709855</v>
      </c>
      <c r="H149" s="2"/>
    </row>
    <row r="150" spans="1:8" s="72" customFormat="1" ht="21" customHeight="1" x14ac:dyDescent="0.3">
      <c r="A150" s="73" t="str">
        <f>A49</f>
        <v>SERIE N° 6: REVETEMENT</v>
      </c>
      <c r="B150" s="73"/>
      <c r="C150" s="5"/>
      <c r="D150" s="5"/>
      <c r="E150" s="2"/>
      <c r="F150" s="2">
        <f>+F57</f>
        <v>13665830</v>
      </c>
      <c r="H150" s="2"/>
    </row>
    <row r="151" spans="1:8" s="72" customFormat="1" ht="21" customHeight="1" x14ac:dyDescent="0.3">
      <c r="A151" s="156" t="str">
        <f>+A59</f>
        <v xml:space="preserve">SERIE N° 7: CHARPENTE - COUVERTURE - PLAFONNAGE </v>
      </c>
      <c r="B151" s="156"/>
      <c r="C151" s="5"/>
      <c r="D151" s="5"/>
      <c r="E151" s="2"/>
      <c r="F151" s="2">
        <f>+F70</f>
        <v>25051460</v>
      </c>
      <c r="H151" s="2"/>
    </row>
    <row r="152" spans="1:8" s="72" customFormat="1" ht="21" customHeight="1" x14ac:dyDescent="0.3">
      <c r="A152" s="156" t="str">
        <f>+A72</f>
        <v>SERIE N° 8: MENUISERIE BOIS</v>
      </c>
      <c r="B152" s="156"/>
      <c r="C152" s="5"/>
      <c r="D152" s="5"/>
      <c r="E152" s="2"/>
      <c r="F152" s="2">
        <f>+F81</f>
        <v>13010000</v>
      </c>
      <c r="H152" s="2"/>
    </row>
    <row r="153" spans="1:8" s="72" customFormat="1" ht="21" customHeight="1" x14ac:dyDescent="0.3">
      <c r="A153" s="156" t="str">
        <f>A83</f>
        <v>SERIE N° 9: MENUISERIE METALLIQUE</v>
      </c>
      <c r="B153" s="156"/>
      <c r="C153" s="5"/>
      <c r="D153" s="5"/>
      <c r="E153" s="2"/>
      <c r="F153" s="2">
        <f>+F99</f>
        <v>12536250</v>
      </c>
      <c r="H153" s="2"/>
    </row>
    <row r="154" spans="1:8" s="72" customFormat="1" ht="21" customHeight="1" x14ac:dyDescent="0.3">
      <c r="A154" s="156" t="str">
        <f>+A101</f>
        <v>SERIE N° 10: PEINTURE ET VITRERIE</v>
      </c>
      <c r="B154" s="156"/>
      <c r="C154" s="5"/>
      <c r="D154" s="5"/>
      <c r="E154" s="2"/>
      <c r="F154" s="2">
        <f>+F108</f>
        <v>13173375</v>
      </c>
      <c r="H154" s="2"/>
    </row>
    <row r="155" spans="1:8" s="72" customFormat="1" ht="21" customHeight="1" x14ac:dyDescent="0.3">
      <c r="A155" s="156" t="str">
        <f>+A114</f>
        <v>SERIE N° 11: PLOMBERIE SANITAIRE</v>
      </c>
      <c r="B155" s="156"/>
      <c r="C155" s="5"/>
      <c r="D155" s="5"/>
      <c r="E155" s="2"/>
      <c r="F155" s="2">
        <f>+F123</f>
        <v>6136000</v>
      </c>
      <c r="H155" s="2"/>
    </row>
    <row r="156" spans="1:8" s="72" customFormat="1" ht="21" customHeight="1" x14ac:dyDescent="0.3">
      <c r="A156" s="73" t="str">
        <f>A125</f>
        <v>SERIE N° 12: ASSAINISSEMENT</v>
      </c>
      <c r="B156" s="73"/>
      <c r="C156" s="5"/>
      <c r="D156" s="5"/>
      <c r="E156" s="2"/>
      <c r="F156" s="2">
        <f>F131</f>
        <v>5770000</v>
      </c>
      <c r="H156" s="2"/>
    </row>
    <row r="157" spans="1:8" s="72" customFormat="1" ht="21" customHeight="1" x14ac:dyDescent="0.3">
      <c r="A157" s="156" t="str">
        <f>+A133</f>
        <v>SERIE N° 13: ELECTRICITE</v>
      </c>
      <c r="B157" s="156"/>
      <c r="C157" s="5"/>
      <c r="D157" s="5"/>
      <c r="E157" s="2"/>
      <c r="F157" s="2">
        <f>+F141</f>
        <v>3363500</v>
      </c>
      <c r="H157" s="2"/>
    </row>
    <row r="158" spans="1:8" s="72" customFormat="1" ht="21" customHeight="1" x14ac:dyDescent="0.3">
      <c r="A158" s="73"/>
      <c r="B158" s="73"/>
      <c r="C158" s="5"/>
      <c r="D158" s="5"/>
      <c r="E158" s="2"/>
      <c r="F158" s="2"/>
      <c r="H158" s="2"/>
    </row>
    <row r="159" spans="1:8" s="72" customFormat="1" ht="21" customHeight="1" x14ac:dyDescent="0.3">
      <c r="A159" s="160" t="s">
        <v>172</v>
      </c>
      <c r="B159" s="161"/>
      <c r="C159" s="161"/>
      <c r="D159" s="161"/>
      <c r="E159" s="162"/>
      <c r="F159" s="144">
        <f>SUM(F145:F157)</f>
        <v>216206325</v>
      </c>
      <c r="H159" s="2"/>
    </row>
    <row r="160" spans="1:8" x14ac:dyDescent="0.3">
      <c r="F160" s="74"/>
    </row>
    <row r="161" spans="1:8" s="72" customFormat="1" ht="45" customHeight="1" x14ac:dyDescent="0.3">
      <c r="A161" s="158" t="s">
        <v>173</v>
      </c>
      <c r="B161" s="159"/>
      <c r="C161" s="159"/>
      <c r="D161" s="159"/>
      <c r="E161" s="159"/>
      <c r="F161" s="159"/>
      <c r="H161" s="2"/>
    </row>
    <row r="162" spans="1:8" s="72" customFormat="1" x14ac:dyDescent="0.3">
      <c r="A162" s="5"/>
      <c r="B162" s="1"/>
      <c r="C162" s="5"/>
      <c r="D162" s="5"/>
      <c r="F162" s="74"/>
      <c r="H162" s="2"/>
    </row>
    <row r="163" spans="1:8" s="72" customFormat="1" x14ac:dyDescent="0.3">
      <c r="A163" s="5"/>
      <c r="B163" s="1"/>
      <c r="C163" s="5"/>
      <c r="D163" s="5"/>
      <c r="F163" s="75"/>
      <c r="H163" s="2"/>
    </row>
    <row r="164" spans="1:8" s="72" customFormat="1" x14ac:dyDescent="0.3">
      <c r="A164" s="5"/>
      <c r="B164" s="1"/>
      <c r="C164" s="5"/>
      <c r="D164" s="5"/>
      <c r="F164" s="74"/>
      <c r="H164" s="2"/>
    </row>
    <row r="165" spans="1:8" s="72" customFormat="1" x14ac:dyDescent="0.3">
      <c r="A165" s="5"/>
      <c r="B165" s="1"/>
      <c r="C165" s="5"/>
      <c r="D165" s="5"/>
      <c r="F165" s="74"/>
      <c r="H165" s="2"/>
    </row>
    <row r="166" spans="1:8" s="72" customFormat="1" x14ac:dyDescent="0.3">
      <c r="A166" s="5"/>
      <c r="B166" s="1"/>
      <c r="C166" s="5"/>
      <c r="D166" s="5"/>
      <c r="F166" s="2"/>
      <c r="H166" s="2"/>
    </row>
  </sheetData>
  <mergeCells count="42">
    <mergeCell ref="A161:F161"/>
    <mergeCell ref="A146:B146"/>
    <mergeCell ref="A147:B147"/>
    <mergeCell ref="A148:B148"/>
    <mergeCell ref="A149:B149"/>
    <mergeCell ref="A151:B151"/>
    <mergeCell ref="A152:B152"/>
    <mergeCell ref="A153:B153"/>
    <mergeCell ref="A154:B154"/>
    <mergeCell ref="A155:B155"/>
    <mergeCell ref="A157:B157"/>
    <mergeCell ref="A159:E159"/>
    <mergeCell ref="A145:B145"/>
    <mergeCell ref="A83:B83"/>
    <mergeCell ref="A99:E99"/>
    <mergeCell ref="A101:B101"/>
    <mergeCell ref="A108:E108"/>
    <mergeCell ref="A114:B114"/>
    <mergeCell ref="A123:E123"/>
    <mergeCell ref="A125:B125"/>
    <mergeCell ref="A131:E131"/>
    <mergeCell ref="A133:B133"/>
    <mergeCell ref="A141:E141"/>
    <mergeCell ref="A143:F143"/>
    <mergeCell ref="A81:E81"/>
    <mergeCell ref="A16:D16"/>
    <mergeCell ref="A26:E26"/>
    <mergeCell ref="A28:D28"/>
    <mergeCell ref="A37:E37"/>
    <mergeCell ref="A42:B42"/>
    <mergeCell ref="A47:E47"/>
    <mergeCell ref="A49:B49"/>
    <mergeCell ref="A57:E57"/>
    <mergeCell ref="A59:B59"/>
    <mergeCell ref="A70:E70"/>
    <mergeCell ref="A72:B72"/>
    <mergeCell ref="A14:E14"/>
    <mergeCell ref="A1:F1"/>
    <mergeCell ref="A2:F2"/>
    <mergeCell ref="A4:B4"/>
    <mergeCell ref="A8:E8"/>
    <mergeCell ref="A10:B10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opLeftCell="A27" workbookViewId="0">
      <selection activeCell="C36" sqref="C36"/>
    </sheetView>
  </sheetViews>
  <sheetFormatPr defaultColWidth="11.42578125" defaultRowHeight="16.5" x14ac:dyDescent="0.3"/>
  <cols>
    <col min="1" max="1" width="5.7109375" style="5" customWidth="1"/>
    <col min="2" max="2" width="50.85546875" style="1" customWidth="1"/>
    <col min="3" max="3" width="15.85546875" style="8" customWidth="1"/>
    <col min="4" max="4" width="15.85546875" style="87" customWidth="1"/>
    <col min="5" max="5" width="12.42578125" style="2" customWidth="1"/>
    <col min="6" max="6" width="14.28515625" style="2" customWidth="1"/>
    <col min="7" max="7" width="8.85546875" style="1" customWidth="1"/>
    <col min="8" max="8" width="18.7109375" style="2" customWidth="1"/>
    <col min="9" max="9" width="8.85546875" style="1" customWidth="1"/>
    <col min="10" max="16384" width="11.42578125" style="1"/>
  </cols>
  <sheetData>
    <row r="1" spans="1:6" x14ac:dyDescent="0.3">
      <c r="A1" s="163" t="s">
        <v>174</v>
      </c>
      <c r="B1" s="164"/>
      <c r="C1" s="164"/>
      <c r="D1" s="164"/>
      <c r="E1" s="76"/>
      <c r="F1" s="76"/>
    </row>
    <row r="2" spans="1:6" x14ac:dyDescent="0.3">
      <c r="A2" s="15"/>
      <c r="B2" s="15"/>
      <c r="C2" s="119"/>
      <c r="D2" s="119"/>
      <c r="E2" s="15"/>
      <c r="F2" s="15"/>
    </row>
    <row r="3" spans="1:6" x14ac:dyDescent="0.3">
      <c r="A3" s="165" t="s">
        <v>201</v>
      </c>
      <c r="B3" s="165"/>
      <c r="C3" s="165"/>
      <c r="D3" s="165"/>
      <c r="E3" s="165"/>
    </row>
    <row r="4" spans="1:6" x14ac:dyDescent="0.3">
      <c r="A4" s="156" t="s">
        <v>292</v>
      </c>
      <c r="B4" s="156"/>
    </row>
    <row r="5" spans="1:6" x14ac:dyDescent="0.3">
      <c r="A5" s="156" t="s">
        <v>175</v>
      </c>
      <c r="B5" s="156"/>
    </row>
    <row r="6" spans="1:6" x14ac:dyDescent="0.3">
      <c r="A6" s="73"/>
      <c r="B6" s="73"/>
    </row>
    <row r="7" spans="1:6" x14ac:dyDescent="0.3">
      <c r="A7" s="166" t="s">
        <v>176</v>
      </c>
      <c r="B7" s="167"/>
      <c r="C7" s="7" t="s">
        <v>177</v>
      </c>
      <c r="D7" s="7" t="s">
        <v>178</v>
      </c>
    </row>
    <row r="8" spans="1:6" x14ac:dyDescent="0.3">
      <c r="A8" s="123">
        <v>1</v>
      </c>
      <c r="B8" s="124" t="s">
        <v>179</v>
      </c>
      <c r="C8" s="13"/>
      <c r="D8" s="78"/>
    </row>
    <row r="9" spans="1:6" x14ac:dyDescent="0.3">
      <c r="A9" s="25"/>
      <c r="B9" s="134" t="s">
        <v>180</v>
      </c>
      <c r="C9" s="53"/>
      <c r="D9" s="135"/>
    </row>
    <row r="10" spans="1:6" x14ac:dyDescent="0.3">
      <c r="A10" s="11"/>
      <c r="B10" s="126" t="s">
        <v>181</v>
      </c>
      <c r="C10" s="13">
        <v>1000000</v>
      </c>
      <c r="D10" s="13">
        <f>C10</f>
        <v>1000000</v>
      </c>
    </row>
    <row r="11" spans="1:6" x14ac:dyDescent="0.3">
      <c r="A11" s="127"/>
      <c r="B11" s="136"/>
      <c r="C11" s="79"/>
      <c r="D11" s="13"/>
    </row>
    <row r="12" spans="1:6" x14ac:dyDescent="0.3">
      <c r="A12" s="123">
        <v>2</v>
      </c>
      <c r="B12" s="124" t="s">
        <v>182</v>
      </c>
      <c r="C12" s="13"/>
      <c r="D12" s="13"/>
    </row>
    <row r="13" spans="1:6" x14ac:dyDescent="0.3">
      <c r="A13" s="30"/>
      <c r="B13" s="137" t="s">
        <v>15</v>
      </c>
      <c r="C13" s="53"/>
      <c r="D13" s="13"/>
    </row>
    <row r="14" spans="1:6" x14ac:dyDescent="0.3">
      <c r="A14" s="11"/>
      <c r="B14" s="126" t="s">
        <v>181</v>
      </c>
      <c r="C14" s="13">
        <v>299320</v>
      </c>
      <c r="D14" s="13">
        <f t="shared" ref="D14:D32" si="0">C14</f>
        <v>299320</v>
      </c>
    </row>
    <row r="15" spans="1:6" x14ac:dyDescent="0.3">
      <c r="A15" s="127"/>
      <c r="B15" s="136"/>
      <c r="C15" s="79"/>
      <c r="D15" s="13"/>
    </row>
    <row r="16" spans="1:6" x14ac:dyDescent="0.3">
      <c r="A16" s="123">
        <v>3</v>
      </c>
      <c r="B16" s="124" t="s">
        <v>183</v>
      </c>
      <c r="C16" s="13"/>
      <c r="D16" s="13"/>
    </row>
    <row r="17" spans="1:8" ht="33" x14ac:dyDescent="0.3">
      <c r="A17" s="11"/>
      <c r="B17" s="24" t="s">
        <v>293</v>
      </c>
      <c r="C17" s="13"/>
      <c r="D17" s="13"/>
    </row>
    <row r="18" spans="1:8" ht="33" x14ac:dyDescent="0.3">
      <c r="A18" s="11"/>
      <c r="B18" s="29" t="s">
        <v>22</v>
      </c>
      <c r="C18" s="13"/>
      <c r="D18" s="13"/>
    </row>
    <row r="19" spans="1:8" ht="33" x14ac:dyDescent="0.3">
      <c r="A19" s="11"/>
      <c r="B19" s="33" t="s">
        <v>24</v>
      </c>
      <c r="C19" s="13"/>
      <c r="D19" s="13"/>
    </row>
    <row r="20" spans="1:8" ht="33" customHeight="1" x14ac:dyDescent="0.3">
      <c r="A20" s="11"/>
      <c r="B20" s="29" t="s">
        <v>26</v>
      </c>
      <c r="C20" s="13"/>
      <c r="D20" s="13"/>
    </row>
    <row r="21" spans="1:8" ht="33" x14ac:dyDescent="0.3">
      <c r="A21" s="11"/>
      <c r="B21" s="24" t="s">
        <v>28</v>
      </c>
      <c r="C21" s="13"/>
      <c r="D21" s="13"/>
    </row>
    <row r="22" spans="1:8" x14ac:dyDescent="0.3">
      <c r="A22" s="11"/>
      <c r="B22" s="29" t="s">
        <v>31</v>
      </c>
      <c r="C22" s="13"/>
      <c r="D22" s="13"/>
    </row>
    <row r="23" spans="1:8" ht="33" x14ac:dyDescent="0.3">
      <c r="A23" s="11"/>
      <c r="B23" s="40" t="s">
        <v>294</v>
      </c>
      <c r="C23" s="13">
        <v>25040355</v>
      </c>
      <c r="D23" s="13">
        <f t="shared" si="0"/>
        <v>25040355</v>
      </c>
      <c r="E23" s="34"/>
      <c r="F23" s="34"/>
      <c r="H23" s="34"/>
    </row>
    <row r="24" spans="1:8" x14ac:dyDescent="0.3">
      <c r="A24" s="127"/>
      <c r="B24" s="128"/>
      <c r="C24" s="79"/>
      <c r="D24" s="13"/>
      <c r="E24" s="34"/>
      <c r="F24" s="34"/>
      <c r="H24" s="34"/>
    </row>
    <row r="25" spans="1:8" x14ac:dyDescent="0.3">
      <c r="A25" s="123">
        <v>4</v>
      </c>
      <c r="B25" s="124" t="s">
        <v>184</v>
      </c>
      <c r="C25" s="13"/>
      <c r="D25" s="13"/>
      <c r="E25" s="34"/>
      <c r="F25" s="34"/>
      <c r="H25" s="34"/>
    </row>
    <row r="26" spans="1:8" ht="49.5" x14ac:dyDescent="0.3">
      <c r="A26" s="123"/>
      <c r="B26" s="29" t="s">
        <v>38</v>
      </c>
      <c r="C26" s="13"/>
      <c r="D26" s="13"/>
      <c r="E26" s="34"/>
      <c r="F26" s="34"/>
      <c r="H26" s="34"/>
    </row>
    <row r="27" spans="1:8" ht="33" x14ac:dyDescent="0.3">
      <c r="A27" s="123"/>
      <c r="B27" s="24" t="s">
        <v>28</v>
      </c>
      <c r="C27" s="13"/>
      <c r="D27" s="13"/>
      <c r="E27" s="34"/>
      <c r="F27" s="34"/>
      <c r="H27" s="34"/>
    </row>
    <row r="28" spans="1:8" x14ac:dyDescent="0.3">
      <c r="A28" s="123"/>
      <c r="B28" s="29" t="s">
        <v>31</v>
      </c>
      <c r="C28" s="13"/>
      <c r="D28" s="13"/>
      <c r="E28" s="34"/>
      <c r="F28" s="34"/>
      <c r="H28" s="34"/>
    </row>
    <row r="29" spans="1:8" ht="33" x14ac:dyDescent="0.3">
      <c r="A29" s="123"/>
      <c r="B29" s="29" t="s">
        <v>42</v>
      </c>
      <c r="C29" s="13"/>
      <c r="D29" s="13"/>
      <c r="E29" s="34"/>
      <c r="F29" s="34"/>
      <c r="H29" s="34"/>
    </row>
    <row r="30" spans="1:8" ht="33" x14ac:dyDescent="0.3">
      <c r="A30" s="11"/>
      <c r="B30" s="29" t="s">
        <v>44</v>
      </c>
      <c r="C30" s="13"/>
      <c r="D30" s="13"/>
      <c r="E30" s="34"/>
      <c r="F30" s="34"/>
      <c r="H30" s="34"/>
    </row>
    <row r="31" spans="1:8" ht="17.25" customHeight="1" x14ac:dyDescent="0.3">
      <c r="A31" s="11"/>
      <c r="B31" s="33" t="s">
        <v>46</v>
      </c>
      <c r="C31" s="13"/>
      <c r="D31" s="13"/>
      <c r="E31" s="34"/>
      <c r="F31" s="34"/>
      <c r="H31" s="34"/>
    </row>
    <row r="32" spans="1:8" x14ac:dyDescent="0.3">
      <c r="A32" s="11"/>
      <c r="B32" s="126" t="s">
        <v>181</v>
      </c>
      <c r="C32" s="13">
        <v>60142855</v>
      </c>
      <c r="D32" s="13">
        <f t="shared" si="0"/>
        <v>60142855</v>
      </c>
      <c r="E32" s="34"/>
      <c r="F32" s="34"/>
      <c r="H32" s="34"/>
    </row>
    <row r="33" spans="1:8" x14ac:dyDescent="0.3">
      <c r="A33" s="127"/>
      <c r="B33" s="128"/>
      <c r="C33" s="79"/>
      <c r="D33" s="78"/>
      <c r="E33" s="34"/>
      <c r="F33" s="34"/>
      <c r="H33" s="34"/>
    </row>
    <row r="34" spans="1:8" x14ac:dyDescent="0.3">
      <c r="A34" s="131"/>
      <c r="B34" s="77" t="s">
        <v>185</v>
      </c>
      <c r="C34" s="13" t="s">
        <v>186</v>
      </c>
      <c r="D34" s="78">
        <f>SUM(D10:D33)</f>
        <v>86482530</v>
      </c>
    </row>
    <row r="37" spans="1:8" x14ac:dyDescent="0.3">
      <c r="B37" s="1" t="s">
        <v>289</v>
      </c>
    </row>
    <row r="38" spans="1:8" x14ac:dyDescent="0.3">
      <c r="B38" s="1" t="s">
        <v>187</v>
      </c>
    </row>
  </sheetData>
  <mergeCells count="5">
    <mergeCell ref="A1:D1"/>
    <mergeCell ref="A3:E3"/>
    <mergeCell ref="A4:B4"/>
    <mergeCell ref="A5:B5"/>
    <mergeCell ref="A7:B7"/>
  </mergeCells>
  <pageMargins left="0.70866141732283472" right="0.70866141732283472" top="0.74803149606299213" bottom="0.74803149606299213" header="0.31496062992125984" footer="0.31496062992125984"/>
  <pageSetup paperSize="9" scale="95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topLeftCell="A22" workbookViewId="0">
      <selection activeCell="C35" sqref="A35:C36"/>
    </sheetView>
  </sheetViews>
  <sheetFormatPr defaultColWidth="11.42578125" defaultRowHeight="16.5" x14ac:dyDescent="0.3"/>
  <cols>
    <col min="1" max="1" width="5.7109375" style="5" customWidth="1"/>
    <col min="2" max="2" width="56.28515625" style="1" customWidth="1"/>
    <col min="3" max="3" width="14.5703125" style="8" customWidth="1"/>
    <col min="4" max="4" width="15.85546875" style="87" customWidth="1"/>
    <col min="5" max="5" width="12.42578125" style="2" customWidth="1"/>
    <col min="6" max="6" width="18.7109375" style="2" customWidth="1"/>
    <col min="7" max="7" width="8.85546875" style="1" customWidth="1"/>
    <col min="8" max="16384" width="11.42578125" style="1"/>
  </cols>
  <sheetData>
    <row r="1" spans="1:8" x14ac:dyDescent="0.3">
      <c r="A1" s="163" t="s">
        <v>174</v>
      </c>
      <c r="B1" s="164"/>
      <c r="C1" s="164"/>
      <c r="D1" s="164"/>
      <c r="E1" s="76"/>
    </row>
    <row r="2" spans="1:8" x14ac:dyDescent="0.3">
      <c r="A2" s="15"/>
      <c r="B2" s="15"/>
      <c r="C2" s="119"/>
      <c r="D2" s="119"/>
      <c r="E2" s="15"/>
    </row>
    <row r="3" spans="1:8" x14ac:dyDescent="0.3">
      <c r="A3" s="165" t="s">
        <v>201</v>
      </c>
      <c r="B3" s="165"/>
      <c r="C3" s="165"/>
      <c r="D3" s="165"/>
      <c r="E3" s="165"/>
      <c r="H3" s="2"/>
    </row>
    <row r="4" spans="1:8" x14ac:dyDescent="0.3">
      <c r="A4" s="156" t="s">
        <v>291</v>
      </c>
      <c r="B4" s="156"/>
      <c r="H4" s="2"/>
    </row>
    <row r="5" spans="1:8" x14ac:dyDescent="0.3">
      <c r="A5" s="156" t="s">
        <v>175</v>
      </c>
      <c r="B5" s="156"/>
      <c r="H5" s="2"/>
    </row>
    <row r="6" spans="1:8" x14ac:dyDescent="0.3">
      <c r="A6" s="73"/>
      <c r="B6" s="73"/>
    </row>
    <row r="7" spans="1:8" x14ac:dyDescent="0.3">
      <c r="A7" s="166" t="s">
        <v>176</v>
      </c>
      <c r="B7" s="167"/>
      <c r="C7" s="7" t="s">
        <v>177</v>
      </c>
      <c r="D7" s="7" t="s">
        <v>178</v>
      </c>
    </row>
    <row r="8" spans="1:8" x14ac:dyDescent="0.3">
      <c r="A8" s="127"/>
      <c r="B8" s="128"/>
      <c r="C8" s="79"/>
      <c r="D8" s="129"/>
      <c r="E8" s="34"/>
      <c r="F8" s="34"/>
    </row>
    <row r="9" spans="1:8" x14ac:dyDescent="0.3">
      <c r="A9" s="123">
        <v>4</v>
      </c>
      <c r="B9" s="124" t="s">
        <v>184</v>
      </c>
      <c r="C9" s="13"/>
      <c r="D9" s="125"/>
      <c r="E9" s="34"/>
      <c r="F9" s="34"/>
    </row>
    <row r="10" spans="1:8" ht="33" x14ac:dyDescent="0.3">
      <c r="A10" s="11"/>
      <c r="B10" s="29" t="s">
        <v>42</v>
      </c>
      <c r="C10" s="13"/>
      <c r="D10" s="125"/>
      <c r="E10" s="34"/>
      <c r="F10" s="34"/>
      <c r="H10" s="34"/>
    </row>
    <row r="11" spans="1:8" x14ac:dyDescent="0.3">
      <c r="A11" s="11"/>
      <c r="B11" s="33" t="s">
        <v>188</v>
      </c>
      <c r="C11" s="13"/>
      <c r="D11" s="125"/>
      <c r="E11" s="34"/>
      <c r="F11" s="34"/>
      <c r="H11" s="34"/>
    </row>
    <row r="12" spans="1:8" x14ac:dyDescent="0.3">
      <c r="A12" s="11"/>
      <c r="B12" s="126" t="s">
        <v>181</v>
      </c>
      <c r="C12" s="13">
        <v>26307525</v>
      </c>
      <c r="D12" s="140">
        <f>+C12</f>
        <v>26307525</v>
      </c>
      <c r="E12" s="34"/>
      <c r="F12" s="34"/>
    </row>
    <row r="13" spans="1:8" x14ac:dyDescent="0.3">
      <c r="A13" s="48"/>
      <c r="B13" s="132"/>
      <c r="C13" s="133"/>
      <c r="D13" s="140"/>
      <c r="E13" s="34"/>
      <c r="F13" s="34"/>
    </row>
    <row r="14" spans="1:8" x14ac:dyDescent="0.3">
      <c r="A14" s="123">
        <v>5</v>
      </c>
      <c r="B14" s="124" t="s">
        <v>189</v>
      </c>
      <c r="C14" s="13"/>
      <c r="D14" s="140"/>
      <c r="E14" s="34"/>
      <c r="F14" s="34"/>
    </row>
    <row r="15" spans="1:8" ht="33" x14ac:dyDescent="0.3">
      <c r="A15" s="123"/>
      <c r="B15" s="33" t="s">
        <v>50</v>
      </c>
      <c r="C15" s="13"/>
      <c r="D15" s="140"/>
      <c r="E15" s="34"/>
      <c r="F15" s="34"/>
    </row>
    <row r="16" spans="1:8" ht="33" x14ac:dyDescent="0.3">
      <c r="A16" s="11"/>
      <c r="B16" s="33" t="s">
        <v>52</v>
      </c>
      <c r="C16" s="13"/>
      <c r="D16" s="140"/>
      <c r="E16" s="34"/>
      <c r="F16" s="34"/>
    </row>
    <row r="17" spans="1:6" x14ac:dyDescent="0.3">
      <c r="A17" s="11"/>
      <c r="B17" s="126" t="s">
        <v>181</v>
      </c>
      <c r="C17" s="13">
        <v>10709855</v>
      </c>
      <c r="D17" s="140">
        <f t="shared" ref="D17:D30" si="0">+C17</f>
        <v>10709855</v>
      </c>
      <c r="E17" s="34"/>
      <c r="F17" s="34"/>
    </row>
    <row r="18" spans="1:6" x14ac:dyDescent="0.3">
      <c r="A18" s="48"/>
      <c r="B18" s="132"/>
      <c r="C18" s="133"/>
      <c r="D18" s="140"/>
      <c r="E18" s="34"/>
      <c r="F18" s="34"/>
    </row>
    <row r="19" spans="1:6" x14ac:dyDescent="0.3">
      <c r="A19" s="123">
        <v>6</v>
      </c>
      <c r="B19" s="124" t="s">
        <v>192</v>
      </c>
      <c r="C19" s="13"/>
      <c r="D19" s="140"/>
      <c r="E19" s="34"/>
      <c r="F19" s="34"/>
    </row>
    <row r="20" spans="1:6" ht="33" x14ac:dyDescent="0.3">
      <c r="A20" s="123"/>
      <c r="B20" s="33" t="s">
        <v>56</v>
      </c>
      <c r="C20" s="13"/>
      <c r="D20" s="140"/>
      <c r="E20" s="34"/>
      <c r="F20" s="34"/>
    </row>
    <row r="21" spans="1:6" ht="33" x14ac:dyDescent="0.3">
      <c r="A21" s="123"/>
      <c r="B21" s="33" t="s">
        <v>58</v>
      </c>
      <c r="C21" s="13"/>
      <c r="D21" s="140"/>
      <c r="E21" s="34"/>
      <c r="F21" s="34"/>
    </row>
    <row r="22" spans="1:6" x14ac:dyDescent="0.3">
      <c r="A22" s="123"/>
      <c r="B22" s="33" t="s">
        <v>60</v>
      </c>
      <c r="C22" s="13"/>
      <c r="D22" s="140"/>
      <c r="E22" s="34"/>
      <c r="F22" s="34"/>
    </row>
    <row r="23" spans="1:6" ht="33" x14ac:dyDescent="0.3">
      <c r="A23" s="123"/>
      <c r="B23" s="33" t="s">
        <v>63</v>
      </c>
      <c r="C23" s="13"/>
      <c r="D23" s="140"/>
      <c r="E23" s="34"/>
      <c r="F23" s="34"/>
    </row>
    <row r="24" spans="1:6" ht="33" x14ac:dyDescent="0.3">
      <c r="A24" s="123"/>
      <c r="B24" s="33" t="s">
        <v>65</v>
      </c>
      <c r="C24" s="13"/>
      <c r="D24" s="140"/>
      <c r="E24" s="34"/>
      <c r="F24" s="34"/>
    </row>
    <row r="25" spans="1:6" x14ac:dyDescent="0.3">
      <c r="A25" s="11"/>
      <c r="B25" s="126" t="s">
        <v>181</v>
      </c>
      <c r="C25" s="13">
        <v>13665830</v>
      </c>
      <c r="D25" s="140">
        <f t="shared" si="0"/>
        <v>13665830</v>
      </c>
      <c r="E25" s="34"/>
      <c r="F25" s="34"/>
    </row>
    <row r="26" spans="1:6" x14ac:dyDescent="0.3">
      <c r="A26" s="123">
        <v>7</v>
      </c>
      <c r="B26" s="124" t="s">
        <v>190</v>
      </c>
      <c r="C26" s="13"/>
      <c r="D26" s="140"/>
      <c r="E26" s="34"/>
      <c r="F26" s="34"/>
    </row>
    <row r="27" spans="1:6" ht="33" x14ac:dyDescent="0.3">
      <c r="A27" s="123"/>
      <c r="B27" s="33" t="s">
        <v>69</v>
      </c>
      <c r="C27" s="13"/>
      <c r="D27" s="140"/>
      <c r="E27" s="34"/>
      <c r="F27" s="34"/>
    </row>
    <row r="28" spans="1:6" ht="33" x14ac:dyDescent="0.3">
      <c r="A28" s="123"/>
      <c r="B28" s="33" t="s">
        <v>71</v>
      </c>
      <c r="C28" s="13"/>
      <c r="D28" s="140"/>
      <c r="E28" s="34"/>
      <c r="F28" s="34"/>
    </row>
    <row r="29" spans="1:6" ht="33" x14ac:dyDescent="0.3">
      <c r="A29" s="11"/>
      <c r="B29" s="33" t="s">
        <v>73</v>
      </c>
      <c r="C29" s="13"/>
      <c r="D29" s="140"/>
      <c r="E29" s="34"/>
      <c r="F29" s="34"/>
    </row>
    <row r="30" spans="1:6" x14ac:dyDescent="0.3">
      <c r="A30" s="11"/>
      <c r="B30" s="126" t="s">
        <v>181</v>
      </c>
      <c r="C30" s="13">
        <v>14178688</v>
      </c>
      <c r="D30" s="141">
        <f t="shared" si="0"/>
        <v>14178688</v>
      </c>
      <c r="E30" s="34"/>
      <c r="F30" s="34"/>
    </row>
    <row r="31" spans="1:6" x14ac:dyDescent="0.3">
      <c r="B31" s="120"/>
      <c r="C31" s="82"/>
      <c r="D31" s="139"/>
      <c r="E31" s="122"/>
      <c r="F31" s="122"/>
    </row>
    <row r="32" spans="1:6" x14ac:dyDescent="0.3">
      <c r="A32" s="84"/>
      <c r="B32" s="130"/>
      <c r="C32" s="101"/>
      <c r="D32" s="138"/>
      <c r="E32" s="34"/>
      <c r="F32" s="34"/>
    </row>
    <row r="33" spans="1:6" x14ac:dyDescent="0.3">
      <c r="A33" s="131"/>
      <c r="B33" s="77" t="s">
        <v>191</v>
      </c>
      <c r="C33" s="13" t="s">
        <v>186</v>
      </c>
      <c r="D33" s="125">
        <f>SUM(D12:D32)</f>
        <v>64861898</v>
      </c>
    </row>
    <row r="37" spans="1:6" x14ac:dyDescent="0.3">
      <c r="B37" s="1" t="s">
        <v>289</v>
      </c>
    </row>
    <row r="38" spans="1:6" x14ac:dyDescent="0.3">
      <c r="B38" s="1" t="s">
        <v>187</v>
      </c>
    </row>
    <row r="46" spans="1:6" s="5" customFormat="1" x14ac:dyDescent="0.3">
      <c r="B46" s="1"/>
      <c r="C46" s="8"/>
      <c r="D46" s="87"/>
      <c r="E46" s="2"/>
      <c r="F46" s="2"/>
    </row>
    <row r="47" spans="1:6" s="5" customFormat="1" x14ac:dyDescent="0.3">
      <c r="B47" s="1"/>
      <c r="C47" s="8"/>
      <c r="D47" s="87"/>
      <c r="E47" s="2"/>
      <c r="F47" s="2"/>
    </row>
    <row r="48" spans="1:6" s="5" customFormat="1" x14ac:dyDescent="0.3">
      <c r="B48" s="1"/>
      <c r="C48" s="8"/>
      <c r="D48" s="87"/>
      <c r="E48" s="2"/>
      <c r="F48" s="2"/>
    </row>
    <row r="49" spans="2:6" s="5" customFormat="1" x14ac:dyDescent="0.3">
      <c r="B49" s="1"/>
      <c r="C49" s="8"/>
      <c r="D49" s="87"/>
      <c r="E49" s="2"/>
      <c r="F49" s="2"/>
    </row>
    <row r="50" spans="2:6" s="5" customFormat="1" x14ac:dyDescent="0.3">
      <c r="B50" s="1"/>
      <c r="C50" s="8"/>
      <c r="D50" s="87"/>
      <c r="E50" s="2"/>
      <c r="F50" s="2"/>
    </row>
    <row r="51" spans="2:6" s="5" customFormat="1" x14ac:dyDescent="0.3">
      <c r="B51" s="1"/>
      <c r="C51" s="8"/>
      <c r="D51" s="87"/>
      <c r="E51" s="2"/>
      <c r="F51" s="2"/>
    </row>
    <row r="52" spans="2:6" s="5" customFormat="1" x14ac:dyDescent="0.3">
      <c r="B52" s="1"/>
      <c r="C52" s="8"/>
      <c r="D52" s="87"/>
      <c r="E52" s="2"/>
      <c r="F52" s="2"/>
    </row>
    <row r="53" spans="2:6" s="5" customFormat="1" x14ac:dyDescent="0.3">
      <c r="B53" s="1"/>
      <c r="C53" s="8"/>
      <c r="D53" s="87"/>
      <c r="E53" s="2"/>
      <c r="F53" s="2"/>
    </row>
    <row r="54" spans="2:6" s="5" customFormat="1" x14ac:dyDescent="0.3">
      <c r="B54" s="1"/>
      <c r="C54" s="8"/>
      <c r="D54" s="87"/>
      <c r="E54" s="2"/>
      <c r="F54" s="2"/>
    </row>
    <row r="55" spans="2:6" s="5" customFormat="1" x14ac:dyDescent="0.3">
      <c r="B55" s="1"/>
      <c r="C55" s="8"/>
      <c r="D55" s="87"/>
      <c r="E55" s="2"/>
      <c r="F55" s="2"/>
    </row>
    <row r="56" spans="2:6" s="5" customFormat="1" x14ac:dyDescent="0.3">
      <c r="B56" s="1"/>
      <c r="C56" s="8"/>
      <c r="D56" s="87"/>
      <c r="E56" s="2"/>
      <c r="F56" s="2"/>
    </row>
    <row r="57" spans="2:6" s="5" customFormat="1" x14ac:dyDescent="0.3">
      <c r="B57" s="1"/>
      <c r="C57" s="8"/>
      <c r="D57" s="87"/>
      <c r="E57" s="2"/>
      <c r="F57" s="2"/>
    </row>
    <row r="58" spans="2:6" s="5" customFormat="1" x14ac:dyDescent="0.3">
      <c r="B58" s="1"/>
      <c r="C58" s="8"/>
      <c r="D58" s="87"/>
      <c r="E58" s="2"/>
      <c r="F58" s="2"/>
    </row>
    <row r="59" spans="2:6" s="5" customFormat="1" x14ac:dyDescent="0.3">
      <c r="B59" s="1"/>
      <c r="C59" s="8"/>
      <c r="D59" s="87"/>
      <c r="E59" s="2"/>
      <c r="F59" s="2"/>
    </row>
    <row r="60" spans="2:6" s="5" customFormat="1" x14ac:dyDescent="0.3">
      <c r="B60" s="1"/>
      <c r="C60" s="8"/>
      <c r="D60" s="87"/>
      <c r="E60" s="2"/>
      <c r="F60" s="2"/>
    </row>
    <row r="61" spans="2:6" s="5" customFormat="1" x14ac:dyDescent="0.3">
      <c r="B61" s="1"/>
      <c r="C61" s="8"/>
      <c r="D61" s="87"/>
      <c r="E61" s="2"/>
      <c r="F61" s="2"/>
    </row>
    <row r="62" spans="2:6" s="5" customFormat="1" x14ac:dyDescent="0.3">
      <c r="B62" s="1"/>
      <c r="C62" s="8"/>
      <c r="D62" s="87"/>
      <c r="E62" s="2"/>
      <c r="F62" s="2"/>
    </row>
    <row r="63" spans="2:6" s="5" customFormat="1" x14ac:dyDescent="0.3">
      <c r="B63" s="1"/>
      <c r="C63" s="8"/>
      <c r="D63" s="87"/>
      <c r="E63" s="2"/>
      <c r="F63" s="2"/>
    </row>
    <row r="64" spans="2:6" s="5" customFormat="1" x14ac:dyDescent="0.3">
      <c r="B64" s="1"/>
      <c r="C64" s="8"/>
      <c r="D64" s="87"/>
      <c r="E64" s="2"/>
      <c r="F64" s="2"/>
    </row>
    <row r="65" spans="2:6" s="5" customFormat="1" x14ac:dyDescent="0.3">
      <c r="B65" s="1"/>
      <c r="C65" s="8"/>
      <c r="D65" s="87"/>
      <c r="E65" s="2"/>
      <c r="F65" s="2"/>
    </row>
    <row r="66" spans="2:6" s="5" customFormat="1" x14ac:dyDescent="0.3">
      <c r="B66" s="1"/>
      <c r="C66" s="8"/>
      <c r="D66" s="87"/>
      <c r="E66" s="2"/>
      <c r="F66" s="2"/>
    </row>
    <row r="67" spans="2:6" s="5" customFormat="1" x14ac:dyDescent="0.3">
      <c r="B67" s="1"/>
      <c r="C67" s="8"/>
      <c r="D67" s="87"/>
      <c r="E67" s="2"/>
      <c r="F67" s="2"/>
    </row>
    <row r="68" spans="2:6" s="5" customFormat="1" x14ac:dyDescent="0.3">
      <c r="B68" s="1"/>
      <c r="C68" s="8"/>
      <c r="D68" s="87"/>
      <c r="E68" s="2"/>
      <c r="F68" s="2"/>
    </row>
    <row r="69" spans="2:6" s="5" customFormat="1" x14ac:dyDescent="0.3">
      <c r="B69" s="1"/>
      <c r="C69" s="8"/>
      <c r="D69" s="87"/>
      <c r="E69" s="2"/>
      <c r="F69" s="2"/>
    </row>
    <row r="70" spans="2:6" s="5" customFormat="1" x14ac:dyDescent="0.3">
      <c r="B70" s="1"/>
      <c r="C70" s="8"/>
      <c r="D70" s="87"/>
      <c r="E70" s="2"/>
      <c r="F70" s="2"/>
    </row>
    <row r="71" spans="2:6" s="5" customFormat="1" x14ac:dyDescent="0.3">
      <c r="B71" s="1"/>
      <c r="C71" s="8"/>
      <c r="D71" s="87"/>
      <c r="E71" s="2"/>
      <c r="F71" s="2"/>
    </row>
    <row r="72" spans="2:6" s="5" customFormat="1" x14ac:dyDescent="0.3">
      <c r="B72" s="1"/>
      <c r="C72" s="8"/>
      <c r="D72" s="87"/>
      <c r="E72" s="2"/>
      <c r="F72" s="2"/>
    </row>
    <row r="73" spans="2:6" s="5" customFormat="1" x14ac:dyDescent="0.3">
      <c r="B73" s="1"/>
      <c r="C73" s="8"/>
      <c r="D73" s="87"/>
      <c r="E73" s="2"/>
      <c r="F73" s="2"/>
    </row>
    <row r="74" spans="2:6" s="5" customFormat="1" x14ac:dyDescent="0.3">
      <c r="B74" s="1"/>
      <c r="C74" s="8"/>
      <c r="D74" s="87"/>
      <c r="E74" s="2"/>
      <c r="F74" s="2"/>
    </row>
    <row r="75" spans="2:6" s="5" customFormat="1" x14ac:dyDescent="0.3">
      <c r="B75" s="1"/>
      <c r="C75" s="8"/>
      <c r="D75" s="87"/>
      <c r="E75" s="2"/>
      <c r="F75" s="2"/>
    </row>
    <row r="76" spans="2:6" s="5" customFormat="1" x14ac:dyDescent="0.3">
      <c r="B76" s="1"/>
      <c r="C76" s="8"/>
      <c r="D76" s="87"/>
      <c r="E76" s="2"/>
      <c r="F76" s="2"/>
    </row>
    <row r="77" spans="2:6" s="5" customFormat="1" x14ac:dyDescent="0.3">
      <c r="B77" s="1"/>
      <c r="C77" s="8"/>
      <c r="D77" s="87"/>
      <c r="E77" s="2"/>
      <c r="F77" s="2"/>
    </row>
    <row r="78" spans="2:6" s="5" customFormat="1" x14ac:dyDescent="0.3">
      <c r="B78" s="1"/>
      <c r="C78" s="8"/>
      <c r="D78" s="87"/>
      <c r="E78" s="2"/>
      <c r="F78" s="2"/>
    </row>
    <row r="79" spans="2:6" s="5" customFormat="1" x14ac:dyDescent="0.3">
      <c r="B79" s="1"/>
      <c r="C79" s="8"/>
      <c r="D79" s="87"/>
      <c r="E79" s="2"/>
      <c r="F79" s="2"/>
    </row>
    <row r="80" spans="2:6" s="5" customFormat="1" x14ac:dyDescent="0.3">
      <c r="B80" s="1"/>
      <c r="C80" s="8"/>
      <c r="D80" s="87"/>
      <c r="E80" s="2"/>
      <c r="F80" s="2"/>
    </row>
    <row r="81" spans="2:6" s="5" customFormat="1" x14ac:dyDescent="0.3">
      <c r="B81" s="1"/>
      <c r="C81" s="8"/>
      <c r="D81" s="87"/>
      <c r="E81" s="2"/>
      <c r="F81" s="2"/>
    </row>
    <row r="82" spans="2:6" s="5" customFormat="1" x14ac:dyDescent="0.3">
      <c r="B82" s="1"/>
      <c r="C82" s="8"/>
      <c r="D82" s="87"/>
      <c r="E82" s="2"/>
      <c r="F82" s="2"/>
    </row>
    <row r="83" spans="2:6" s="5" customFormat="1" x14ac:dyDescent="0.3">
      <c r="B83" s="1"/>
      <c r="C83" s="8"/>
      <c r="D83" s="87"/>
      <c r="E83" s="2"/>
      <c r="F83" s="2"/>
    </row>
    <row r="84" spans="2:6" s="5" customFormat="1" x14ac:dyDescent="0.3">
      <c r="B84" s="1"/>
      <c r="C84" s="8"/>
      <c r="D84" s="87"/>
      <c r="E84" s="2"/>
      <c r="F84" s="2"/>
    </row>
    <row r="85" spans="2:6" s="5" customFormat="1" x14ac:dyDescent="0.3">
      <c r="B85" s="1"/>
      <c r="C85" s="8"/>
      <c r="D85" s="87"/>
      <c r="E85" s="2"/>
      <c r="F85" s="2"/>
    </row>
    <row r="86" spans="2:6" s="5" customFormat="1" x14ac:dyDescent="0.3">
      <c r="B86" s="1"/>
      <c r="C86" s="8"/>
      <c r="D86" s="87"/>
      <c r="E86" s="2"/>
      <c r="F86" s="2"/>
    </row>
    <row r="87" spans="2:6" s="5" customFormat="1" x14ac:dyDescent="0.3">
      <c r="B87" s="1"/>
      <c r="C87" s="8"/>
      <c r="D87" s="87"/>
      <c r="E87" s="2"/>
      <c r="F87" s="2"/>
    </row>
  </sheetData>
  <mergeCells count="5">
    <mergeCell ref="A1:D1"/>
    <mergeCell ref="A3:E3"/>
    <mergeCell ref="A4:B4"/>
    <mergeCell ref="A5:B5"/>
    <mergeCell ref="A7:B7"/>
  </mergeCells>
  <pageMargins left="0.70866141732283472" right="0.70866141732283472" top="0.74803149606299213" bottom="0.74803149606299213" header="0.31496062992125984" footer="0.31496062992125984"/>
  <pageSetup paperSize="9" scale="95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topLeftCell="A35" workbookViewId="0">
      <selection activeCell="D20" sqref="D20:D23"/>
    </sheetView>
  </sheetViews>
  <sheetFormatPr defaultColWidth="11.42578125" defaultRowHeight="16.5" x14ac:dyDescent="0.3"/>
  <cols>
    <col min="1" max="1" width="5.7109375" style="5" customWidth="1"/>
    <col min="2" max="2" width="56.28515625" style="1" customWidth="1"/>
    <col min="3" max="3" width="15" style="8" customWidth="1"/>
    <col min="4" max="4" width="15.85546875" style="87" customWidth="1"/>
    <col min="5" max="5" width="12.42578125" style="2" customWidth="1"/>
    <col min="6" max="16384" width="11.42578125" style="1"/>
  </cols>
  <sheetData>
    <row r="1" spans="1:8" x14ac:dyDescent="0.3">
      <c r="A1" s="163" t="s">
        <v>174</v>
      </c>
      <c r="B1" s="164"/>
      <c r="C1" s="164"/>
      <c r="D1" s="164"/>
      <c r="E1" s="76"/>
    </row>
    <row r="2" spans="1:8" x14ac:dyDescent="0.3">
      <c r="A2" s="165" t="s">
        <v>201</v>
      </c>
      <c r="B2" s="165"/>
      <c r="C2" s="165"/>
      <c r="D2" s="165"/>
      <c r="E2" s="165"/>
      <c r="F2" s="2"/>
      <c r="H2" s="2"/>
    </row>
    <row r="3" spans="1:8" x14ac:dyDescent="0.3">
      <c r="A3" s="156" t="s">
        <v>290</v>
      </c>
      <c r="B3" s="156"/>
    </row>
    <row r="4" spans="1:8" x14ac:dyDescent="0.3">
      <c r="A4" s="156" t="s">
        <v>175</v>
      </c>
      <c r="B4" s="156"/>
    </row>
    <row r="5" spans="1:8" x14ac:dyDescent="0.3">
      <c r="A5" s="73"/>
      <c r="B5" s="73"/>
    </row>
    <row r="6" spans="1:8" x14ac:dyDescent="0.3">
      <c r="A6" s="166" t="s">
        <v>176</v>
      </c>
      <c r="B6" s="167"/>
      <c r="C6" s="7" t="s">
        <v>177</v>
      </c>
      <c r="D6" s="7" t="s">
        <v>178</v>
      </c>
    </row>
    <row r="7" spans="1:8" x14ac:dyDescent="0.3">
      <c r="B7" s="120"/>
      <c r="C7" s="82"/>
      <c r="D7" s="121"/>
      <c r="E7" s="122"/>
    </row>
    <row r="8" spans="1:8" x14ac:dyDescent="0.3">
      <c r="A8" s="123">
        <v>7</v>
      </c>
      <c r="B8" s="124" t="s">
        <v>190</v>
      </c>
      <c r="C8" s="13"/>
      <c r="D8" s="125"/>
      <c r="E8" s="34"/>
    </row>
    <row r="9" spans="1:8" ht="33" x14ac:dyDescent="0.3">
      <c r="A9" s="11"/>
      <c r="B9" s="33" t="s">
        <v>73</v>
      </c>
      <c r="C9" s="13"/>
      <c r="D9" s="125"/>
      <c r="E9" s="34"/>
    </row>
    <row r="10" spans="1:8" ht="33" x14ac:dyDescent="0.3">
      <c r="A10" s="11"/>
      <c r="B10" s="33" t="s">
        <v>75</v>
      </c>
      <c r="C10" s="13"/>
      <c r="D10" s="125"/>
      <c r="E10" s="34"/>
    </row>
    <row r="11" spans="1:8" x14ac:dyDescent="0.3">
      <c r="A11" s="11"/>
      <c r="B11" s="56" t="s">
        <v>77</v>
      </c>
      <c r="C11" s="13"/>
      <c r="D11" s="125"/>
      <c r="E11" s="34"/>
    </row>
    <row r="12" spans="1:8" x14ac:dyDescent="0.3">
      <c r="A12" s="11"/>
      <c r="B12" s="33" t="s">
        <v>79</v>
      </c>
      <c r="C12" s="13"/>
      <c r="D12" s="125"/>
      <c r="E12" s="34"/>
    </row>
    <row r="13" spans="1:8" x14ac:dyDescent="0.3">
      <c r="A13" s="11"/>
      <c r="B13" s="56" t="s">
        <v>81</v>
      </c>
      <c r="C13" s="13"/>
      <c r="D13" s="140"/>
      <c r="E13" s="34"/>
    </row>
    <row r="14" spans="1:8" x14ac:dyDescent="0.3">
      <c r="A14" s="11"/>
      <c r="B14" s="29" t="s">
        <v>83</v>
      </c>
      <c r="C14" s="13"/>
      <c r="D14" s="140"/>
      <c r="E14" s="34"/>
    </row>
    <row r="15" spans="1:8" x14ac:dyDescent="0.3">
      <c r="A15" s="11"/>
      <c r="B15" s="126" t="s">
        <v>181</v>
      </c>
      <c r="C15" s="13">
        <v>10872772</v>
      </c>
      <c r="D15" s="140">
        <f>C15</f>
        <v>10872772</v>
      </c>
      <c r="E15" s="34"/>
    </row>
    <row r="16" spans="1:8" x14ac:dyDescent="0.3">
      <c r="B16" s="120"/>
      <c r="C16" s="82"/>
      <c r="D16" s="140"/>
      <c r="E16" s="122"/>
    </row>
    <row r="17" spans="1:5" x14ac:dyDescent="0.3">
      <c r="A17" s="123">
        <v>8</v>
      </c>
      <c r="B17" s="124" t="s">
        <v>193</v>
      </c>
      <c r="C17" s="13"/>
      <c r="D17" s="140"/>
      <c r="E17" s="34"/>
    </row>
    <row r="18" spans="1:5" ht="33" x14ac:dyDescent="0.3">
      <c r="A18" s="123"/>
      <c r="B18" s="33" t="s">
        <v>87</v>
      </c>
      <c r="C18" s="13"/>
      <c r="D18" s="140"/>
      <c r="E18" s="34"/>
    </row>
    <row r="19" spans="1:5" ht="33" x14ac:dyDescent="0.3">
      <c r="A19" s="123"/>
      <c r="B19" s="33" t="s">
        <v>89</v>
      </c>
      <c r="C19" s="13"/>
      <c r="D19" s="140"/>
      <c r="E19" s="34"/>
    </row>
    <row r="20" spans="1:5" ht="16.5" customHeight="1" x14ac:dyDescent="0.3">
      <c r="A20" s="123"/>
      <c r="B20" s="33" t="s">
        <v>202</v>
      </c>
      <c r="C20" s="13"/>
      <c r="D20" s="140"/>
      <c r="E20" s="34"/>
    </row>
    <row r="21" spans="1:5" ht="33" x14ac:dyDescent="0.3">
      <c r="A21" s="123"/>
      <c r="B21" s="33" t="s">
        <v>93</v>
      </c>
      <c r="C21" s="13"/>
      <c r="D21" s="140"/>
      <c r="E21" s="34"/>
    </row>
    <row r="22" spans="1:5" ht="33" x14ac:dyDescent="0.3">
      <c r="A22" s="123"/>
      <c r="B22" s="33" t="s">
        <v>95</v>
      </c>
      <c r="C22" s="13"/>
      <c r="D22" s="140"/>
      <c r="E22" s="34"/>
    </row>
    <row r="23" spans="1:5" ht="33" customHeight="1" x14ac:dyDescent="0.3">
      <c r="A23" s="123"/>
      <c r="B23" s="33" t="s">
        <v>203</v>
      </c>
      <c r="C23" s="13"/>
      <c r="D23" s="140"/>
      <c r="E23" s="34"/>
    </row>
    <row r="24" spans="1:5" x14ac:dyDescent="0.3">
      <c r="A24" s="11"/>
      <c r="B24" s="126" t="s">
        <v>181</v>
      </c>
      <c r="C24" s="13">
        <v>13010000</v>
      </c>
      <c r="D24" s="140">
        <f t="shared" ref="D24:D44" si="0">C24</f>
        <v>13010000</v>
      </c>
      <c r="E24" s="34"/>
    </row>
    <row r="25" spans="1:5" x14ac:dyDescent="0.3">
      <c r="B25" s="120"/>
      <c r="C25" s="82"/>
      <c r="D25" s="140"/>
      <c r="E25" s="122"/>
    </row>
    <row r="26" spans="1:5" x14ac:dyDescent="0.3">
      <c r="A26" s="123">
        <v>9</v>
      </c>
      <c r="B26" s="124" t="s">
        <v>195</v>
      </c>
      <c r="C26" s="13"/>
      <c r="D26" s="140"/>
      <c r="E26" s="34"/>
    </row>
    <row r="27" spans="1:5" ht="33" x14ac:dyDescent="0.3">
      <c r="A27" s="123"/>
      <c r="B27" s="33" t="s">
        <v>101</v>
      </c>
      <c r="C27" s="13"/>
      <c r="D27" s="140"/>
      <c r="E27" s="34"/>
    </row>
    <row r="28" spans="1:5" ht="33" x14ac:dyDescent="0.3">
      <c r="A28" s="123"/>
      <c r="B28" s="33" t="s">
        <v>103</v>
      </c>
      <c r="C28" s="13"/>
      <c r="D28" s="140"/>
      <c r="E28" s="34"/>
    </row>
    <row r="29" spans="1:5" ht="33" x14ac:dyDescent="0.3">
      <c r="A29" s="123"/>
      <c r="B29" s="33" t="s">
        <v>105</v>
      </c>
      <c r="C29" s="13"/>
      <c r="D29" s="140"/>
      <c r="E29" s="34"/>
    </row>
    <row r="30" spans="1:5" ht="33" x14ac:dyDescent="0.3">
      <c r="A30" s="123"/>
      <c r="B30" s="33" t="s">
        <v>107</v>
      </c>
      <c r="C30" s="13"/>
      <c r="D30" s="140"/>
      <c r="E30" s="34"/>
    </row>
    <row r="31" spans="1:5" ht="33" x14ac:dyDescent="0.3">
      <c r="A31" s="123"/>
      <c r="B31" s="33" t="s">
        <v>109</v>
      </c>
      <c r="C31" s="13"/>
      <c r="D31" s="140"/>
      <c r="E31" s="34"/>
    </row>
    <row r="32" spans="1:5" ht="33" x14ac:dyDescent="0.3">
      <c r="A32" s="123"/>
      <c r="B32" s="33" t="s">
        <v>111</v>
      </c>
      <c r="C32" s="13"/>
      <c r="D32" s="140"/>
      <c r="E32" s="34"/>
    </row>
    <row r="33" spans="1:5" ht="33" x14ac:dyDescent="0.3">
      <c r="A33" s="123"/>
      <c r="B33" s="33" t="s">
        <v>113</v>
      </c>
      <c r="C33" s="13"/>
      <c r="D33" s="140"/>
      <c r="E33" s="34"/>
    </row>
    <row r="34" spans="1:5" ht="33" x14ac:dyDescent="0.3">
      <c r="A34" s="123"/>
      <c r="B34" s="33" t="s">
        <v>115</v>
      </c>
      <c r="C34" s="13"/>
      <c r="D34" s="140"/>
      <c r="E34" s="34"/>
    </row>
    <row r="35" spans="1:5" ht="33" x14ac:dyDescent="0.3">
      <c r="A35" s="123"/>
      <c r="B35" s="33" t="s">
        <v>117</v>
      </c>
      <c r="C35" s="13"/>
      <c r="D35" s="140"/>
      <c r="E35" s="34"/>
    </row>
    <row r="36" spans="1:5" ht="33" x14ac:dyDescent="0.3">
      <c r="A36" s="123"/>
      <c r="B36" s="33" t="s">
        <v>119</v>
      </c>
      <c r="C36" s="13"/>
      <c r="D36" s="140"/>
      <c r="E36" s="34"/>
    </row>
    <row r="37" spans="1:5" ht="33" x14ac:dyDescent="0.3">
      <c r="A37" s="123"/>
      <c r="B37" s="33" t="s">
        <v>121</v>
      </c>
      <c r="C37" s="13"/>
      <c r="D37" s="140"/>
      <c r="E37" s="34"/>
    </row>
    <row r="38" spans="1:5" ht="33" x14ac:dyDescent="0.3">
      <c r="A38" s="123"/>
      <c r="B38" s="33" t="s">
        <v>123</v>
      </c>
      <c r="C38" s="13"/>
      <c r="D38" s="140"/>
      <c r="E38" s="34"/>
    </row>
    <row r="39" spans="1:5" ht="17.25" customHeight="1" x14ac:dyDescent="0.3">
      <c r="A39" s="123"/>
      <c r="B39" s="33" t="s">
        <v>125</v>
      </c>
      <c r="C39" s="13"/>
      <c r="D39" s="140"/>
      <c r="E39" s="34"/>
    </row>
    <row r="40" spans="1:5" ht="17.25" customHeight="1" x14ac:dyDescent="0.3">
      <c r="A40" s="11"/>
      <c r="B40" s="126" t="s">
        <v>181</v>
      </c>
      <c r="C40" s="13">
        <v>12536250</v>
      </c>
      <c r="D40" s="140">
        <f t="shared" si="0"/>
        <v>12536250</v>
      </c>
      <c r="E40" s="34"/>
    </row>
    <row r="41" spans="1:5" ht="17.25" customHeight="1" x14ac:dyDescent="0.3">
      <c r="B41" s="120"/>
      <c r="C41" s="82"/>
      <c r="D41" s="140"/>
      <c r="E41" s="34"/>
    </row>
    <row r="42" spans="1:5" ht="17.25" customHeight="1" x14ac:dyDescent="0.3">
      <c r="A42" s="123">
        <v>10</v>
      </c>
      <c r="B42" s="124" t="s">
        <v>196</v>
      </c>
      <c r="C42" s="13"/>
      <c r="D42" s="140"/>
      <c r="E42" s="34"/>
    </row>
    <row r="43" spans="1:5" ht="33" x14ac:dyDescent="0.3">
      <c r="A43" s="123"/>
      <c r="B43" s="60" t="s">
        <v>204</v>
      </c>
      <c r="C43" s="13"/>
      <c r="D43" s="140"/>
      <c r="E43" s="34"/>
    </row>
    <row r="44" spans="1:5" x14ac:dyDescent="0.3">
      <c r="A44" s="11"/>
      <c r="B44" s="126" t="s">
        <v>181</v>
      </c>
      <c r="C44" s="13">
        <v>6822243</v>
      </c>
      <c r="D44" s="140">
        <f t="shared" si="0"/>
        <v>6822243</v>
      </c>
      <c r="E44" s="34"/>
    </row>
    <row r="45" spans="1:5" x14ac:dyDescent="0.3">
      <c r="B45" s="120"/>
      <c r="C45" s="82"/>
      <c r="D45" s="125"/>
      <c r="E45" s="122"/>
    </row>
    <row r="46" spans="1:5" x14ac:dyDescent="0.3">
      <c r="A46" s="131"/>
      <c r="B46" s="77" t="s">
        <v>194</v>
      </c>
      <c r="C46" s="13" t="s">
        <v>186</v>
      </c>
      <c r="D46" s="125">
        <f>SUM(D15:D45)</f>
        <v>43241265</v>
      </c>
    </row>
    <row r="49" spans="2:5" x14ac:dyDescent="0.3">
      <c r="B49" s="1" t="s">
        <v>289</v>
      </c>
    </row>
    <row r="50" spans="2:5" x14ac:dyDescent="0.3">
      <c r="B50" s="1" t="s">
        <v>187</v>
      </c>
    </row>
    <row r="58" spans="2:5" s="5" customFormat="1" x14ac:dyDescent="0.3">
      <c r="B58" s="1"/>
      <c r="C58" s="8"/>
      <c r="D58" s="87"/>
      <c r="E58" s="2"/>
    </row>
    <row r="59" spans="2:5" s="5" customFormat="1" x14ac:dyDescent="0.3">
      <c r="B59" s="1"/>
      <c r="C59" s="8"/>
      <c r="D59" s="87"/>
      <c r="E59" s="2"/>
    </row>
    <row r="60" spans="2:5" s="5" customFormat="1" x14ac:dyDescent="0.3">
      <c r="B60" s="1"/>
      <c r="C60" s="8"/>
      <c r="D60" s="87"/>
      <c r="E60" s="2"/>
    </row>
    <row r="61" spans="2:5" s="5" customFormat="1" x14ac:dyDescent="0.3">
      <c r="B61" s="1"/>
      <c r="C61" s="8"/>
      <c r="D61" s="87"/>
      <c r="E61" s="2"/>
    </row>
    <row r="62" spans="2:5" s="5" customFormat="1" x14ac:dyDescent="0.3">
      <c r="B62" s="1"/>
      <c r="C62" s="8"/>
      <c r="D62" s="87"/>
      <c r="E62" s="2"/>
    </row>
    <row r="63" spans="2:5" s="5" customFormat="1" x14ac:dyDescent="0.3">
      <c r="B63" s="1"/>
      <c r="C63" s="8"/>
      <c r="D63" s="87"/>
      <c r="E63" s="2"/>
    </row>
    <row r="64" spans="2:5" s="5" customFormat="1" x14ac:dyDescent="0.3">
      <c r="B64" s="1"/>
      <c r="C64" s="8"/>
      <c r="D64" s="87"/>
      <c r="E64" s="2"/>
    </row>
    <row r="65" spans="2:5" s="5" customFormat="1" x14ac:dyDescent="0.3">
      <c r="B65" s="1"/>
      <c r="C65" s="8"/>
      <c r="D65" s="87"/>
      <c r="E65" s="2"/>
    </row>
    <row r="66" spans="2:5" s="5" customFormat="1" x14ac:dyDescent="0.3">
      <c r="B66" s="1"/>
      <c r="C66" s="8"/>
      <c r="D66" s="87"/>
      <c r="E66" s="2"/>
    </row>
    <row r="67" spans="2:5" s="5" customFormat="1" x14ac:dyDescent="0.3">
      <c r="B67" s="1"/>
      <c r="C67" s="8"/>
      <c r="D67" s="87"/>
      <c r="E67" s="2"/>
    </row>
    <row r="68" spans="2:5" s="5" customFormat="1" x14ac:dyDescent="0.3">
      <c r="B68" s="1"/>
      <c r="C68" s="8"/>
      <c r="D68" s="87"/>
      <c r="E68" s="2"/>
    </row>
    <row r="69" spans="2:5" s="5" customFormat="1" x14ac:dyDescent="0.3">
      <c r="B69" s="1"/>
      <c r="C69" s="8"/>
      <c r="D69" s="87"/>
      <c r="E69" s="2"/>
    </row>
    <row r="70" spans="2:5" s="5" customFormat="1" x14ac:dyDescent="0.3">
      <c r="B70" s="1"/>
      <c r="C70" s="8"/>
      <c r="D70" s="87"/>
      <c r="E70" s="2"/>
    </row>
    <row r="71" spans="2:5" s="5" customFormat="1" x14ac:dyDescent="0.3">
      <c r="B71" s="1"/>
      <c r="C71" s="8"/>
      <c r="D71" s="87"/>
      <c r="E71" s="2"/>
    </row>
    <row r="72" spans="2:5" s="5" customFormat="1" x14ac:dyDescent="0.3">
      <c r="B72" s="1"/>
      <c r="C72" s="8"/>
      <c r="D72" s="87"/>
      <c r="E72" s="2"/>
    </row>
    <row r="73" spans="2:5" s="5" customFormat="1" x14ac:dyDescent="0.3">
      <c r="B73" s="1"/>
      <c r="C73" s="8"/>
      <c r="D73" s="87"/>
      <c r="E73" s="2"/>
    </row>
    <row r="74" spans="2:5" s="5" customFormat="1" x14ac:dyDescent="0.3">
      <c r="B74" s="1"/>
      <c r="C74" s="8"/>
      <c r="D74" s="87"/>
      <c r="E74" s="2"/>
    </row>
    <row r="75" spans="2:5" s="5" customFormat="1" x14ac:dyDescent="0.3">
      <c r="B75" s="1"/>
      <c r="C75" s="8"/>
      <c r="D75" s="87"/>
      <c r="E75" s="2"/>
    </row>
    <row r="76" spans="2:5" s="5" customFormat="1" x14ac:dyDescent="0.3">
      <c r="B76" s="1"/>
      <c r="C76" s="8"/>
      <c r="D76" s="87"/>
      <c r="E76" s="2"/>
    </row>
    <row r="77" spans="2:5" s="5" customFormat="1" x14ac:dyDescent="0.3">
      <c r="B77" s="1"/>
      <c r="C77" s="8"/>
      <c r="D77" s="87"/>
      <c r="E77" s="2"/>
    </row>
    <row r="78" spans="2:5" s="5" customFormat="1" x14ac:dyDescent="0.3">
      <c r="B78" s="1"/>
      <c r="C78" s="8"/>
      <c r="D78" s="87"/>
      <c r="E78" s="2"/>
    </row>
    <row r="79" spans="2:5" s="5" customFormat="1" x14ac:dyDescent="0.3">
      <c r="B79" s="1"/>
      <c r="C79" s="8"/>
      <c r="D79" s="87"/>
      <c r="E79" s="2"/>
    </row>
    <row r="80" spans="2:5" s="5" customFormat="1" x14ac:dyDescent="0.3">
      <c r="B80" s="1"/>
      <c r="C80" s="8"/>
      <c r="D80" s="87"/>
      <c r="E80" s="2"/>
    </row>
    <row r="81" spans="2:5" s="5" customFormat="1" x14ac:dyDescent="0.3">
      <c r="B81" s="1"/>
      <c r="C81" s="8"/>
      <c r="D81" s="87"/>
      <c r="E81" s="2"/>
    </row>
    <row r="82" spans="2:5" s="5" customFormat="1" x14ac:dyDescent="0.3">
      <c r="B82" s="1"/>
      <c r="C82" s="8"/>
      <c r="D82" s="87"/>
      <c r="E82" s="2"/>
    </row>
    <row r="83" spans="2:5" s="5" customFormat="1" x14ac:dyDescent="0.3">
      <c r="B83" s="1"/>
      <c r="C83" s="8"/>
      <c r="D83" s="87"/>
      <c r="E83" s="2"/>
    </row>
    <row r="84" spans="2:5" s="5" customFormat="1" x14ac:dyDescent="0.3">
      <c r="B84" s="1"/>
      <c r="C84" s="8"/>
      <c r="D84" s="87"/>
      <c r="E84" s="2"/>
    </row>
    <row r="85" spans="2:5" s="5" customFormat="1" x14ac:dyDescent="0.3">
      <c r="B85" s="1"/>
      <c r="C85" s="8"/>
      <c r="D85" s="87"/>
      <c r="E85" s="2"/>
    </row>
    <row r="86" spans="2:5" s="5" customFormat="1" x14ac:dyDescent="0.3">
      <c r="B86" s="1"/>
      <c r="C86" s="8"/>
      <c r="D86" s="87"/>
      <c r="E86" s="2"/>
    </row>
    <row r="87" spans="2:5" s="5" customFormat="1" x14ac:dyDescent="0.3">
      <c r="B87" s="1"/>
      <c r="C87" s="8"/>
      <c r="D87" s="87"/>
      <c r="E87" s="2"/>
    </row>
    <row r="88" spans="2:5" s="5" customFormat="1" x14ac:dyDescent="0.3">
      <c r="B88" s="1"/>
      <c r="C88" s="8"/>
      <c r="D88" s="87"/>
      <c r="E88" s="2"/>
    </row>
    <row r="89" spans="2:5" s="5" customFormat="1" x14ac:dyDescent="0.3">
      <c r="B89" s="1"/>
      <c r="C89" s="8"/>
      <c r="D89" s="87"/>
      <c r="E89" s="2"/>
    </row>
    <row r="90" spans="2:5" s="5" customFormat="1" x14ac:dyDescent="0.3">
      <c r="B90" s="1"/>
      <c r="C90" s="8"/>
      <c r="D90" s="87"/>
      <c r="E90" s="2"/>
    </row>
    <row r="91" spans="2:5" s="5" customFormat="1" x14ac:dyDescent="0.3">
      <c r="B91" s="1"/>
      <c r="C91" s="8"/>
      <c r="D91" s="87"/>
      <c r="E91" s="2"/>
    </row>
    <row r="92" spans="2:5" s="5" customFormat="1" x14ac:dyDescent="0.3">
      <c r="B92" s="1"/>
      <c r="C92" s="8"/>
      <c r="D92" s="87"/>
      <c r="E92" s="2"/>
    </row>
    <row r="93" spans="2:5" s="5" customFormat="1" x14ac:dyDescent="0.3">
      <c r="B93" s="1"/>
      <c r="C93" s="8"/>
      <c r="D93" s="87"/>
      <c r="E93" s="2"/>
    </row>
    <row r="94" spans="2:5" s="5" customFormat="1" x14ac:dyDescent="0.3">
      <c r="B94" s="1"/>
      <c r="C94" s="8"/>
      <c r="D94" s="87"/>
      <c r="E94" s="2"/>
    </row>
    <row r="95" spans="2:5" s="5" customFormat="1" x14ac:dyDescent="0.3">
      <c r="B95" s="1"/>
      <c r="C95" s="8"/>
      <c r="D95" s="87"/>
      <c r="E95" s="2"/>
    </row>
    <row r="96" spans="2:5" s="5" customFormat="1" x14ac:dyDescent="0.3">
      <c r="B96" s="1"/>
      <c r="C96" s="8"/>
      <c r="D96" s="87"/>
      <c r="E96" s="2"/>
    </row>
    <row r="97" spans="2:5" s="5" customFormat="1" x14ac:dyDescent="0.3">
      <c r="B97" s="1"/>
      <c r="C97" s="8"/>
      <c r="D97" s="87"/>
      <c r="E97" s="2"/>
    </row>
    <row r="98" spans="2:5" s="5" customFormat="1" x14ac:dyDescent="0.3">
      <c r="B98" s="1"/>
      <c r="C98" s="8"/>
      <c r="D98" s="87"/>
      <c r="E98" s="2"/>
    </row>
    <row r="99" spans="2:5" s="5" customFormat="1" x14ac:dyDescent="0.3">
      <c r="B99" s="1"/>
      <c r="C99" s="8"/>
      <c r="D99" s="87"/>
      <c r="E99" s="2"/>
    </row>
  </sheetData>
  <mergeCells count="5">
    <mergeCell ref="A1:D1"/>
    <mergeCell ref="A2:E2"/>
    <mergeCell ref="A3:B3"/>
    <mergeCell ref="A4:B4"/>
    <mergeCell ref="A6:B6"/>
  </mergeCells>
  <pageMargins left="0.70866141732283472" right="0.70866141732283472" top="0.74803149606299213" bottom="0.74803149606299213" header="0.31496062992125984" footer="0.31496062992125984"/>
  <pageSetup paperSize="9" scale="95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2"/>
  <sheetViews>
    <sheetView workbookViewId="0">
      <selection activeCell="D30" sqref="D30:D32"/>
    </sheetView>
  </sheetViews>
  <sheetFormatPr defaultColWidth="11.42578125" defaultRowHeight="16.5" x14ac:dyDescent="0.3"/>
  <cols>
    <col min="1" max="1" width="5.7109375" style="5" customWidth="1"/>
    <col min="2" max="2" width="56.28515625" style="1" customWidth="1"/>
    <col min="3" max="3" width="15.85546875" style="8" customWidth="1"/>
    <col min="4" max="4" width="15.85546875" style="87" customWidth="1"/>
    <col min="5" max="5" width="12.42578125" style="2" customWidth="1"/>
    <col min="6" max="6" width="13.42578125" style="2" bestFit="1" customWidth="1"/>
    <col min="7" max="16384" width="11.42578125" style="1"/>
  </cols>
  <sheetData>
    <row r="1" spans="1:8" x14ac:dyDescent="0.3">
      <c r="A1" s="163" t="s">
        <v>174</v>
      </c>
      <c r="B1" s="164"/>
      <c r="C1" s="164"/>
      <c r="D1" s="164"/>
      <c r="E1" s="76"/>
    </row>
    <row r="2" spans="1:8" x14ac:dyDescent="0.3">
      <c r="A2" s="105"/>
      <c r="B2" s="106"/>
      <c r="C2" s="106"/>
      <c r="D2" s="106"/>
      <c r="E2" s="76"/>
    </row>
    <row r="3" spans="1:8" x14ac:dyDescent="0.3">
      <c r="A3" s="165" t="s">
        <v>201</v>
      </c>
      <c r="B3" s="165"/>
      <c r="C3" s="165"/>
      <c r="D3" s="165"/>
      <c r="E3" s="165"/>
      <c r="H3" s="2"/>
    </row>
    <row r="4" spans="1:8" x14ac:dyDescent="0.3">
      <c r="A4" s="156" t="s">
        <v>288</v>
      </c>
      <c r="B4" s="156"/>
    </row>
    <row r="5" spans="1:8" x14ac:dyDescent="0.3">
      <c r="A5" s="156" t="s">
        <v>175</v>
      </c>
      <c r="B5" s="156"/>
    </row>
    <row r="6" spans="1:8" x14ac:dyDescent="0.3">
      <c r="A6" s="73"/>
      <c r="B6" s="73"/>
    </row>
    <row r="7" spans="1:8" x14ac:dyDescent="0.3">
      <c r="A7" s="166" t="s">
        <v>176</v>
      </c>
      <c r="B7" s="167"/>
      <c r="C7" s="7" t="s">
        <v>177</v>
      </c>
      <c r="D7" s="7" t="s">
        <v>178</v>
      </c>
    </row>
    <row r="8" spans="1:8" x14ac:dyDescent="0.3">
      <c r="B8" s="120"/>
      <c r="C8" s="82"/>
      <c r="D8" s="121"/>
      <c r="E8" s="122"/>
      <c r="F8" s="1"/>
    </row>
    <row r="9" spans="1:8" x14ac:dyDescent="0.3">
      <c r="A9" s="123">
        <v>10</v>
      </c>
      <c r="B9" s="124" t="s">
        <v>196</v>
      </c>
      <c r="C9" s="13"/>
      <c r="D9" s="125"/>
      <c r="E9" s="34"/>
      <c r="F9" s="1"/>
    </row>
    <row r="10" spans="1:8" ht="33" x14ac:dyDescent="0.3">
      <c r="A10" s="123"/>
      <c r="B10" s="60" t="s">
        <v>129</v>
      </c>
      <c r="C10" s="13"/>
      <c r="D10" s="125"/>
      <c r="E10" s="34"/>
      <c r="F10" s="1"/>
    </row>
    <row r="11" spans="1:8" ht="33" x14ac:dyDescent="0.3">
      <c r="A11" s="123"/>
      <c r="B11" s="60" t="s">
        <v>131</v>
      </c>
      <c r="C11" s="13"/>
      <c r="D11" s="125"/>
      <c r="E11" s="34"/>
      <c r="F11" s="1"/>
    </row>
    <row r="12" spans="1:8" ht="33" x14ac:dyDescent="0.3">
      <c r="A12" s="123"/>
      <c r="B12" s="29" t="s">
        <v>133</v>
      </c>
      <c r="C12" s="13"/>
      <c r="D12" s="140"/>
      <c r="E12" s="34"/>
      <c r="F12" s="1"/>
    </row>
    <row r="13" spans="1:8" ht="33" x14ac:dyDescent="0.3">
      <c r="A13" s="123"/>
      <c r="B13" s="33" t="s">
        <v>135</v>
      </c>
      <c r="C13" s="13"/>
      <c r="D13" s="140"/>
      <c r="E13" s="34"/>
      <c r="F13" s="1"/>
    </row>
    <row r="14" spans="1:8" x14ac:dyDescent="0.3">
      <c r="A14" s="11"/>
      <c r="B14" s="126" t="s">
        <v>181</v>
      </c>
      <c r="C14" s="13">
        <v>6351132</v>
      </c>
      <c r="D14" s="140">
        <f>+C14</f>
        <v>6351132</v>
      </c>
      <c r="E14" s="34"/>
      <c r="F14" s="1"/>
    </row>
    <row r="15" spans="1:8" x14ac:dyDescent="0.3">
      <c r="A15" s="127"/>
      <c r="B15" s="128"/>
      <c r="C15" s="79"/>
      <c r="D15" s="140"/>
      <c r="E15" s="34"/>
      <c r="F15" s="1"/>
    </row>
    <row r="16" spans="1:8" x14ac:dyDescent="0.3">
      <c r="A16" s="123">
        <v>11</v>
      </c>
      <c r="B16" s="124" t="s">
        <v>198</v>
      </c>
      <c r="C16" s="13"/>
      <c r="D16" s="140"/>
      <c r="E16" s="34"/>
      <c r="F16" s="34"/>
    </row>
    <row r="17" spans="1:6" ht="33" customHeight="1" x14ac:dyDescent="0.3">
      <c r="A17" s="123"/>
      <c r="B17" s="29" t="s">
        <v>139</v>
      </c>
      <c r="C17" s="13"/>
      <c r="D17" s="140"/>
      <c r="E17" s="34"/>
      <c r="F17" s="34"/>
    </row>
    <row r="18" spans="1:6" ht="33" customHeight="1" x14ac:dyDescent="0.3">
      <c r="A18" s="123"/>
      <c r="B18" s="29" t="s">
        <v>141</v>
      </c>
      <c r="C18" s="13"/>
      <c r="D18" s="140"/>
      <c r="E18" s="34"/>
      <c r="F18" s="34"/>
    </row>
    <row r="19" spans="1:6" ht="33" customHeight="1" x14ac:dyDescent="0.3">
      <c r="A19" s="123"/>
      <c r="B19" s="29" t="s">
        <v>143</v>
      </c>
      <c r="C19" s="13"/>
      <c r="D19" s="140"/>
      <c r="E19" s="34"/>
      <c r="F19" s="34"/>
    </row>
    <row r="20" spans="1:6" ht="15.75" customHeight="1" x14ac:dyDescent="0.3">
      <c r="A20" s="123"/>
      <c r="B20" s="29" t="s">
        <v>145</v>
      </c>
      <c r="C20" s="13"/>
      <c r="D20" s="140"/>
      <c r="E20" s="34"/>
      <c r="F20" s="34"/>
    </row>
    <row r="21" spans="1:6" ht="15.75" customHeight="1" x14ac:dyDescent="0.3">
      <c r="A21" s="123"/>
      <c r="B21" s="29" t="s">
        <v>147</v>
      </c>
      <c r="C21" s="13"/>
      <c r="D21" s="140"/>
      <c r="E21" s="34"/>
      <c r="F21" s="34"/>
    </row>
    <row r="22" spans="1:6" ht="15.75" customHeight="1" x14ac:dyDescent="0.3">
      <c r="A22" s="11"/>
      <c r="B22" s="29" t="s">
        <v>149</v>
      </c>
      <c r="C22" s="13"/>
      <c r="D22" s="140"/>
      <c r="E22" s="34"/>
      <c r="F22" s="34"/>
    </row>
    <row r="23" spans="1:6" ht="15.75" customHeight="1" x14ac:dyDescent="0.3">
      <c r="A23" s="11"/>
      <c r="B23" s="126" t="s">
        <v>181</v>
      </c>
      <c r="C23" s="13">
        <v>6136000</v>
      </c>
      <c r="D23" s="140">
        <f t="shared" ref="D23:D37" si="0">+C23</f>
        <v>6136000</v>
      </c>
      <c r="E23" s="34"/>
      <c r="F23" s="34"/>
    </row>
    <row r="24" spans="1:6" ht="15.75" customHeight="1" x14ac:dyDescent="0.3">
      <c r="B24" s="120"/>
      <c r="C24" s="82"/>
      <c r="D24" s="140"/>
      <c r="E24" s="122"/>
      <c r="F24" s="122"/>
    </row>
    <row r="25" spans="1:6" ht="15.75" customHeight="1" x14ac:dyDescent="0.3">
      <c r="A25" s="123">
        <v>12</v>
      </c>
      <c r="B25" s="124" t="s">
        <v>199</v>
      </c>
      <c r="C25" s="13"/>
      <c r="D25" s="140"/>
      <c r="E25" s="34"/>
      <c r="F25" s="34"/>
    </row>
    <row r="26" spans="1:6" ht="33" customHeight="1" x14ac:dyDescent="0.3">
      <c r="A26" s="123"/>
      <c r="B26" s="33" t="s">
        <v>153</v>
      </c>
      <c r="C26" s="13"/>
      <c r="D26" s="140"/>
      <c r="E26" s="34"/>
      <c r="F26" s="34"/>
    </row>
    <row r="27" spans="1:6" ht="16.5" customHeight="1" x14ac:dyDescent="0.3">
      <c r="A27" s="123"/>
      <c r="B27" s="33" t="s">
        <v>155</v>
      </c>
      <c r="C27" s="13"/>
      <c r="D27" s="140"/>
      <c r="E27" s="34"/>
      <c r="F27" s="34"/>
    </row>
    <row r="28" spans="1:6" ht="16.5" customHeight="1" x14ac:dyDescent="0.3">
      <c r="A28" s="123"/>
      <c r="B28" s="29" t="s">
        <v>157</v>
      </c>
      <c r="C28" s="13"/>
      <c r="D28" s="140"/>
      <c r="E28" s="34"/>
      <c r="F28" s="34"/>
    </row>
    <row r="29" spans="1:6" ht="16.5" customHeight="1" x14ac:dyDescent="0.3">
      <c r="A29" s="11"/>
      <c r="B29" s="126" t="s">
        <v>181</v>
      </c>
      <c r="C29" s="13">
        <v>5770000</v>
      </c>
      <c r="D29" s="140">
        <f t="shared" si="0"/>
        <v>5770000</v>
      </c>
      <c r="E29" s="34"/>
      <c r="F29" s="34"/>
    </row>
    <row r="30" spans="1:6" ht="16.5" customHeight="1" x14ac:dyDescent="0.3">
      <c r="B30" s="120"/>
      <c r="C30" s="82"/>
      <c r="D30" s="140"/>
      <c r="E30" s="122"/>
      <c r="F30" s="122"/>
    </row>
    <row r="31" spans="1:6" ht="16.5" customHeight="1" x14ac:dyDescent="0.3">
      <c r="A31" s="123">
        <v>13</v>
      </c>
      <c r="B31" s="124" t="s">
        <v>200</v>
      </c>
      <c r="C31" s="13"/>
      <c r="D31" s="140"/>
      <c r="E31" s="34"/>
      <c r="F31" s="34"/>
    </row>
    <row r="32" spans="1:6" ht="33" x14ac:dyDescent="0.3">
      <c r="A32" s="123"/>
      <c r="B32" s="33" t="s">
        <v>161</v>
      </c>
      <c r="C32" s="13"/>
      <c r="D32" s="140"/>
      <c r="E32" s="34"/>
      <c r="F32" s="34"/>
    </row>
    <row r="33" spans="1:6" ht="33" customHeight="1" x14ac:dyDescent="0.3">
      <c r="A33" s="123"/>
      <c r="B33" s="33" t="s">
        <v>163</v>
      </c>
      <c r="C33" s="13"/>
      <c r="D33" s="140"/>
      <c r="E33" s="34"/>
      <c r="F33" s="34"/>
    </row>
    <row r="34" spans="1:6" ht="33" customHeight="1" x14ac:dyDescent="0.3">
      <c r="A34" s="123"/>
      <c r="B34" s="33" t="s">
        <v>165</v>
      </c>
      <c r="C34" s="13"/>
      <c r="D34" s="140"/>
      <c r="E34" s="34"/>
      <c r="F34" s="34"/>
    </row>
    <row r="35" spans="1:6" ht="33" customHeight="1" x14ac:dyDescent="0.3">
      <c r="A35" s="123"/>
      <c r="B35" s="29" t="s">
        <v>167</v>
      </c>
      <c r="C35" s="13"/>
      <c r="D35" s="140"/>
      <c r="E35" s="34"/>
      <c r="F35" s="34"/>
    </row>
    <row r="36" spans="1:6" ht="16.5" customHeight="1" x14ac:dyDescent="0.3">
      <c r="A36" s="123"/>
      <c r="B36" s="29" t="s">
        <v>169</v>
      </c>
      <c r="C36" s="13"/>
      <c r="D36" s="140"/>
      <c r="E36" s="34"/>
      <c r="F36" s="34"/>
    </row>
    <row r="37" spans="1:6" ht="16.5" customHeight="1" x14ac:dyDescent="0.3">
      <c r="A37" s="11"/>
      <c r="B37" s="126" t="s">
        <v>181</v>
      </c>
      <c r="C37" s="13">
        <v>3363500</v>
      </c>
      <c r="D37" s="140">
        <f t="shared" si="0"/>
        <v>3363500</v>
      </c>
      <c r="E37" s="34"/>
      <c r="F37" s="34"/>
    </row>
    <row r="38" spans="1:6" ht="16.5" customHeight="1" x14ac:dyDescent="0.3">
      <c r="B38" s="120"/>
      <c r="C38" s="82"/>
      <c r="D38" s="140"/>
      <c r="E38" s="122"/>
      <c r="F38" s="122"/>
    </row>
    <row r="39" spans="1:6" ht="16.5" customHeight="1" x14ac:dyDescent="0.3">
      <c r="A39" s="131"/>
      <c r="B39" s="77" t="s">
        <v>197</v>
      </c>
      <c r="C39" s="13" t="s">
        <v>186</v>
      </c>
      <c r="D39" s="125">
        <f>SUM(D14:D38)</f>
        <v>21620632</v>
      </c>
    </row>
    <row r="40" spans="1:6" ht="18" customHeight="1" x14ac:dyDescent="0.3">
      <c r="B40" s="4"/>
      <c r="C40" s="82"/>
      <c r="D40" s="102"/>
    </row>
    <row r="42" spans="1:6" x14ac:dyDescent="0.3">
      <c r="B42" s="1" t="s">
        <v>289</v>
      </c>
    </row>
    <row r="43" spans="1:6" x14ac:dyDescent="0.3">
      <c r="B43" s="1" t="s">
        <v>187</v>
      </c>
    </row>
    <row r="51" spans="2:6" s="5" customFormat="1" x14ac:dyDescent="0.3">
      <c r="B51" s="1"/>
      <c r="C51" s="8"/>
      <c r="D51" s="87"/>
      <c r="E51" s="2"/>
      <c r="F51" s="8"/>
    </row>
    <row r="52" spans="2:6" s="5" customFormat="1" x14ac:dyDescent="0.3">
      <c r="B52" s="1"/>
      <c r="C52" s="8"/>
      <c r="D52" s="87"/>
      <c r="E52" s="2"/>
      <c r="F52" s="8"/>
    </row>
    <row r="53" spans="2:6" s="5" customFormat="1" x14ac:dyDescent="0.3">
      <c r="B53" s="1"/>
      <c r="C53" s="8"/>
      <c r="D53" s="87"/>
      <c r="E53" s="2"/>
      <c r="F53" s="8"/>
    </row>
    <row r="54" spans="2:6" s="5" customFormat="1" x14ac:dyDescent="0.3">
      <c r="B54" s="1"/>
      <c r="C54" s="8"/>
      <c r="D54" s="87"/>
      <c r="E54" s="2"/>
      <c r="F54" s="8"/>
    </row>
    <row r="55" spans="2:6" s="5" customFormat="1" x14ac:dyDescent="0.3">
      <c r="B55" s="1"/>
      <c r="C55" s="8"/>
      <c r="D55" s="87"/>
      <c r="E55" s="2"/>
      <c r="F55" s="8"/>
    </row>
    <row r="56" spans="2:6" s="5" customFormat="1" x14ac:dyDescent="0.3">
      <c r="B56" s="1"/>
      <c r="C56" s="8"/>
      <c r="D56" s="87"/>
      <c r="E56" s="2"/>
      <c r="F56" s="8"/>
    </row>
    <row r="57" spans="2:6" s="5" customFormat="1" x14ac:dyDescent="0.3">
      <c r="B57" s="1"/>
      <c r="C57" s="8"/>
      <c r="D57" s="87"/>
      <c r="E57" s="2"/>
      <c r="F57" s="8"/>
    </row>
    <row r="58" spans="2:6" s="5" customFormat="1" x14ac:dyDescent="0.3">
      <c r="B58" s="1"/>
      <c r="C58" s="8"/>
      <c r="D58" s="87"/>
      <c r="E58" s="2"/>
      <c r="F58" s="8"/>
    </row>
    <row r="59" spans="2:6" s="5" customFormat="1" x14ac:dyDescent="0.3">
      <c r="B59" s="1"/>
      <c r="C59" s="8"/>
      <c r="D59" s="87"/>
      <c r="E59" s="2"/>
      <c r="F59" s="8"/>
    </row>
    <row r="60" spans="2:6" s="5" customFormat="1" x14ac:dyDescent="0.3">
      <c r="B60" s="1"/>
      <c r="C60" s="8"/>
      <c r="D60" s="87"/>
      <c r="E60" s="2"/>
      <c r="F60" s="8"/>
    </row>
    <row r="61" spans="2:6" s="5" customFormat="1" x14ac:dyDescent="0.3">
      <c r="B61" s="1"/>
      <c r="C61" s="8"/>
      <c r="D61" s="87"/>
      <c r="E61" s="2"/>
      <c r="F61" s="8"/>
    </row>
    <row r="62" spans="2:6" s="5" customFormat="1" x14ac:dyDescent="0.3">
      <c r="B62" s="1"/>
      <c r="C62" s="8"/>
      <c r="D62" s="87"/>
      <c r="E62" s="2"/>
      <c r="F62" s="8"/>
    </row>
    <row r="63" spans="2:6" s="5" customFormat="1" x14ac:dyDescent="0.3">
      <c r="B63" s="1"/>
      <c r="C63" s="8"/>
      <c r="D63" s="87"/>
      <c r="E63" s="2"/>
      <c r="F63" s="8"/>
    </row>
    <row r="64" spans="2:6" s="5" customFormat="1" x14ac:dyDescent="0.3">
      <c r="B64" s="1"/>
      <c r="C64" s="8"/>
      <c r="D64" s="87"/>
      <c r="E64" s="2"/>
      <c r="F64" s="8"/>
    </row>
    <row r="65" spans="2:6" s="5" customFormat="1" x14ac:dyDescent="0.3">
      <c r="B65" s="1"/>
      <c r="C65" s="8"/>
      <c r="D65" s="87"/>
      <c r="E65" s="2"/>
      <c r="F65" s="8"/>
    </row>
    <row r="66" spans="2:6" s="5" customFormat="1" x14ac:dyDescent="0.3">
      <c r="B66" s="1"/>
      <c r="C66" s="8"/>
      <c r="D66" s="87"/>
      <c r="E66" s="2"/>
      <c r="F66" s="8"/>
    </row>
    <row r="67" spans="2:6" s="5" customFormat="1" x14ac:dyDescent="0.3">
      <c r="B67" s="1"/>
      <c r="C67" s="8"/>
      <c r="D67" s="87"/>
      <c r="E67" s="2"/>
      <c r="F67" s="8"/>
    </row>
    <row r="68" spans="2:6" s="5" customFormat="1" x14ac:dyDescent="0.3">
      <c r="B68" s="1"/>
      <c r="C68" s="8"/>
      <c r="D68" s="87"/>
      <c r="E68" s="2"/>
      <c r="F68" s="8"/>
    </row>
    <row r="69" spans="2:6" s="5" customFormat="1" x14ac:dyDescent="0.3">
      <c r="B69" s="1"/>
      <c r="C69" s="8"/>
      <c r="D69" s="87"/>
      <c r="E69" s="2"/>
      <c r="F69" s="8"/>
    </row>
    <row r="70" spans="2:6" s="5" customFormat="1" x14ac:dyDescent="0.3">
      <c r="B70" s="1"/>
      <c r="C70" s="8"/>
      <c r="D70" s="87"/>
      <c r="E70" s="2"/>
      <c r="F70" s="8"/>
    </row>
    <row r="71" spans="2:6" s="5" customFormat="1" x14ac:dyDescent="0.3">
      <c r="B71" s="1"/>
      <c r="C71" s="8"/>
      <c r="D71" s="87"/>
      <c r="E71" s="2"/>
      <c r="F71" s="8"/>
    </row>
    <row r="72" spans="2:6" s="5" customFormat="1" x14ac:dyDescent="0.3">
      <c r="B72" s="1"/>
      <c r="C72" s="8"/>
      <c r="D72" s="87"/>
      <c r="E72" s="2"/>
      <c r="F72" s="8"/>
    </row>
    <row r="73" spans="2:6" s="5" customFormat="1" x14ac:dyDescent="0.3">
      <c r="B73" s="1"/>
      <c r="C73" s="8"/>
      <c r="D73" s="87"/>
      <c r="E73" s="2"/>
      <c r="F73" s="8"/>
    </row>
    <row r="74" spans="2:6" s="5" customFormat="1" x14ac:dyDescent="0.3">
      <c r="B74" s="1"/>
      <c r="C74" s="8"/>
      <c r="D74" s="87"/>
      <c r="E74" s="2"/>
      <c r="F74" s="8"/>
    </row>
    <row r="75" spans="2:6" s="5" customFormat="1" x14ac:dyDescent="0.3">
      <c r="B75" s="1"/>
      <c r="C75" s="8"/>
      <c r="D75" s="87"/>
      <c r="E75" s="2"/>
      <c r="F75" s="8"/>
    </row>
    <row r="76" spans="2:6" s="5" customFormat="1" x14ac:dyDescent="0.3">
      <c r="B76" s="1"/>
      <c r="C76" s="8"/>
      <c r="D76" s="87"/>
      <c r="E76" s="2"/>
      <c r="F76" s="8"/>
    </row>
    <row r="77" spans="2:6" s="5" customFormat="1" x14ac:dyDescent="0.3">
      <c r="B77" s="1"/>
      <c r="C77" s="8"/>
      <c r="D77" s="87"/>
      <c r="E77" s="2"/>
      <c r="F77" s="8"/>
    </row>
    <row r="78" spans="2:6" s="5" customFormat="1" x14ac:dyDescent="0.3">
      <c r="B78" s="1"/>
      <c r="C78" s="8"/>
      <c r="D78" s="87"/>
      <c r="E78" s="2"/>
      <c r="F78" s="8"/>
    </row>
    <row r="79" spans="2:6" s="5" customFormat="1" x14ac:dyDescent="0.3">
      <c r="B79" s="1"/>
      <c r="C79" s="8"/>
      <c r="D79" s="87"/>
      <c r="E79" s="2"/>
      <c r="F79" s="8"/>
    </row>
    <row r="80" spans="2:6" s="5" customFormat="1" x14ac:dyDescent="0.3">
      <c r="B80" s="1"/>
      <c r="C80" s="8"/>
      <c r="D80" s="87"/>
      <c r="E80" s="2"/>
      <c r="F80" s="8"/>
    </row>
    <row r="81" spans="2:6" s="5" customFormat="1" x14ac:dyDescent="0.3">
      <c r="B81" s="1"/>
      <c r="C81" s="8"/>
      <c r="D81" s="87"/>
      <c r="E81" s="2"/>
      <c r="F81" s="8"/>
    </row>
    <row r="82" spans="2:6" s="5" customFormat="1" x14ac:dyDescent="0.3">
      <c r="B82" s="1"/>
      <c r="C82" s="8"/>
      <c r="D82" s="87"/>
      <c r="E82" s="2"/>
      <c r="F82" s="8"/>
    </row>
    <row r="83" spans="2:6" s="5" customFormat="1" x14ac:dyDescent="0.3">
      <c r="B83" s="1"/>
      <c r="C83" s="8"/>
      <c r="D83" s="87"/>
      <c r="E83" s="2"/>
      <c r="F83" s="8"/>
    </row>
    <row r="84" spans="2:6" s="5" customFormat="1" x14ac:dyDescent="0.3">
      <c r="B84" s="1"/>
      <c r="C84" s="8"/>
      <c r="D84" s="87"/>
      <c r="E84" s="2"/>
      <c r="F84" s="8"/>
    </row>
    <row r="85" spans="2:6" s="5" customFormat="1" x14ac:dyDescent="0.3">
      <c r="B85" s="1"/>
      <c r="C85" s="8"/>
      <c r="D85" s="87"/>
      <c r="E85" s="2"/>
      <c r="F85" s="8"/>
    </row>
    <row r="86" spans="2:6" s="5" customFormat="1" x14ac:dyDescent="0.3">
      <c r="B86" s="1"/>
      <c r="C86" s="8"/>
      <c r="D86" s="87"/>
      <c r="E86" s="2"/>
      <c r="F86" s="8"/>
    </row>
    <row r="87" spans="2:6" s="5" customFormat="1" x14ac:dyDescent="0.3">
      <c r="B87" s="1"/>
      <c r="C87" s="8"/>
      <c r="D87" s="87"/>
      <c r="E87" s="2"/>
      <c r="F87" s="8"/>
    </row>
    <row r="88" spans="2:6" s="5" customFormat="1" x14ac:dyDescent="0.3">
      <c r="B88" s="1"/>
      <c r="C88" s="8"/>
      <c r="D88" s="87"/>
      <c r="E88" s="2"/>
      <c r="F88" s="8"/>
    </row>
    <row r="89" spans="2:6" s="5" customFormat="1" x14ac:dyDescent="0.3">
      <c r="B89" s="1"/>
      <c r="C89" s="8"/>
      <c r="D89" s="87"/>
      <c r="E89" s="2"/>
      <c r="F89" s="8"/>
    </row>
    <row r="90" spans="2:6" s="5" customFormat="1" x14ac:dyDescent="0.3">
      <c r="B90" s="1"/>
      <c r="C90" s="8"/>
      <c r="D90" s="87"/>
      <c r="E90" s="2"/>
      <c r="F90" s="8"/>
    </row>
    <row r="91" spans="2:6" s="5" customFormat="1" x14ac:dyDescent="0.3">
      <c r="B91" s="1"/>
      <c r="C91" s="8"/>
      <c r="D91" s="87"/>
      <c r="E91" s="2"/>
      <c r="F91" s="8"/>
    </row>
    <row r="92" spans="2:6" s="5" customFormat="1" x14ac:dyDescent="0.3">
      <c r="B92" s="1"/>
      <c r="C92" s="8"/>
      <c r="D92" s="87"/>
      <c r="E92" s="2"/>
      <c r="F92" s="8"/>
    </row>
  </sheetData>
  <mergeCells count="5">
    <mergeCell ref="A1:D1"/>
    <mergeCell ref="A3:E3"/>
    <mergeCell ref="A4:B4"/>
    <mergeCell ref="A5:B5"/>
    <mergeCell ref="A7:B7"/>
  </mergeCells>
  <pageMargins left="0.70866141732283472" right="0.70866141732283472" top="0.74803149606299213" bottom="0.74803149606299213" header="0.31496062992125984" footer="0.31496062992125984"/>
  <pageSetup paperSize="9" scale="85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9"/>
  <sheetViews>
    <sheetView topLeftCell="A24" workbookViewId="0">
      <selection activeCell="E28" sqref="E28"/>
    </sheetView>
  </sheetViews>
  <sheetFormatPr defaultColWidth="11.42578125" defaultRowHeight="16.5" x14ac:dyDescent="0.3"/>
  <cols>
    <col min="1" max="1" width="6.28515625" style="5" customWidth="1"/>
    <col min="2" max="2" width="15.42578125" style="5" customWidth="1"/>
    <col min="3" max="3" width="17.5703125" style="86" customWidth="1"/>
    <col min="4" max="4" width="12.7109375" style="87" customWidth="1"/>
    <col min="5" max="5" width="42" style="2" customWidth="1"/>
    <col min="6" max="6" width="14.28515625" style="2" customWidth="1"/>
    <col min="7" max="7" width="8.85546875" style="1" customWidth="1"/>
    <col min="8" max="8" width="18.7109375" style="2" customWidth="1"/>
    <col min="9" max="9" width="8.85546875" style="1" customWidth="1"/>
    <col min="10" max="16384" width="11.42578125" style="1"/>
  </cols>
  <sheetData>
    <row r="1" spans="1:8" x14ac:dyDescent="0.3">
      <c r="A1" s="168" t="s">
        <v>206</v>
      </c>
      <c r="B1" s="168"/>
      <c r="C1" s="168"/>
      <c r="D1" s="168"/>
      <c r="E1" s="168"/>
    </row>
    <row r="2" spans="1:8" x14ac:dyDescent="0.3">
      <c r="A2" s="169" t="s">
        <v>215</v>
      </c>
      <c r="B2" s="170"/>
      <c r="C2" s="170"/>
      <c r="D2" s="170"/>
      <c r="E2" s="170"/>
      <c r="F2" s="85"/>
    </row>
    <row r="3" spans="1:8" x14ac:dyDescent="0.3">
      <c r="A3" s="73"/>
    </row>
    <row r="4" spans="1:8" ht="33" x14ac:dyDescent="0.3">
      <c r="A4" s="6" t="s">
        <v>207</v>
      </c>
      <c r="B4" s="6" t="s">
        <v>205</v>
      </c>
      <c r="C4" s="88" t="s">
        <v>208</v>
      </c>
      <c r="D4" s="89" t="s">
        <v>209</v>
      </c>
      <c r="E4" s="88" t="s">
        <v>210</v>
      </c>
    </row>
    <row r="5" spans="1:8" ht="18" customHeight="1" x14ac:dyDescent="0.3">
      <c r="A5" s="103">
        <v>1</v>
      </c>
      <c r="B5" s="90">
        <v>43490</v>
      </c>
      <c r="C5" s="91" t="s">
        <v>211</v>
      </c>
      <c r="D5" s="13">
        <v>1890000</v>
      </c>
      <c r="E5" s="92" t="s">
        <v>225</v>
      </c>
    </row>
    <row r="6" spans="1:8" ht="18" customHeight="1" x14ac:dyDescent="0.3">
      <c r="A6" s="11">
        <v>2</v>
      </c>
      <c r="B6" s="90">
        <v>43491</v>
      </c>
      <c r="C6" s="91" t="s">
        <v>261</v>
      </c>
      <c r="D6" s="13">
        <v>4640000</v>
      </c>
      <c r="E6" s="92" t="s">
        <v>216</v>
      </c>
      <c r="F6" s="34"/>
      <c r="H6" s="34"/>
    </row>
    <row r="7" spans="1:8" ht="18" customHeight="1" x14ac:dyDescent="0.3">
      <c r="A7" s="103">
        <v>3</v>
      </c>
      <c r="B7" s="90">
        <v>43491</v>
      </c>
      <c r="C7" s="91" t="s">
        <v>212</v>
      </c>
      <c r="D7" s="13">
        <v>640000</v>
      </c>
      <c r="E7" s="92" t="s">
        <v>218</v>
      </c>
      <c r="F7" s="34"/>
      <c r="H7" s="34"/>
    </row>
    <row r="8" spans="1:8" ht="33" x14ac:dyDescent="0.3">
      <c r="A8" s="93">
        <v>4</v>
      </c>
      <c r="B8" s="94">
        <v>43491</v>
      </c>
      <c r="C8" s="95" t="s">
        <v>262</v>
      </c>
      <c r="D8" s="80">
        <v>18436000</v>
      </c>
      <c r="E8" s="96" t="s">
        <v>226</v>
      </c>
      <c r="F8" s="34"/>
      <c r="H8" s="34"/>
    </row>
    <row r="9" spans="1:8" x14ac:dyDescent="0.3">
      <c r="A9" s="103">
        <v>5</v>
      </c>
      <c r="B9" s="90">
        <v>43491</v>
      </c>
      <c r="C9" s="91" t="s">
        <v>212</v>
      </c>
      <c r="D9" s="13">
        <v>1800000</v>
      </c>
      <c r="E9" s="96" t="s">
        <v>213</v>
      </c>
      <c r="F9" s="34"/>
      <c r="H9" s="34"/>
    </row>
    <row r="10" spans="1:8" ht="18" customHeight="1" x14ac:dyDescent="0.3">
      <c r="A10" s="11">
        <v>6</v>
      </c>
      <c r="B10" s="90">
        <v>43493</v>
      </c>
      <c r="C10" s="91" t="s">
        <v>263</v>
      </c>
      <c r="D10" s="13">
        <v>840000</v>
      </c>
      <c r="E10" s="92" t="s">
        <v>220</v>
      </c>
      <c r="F10" s="34"/>
      <c r="H10" s="34"/>
    </row>
    <row r="11" spans="1:8" ht="18" customHeight="1" x14ac:dyDescent="0.3">
      <c r="A11" s="103">
        <v>7</v>
      </c>
      <c r="B11" s="90">
        <v>43494</v>
      </c>
      <c r="C11" s="91" t="s">
        <v>264</v>
      </c>
      <c r="D11" s="13">
        <v>600000</v>
      </c>
      <c r="E11" s="92" t="s">
        <v>224</v>
      </c>
      <c r="F11" s="34"/>
      <c r="H11" s="34"/>
    </row>
    <row r="12" spans="1:8" ht="18" customHeight="1" x14ac:dyDescent="0.3">
      <c r="A12" s="11">
        <v>8</v>
      </c>
      <c r="B12" s="90">
        <v>43494</v>
      </c>
      <c r="C12" s="91" t="s">
        <v>265</v>
      </c>
      <c r="D12" s="13">
        <v>1200000</v>
      </c>
      <c r="E12" s="92" t="s">
        <v>214</v>
      </c>
      <c r="F12" s="34"/>
      <c r="H12" s="34"/>
    </row>
    <row r="13" spans="1:8" x14ac:dyDescent="0.3">
      <c r="A13" s="103">
        <v>9</v>
      </c>
      <c r="B13" s="90">
        <v>43500</v>
      </c>
      <c r="C13" s="91" t="s">
        <v>266</v>
      </c>
      <c r="D13" s="13">
        <v>4640000</v>
      </c>
      <c r="E13" s="92" t="s">
        <v>216</v>
      </c>
      <c r="F13" s="34"/>
      <c r="H13" s="34"/>
    </row>
    <row r="14" spans="1:8" x14ac:dyDescent="0.3">
      <c r="A14" s="11">
        <v>10</v>
      </c>
      <c r="B14" s="90">
        <v>43500</v>
      </c>
      <c r="C14" s="91" t="s">
        <v>212</v>
      </c>
      <c r="D14" s="13">
        <v>640000</v>
      </c>
      <c r="E14" s="92" t="s">
        <v>218</v>
      </c>
      <c r="F14" s="34"/>
      <c r="H14" s="34"/>
    </row>
    <row r="15" spans="1:8" ht="18" customHeight="1" x14ac:dyDescent="0.3">
      <c r="A15" s="103">
        <v>11</v>
      </c>
      <c r="B15" s="90">
        <v>43500</v>
      </c>
      <c r="C15" s="91" t="s">
        <v>267</v>
      </c>
      <c r="D15" s="13">
        <v>840000</v>
      </c>
      <c r="E15" s="92" t="s">
        <v>220</v>
      </c>
      <c r="F15" s="34"/>
      <c r="H15" s="34"/>
    </row>
    <row r="16" spans="1:8" ht="18" customHeight="1" x14ac:dyDescent="0.3">
      <c r="A16" s="11">
        <v>12</v>
      </c>
      <c r="B16" s="90">
        <v>43502</v>
      </c>
      <c r="C16" s="91" t="s">
        <v>268</v>
      </c>
      <c r="D16" s="13">
        <v>1200000</v>
      </c>
      <c r="E16" s="92" t="s">
        <v>214</v>
      </c>
      <c r="F16" s="34"/>
      <c r="H16" s="34"/>
    </row>
    <row r="17" spans="1:8" ht="18" customHeight="1" x14ac:dyDescent="0.3">
      <c r="A17" s="103">
        <v>13</v>
      </c>
      <c r="B17" s="90">
        <v>43504</v>
      </c>
      <c r="C17" s="91" t="s">
        <v>269</v>
      </c>
      <c r="D17" s="13">
        <v>1890000</v>
      </c>
      <c r="E17" s="92" t="s">
        <v>225</v>
      </c>
      <c r="F17" s="34"/>
      <c r="H17" s="34"/>
    </row>
    <row r="18" spans="1:8" ht="18" customHeight="1" x14ac:dyDescent="0.3">
      <c r="A18" s="11">
        <v>14</v>
      </c>
      <c r="B18" s="90">
        <v>43508</v>
      </c>
      <c r="C18" s="91" t="s">
        <v>270</v>
      </c>
      <c r="D18" s="13">
        <v>840000</v>
      </c>
      <c r="E18" s="92" t="s">
        <v>220</v>
      </c>
      <c r="F18" s="34"/>
      <c r="H18" s="34"/>
    </row>
    <row r="19" spans="1:8" x14ac:dyDescent="0.3">
      <c r="A19" s="103">
        <v>15</v>
      </c>
      <c r="B19" s="90">
        <v>43510</v>
      </c>
      <c r="C19" s="91" t="s">
        <v>211</v>
      </c>
      <c r="D19" s="13">
        <v>4640000</v>
      </c>
      <c r="E19" s="92" t="s">
        <v>216</v>
      </c>
      <c r="F19" s="34"/>
      <c r="H19" s="34"/>
    </row>
    <row r="20" spans="1:8" x14ac:dyDescent="0.3">
      <c r="A20" s="11">
        <v>16</v>
      </c>
      <c r="B20" s="90">
        <v>43510</v>
      </c>
      <c r="C20" s="91" t="s">
        <v>212</v>
      </c>
      <c r="D20" s="13">
        <v>640000</v>
      </c>
      <c r="E20" s="92" t="s">
        <v>218</v>
      </c>
      <c r="F20" s="34"/>
      <c r="H20" s="34"/>
    </row>
    <row r="21" spans="1:8" x14ac:dyDescent="0.3">
      <c r="A21" s="103">
        <v>17</v>
      </c>
      <c r="B21" s="90">
        <v>43510</v>
      </c>
      <c r="C21" s="91" t="s">
        <v>269</v>
      </c>
      <c r="D21" s="13">
        <v>1200000</v>
      </c>
      <c r="E21" s="92" t="s">
        <v>214</v>
      </c>
      <c r="F21" s="34"/>
      <c r="H21" s="34"/>
    </row>
    <row r="22" spans="1:8" ht="18" customHeight="1" x14ac:dyDescent="0.3">
      <c r="A22" s="11">
        <v>18</v>
      </c>
      <c r="B22" s="90">
        <v>43518</v>
      </c>
      <c r="C22" s="91" t="s">
        <v>271</v>
      </c>
      <c r="D22" s="13">
        <v>604530</v>
      </c>
      <c r="E22" s="92" t="s">
        <v>221</v>
      </c>
      <c r="F22" s="34"/>
      <c r="H22" s="34"/>
    </row>
    <row r="23" spans="1:8" ht="18" customHeight="1" x14ac:dyDescent="0.3">
      <c r="A23" s="103">
        <v>19</v>
      </c>
      <c r="B23" s="90">
        <v>43518</v>
      </c>
      <c r="C23" s="91" t="s">
        <v>272</v>
      </c>
      <c r="D23" s="13">
        <v>1440000</v>
      </c>
      <c r="E23" s="92" t="s">
        <v>222</v>
      </c>
      <c r="F23" s="34"/>
      <c r="H23" s="34"/>
    </row>
    <row r="24" spans="1:8" ht="32.25" customHeight="1" x14ac:dyDescent="0.3">
      <c r="A24" s="93">
        <v>20</v>
      </c>
      <c r="B24" s="94">
        <v>43518</v>
      </c>
      <c r="C24" s="95" t="s">
        <v>273</v>
      </c>
      <c r="D24" s="80">
        <v>7625000</v>
      </c>
      <c r="E24" s="92" t="s">
        <v>227</v>
      </c>
      <c r="F24" s="34"/>
      <c r="H24" s="34"/>
    </row>
    <row r="25" spans="1:8" ht="18" customHeight="1" x14ac:dyDescent="0.3">
      <c r="A25" s="103">
        <v>21</v>
      </c>
      <c r="B25" s="90">
        <v>43518</v>
      </c>
      <c r="C25" s="91" t="s">
        <v>212</v>
      </c>
      <c r="D25" s="13">
        <v>400000</v>
      </c>
      <c r="E25" s="92" t="s">
        <v>228</v>
      </c>
      <c r="F25" s="34"/>
      <c r="H25" s="34"/>
    </row>
    <row r="26" spans="1:8" ht="18" customHeight="1" x14ac:dyDescent="0.3">
      <c r="A26" s="11">
        <v>22</v>
      </c>
      <c r="B26" s="90">
        <v>43519</v>
      </c>
      <c r="C26" s="91"/>
      <c r="D26" s="13">
        <v>460000</v>
      </c>
      <c r="E26" s="92" t="s">
        <v>229</v>
      </c>
      <c r="F26" s="34"/>
      <c r="H26" s="34"/>
    </row>
    <row r="27" spans="1:8" ht="18" customHeight="1" x14ac:dyDescent="0.3">
      <c r="A27" s="103">
        <v>23</v>
      </c>
      <c r="B27" s="90">
        <v>43521</v>
      </c>
      <c r="C27" s="91" t="s">
        <v>211</v>
      </c>
      <c r="D27" s="13">
        <v>4640000</v>
      </c>
      <c r="E27" s="92" t="s">
        <v>216</v>
      </c>
      <c r="F27" s="34"/>
      <c r="H27" s="34"/>
    </row>
    <row r="28" spans="1:8" ht="18" customHeight="1" x14ac:dyDescent="0.3">
      <c r="A28" s="11">
        <v>24</v>
      </c>
      <c r="B28" s="90">
        <v>43521</v>
      </c>
      <c r="C28" s="91" t="s">
        <v>212</v>
      </c>
      <c r="D28" s="13">
        <v>640000</v>
      </c>
      <c r="E28" s="92" t="s">
        <v>218</v>
      </c>
      <c r="F28" s="34"/>
      <c r="H28" s="34"/>
    </row>
    <row r="29" spans="1:8" ht="33" x14ac:dyDescent="0.3">
      <c r="A29" s="93">
        <v>25</v>
      </c>
      <c r="B29" s="94">
        <v>43528</v>
      </c>
      <c r="C29" s="95" t="s">
        <v>274</v>
      </c>
      <c r="D29" s="80">
        <v>1245000</v>
      </c>
      <c r="E29" s="92" t="s">
        <v>223</v>
      </c>
      <c r="F29" s="34"/>
      <c r="H29" s="98"/>
    </row>
    <row r="30" spans="1:8" ht="18" customHeight="1" x14ac:dyDescent="0.3">
      <c r="A30" s="11">
        <v>26</v>
      </c>
      <c r="B30" s="90">
        <v>43531</v>
      </c>
      <c r="C30" s="91" t="s">
        <v>275</v>
      </c>
      <c r="D30" s="13">
        <v>4379000</v>
      </c>
      <c r="E30" s="92" t="s">
        <v>217</v>
      </c>
      <c r="F30" s="34"/>
      <c r="H30" s="34"/>
    </row>
    <row r="31" spans="1:8" ht="18" customHeight="1" x14ac:dyDescent="0.3">
      <c r="A31" s="103">
        <v>27</v>
      </c>
      <c r="B31" s="90">
        <v>43531</v>
      </c>
      <c r="C31" s="91" t="s">
        <v>212</v>
      </c>
      <c r="D31" s="13">
        <v>600000</v>
      </c>
      <c r="E31" s="92" t="s">
        <v>219</v>
      </c>
      <c r="F31" s="34"/>
      <c r="H31" s="34"/>
    </row>
    <row r="32" spans="1:8" ht="18" customHeight="1" x14ac:dyDescent="0.3">
      <c r="A32" s="11">
        <v>28</v>
      </c>
      <c r="B32" s="90">
        <v>43554</v>
      </c>
      <c r="C32" s="91" t="s">
        <v>212</v>
      </c>
      <c r="D32" s="13">
        <v>1176000</v>
      </c>
      <c r="E32" s="92" t="s">
        <v>230</v>
      </c>
      <c r="F32" s="34"/>
      <c r="H32" s="34"/>
    </row>
    <row r="33" spans="1:8" ht="18" customHeight="1" x14ac:dyDescent="0.3">
      <c r="A33" s="103">
        <v>29</v>
      </c>
      <c r="B33" s="90">
        <v>43554</v>
      </c>
      <c r="C33" s="91" t="s">
        <v>212</v>
      </c>
      <c r="D33" s="13">
        <v>45000</v>
      </c>
      <c r="E33" s="92" t="s">
        <v>231</v>
      </c>
      <c r="F33" s="34"/>
      <c r="H33" s="34"/>
    </row>
    <row r="34" spans="1:8" s="81" customFormat="1" ht="49.5" x14ac:dyDescent="0.25">
      <c r="A34" s="93">
        <v>30</v>
      </c>
      <c r="B34" s="94">
        <v>43564</v>
      </c>
      <c r="C34" s="95" t="s">
        <v>212</v>
      </c>
      <c r="D34" s="80">
        <v>16652000</v>
      </c>
      <c r="E34" s="83" t="s">
        <v>244</v>
      </c>
      <c r="F34" s="97"/>
      <c r="H34" s="99"/>
    </row>
    <row r="35" spans="1:8" x14ac:dyDescent="0.3">
      <c r="B35" s="17"/>
      <c r="C35" s="100"/>
      <c r="D35" s="101"/>
      <c r="E35" s="52"/>
    </row>
    <row r="36" spans="1:8" s="118" customFormat="1" ht="21" customHeight="1" x14ac:dyDescent="0.25">
      <c r="A36" s="113"/>
      <c r="B36" s="114"/>
      <c r="C36" s="115" t="s">
        <v>172</v>
      </c>
      <c r="D36" s="115">
        <f>SUM(D5:D34)</f>
        <v>86482530</v>
      </c>
      <c r="E36" s="116"/>
      <c r="F36" s="117"/>
      <c r="H36" s="117"/>
    </row>
    <row r="38" spans="1:8" x14ac:dyDescent="0.3">
      <c r="D38" s="102"/>
    </row>
    <row r="48" spans="1:8" s="5" customFormat="1" x14ac:dyDescent="0.3">
      <c r="C48" s="86"/>
      <c r="D48" s="87"/>
      <c r="E48" s="2"/>
      <c r="F48" s="2"/>
      <c r="G48" s="1"/>
      <c r="H48" s="2"/>
    </row>
    <row r="49" spans="3:8" s="5" customFormat="1" x14ac:dyDescent="0.3">
      <c r="C49" s="86"/>
      <c r="D49" s="87"/>
      <c r="E49" s="2"/>
      <c r="F49" s="2"/>
      <c r="G49" s="1"/>
      <c r="H49" s="2"/>
    </row>
    <row r="50" spans="3:8" s="5" customFormat="1" x14ac:dyDescent="0.3">
      <c r="C50" s="86"/>
      <c r="D50" s="87"/>
      <c r="E50" s="2"/>
      <c r="F50" s="2"/>
      <c r="G50" s="1"/>
      <c r="H50" s="2"/>
    </row>
    <row r="51" spans="3:8" s="5" customFormat="1" x14ac:dyDescent="0.3">
      <c r="C51" s="86"/>
      <c r="D51" s="87"/>
      <c r="E51" s="2"/>
      <c r="F51" s="2"/>
      <c r="G51" s="1"/>
      <c r="H51" s="2"/>
    </row>
    <row r="52" spans="3:8" s="5" customFormat="1" x14ac:dyDescent="0.3">
      <c r="C52" s="86"/>
      <c r="D52" s="87"/>
      <c r="E52" s="2"/>
      <c r="F52" s="2"/>
      <c r="G52" s="1"/>
      <c r="H52" s="2"/>
    </row>
    <row r="53" spans="3:8" s="5" customFormat="1" x14ac:dyDescent="0.3">
      <c r="C53" s="86"/>
      <c r="D53" s="87"/>
      <c r="E53" s="2"/>
      <c r="F53" s="2"/>
      <c r="G53" s="1"/>
      <c r="H53" s="2"/>
    </row>
    <row r="54" spans="3:8" s="5" customFormat="1" x14ac:dyDescent="0.3">
      <c r="C54" s="86"/>
      <c r="D54" s="87"/>
      <c r="E54" s="2"/>
      <c r="F54" s="2"/>
      <c r="G54" s="1"/>
      <c r="H54" s="2"/>
    </row>
    <row r="55" spans="3:8" s="5" customFormat="1" x14ac:dyDescent="0.3">
      <c r="C55" s="86"/>
      <c r="D55" s="87"/>
      <c r="E55" s="2"/>
      <c r="F55" s="2"/>
      <c r="G55" s="1"/>
      <c r="H55" s="2"/>
    </row>
    <row r="56" spans="3:8" s="5" customFormat="1" x14ac:dyDescent="0.3">
      <c r="C56" s="86"/>
      <c r="D56" s="87"/>
      <c r="E56" s="2"/>
      <c r="F56" s="2"/>
      <c r="G56" s="1"/>
      <c r="H56" s="2"/>
    </row>
    <row r="57" spans="3:8" s="5" customFormat="1" x14ac:dyDescent="0.3">
      <c r="C57" s="86"/>
      <c r="D57" s="87"/>
      <c r="E57" s="2"/>
      <c r="F57" s="2"/>
      <c r="G57" s="1"/>
      <c r="H57" s="2"/>
    </row>
    <row r="58" spans="3:8" s="5" customFormat="1" x14ac:dyDescent="0.3">
      <c r="C58" s="86"/>
      <c r="D58" s="87"/>
      <c r="E58" s="2"/>
      <c r="F58" s="2"/>
      <c r="G58" s="1"/>
      <c r="H58" s="2"/>
    </row>
    <row r="59" spans="3:8" s="5" customFormat="1" x14ac:dyDescent="0.3">
      <c r="C59" s="86"/>
      <c r="D59" s="87"/>
      <c r="E59" s="2"/>
      <c r="F59" s="2"/>
      <c r="G59" s="1"/>
      <c r="H59" s="2"/>
    </row>
    <row r="60" spans="3:8" s="5" customFormat="1" x14ac:dyDescent="0.3">
      <c r="C60" s="86"/>
      <c r="D60" s="87"/>
      <c r="E60" s="2"/>
      <c r="F60" s="2"/>
      <c r="G60" s="1"/>
      <c r="H60" s="2"/>
    </row>
    <row r="61" spans="3:8" s="5" customFormat="1" x14ac:dyDescent="0.3">
      <c r="C61" s="86"/>
      <c r="D61" s="87"/>
      <c r="E61" s="2"/>
      <c r="F61" s="2"/>
      <c r="G61" s="1"/>
      <c r="H61" s="2"/>
    </row>
    <row r="62" spans="3:8" s="5" customFormat="1" x14ac:dyDescent="0.3">
      <c r="C62" s="86"/>
      <c r="D62" s="87"/>
      <c r="E62" s="2"/>
      <c r="F62" s="2"/>
      <c r="G62" s="1"/>
      <c r="H62" s="2"/>
    </row>
    <row r="63" spans="3:8" s="5" customFormat="1" x14ac:dyDescent="0.3">
      <c r="C63" s="86"/>
      <c r="D63" s="87"/>
      <c r="E63" s="2"/>
      <c r="F63" s="2"/>
      <c r="G63" s="1"/>
      <c r="H63" s="2"/>
    </row>
    <row r="64" spans="3:8" s="5" customFormat="1" x14ac:dyDescent="0.3">
      <c r="C64" s="86"/>
      <c r="D64" s="87"/>
      <c r="E64" s="2"/>
      <c r="F64" s="2"/>
      <c r="G64" s="1"/>
      <c r="H64" s="2"/>
    </row>
    <row r="65" spans="3:8" s="5" customFormat="1" x14ac:dyDescent="0.3">
      <c r="C65" s="86"/>
      <c r="D65" s="87"/>
      <c r="E65" s="2"/>
      <c r="F65" s="2"/>
      <c r="G65" s="1"/>
      <c r="H65" s="2"/>
    </row>
    <row r="66" spans="3:8" s="5" customFormat="1" x14ac:dyDescent="0.3">
      <c r="C66" s="86"/>
      <c r="D66" s="87"/>
      <c r="E66" s="2"/>
      <c r="F66" s="2"/>
      <c r="G66" s="1"/>
      <c r="H66" s="2"/>
    </row>
    <row r="67" spans="3:8" s="5" customFormat="1" x14ac:dyDescent="0.3">
      <c r="C67" s="86"/>
      <c r="D67" s="87"/>
      <c r="E67" s="2"/>
      <c r="F67" s="2"/>
      <c r="G67" s="1"/>
      <c r="H67" s="2"/>
    </row>
    <row r="68" spans="3:8" s="5" customFormat="1" x14ac:dyDescent="0.3">
      <c r="C68" s="86"/>
      <c r="D68" s="87"/>
      <c r="E68" s="2"/>
      <c r="F68" s="2"/>
      <c r="G68" s="1"/>
      <c r="H68" s="2"/>
    </row>
    <row r="69" spans="3:8" s="5" customFormat="1" x14ac:dyDescent="0.3">
      <c r="C69" s="86"/>
      <c r="D69" s="87"/>
      <c r="E69" s="2"/>
      <c r="F69" s="2"/>
      <c r="G69" s="1"/>
      <c r="H69" s="2"/>
    </row>
    <row r="70" spans="3:8" s="5" customFormat="1" x14ac:dyDescent="0.3">
      <c r="C70" s="86"/>
      <c r="D70" s="87"/>
      <c r="E70" s="2"/>
      <c r="F70" s="2"/>
      <c r="G70" s="1"/>
      <c r="H70" s="2"/>
    </row>
    <row r="71" spans="3:8" s="5" customFormat="1" x14ac:dyDescent="0.3">
      <c r="C71" s="86"/>
      <c r="D71" s="87"/>
      <c r="E71" s="2"/>
      <c r="F71" s="2"/>
      <c r="G71" s="1"/>
      <c r="H71" s="2"/>
    </row>
    <row r="72" spans="3:8" s="5" customFormat="1" x14ac:dyDescent="0.3">
      <c r="C72" s="86"/>
      <c r="D72" s="87"/>
      <c r="E72" s="2"/>
      <c r="F72" s="2"/>
      <c r="G72" s="1"/>
      <c r="H72" s="2"/>
    </row>
    <row r="73" spans="3:8" s="5" customFormat="1" x14ac:dyDescent="0.3">
      <c r="C73" s="86"/>
      <c r="D73" s="87"/>
      <c r="E73" s="2"/>
      <c r="F73" s="2"/>
      <c r="G73" s="1"/>
      <c r="H73" s="2"/>
    </row>
    <row r="74" spans="3:8" s="5" customFormat="1" x14ac:dyDescent="0.3">
      <c r="C74" s="86"/>
      <c r="D74" s="87"/>
      <c r="E74" s="2"/>
      <c r="F74" s="2"/>
      <c r="G74" s="1"/>
      <c r="H74" s="2"/>
    </row>
    <row r="75" spans="3:8" s="5" customFormat="1" x14ac:dyDescent="0.3">
      <c r="C75" s="86"/>
      <c r="D75" s="87"/>
      <c r="E75" s="2"/>
      <c r="F75" s="2"/>
      <c r="G75" s="1"/>
      <c r="H75" s="2"/>
    </row>
    <row r="76" spans="3:8" s="5" customFormat="1" x14ac:dyDescent="0.3">
      <c r="C76" s="86"/>
      <c r="D76" s="87"/>
      <c r="E76" s="2"/>
      <c r="F76" s="2"/>
      <c r="G76" s="1"/>
      <c r="H76" s="2"/>
    </row>
    <row r="77" spans="3:8" s="5" customFormat="1" x14ac:dyDescent="0.3">
      <c r="C77" s="86"/>
      <c r="D77" s="87"/>
      <c r="E77" s="2"/>
      <c r="F77" s="2"/>
      <c r="G77" s="1"/>
      <c r="H77" s="2"/>
    </row>
    <row r="78" spans="3:8" s="5" customFormat="1" x14ac:dyDescent="0.3">
      <c r="C78" s="86"/>
      <c r="D78" s="87"/>
      <c r="E78" s="2"/>
      <c r="F78" s="2"/>
      <c r="G78" s="1"/>
      <c r="H78" s="2"/>
    </row>
    <row r="79" spans="3:8" s="5" customFormat="1" x14ac:dyDescent="0.3">
      <c r="C79" s="86"/>
      <c r="D79" s="87"/>
      <c r="E79" s="2"/>
      <c r="F79" s="2"/>
      <c r="G79" s="1"/>
      <c r="H79" s="2"/>
    </row>
    <row r="80" spans="3:8" s="5" customFormat="1" x14ac:dyDescent="0.3">
      <c r="C80" s="86"/>
      <c r="D80" s="87"/>
      <c r="E80" s="2"/>
      <c r="F80" s="2"/>
      <c r="G80" s="1"/>
      <c r="H80" s="2"/>
    </row>
    <row r="81" spans="3:8" s="5" customFormat="1" x14ac:dyDescent="0.3">
      <c r="C81" s="86"/>
      <c r="D81" s="87"/>
      <c r="E81" s="2"/>
      <c r="F81" s="2"/>
      <c r="G81" s="1"/>
      <c r="H81" s="2"/>
    </row>
    <row r="82" spans="3:8" s="5" customFormat="1" x14ac:dyDescent="0.3">
      <c r="C82" s="86"/>
      <c r="D82" s="87"/>
      <c r="E82" s="2"/>
      <c r="F82" s="2"/>
      <c r="G82" s="1"/>
      <c r="H82" s="2"/>
    </row>
    <row r="83" spans="3:8" s="5" customFormat="1" x14ac:dyDescent="0.3">
      <c r="C83" s="86"/>
      <c r="D83" s="87"/>
      <c r="E83" s="2"/>
      <c r="F83" s="2"/>
      <c r="G83" s="1"/>
      <c r="H83" s="2"/>
    </row>
    <row r="84" spans="3:8" s="5" customFormat="1" x14ac:dyDescent="0.3">
      <c r="C84" s="86"/>
      <c r="D84" s="87"/>
      <c r="E84" s="2"/>
      <c r="F84" s="2"/>
      <c r="G84" s="1"/>
      <c r="H84" s="2"/>
    </row>
    <row r="85" spans="3:8" s="5" customFormat="1" x14ac:dyDescent="0.3">
      <c r="C85" s="86"/>
      <c r="D85" s="87"/>
      <c r="E85" s="2"/>
      <c r="F85" s="2"/>
      <c r="G85" s="1"/>
      <c r="H85" s="2"/>
    </row>
    <row r="86" spans="3:8" s="5" customFormat="1" x14ac:dyDescent="0.3">
      <c r="C86" s="86"/>
      <c r="D86" s="87"/>
      <c r="E86" s="2"/>
      <c r="F86" s="2"/>
      <c r="G86" s="1"/>
      <c r="H86" s="2"/>
    </row>
    <row r="87" spans="3:8" s="5" customFormat="1" x14ac:dyDescent="0.3">
      <c r="C87" s="86"/>
      <c r="D87" s="87"/>
      <c r="E87" s="2"/>
      <c r="F87" s="2"/>
      <c r="G87" s="1"/>
      <c r="H87" s="2"/>
    </row>
    <row r="88" spans="3:8" s="5" customFormat="1" x14ac:dyDescent="0.3">
      <c r="C88" s="86"/>
      <c r="D88" s="87"/>
      <c r="E88" s="2"/>
      <c r="F88" s="2"/>
      <c r="G88" s="1"/>
      <c r="H88" s="2"/>
    </row>
    <row r="89" spans="3:8" s="5" customFormat="1" x14ac:dyDescent="0.3">
      <c r="C89" s="86"/>
      <c r="D89" s="87"/>
      <c r="E89" s="2"/>
      <c r="F89" s="2"/>
      <c r="G89" s="1"/>
      <c r="H89" s="2"/>
    </row>
  </sheetData>
  <mergeCells count="2">
    <mergeCell ref="A1:E1"/>
    <mergeCell ref="A2:E2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0"/>
  <sheetViews>
    <sheetView topLeftCell="M1" workbookViewId="0">
      <selection activeCell="A27" sqref="A27:XFD27"/>
    </sheetView>
  </sheetViews>
  <sheetFormatPr defaultColWidth="11.42578125" defaultRowHeight="16.5" x14ac:dyDescent="0.3"/>
  <cols>
    <col min="1" max="1" width="6.28515625" style="5" customWidth="1"/>
    <col min="2" max="2" width="15.42578125" style="5" customWidth="1"/>
    <col min="3" max="3" width="17.5703125" style="86" customWidth="1"/>
    <col min="4" max="4" width="12.7109375" style="87" customWidth="1"/>
    <col min="5" max="5" width="42" style="2" customWidth="1"/>
    <col min="6" max="6" width="14.28515625" style="2" customWidth="1"/>
    <col min="7" max="7" width="8.85546875" style="1" customWidth="1"/>
    <col min="8" max="8" width="18.7109375" style="2" customWidth="1"/>
    <col min="9" max="9" width="8.85546875" style="1" customWidth="1"/>
    <col min="10" max="16384" width="11.42578125" style="1"/>
  </cols>
  <sheetData>
    <row r="1" spans="1:8" x14ac:dyDescent="0.3">
      <c r="A1" s="168" t="s">
        <v>206</v>
      </c>
      <c r="B1" s="168"/>
      <c r="C1" s="168"/>
      <c r="D1" s="168"/>
      <c r="E1" s="168"/>
    </row>
    <row r="2" spans="1:8" x14ac:dyDescent="0.3">
      <c r="A2" s="169" t="s">
        <v>215</v>
      </c>
      <c r="B2" s="170"/>
      <c r="C2" s="170"/>
      <c r="D2" s="170"/>
      <c r="E2" s="170"/>
      <c r="F2" s="85"/>
    </row>
    <row r="3" spans="1:8" x14ac:dyDescent="0.3">
      <c r="A3" s="73"/>
    </row>
    <row r="4" spans="1:8" ht="33" x14ac:dyDescent="0.3">
      <c r="A4" s="6" t="s">
        <v>207</v>
      </c>
      <c r="B4" s="6" t="s">
        <v>205</v>
      </c>
      <c r="C4" s="88" t="s">
        <v>208</v>
      </c>
      <c r="D4" s="89" t="s">
        <v>209</v>
      </c>
      <c r="E4" s="88" t="s">
        <v>210</v>
      </c>
    </row>
    <row r="5" spans="1:8" ht="18" customHeight="1" x14ac:dyDescent="0.3">
      <c r="A5" s="11">
        <v>1</v>
      </c>
      <c r="B5" s="90">
        <v>43566</v>
      </c>
      <c r="C5" s="91" t="s">
        <v>211</v>
      </c>
      <c r="D5" s="13">
        <v>4060000</v>
      </c>
      <c r="E5" s="92" t="s">
        <v>232</v>
      </c>
      <c r="F5" s="34"/>
      <c r="H5" s="34"/>
    </row>
    <row r="6" spans="1:8" ht="18" customHeight="1" x14ac:dyDescent="0.3">
      <c r="A6" s="103">
        <v>2</v>
      </c>
      <c r="B6" s="90">
        <v>43566</v>
      </c>
      <c r="C6" s="91" t="s">
        <v>212</v>
      </c>
      <c r="D6" s="13">
        <v>560000</v>
      </c>
      <c r="E6" s="92" t="s">
        <v>233</v>
      </c>
      <c r="F6" s="34"/>
      <c r="H6" s="34"/>
    </row>
    <row r="7" spans="1:8" ht="18" customHeight="1" x14ac:dyDescent="0.3">
      <c r="A7" s="11">
        <v>3</v>
      </c>
      <c r="B7" s="90">
        <v>43567</v>
      </c>
      <c r="C7" s="91" t="s">
        <v>276</v>
      </c>
      <c r="D7" s="13">
        <v>1050000</v>
      </c>
      <c r="E7" s="92" t="s">
        <v>236</v>
      </c>
      <c r="F7" s="34"/>
      <c r="H7" s="34"/>
    </row>
    <row r="8" spans="1:8" ht="18" customHeight="1" x14ac:dyDescent="0.3">
      <c r="A8" s="103">
        <v>4</v>
      </c>
      <c r="B8" s="90">
        <v>43574</v>
      </c>
      <c r="C8" s="91" t="s">
        <v>211</v>
      </c>
      <c r="D8" s="13">
        <v>4060000</v>
      </c>
      <c r="E8" s="92" t="s">
        <v>232</v>
      </c>
      <c r="F8" s="34"/>
      <c r="H8" s="34"/>
    </row>
    <row r="9" spans="1:8" ht="18" customHeight="1" x14ac:dyDescent="0.3">
      <c r="A9" s="11">
        <v>5</v>
      </c>
      <c r="B9" s="90">
        <v>43574</v>
      </c>
      <c r="C9" s="91" t="s">
        <v>212</v>
      </c>
      <c r="D9" s="13">
        <v>560000</v>
      </c>
      <c r="E9" s="92" t="s">
        <v>233</v>
      </c>
      <c r="F9" s="34"/>
      <c r="H9" s="34"/>
    </row>
    <row r="10" spans="1:8" ht="18" customHeight="1" x14ac:dyDescent="0.3">
      <c r="A10" s="103">
        <v>6</v>
      </c>
      <c r="B10" s="90">
        <v>43577</v>
      </c>
      <c r="C10" s="91" t="s">
        <v>277</v>
      </c>
      <c r="D10" s="13">
        <v>1050000</v>
      </c>
      <c r="E10" s="92" t="s">
        <v>236</v>
      </c>
      <c r="F10" s="34"/>
      <c r="H10" s="34"/>
    </row>
    <row r="11" spans="1:8" ht="18" customHeight="1" x14ac:dyDescent="0.3">
      <c r="A11" s="11">
        <v>7</v>
      </c>
      <c r="B11" s="90">
        <v>43584</v>
      </c>
      <c r="C11" s="91" t="s">
        <v>211</v>
      </c>
      <c r="D11" s="13">
        <v>4060000</v>
      </c>
      <c r="E11" s="92" t="s">
        <v>232</v>
      </c>
      <c r="F11" s="34"/>
      <c r="H11" s="34"/>
    </row>
    <row r="12" spans="1:8" ht="18" customHeight="1" x14ac:dyDescent="0.3">
      <c r="A12" s="103">
        <v>8</v>
      </c>
      <c r="B12" s="90">
        <v>43584</v>
      </c>
      <c r="C12" s="91" t="s">
        <v>212</v>
      </c>
      <c r="D12" s="13">
        <v>560000</v>
      </c>
      <c r="E12" s="92" t="s">
        <v>233</v>
      </c>
      <c r="F12" s="34"/>
      <c r="H12" s="34"/>
    </row>
    <row r="13" spans="1:8" ht="18" customHeight="1" x14ac:dyDescent="0.3">
      <c r="A13" s="11">
        <v>9</v>
      </c>
      <c r="B13" s="90">
        <v>43585</v>
      </c>
      <c r="C13" s="91" t="s">
        <v>278</v>
      </c>
      <c r="D13" s="13">
        <v>1050000</v>
      </c>
      <c r="E13" s="92" t="s">
        <v>236</v>
      </c>
      <c r="F13" s="34"/>
      <c r="H13" s="34"/>
    </row>
    <row r="14" spans="1:8" ht="18" customHeight="1" x14ac:dyDescent="0.3">
      <c r="A14" s="103">
        <v>10</v>
      </c>
      <c r="B14" s="90">
        <v>43592</v>
      </c>
      <c r="C14" s="91" t="s">
        <v>211</v>
      </c>
      <c r="D14" s="13">
        <v>4060000</v>
      </c>
      <c r="E14" s="92" t="s">
        <v>232</v>
      </c>
      <c r="F14" s="34"/>
      <c r="H14" s="34"/>
    </row>
    <row r="15" spans="1:8" ht="18" customHeight="1" x14ac:dyDescent="0.3">
      <c r="A15" s="11">
        <v>11</v>
      </c>
      <c r="B15" s="90">
        <v>43592</v>
      </c>
      <c r="C15" s="91" t="s">
        <v>212</v>
      </c>
      <c r="D15" s="13">
        <v>560000</v>
      </c>
      <c r="E15" s="92" t="s">
        <v>233</v>
      </c>
      <c r="F15" s="34"/>
      <c r="H15" s="34"/>
    </row>
    <row r="16" spans="1:8" ht="18" customHeight="1" x14ac:dyDescent="0.3">
      <c r="A16" s="103">
        <v>12</v>
      </c>
      <c r="B16" s="90">
        <v>43592</v>
      </c>
      <c r="C16" s="91" t="s">
        <v>279</v>
      </c>
      <c r="D16" s="13">
        <v>945000</v>
      </c>
      <c r="E16" s="92" t="s">
        <v>237</v>
      </c>
      <c r="F16" s="34"/>
      <c r="H16" s="34"/>
    </row>
    <row r="17" spans="1:8" ht="18" customHeight="1" x14ac:dyDescent="0.3">
      <c r="A17" s="11">
        <v>13</v>
      </c>
      <c r="B17" s="90">
        <v>43602</v>
      </c>
      <c r="C17" s="91" t="s">
        <v>211</v>
      </c>
      <c r="D17" s="13">
        <v>4408000</v>
      </c>
      <c r="E17" s="92" t="s">
        <v>234</v>
      </c>
      <c r="F17" s="34"/>
      <c r="H17" s="34"/>
    </row>
    <row r="18" spans="1:8" ht="18" customHeight="1" x14ac:dyDescent="0.3">
      <c r="A18" s="103">
        <v>14</v>
      </c>
      <c r="B18" s="90">
        <v>43602</v>
      </c>
      <c r="C18" s="91" t="s">
        <v>212</v>
      </c>
      <c r="D18" s="13">
        <v>608000</v>
      </c>
      <c r="E18" s="92" t="s">
        <v>235</v>
      </c>
      <c r="F18" s="34"/>
      <c r="H18" s="34"/>
    </row>
    <row r="19" spans="1:8" ht="18" customHeight="1" x14ac:dyDescent="0.3">
      <c r="A19" s="11">
        <v>15</v>
      </c>
      <c r="B19" s="90">
        <v>43613</v>
      </c>
      <c r="C19" s="91" t="s">
        <v>211</v>
      </c>
      <c r="D19" s="13">
        <v>6375898</v>
      </c>
      <c r="E19" s="92" t="s">
        <v>238</v>
      </c>
      <c r="F19" s="34"/>
      <c r="H19" s="34"/>
    </row>
    <row r="20" spans="1:8" ht="18" customHeight="1" x14ac:dyDescent="0.3">
      <c r="A20" s="103">
        <v>16</v>
      </c>
      <c r="B20" s="90">
        <v>43613</v>
      </c>
      <c r="C20" s="91" t="s">
        <v>211</v>
      </c>
      <c r="D20" s="13">
        <v>600000</v>
      </c>
      <c r="E20" s="92" t="s">
        <v>239</v>
      </c>
      <c r="F20" s="34"/>
      <c r="H20" s="34"/>
    </row>
    <row r="21" spans="1:8" ht="51.75" customHeight="1" x14ac:dyDescent="0.3">
      <c r="A21" s="93">
        <v>17</v>
      </c>
      <c r="B21" s="94">
        <v>43629</v>
      </c>
      <c r="C21" s="95" t="s">
        <v>280</v>
      </c>
      <c r="D21" s="80">
        <v>7175000</v>
      </c>
      <c r="E21" s="92" t="s">
        <v>240</v>
      </c>
      <c r="F21" s="34"/>
      <c r="H21" s="34"/>
    </row>
    <row r="22" spans="1:8" s="108" customFormat="1" ht="18.75" customHeight="1" x14ac:dyDescent="0.25">
      <c r="A22" s="103">
        <v>18</v>
      </c>
      <c r="B22" s="109">
        <v>43629</v>
      </c>
      <c r="C22" s="110" t="s">
        <v>212</v>
      </c>
      <c r="D22" s="111">
        <v>700000</v>
      </c>
      <c r="E22" s="112" t="s">
        <v>282</v>
      </c>
      <c r="F22" s="107"/>
      <c r="H22" s="107"/>
    </row>
    <row r="23" spans="1:8" ht="18.75" customHeight="1" x14ac:dyDescent="0.3">
      <c r="A23" s="11">
        <v>19</v>
      </c>
      <c r="B23" s="94">
        <v>43637</v>
      </c>
      <c r="C23" s="95" t="s">
        <v>211</v>
      </c>
      <c r="D23" s="13">
        <v>7055000</v>
      </c>
      <c r="E23" s="92" t="s">
        <v>241</v>
      </c>
      <c r="F23" s="34"/>
      <c r="H23" s="34"/>
    </row>
    <row r="24" spans="1:8" ht="18.75" customHeight="1" x14ac:dyDescent="0.3">
      <c r="A24" s="103">
        <v>20</v>
      </c>
      <c r="B24" s="94">
        <v>43637</v>
      </c>
      <c r="C24" s="91" t="s">
        <v>281</v>
      </c>
      <c r="D24" s="13">
        <v>650000</v>
      </c>
      <c r="E24" s="92" t="s">
        <v>242</v>
      </c>
      <c r="F24" s="34"/>
      <c r="H24" s="34"/>
    </row>
    <row r="25" spans="1:8" s="81" customFormat="1" ht="33" x14ac:dyDescent="0.25">
      <c r="A25" s="93">
        <v>21</v>
      </c>
      <c r="B25" s="94">
        <v>43648</v>
      </c>
      <c r="C25" s="95" t="s">
        <v>212</v>
      </c>
      <c r="D25" s="80">
        <v>14715000</v>
      </c>
      <c r="E25" s="83" t="s">
        <v>243</v>
      </c>
      <c r="F25" s="97"/>
      <c r="H25" s="99"/>
    </row>
    <row r="26" spans="1:8" x14ac:dyDescent="0.3">
      <c r="B26" s="17"/>
      <c r="C26" s="100"/>
      <c r="D26" s="101"/>
      <c r="E26" s="52"/>
    </row>
    <row r="27" spans="1:8" s="118" customFormat="1" ht="21" customHeight="1" x14ac:dyDescent="0.25">
      <c r="A27" s="113"/>
      <c r="B27" s="114"/>
      <c r="C27" s="115" t="s">
        <v>172</v>
      </c>
      <c r="D27" s="115">
        <f>SUM(D5:D25)</f>
        <v>64861898</v>
      </c>
      <c r="E27" s="116"/>
      <c r="F27" s="117"/>
      <c r="H27" s="117"/>
    </row>
    <row r="29" spans="1:8" x14ac:dyDescent="0.3">
      <c r="D29" s="102"/>
    </row>
    <row r="39" spans="3:8" s="5" customFormat="1" x14ac:dyDescent="0.3">
      <c r="C39" s="86"/>
      <c r="D39" s="87"/>
      <c r="E39" s="2"/>
      <c r="F39" s="2"/>
      <c r="G39" s="1"/>
      <c r="H39" s="2"/>
    </row>
    <row r="40" spans="3:8" s="5" customFormat="1" x14ac:dyDescent="0.3">
      <c r="C40" s="86"/>
      <c r="D40" s="87"/>
      <c r="E40" s="2"/>
      <c r="F40" s="2"/>
      <c r="G40" s="1"/>
      <c r="H40" s="2"/>
    </row>
    <row r="41" spans="3:8" s="5" customFormat="1" x14ac:dyDescent="0.3">
      <c r="C41" s="86"/>
      <c r="D41" s="87"/>
      <c r="E41" s="2"/>
      <c r="F41" s="2"/>
      <c r="G41" s="1"/>
      <c r="H41" s="2"/>
    </row>
    <row r="42" spans="3:8" s="5" customFormat="1" x14ac:dyDescent="0.3">
      <c r="C42" s="86"/>
      <c r="D42" s="87"/>
      <c r="E42" s="2"/>
      <c r="F42" s="2"/>
      <c r="G42" s="1"/>
      <c r="H42" s="2"/>
    </row>
    <row r="43" spans="3:8" s="5" customFormat="1" x14ac:dyDescent="0.3">
      <c r="C43" s="86"/>
      <c r="D43" s="87"/>
      <c r="E43" s="2"/>
      <c r="F43" s="2"/>
      <c r="G43" s="1"/>
      <c r="H43" s="2"/>
    </row>
    <row r="44" spans="3:8" s="5" customFormat="1" x14ac:dyDescent="0.3">
      <c r="C44" s="86"/>
      <c r="D44" s="87"/>
      <c r="E44" s="2"/>
      <c r="F44" s="2"/>
      <c r="G44" s="1"/>
      <c r="H44" s="2"/>
    </row>
    <row r="45" spans="3:8" s="5" customFormat="1" x14ac:dyDescent="0.3">
      <c r="C45" s="86"/>
      <c r="D45" s="87"/>
      <c r="E45" s="2"/>
      <c r="F45" s="2"/>
      <c r="G45" s="1"/>
      <c r="H45" s="2"/>
    </row>
    <row r="46" spans="3:8" s="5" customFormat="1" x14ac:dyDescent="0.3">
      <c r="C46" s="86"/>
      <c r="D46" s="87"/>
      <c r="E46" s="2"/>
      <c r="F46" s="2"/>
      <c r="G46" s="1"/>
      <c r="H46" s="2"/>
    </row>
    <row r="47" spans="3:8" s="5" customFormat="1" x14ac:dyDescent="0.3">
      <c r="C47" s="86"/>
      <c r="D47" s="87"/>
      <c r="E47" s="2"/>
      <c r="F47" s="2"/>
      <c r="G47" s="1"/>
      <c r="H47" s="2"/>
    </row>
    <row r="48" spans="3:8" s="5" customFormat="1" x14ac:dyDescent="0.3">
      <c r="C48" s="86"/>
      <c r="D48" s="87"/>
      <c r="E48" s="2"/>
      <c r="F48" s="2"/>
      <c r="G48" s="1"/>
      <c r="H48" s="2"/>
    </row>
    <row r="49" spans="3:8" s="5" customFormat="1" x14ac:dyDescent="0.3">
      <c r="C49" s="86"/>
      <c r="D49" s="87"/>
      <c r="E49" s="2"/>
      <c r="F49" s="2"/>
      <c r="G49" s="1"/>
      <c r="H49" s="2"/>
    </row>
    <row r="50" spans="3:8" s="5" customFormat="1" x14ac:dyDescent="0.3">
      <c r="C50" s="86"/>
      <c r="D50" s="87"/>
      <c r="E50" s="2"/>
      <c r="F50" s="2"/>
      <c r="G50" s="1"/>
      <c r="H50" s="2"/>
    </row>
    <row r="51" spans="3:8" s="5" customFormat="1" x14ac:dyDescent="0.3">
      <c r="C51" s="86"/>
      <c r="D51" s="87"/>
      <c r="E51" s="2"/>
      <c r="F51" s="2"/>
      <c r="G51" s="1"/>
      <c r="H51" s="2"/>
    </row>
    <row r="52" spans="3:8" s="5" customFormat="1" x14ac:dyDescent="0.3">
      <c r="C52" s="86"/>
      <c r="D52" s="87"/>
      <c r="E52" s="2"/>
      <c r="F52" s="2"/>
      <c r="G52" s="1"/>
      <c r="H52" s="2"/>
    </row>
    <row r="53" spans="3:8" s="5" customFormat="1" x14ac:dyDescent="0.3">
      <c r="C53" s="86"/>
      <c r="D53" s="87"/>
      <c r="E53" s="2"/>
      <c r="F53" s="2"/>
      <c r="G53" s="1"/>
      <c r="H53" s="2"/>
    </row>
    <row r="54" spans="3:8" s="5" customFormat="1" x14ac:dyDescent="0.3">
      <c r="C54" s="86"/>
      <c r="D54" s="87"/>
      <c r="E54" s="2"/>
      <c r="F54" s="2"/>
      <c r="G54" s="1"/>
      <c r="H54" s="2"/>
    </row>
    <row r="55" spans="3:8" s="5" customFormat="1" x14ac:dyDescent="0.3">
      <c r="C55" s="86"/>
      <c r="D55" s="87"/>
      <c r="E55" s="2"/>
      <c r="F55" s="2"/>
      <c r="G55" s="1"/>
      <c r="H55" s="2"/>
    </row>
    <row r="56" spans="3:8" s="5" customFormat="1" x14ac:dyDescent="0.3">
      <c r="C56" s="86"/>
      <c r="D56" s="87"/>
      <c r="E56" s="2"/>
      <c r="F56" s="2"/>
      <c r="G56" s="1"/>
      <c r="H56" s="2"/>
    </row>
    <row r="57" spans="3:8" s="5" customFormat="1" x14ac:dyDescent="0.3">
      <c r="C57" s="86"/>
      <c r="D57" s="87"/>
      <c r="E57" s="2"/>
      <c r="F57" s="2"/>
      <c r="G57" s="1"/>
      <c r="H57" s="2"/>
    </row>
    <row r="58" spans="3:8" s="5" customFormat="1" x14ac:dyDescent="0.3">
      <c r="C58" s="86"/>
      <c r="D58" s="87"/>
      <c r="E58" s="2"/>
      <c r="F58" s="2"/>
      <c r="G58" s="1"/>
      <c r="H58" s="2"/>
    </row>
    <row r="59" spans="3:8" s="5" customFormat="1" x14ac:dyDescent="0.3">
      <c r="C59" s="86"/>
      <c r="D59" s="87"/>
      <c r="E59" s="2"/>
      <c r="F59" s="2"/>
      <c r="G59" s="1"/>
      <c r="H59" s="2"/>
    </row>
    <row r="60" spans="3:8" s="5" customFormat="1" x14ac:dyDescent="0.3">
      <c r="C60" s="86"/>
      <c r="D60" s="87"/>
      <c r="E60" s="2"/>
      <c r="F60" s="2"/>
      <c r="G60" s="1"/>
      <c r="H60" s="2"/>
    </row>
    <row r="61" spans="3:8" s="5" customFormat="1" x14ac:dyDescent="0.3">
      <c r="C61" s="86"/>
      <c r="D61" s="87"/>
      <c r="E61" s="2"/>
      <c r="F61" s="2"/>
      <c r="G61" s="1"/>
      <c r="H61" s="2"/>
    </row>
    <row r="62" spans="3:8" s="5" customFormat="1" x14ac:dyDescent="0.3">
      <c r="C62" s="86"/>
      <c r="D62" s="87"/>
      <c r="E62" s="2"/>
      <c r="F62" s="2"/>
      <c r="G62" s="1"/>
      <c r="H62" s="2"/>
    </row>
    <row r="63" spans="3:8" s="5" customFormat="1" x14ac:dyDescent="0.3">
      <c r="C63" s="86"/>
      <c r="D63" s="87"/>
      <c r="E63" s="2"/>
      <c r="F63" s="2"/>
      <c r="G63" s="1"/>
      <c r="H63" s="2"/>
    </row>
    <row r="64" spans="3:8" s="5" customFormat="1" x14ac:dyDescent="0.3">
      <c r="C64" s="86"/>
      <c r="D64" s="87"/>
      <c r="E64" s="2"/>
      <c r="F64" s="2"/>
      <c r="G64" s="1"/>
      <c r="H64" s="2"/>
    </row>
    <row r="65" spans="3:8" s="5" customFormat="1" x14ac:dyDescent="0.3">
      <c r="C65" s="86"/>
      <c r="D65" s="87"/>
      <c r="E65" s="2"/>
      <c r="F65" s="2"/>
      <c r="G65" s="1"/>
      <c r="H65" s="2"/>
    </row>
    <row r="66" spans="3:8" s="5" customFormat="1" x14ac:dyDescent="0.3">
      <c r="C66" s="86"/>
      <c r="D66" s="87"/>
      <c r="E66" s="2"/>
      <c r="F66" s="2"/>
      <c r="G66" s="1"/>
      <c r="H66" s="2"/>
    </row>
    <row r="67" spans="3:8" s="5" customFormat="1" x14ac:dyDescent="0.3">
      <c r="C67" s="86"/>
      <c r="D67" s="87"/>
      <c r="E67" s="2"/>
      <c r="F67" s="2"/>
      <c r="G67" s="1"/>
      <c r="H67" s="2"/>
    </row>
    <row r="68" spans="3:8" s="5" customFormat="1" x14ac:dyDescent="0.3">
      <c r="C68" s="86"/>
      <c r="D68" s="87"/>
      <c r="E68" s="2"/>
      <c r="F68" s="2"/>
      <c r="G68" s="1"/>
      <c r="H68" s="2"/>
    </row>
    <row r="69" spans="3:8" s="5" customFormat="1" x14ac:dyDescent="0.3">
      <c r="C69" s="86"/>
      <c r="D69" s="87"/>
      <c r="E69" s="2"/>
      <c r="F69" s="2"/>
      <c r="G69" s="1"/>
      <c r="H69" s="2"/>
    </row>
    <row r="70" spans="3:8" s="5" customFormat="1" x14ac:dyDescent="0.3">
      <c r="C70" s="86"/>
      <c r="D70" s="87"/>
      <c r="E70" s="2"/>
      <c r="F70" s="2"/>
      <c r="G70" s="1"/>
      <c r="H70" s="2"/>
    </row>
    <row r="71" spans="3:8" s="5" customFormat="1" x14ac:dyDescent="0.3">
      <c r="C71" s="86"/>
      <c r="D71" s="87"/>
      <c r="E71" s="2"/>
      <c r="F71" s="2"/>
      <c r="G71" s="1"/>
      <c r="H71" s="2"/>
    </row>
    <row r="72" spans="3:8" s="5" customFormat="1" x14ac:dyDescent="0.3">
      <c r="C72" s="86"/>
      <c r="D72" s="87"/>
      <c r="E72" s="2"/>
      <c r="F72" s="2"/>
      <c r="G72" s="1"/>
      <c r="H72" s="2"/>
    </row>
    <row r="73" spans="3:8" s="5" customFormat="1" x14ac:dyDescent="0.3">
      <c r="C73" s="86"/>
      <c r="D73" s="87"/>
      <c r="E73" s="2"/>
      <c r="F73" s="2"/>
      <c r="G73" s="1"/>
      <c r="H73" s="2"/>
    </row>
    <row r="74" spans="3:8" s="5" customFormat="1" x14ac:dyDescent="0.3">
      <c r="C74" s="86"/>
      <c r="D74" s="87"/>
      <c r="E74" s="2"/>
      <c r="F74" s="2"/>
      <c r="G74" s="1"/>
      <c r="H74" s="2"/>
    </row>
    <row r="75" spans="3:8" s="5" customFormat="1" x14ac:dyDescent="0.3">
      <c r="C75" s="86"/>
      <c r="D75" s="87"/>
      <c r="E75" s="2"/>
      <c r="F75" s="2"/>
      <c r="G75" s="1"/>
      <c r="H75" s="2"/>
    </row>
    <row r="76" spans="3:8" s="5" customFormat="1" x14ac:dyDescent="0.3">
      <c r="C76" s="86"/>
      <c r="D76" s="87"/>
      <c r="E76" s="2"/>
      <c r="F76" s="2"/>
      <c r="G76" s="1"/>
      <c r="H76" s="2"/>
    </row>
    <row r="77" spans="3:8" s="5" customFormat="1" x14ac:dyDescent="0.3">
      <c r="C77" s="86"/>
      <c r="D77" s="87"/>
      <c r="E77" s="2"/>
      <c r="F77" s="2"/>
      <c r="G77" s="1"/>
      <c r="H77" s="2"/>
    </row>
    <row r="78" spans="3:8" s="5" customFormat="1" x14ac:dyDescent="0.3">
      <c r="C78" s="86"/>
      <c r="D78" s="87"/>
      <c r="E78" s="2"/>
      <c r="F78" s="2"/>
      <c r="G78" s="1"/>
      <c r="H78" s="2"/>
    </row>
    <row r="79" spans="3:8" s="5" customFormat="1" x14ac:dyDescent="0.3">
      <c r="C79" s="86"/>
      <c r="D79" s="87"/>
      <c r="E79" s="2"/>
      <c r="F79" s="2"/>
      <c r="G79" s="1"/>
      <c r="H79" s="2"/>
    </row>
    <row r="80" spans="3:8" s="5" customFormat="1" x14ac:dyDescent="0.3">
      <c r="C80" s="86"/>
      <c r="D80" s="87"/>
      <c r="E80" s="2"/>
      <c r="F80" s="2"/>
      <c r="G80" s="1"/>
      <c r="H80" s="2"/>
    </row>
  </sheetData>
  <mergeCells count="2">
    <mergeCell ref="A1:E1"/>
    <mergeCell ref="A2:E2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8"/>
  <sheetViews>
    <sheetView topLeftCell="A7" workbookViewId="0">
      <selection activeCell="A15" sqref="A15:XFD15"/>
    </sheetView>
  </sheetViews>
  <sheetFormatPr defaultColWidth="11.42578125" defaultRowHeight="16.5" x14ac:dyDescent="0.3"/>
  <cols>
    <col min="1" max="1" width="6.28515625" style="5" customWidth="1"/>
    <col min="2" max="2" width="16.7109375" style="5" customWidth="1"/>
    <col min="3" max="3" width="17.5703125" style="86" customWidth="1"/>
    <col min="4" max="4" width="12.7109375" style="87" customWidth="1"/>
    <col min="5" max="5" width="42" style="2" customWidth="1"/>
    <col min="6" max="6" width="14.28515625" style="2" customWidth="1"/>
    <col min="7" max="7" width="8.85546875" style="1" customWidth="1"/>
    <col min="8" max="8" width="18.7109375" style="2" customWidth="1"/>
    <col min="9" max="9" width="8.85546875" style="1" customWidth="1"/>
    <col min="10" max="16384" width="11.42578125" style="1"/>
  </cols>
  <sheetData>
    <row r="1" spans="1:8" x14ac:dyDescent="0.3">
      <c r="A1" s="168" t="s">
        <v>206</v>
      </c>
      <c r="B1" s="168"/>
      <c r="C1" s="168"/>
      <c r="D1" s="168"/>
      <c r="E1" s="168"/>
    </row>
    <row r="2" spans="1:8" x14ac:dyDescent="0.3">
      <c r="A2" s="169" t="s">
        <v>215</v>
      </c>
      <c r="B2" s="170"/>
      <c r="C2" s="170"/>
      <c r="D2" s="170"/>
      <c r="E2" s="170"/>
      <c r="F2" s="85"/>
    </row>
    <row r="3" spans="1:8" x14ac:dyDescent="0.3">
      <c r="A3" s="73"/>
    </row>
    <row r="4" spans="1:8" ht="33" x14ac:dyDescent="0.3">
      <c r="A4" s="6" t="s">
        <v>207</v>
      </c>
      <c r="B4" s="6" t="s">
        <v>205</v>
      </c>
      <c r="C4" s="88" t="s">
        <v>208</v>
      </c>
      <c r="D4" s="89" t="s">
        <v>209</v>
      </c>
      <c r="E4" s="88" t="s">
        <v>210</v>
      </c>
    </row>
    <row r="5" spans="1:8" ht="18" customHeight="1" x14ac:dyDescent="0.3">
      <c r="A5" s="11">
        <v>1</v>
      </c>
      <c r="B5" s="90">
        <v>43650</v>
      </c>
      <c r="C5" s="91" t="s">
        <v>211</v>
      </c>
      <c r="D5" s="13">
        <v>102500</v>
      </c>
      <c r="E5" s="92" t="s">
        <v>246</v>
      </c>
      <c r="F5" s="34"/>
      <c r="H5" s="34"/>
    </row>
    <row r="6" spans="1:8" ht="18" customHeight="1" x14ac:dyDescent="0.3">
      <c r="A6" s="103">
        <v>2</v>
      </c>
      <c r="B6" s="90">
        <v>43655</v>
      </c>
      <c r="C6" s="91" t="s">
        <v>212</v>
      </c>
      <c r="D6" s="13">
        <v>9435000</v>
      </c>
      <c r="E6" s="92" t="s">
        <v>247</v>
      </c>
      <c r="F6" s="34"/>
      <c r="H6" s="34"/>
    </row>
    <row r="7" spans="1:8" ht="33" customHeight="1" x14ac:dyDescent="0.3">
      <c r="A7" s="93">
        <v>3</v>
      </c>
      <c r="B7" s="94">
        <v>43655</v>
      </c>
      <c r="C7" s="95" t="s">
        <v>266</v>
      </c>
      <c r="D7" s="80">
        <v>1000000</v>
      </c>
      <c r="E7" s="92" t="s">
        <v>254</v>
      </c>
      <c r="F7" s="34"/>
      <c r="H7" s="34"/>
    </row>
    <row r="8" spans="1:8" ht="18" customHeight="1" x14ac:dyDescent="0.3">
      <c r="A8" s="103">
        <v>4</v>
      </c>
      <c r="B8" s="90">
        <v>43683</v>
      </c>
      <c r="C8" s="91" t="s">
        <v>211</v>
      </c>
      <c r="D8" s="13">
        <v>10408000</v>
      </c>
      <c r="E8" s="92" t="s">
        <v>248</v>
      </c>
      <c r="F8" s="34"/>
      <c r="H8" s="34"/>
    </row>
    <row r="9" spans="1:8" ht="33" customHeight="1" x14ac:dyDescent="0.3">
      <c r="A9" s="93">
        <v>5</v>
      </c>
      <c r="B9" s="94">
        <v>43683</v>
      </c>
      <c r="C9" s="95" t="s">
        <v>283</v>
      </c>
      <c r="D9" s="80">
        <v>1000000</v>
      </c>
      <c r="E9" s="92" t="s">
        <v>249</v>
      </c>
      <c r="F9" s="34"/>
      <c r="H9" s="34"/>
    </row>
    <row r="10" spans="1:8" ht="31.5" customHeight="1" x14ac:dyDescent="0.3">
      <c r="A10" s="93">
        <v>6</v>
      </c>
      <c r="B10" s="94">
        <v>43689</v>
      </c>
      <c r="C10" s="95" t="s">
        <v>211</v>
      </c>
      <c r="D10" s="80">
        <v>2674500</v>
      </c>
      <c r="E10" s="92" t="s">
        <v>260</v>
      </c>
      <c r="F10" s="34"/>
      <c r="H10" s="34"/>
    </row>
    <row r="11" spans="1:8" ht="18" customHeight="1" x14ac:dyDescent="0.3">
      <c r="A11" s="11">
        <v>7</v>
      </c>
      <c r="B11" s="90">
        <v>43689</v>
      </c>
      <c r="C11" s="91" t="s">
        <v>211</v>
      </c>
      <c r="D11" s="13">
        <v>9696265</v>
      </c>
      <c r="E11" s="92" t="s">
        <v>250</v>
      </c>
      <c r="F11" s="34"/>
      <c r="H11" s="34"/>
    </row>
    <row r="12" spans="1:8" ht="36.75" customHeight="1" x14ac:dyDescent="0.3">
      <c r="A12" s="93">
        <v>8</v>
      </c>
      <c r="B12" s="94">
        <v>43689</v>
      </c>
      <c r="C12" s="95" t="s">
        <v>284</v>
      </c>
      <c r="D12" s="80">
        <v>1200000</v>
      </c>
      <c r="E12" s="96" t="s">
        <v>251</v>
      </c>
      <c r="F12" s="34"/>
      <c r="H12" s="34"/>
    </row>
    <row r="13" spans="1:8" s="81" customFormat="1" ht="49.5" x14ac:dyDescent="0.25">
      <c r="A13" s="93">
        <v>9</v>
      </c>
      <c r="B13" s="94">
        <v>43725</v>
      </c>
      <c r="C13" s="95" t="s">
        <v>212</v>
      </c>
      <c r="D13" s="80">
        <v>7725000</v>
      </c>
      <c r="E13" s="104" t="s">
        <v>245</v>
      </c>
      <c r="F13" s="97"/>
      <c r="H13" s="99"/>
    </row>
    <row r="14" spans="1:8" x14ac:dyDescent="0.3">
      <c r="B14" s="17"/>
      <c r="C14" s="100"/>
      <c r="D14" s="101"/>
      <c r="E14" s="52"/>
    </row>
    <row r="15" spans="1:8" s="118" customFormat="1" ht="21" customHeight="1" x14ac:dyDescent="0.25">
      <c r="A15" s="113"/>
      <c r="B15" s="114"/>
      <c r="C15" s="115" t="s">
        <v>172</v>
      </c>
      <c r="D15" s="115">
        <f>SUM(D5:D14)</f>
        <v>43241265</v>
      </c>
      <c r="E15" s="116"/>
      <c r="F15" s="117"/>
      <c r="H15" s="117"/>
    </row>
    <row r="17" spans="3:8" x14ac:dyDescent="0.3">
      <c r="D17" s="102"/>
    </row>
    <row r="27" spans="3:8" s="5" customFormat="1" x14ac:dyDescent="0.3">
      <c r="C27" s="86"/>
      <c r="D27" s="87"/>
      <c r="E27" s="2"/>
      <c r="F27" s="2"/>
      <c r="G27" s="1"/>
      <c r="H27" s="2"/>
    </row>
    <row r="28" spans="3:8" s="5" customFormat="1" x14ac:dyDescent="0.3">
      <c r="C28" s="86"/>
      <c r="D28" s="87"/>
      <c r="E28" s="2"/>
      <c r="F28" s="2"/>
      <c r="G28" s="1"/>
      <c r="H28" s="2"/>
    </row>
    <row r="29" spans="3:8" s="5" customFormat="1" x14ac:dyDescent="0.3">
      <c r="C29" s="86"/>
      <c r="D29" s="87"/>
      <c r="E29" s="2"/>
      <c r="F29" s="2"/>
      <c r="G29" s="1"/>
      <c r="H29" s="2"/>
    </row>
    <row r="30" spans="3:8" s="5" customFormat="1" x14ac:dyDescent="0.3">
      <c r="C30" s="86"/>
      <c r="D30" s="87"/>
      <c r="E30" s="2"/>
      <c r="F30" s="2"/>
      <c r="G30" s="1"/>
      <c r="H30" s="2"/>
    </row>
    <row r="31" spans="3:8" s="5" customFormat="1" x14ac:dyDescent="0.3">
      <c r="C31" s="86"/>
      <c r="D31" s="87"/>
      <c r="E31" s="2"/>
      <c r="F31" s="2"/>
      <c r="G31" s="1"/>
      <c r="H31" s="2"/>
    </row>
    <row r="32" spans="3:8" s="5" customFormat="1" x14ac:dyDescent="0.3">
      <c r="C32" s="86"/>
      <c r="D32" s="87"/>
      <c r="E32" s="2"/>
      <c r="F32" s="2"/>
      <c r="G32" s="1"/>
      <c r="H32" s="2"/>
    </row>
    <row r="33" spans="3:8" s="5" customFormat="1" x14ac:dyDescent="0.3">
      <c r="C33" s="86"/>
      <c r="D33" s="87"/>
      <c r="E33" s="2"/>
      <c r="F33" s="2"/>
      <c r="G33" s="1"/>
      <c r="H33" s="2"/>
    </row>
    <row r="34" spans="3:8" s="5" customFormat="1" x14ac:dyDescent="0.3">
      <c r="C34" s="86"/>
      <c r="D34" s="87"/>
      <c r="E34" s="2"/>
      <c r="F34" s="2"/>
      <c r="G34" s="1"/>
      <c r="H34" s="2"/>
    </row>
    <row r="35" spans="3:8" s="5" customFormat="1" x14ac:dyDescent="0.3">
      <c r="C35" s="86"/>
      <c r="D35" s="87"/>
      <c r="E35" s="2"/>
      <c r="F35" s="2"/>
      <c r="G35" s="1"/>
      <c r="H35" s="2"/>
    </row>
    <row r="36" spans="3:8" s="5" customFormat="1" x14ac:dyDescent="0.3">
      <c r="C36" s="86"/>
      <c r="D36" s="87"/>
      <c r="E36" s="2"/>
      <c r="F36" s="2"/>
      <c r="G36" s="1"/>
      <c r="H36" s="2"/>
    </row>
    <row r="37" spans="3:8" s="5" customFormat="1" x14ac:dyDescent="0.3">
      <c r="C37" s="86"/>
      <c r="D37" s="87"/>
      <c r="E37" s="2"/>
      <c r="F37" s="2"/>
      <c r="G37" s="1"/>
      <c r="H37" s="2"/>
    </row>
    <row r="38" spans="3:8" s="5" customFormat="1" x14ac:dyDescent="0.3">
      <c r="C38" s="86"/>
      <c r="D38" s="87"/>
      <c r="E38" s="2"/>
      <c r="F38" s="2"/>
      <c r="G38" s="1"/>
      <c r="H38" s="2"/>
    </row>
    <row r="39" spans="3:8" s="5" customFormat="1" x14ac:dyDescent="0.3">
      <c r="C39" s="86"/>
      <c r="D39" s="87"/>
      <c r="E39" s="2"/>
      <c r="F39" s="2"/>
      <c r="G39" s="1"/>
      <c r="H39" s="2"/>
    </row>
    <row r="40" spans="3:8" s="5" customFormat="1" x14ac:dyDescent="0.3">
      <c r="C40" s="86"/>
      <c r="D40" s="87"/>
      <c r="E40" s="2"/>
      <c r="F40" s="2"/>
      <c r="G40" s="1"/>
      <c r="H40" s="2"/>
    </row>
    <row r="41" spans="3:8" s="5" customFormat="1" x14ac:dyDescent="0.3">
      <c r="C41" s="86"/>
      <c r="D41" s="87"/>
      <c r="E41" s="2"/>
      <c r="F41" s="2"/>
      <c r="G41" s="1"/>
      <c r="H41" s="2"/>
    </row>
    <row r="42" spans="3:8" s="5" customFormat="1" x14ac:dyDescent="0.3">
      <c r="C42" s="86"/>
      <c r="D42" s="87"/>
      <c r="E42" s="2"/>
      <c r="F42" s="2"/>
      <c r="G42" s="1"/>
      <c r="H42" s="2"/>
    </row>
    <row r="43" spans="3:8" s="5" customFormat="1" x14ac:dyDescent="0.3">
      <c r="C43" s="86"/>
      <c r="D43" s="87"/>
      <c r="E43" s="2"/>
      <c r="F43" s="2"/>
      <c r="G43" s="1"/>
      <c r="H43" s="2"/>
    </row>
    <row r="44" spans="3:8" s="5" customFormat="1" x14ac:dyDescent="0.3">
      <c r="C44" s="86"/>
      <c r="D44" s="87"/>
      <c r="E44" s="2"/>
      <c r="F44" s="2"/>
      <c r="G44" s="1"/>
      <c r="H44" s="2"/>
    </row>
    <row r="45" spans="3:8" s="5" customFormat="1" x14ac:dyDescent="0.3">
      <c r="C45" s="86"/>
      <c r="D45" s="87"/>
      <c r="E45" s="2"/>
      <c r="F45" s="2"/>
      <c r="G45" s="1"/>
      <c r="H45" s="2"/>
    </row>
    <row r="46" spans="3:8" s="5" customFormat="1" x14ac:dyDescent="0.3">
      <c r="C46" s="86"/>
      <c r="D46" s="87"/>
      <c r="E46" s="2"/>
      <c r="F46" s="2"/>
      <c r="G46" s="1"/>
      <c r="H46" s="2"/>
    </row>
    <row r="47" spans="3:8" s="5" customFormat="1" x14ac:dyDescent="0.3">
      <c r="C47" s="86"/>
      <c r="D47" s="87"/>
      <c r="E47" s="2"/>
      <c r="F47" s="2"/>
      <c r="G47" s="1"/>
      <c r="H47" s="2"/>
    </row>
    <row r="48" spans="3:8" s="5" customFormat="1" x14ac:dyDescent="0.3">
      <c r="C48" s="86"/>
      <c r="D48" s="87"/>
      <c r="E48" s="2"/>
      <c r="F48" s="2"/>
      <c r="G48" s="1"/>
      <c r="H48" s="2"/>
    </row>
    <row r="49" spans="3:8" s="5" customFormat="1" x14ac:dyDescent="0.3">
      <c r="C49" s="86"/>
      <c r="D49" s="87"/>
      <c r="E49" s="2"/>
      <c r="F49" s="2"/>
      <c r="G49" s="1"/>
      <c r="H49" s="2"/>
    </row>
    <row r="50" spans="3:8" s="5" customFormat="1" x14ac:dyDescent="0.3">
      <c r="C50" s="86"/>
      <c r="D50" s="87"/>
      <c r="E50" s="2"/>
      <c r="F50" s="2"/>
      <c r="G50" s="1"/>
      <c r="H50" s="2"/>
    </row>
    <row r="51" spans="3:8" s="5" customFormat="1" x14ac:dyDescent="0.3">
      <c r="C51" s="86"/>
      <c r="D51" s="87"/>
      <c r="E51" s="2"/>
      <c r="F51" s="2"/>
      <c r="G51" s="1"/>
      <c r="H51" s="2"/>
    </row>
    <row r="52" spans="3:8" s="5" customFormat="1" x14ac:dyDescent="0.3">
      <c r="C52" s="86"/>
      <c r="D52" s="87"/>
      <c r="E52" s="2"/>
      <c r="F52" s="2"/>
      <c r="G52" s="1"/>
      <c r="H52" s="2"/>
    </row>
    <row r="53" spans="3:8" s="5" customFormat="1" x14ac:dyDescent="0.3">
      <c r="C53" s="86"/>
      <c r="D53" s="87"/>
      <c r="E53" s="2"/>
      <c r="F53" s="2"/>
      <c r="G53" s="1"/>
      <c r="H53" s="2"/>
    </row>
    <row r="54" spans="3:8" s="5" customFormat="1" x14ac:dyDescent="0.3">
      <c r="C54" s="86"/>
      <c r="D54" s="87"/>
      <c r="E54" s="2"/>
      <c r="F54" s="2"/>
      <c r="G54" s="1"/>
      <c r="H54" s="2"/>
    </row>
    <row r="55" spans="3:8" s="5" customFormat="1" x14ac:dyDescent="0.3">
      <c r="C55" s="86"/>
      <c r="D55" s="87"/>
      <c r="E55" s="2"/>
      <c r="F55" s="2"/>
      <c r="G55" s="1"/>
      <c r="H55" s="2"/>
    </row>
    <row r="56" spans="3:8" s="5" customFormat="1" x14ac:dyDescent="0.3">
      <c r="C56" s="86"/>
      <c r="D56" s="87"/>
      <c r="E56" s="2"/>
      <c r="F56" s="2"/>
      <c r="G56" s="1"/>
      <c r="H56" s="2"/>
    </row>
    <row r="57" spans="3:8" s="5" customFormat="1" x14ac:dyDescent="0.3">
      <c r="C57" s="86"/>
      <c r="D57" s="87"/>
      <c r="E57" s="2"/>
      <c r="F57" s="2"/>
      <c r="G57" s="1"/>
      <c r="H57" s="2"/>
    </row>
    <row r="58" spans="3:8" s="5" customFormat="1" x14ac:dyDescent="0.3">
      <c r="C58" s="86"/>
      <c r="D58" s="87"/>
      <c r="E58" s="2"/>
      <c r="F58" s="2"/>
      <c r="G58" s="1"/>
      <c r="H58" s="2"/>
    </row>
    <row r="59" spans="3:8" s="5" customFormat="1" x14ac:dyDescent="0.3">
      <c r="C59" s="86"/>
      <c r="D59" s="87"/>
      <c r="E59" s="2"/>
      <c r="F59" s="2"/>
      <c r="G59" s="1"/>
      <c r="H59" s="2"/>
    </row>
    <row r="60" spans="3:8" s="5" customFormat="1" x14ac:dyDescent="0.3">
      <c r="C60" s="86"/>
      <c r="D60" s="87"/>
      <c r="E60" s="2"/>
      <c r="F60" s="2"/>
      <c r="G60" s="1"/>
      <c r="H60" s="2"/>
    </row>
    <row r="61" spans="3:8" s="5" customFormat="1" x14ac:dyDescent="0.3">
      <c r="C61" s="86"/>
      <c r="D61" s="87"/>
      <c r="E61" s="2"/>
      <c r="F61" s="2"/>
      <c r="G61" s="1"/>
      <c r="H61" s="2"/>
    </row>
    <row r="62" spans="3:8" s="5" customFormat="1" x14ac:dyDescent="0.3">
      <c r="C62" s="86"/>
      <c r="D62" s="87"/>
      <c r="E62" s="2"/>
      <c r="F62" s="2"/>
      <c r="G62" s="1"/>
      <c r="H62" s="2"/>
    </row>
    <row r="63" spans="3:8" s="5" customFormat="1" x14ac:dyDescent="0.3">
      <c r="C63" s="86"/>
      <c r="D63" s="87"/>
      <c r="E63" s="2"/>
      <c r="F63" s="2"/>
      <c r="G63" s="1"/>
      <c r="H63" s="2"/>
    </row>
    <row r="64" spans="3:8" s="5" customFormat="1" x14ac:dyDescent="0.3">
      <c r="C64" s="86"/>
      <c r="D64" s="87"/>
      <c r="E64" s="2"/>
      <c r="F64" s="2"/>
      <c r="G64" s="1"/>
      <c r="H64" s="2"/>
    </row>
    <row r="65" spans="3:8" s="5" customFormat="1" x14ac:dyDescent="0.3">
      <c r="C65" s="86"/>
      <c r="D65" s="87"/>
      <c r="E65" s="2"/>
      <c r="F65" s="2"/>
      <c r="G65" s="1"/>
      <c r="H65" s="2"/>
    </row>
    <row r="66" spans="3:8" s="5" customFormat="1" x14ac:dyDescent="0.3">
      <c r="C66" s="86"/>
      <c r="D66" s="87"/>
      <c r="E66" s="2"/>
      <c r="F66" s="2"/>
      <c r="G66" s="1"/>
      <c r="H66" s="2"/>
    </row>
    <row r="67" spans="3:8" s="5" customFormat="1" x14ac:dyDescent="0.3">
      <c r="C67" s="86"/>
      <c r="D67" s="87"/>
      <c r="E67" s="2"/>
      <c r="F67" s="2"/>
      <c r="G67" s="1"/>
      <c r="H67" s="2"/>
    </row>
    <row r="68" spans="3:8" s="5" customFormat="1" x14ac:dyDescent="0.3">
      <c r="C68" s="86"/>
      <c r="D68" s="87"/>
      <c r="E68" s="2"/>
      <c r="F68" s="2"/>
      <c r="G68" s="1"/>
      <c r="H68" s="2"/>
    </row>
  </sheetData>
  <mergeCells count="2">
    <mergeCell ref="A1:E1"/>
    <mergeCell ref="A2:E2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6"/>
  <sheetViews>
    <sheetView topLeftCell="A6" workbookViewId="0">
      <selection activeCell="A13" sqref="A13:XFD13"/>
    </sheetView>
  </sheetViews>
  <sheetFormatPr defaultColWidth="11.42578125" defaultRowHeight="16.5" x14ac:dyDescent="0.3"/>
  <cols>
    <col min="1" max="1" width="6.28515625" style="5" customWidth="1"/>
    <col min="2" max="2" width="16.7109375" style="5" customWidth="1"/>
    <col min="3" max="3" width="17.5703125" style="86" customWidth="1"/>
    <col min="4" max="4" width="12.7109375" style="87" customWidth="1"/>
    <col min="5" max="5" width="42" style="2" customWidth="1"/>
    <col min="6" max="6" width="14.28515625" style="2" customWidth="1"/>
    <col min="7" max="7" width="8.85546875" style="1" customWidth="1"/>
    <col min="8" max="8" width="18.7109375" style="2" customWidth="1"/>
    <col min="9" max="9" width="8.85546875" style="1" customWidth="1"/>
    <col min="10" max="16384" width="11.42578125" style="1"/>
  </cols>
  <sheetData>
    <row r="1" spans="1:8" x14ac:dyDescent="0.3">
      <c r="A1" s="168" t="s">
        <v>206</v>
      </c>
      <c r="B1" s="168"/>
      <c r="C1" s="168"/>
      <c r="D1" s="168"/>
      <c r="E1" s="168"/>
    </row>
    <row r="2" spans="1:8" x14ac:dyDescent="0.3">
      <c r="A2" s="169" t="s">
        <v>215</v>
      </c>
      <c r="B2" s="170"/>
      <c r="C2" s="170"/>
      <c r="D2" s="170"/>
      <c r="E2" s="170"/>
      <c r="F2" s="85"/>
    </row>
    <row r="3" spans="1:8" x14ac:dyDescent="0.3">
      <c r="A3" s="73"/>
    </row>
    <row r="4" spans="1:8" ht="33" x14ac:dyDescent="0.3">
      <c r="A4" s="6" t="s">
        <v>207</v>
      </c>
      <c r="B4" s="6" t="s">
        <v>205</v>
      </c>
      <c r="C4" s="88" t="s">
        <v>208</v>
      </c>
      <c r="D4" s="89" t="s">
        <v>209</v>
      </c>
      <c r="E4" s="88" t="s">
        <v>210</v>
      </c>
    </row>
    <row r="5" spans="1:8" ht="33" x14ac:dyDescent="0.3">
      <c r="A5" s="93">
        <v>1</v>
      </c>
      <c r="B5" s="94">
        <v>43726</v>
      </c>
      <c r="C5" s="95" t="s">
        <v>211</v>
      </c>
      <c r="D5" s="80">
        <v>7551500</v>
      </c>
      <c r="E5" s="92" t="s">
        <v>256</v>
      </c>
    </row>
    <row r="6" spans="1:8" ht="33" x14ac:dyDescent="0.3">
      <c r="A6" s="93">
        <v>2</v>
      </c>
      <c r="B6" s="94">
        <v>43726</v>
      </c>
      <c r="C6" s="95" t="s">
        <v>287</v>
      </c>
      <c r="D6" s="80">
        <v>750000</v>
      </c>
      <c r="E6" s="92" t="s">
        <v>257</v>
      </c>
    </row>
    <row r="7" spans="1:8" x14ac:dyDescent="0.3">
      <c r="A7" s="11">
        <v>3</v>
      </c>
      <c r="B7" s="90">
        <v>43728</v>
      </c>
      <c r="C7" s="91" t="s">
        <v>285</v>
      </c>
      <c r="D7" s="13">
        <v>1050000</v>
      </c>
      <c r="E7" s="92" t="s">
        <v>255</v>
      </c>
    </row>
    <row r="8" spans="1:8" ht="18" customHeight="1" x14ac:dyDescent="0.3">
      <c r="A8" s="103">
        <v>4</v>
      </c>
      <c r="B8" s="90">
        <v>43734</v>
      </c>
      <c r="C8" s="91" t="s">
        <v>211</v>
      </c>
      <c r="D8" s="13">
        <v>2702000</v>
      </c>
      <c r="E8" s="92" t="s">
        <v>258</v>
      </c>
      <c r="F8" s="34"/>
      <c r="H8" s="34"/>
    </row>
    <row r="9" spans="1:8" ht="18" customHeight="1" x14ac:dyDescent="0.3">
      <c r="A9" s="103">
        <v>5</v>
      </c>
      <c r="B9" s="90">
        <v>43734</v>
      </c>
      <c r="C9" s="91" t="s">
        <v>211</v>
      </c>
      <c r="D9" s="13">
        <v>1387132</v>
      </c>
      <c r="E9" s="92" t="s">
        <v>259</v>
      </c>
      <c r="F9" s="34"/>
      <c r="H9" s="34"/>
    </row>
    <row r="10" spans="1:8" ht="18" customHeight="1" x14ac:dyDescent="0.3">
      <c r="A10" s="11">
        <v>6</v>
      </c>
      <c r="B10" s="90">
        <v>43734</v>
      </c>
      <c r="C10" s="91" t="s">
        <v>286</v>
      </c>
      <c r="D10" s="13">
        <v>400000</v>
      </c>
      <c r="E10" s="92" t="s">
        <v>253</v>
      </c>
      <c r="F10" s="34"/>
      <c r="H10" s="34"/>
    </row>
    <row r="11" spans="1:8" s="81" customFormat="1" ht="49.5" x14ac:dyDescent="0.25">
      <c r="A11" s="93">
        <v>7</v>
      </c>
      <c r="B11" s="94">
        <v>43753</v>
      </c>
      <c r="C11" s="95" t="s">
        <v>212</v>
      </c>
      <c r="D11" s="80">
        <v>7780000</v>
      </c>
      <c r="E11" s="83" t="s">
        <v>252</v>
      </c>
      <c r="F11" s="97"/>
      <c r="H11" s="99"/>
    </row>
    <row r="12" spans="1:8" x14ac:dyDescent="0.3">
      <c r="B12" s="17"/>
      <c r="C12" s="100"/>
      <c r="D12" s="101"/>
      <c r="E12" s="52"/>
    </row>
    <row r="13" spans="1:8" s="118" customFormat="1" ht="21" customHeight="1" x14ac:dyDescent="0.25">
      <c r="A13" s="113"/>
      <c r="B13" s="114"/>
      <c r="C13" s="115" t="s">
        <v>172</v>
      </c>
      <c r="D13" s="115">
        <f>SUM(D5:D12)</f>
        <v>21620632</v>
      </c>
      <c r="E13" s="116"/>
      <c r="F13" s="117"/>
      <c r="H13" s="117"/>
    </row>
    <row r="15" spans="1:8" x14ac:dyDescent="0.3">
      <c r="D15" s="102"/>
    </row>
    <row r="25" spans="3:8" s="5" customFormat="1" x14ac:dyDescent="0.3">
      <c r="C25" s="86"/>
      <c r="D25" s="87"/>
      <c r="E25" s="2"/>
      <c r="F25" s="2"/>
      <c r="G25" s="1"/>
      <c r="H25" s="2"/>
    </row>
    <row r="26" spans="3:8" s="5" customFormat="1" x14ac:dyDescent="0.3">
      <c r="C26" s="86"/>
      <c r="D26" s="87"/>
      <c r="E26" s="2"/>
      <c r="F26" s="2"/>
      <c r="G26" s="1"/>
      <c r="H26" s="2"/>
    </row>
    <row r="27" spans="3:8" s="5" customFormat="1" x14ac:dyDescent="0.3">
      <c r="C27" s="86"/>
      <c r="D27" s="87"/>
      <c r="E27" s="2"/>
      <c r="F27" s="2"/>
      <c r="G27" s="1"/>
      <c r="H27" s="2"/>
    </row>
    <row r="28" spans="3:8" s="5" customFormat="1" x14ac:dyDescent="0.3">
      <c r="C28" s="86"/>
      <c r="D28" s="87"/>
      <c r="E28" s="2"/>
      <c r="F28" s="2"/>
      <c r="G28" s="1"/>
      <c r="H28" s="2"/>
    </row>
    <row r="29" spans="3:8" s="5" customFormat="1" x14ac:dyDescent="0.3">
      <c r="C29" s="86"/>
      <c r="D29" s="87"/>
      <c r="E29" s="2"/>
      <c r="F29" s="2"/>
      <c r="G29" s="1"/>
      <c r="H29" s="2"/>
    </row>
    <row r="30" spans="3:8" s="5" customFormat="1" x14ac:dyDescent="0.3">
      <c r="C30" s="86"/>
      <c r="D30" s="87"/>
      <c r="E30" s="2"/>
      <c r="F30" s="2"/>
      <c r="G30" s="1"/>
      <c r="H30" s="2"/>
    </row>
    <row r="31" spans="3:8" s="5" customFormat="1" x14ac:dyDescent="0.3">
      <c r="C31" s="86"/>
      <c r="D31" s="87"/>
      <c r="E31" s="2"/>
      <c r="F31" s="2"/>
      <c r="G31" s="1"/>
      <c r="H31" s="2"/>
    </row>
    <row r="32" spans="3:8" s="5" customFormat="1" x14ac:dyDescent="0.3">
      <c r="C32" s="86"/>
      <c r="D32" s="87"/>
      <c r="E32" s="2"/>
      <c r="F32" s="2"/>
      <c r="G32" s="1"/>
      <c r="H32" s="2"/>
    </row>
    <row r="33" spans="3:8" s="5" customFormat="1" x14ac:dyDescent="0.3">
      <c r="C33" s="86"/>
      <c r="D33" s="87"/>
      <c r="E33" s="2"/>
      <c r="F33" s="2"/>
      <c r="G33" s="1"/>
      <c r="H33" s="2"/>
    </row>
    <row r="34" spans="3:8" s="5" customFormat="1" x14ac:dyDescent="0.3">
      <c r="C34" s="86"/>
      <c r="D34" s="87"/>
      <c r="E34" s="2"/>
      <c r="F34" s="2"/>
      <c r="G34" s="1"/>
      <c r="H34" s="2"/>
    </row>
    <row r="35" spans="3:8" s="5" customFormat="1" x14ac:dyDescent="0.3">
      <c r="C35" s="86"/>
      <c r="D35" s="87"/>
      <c r="E35" s="2"/>
      <c r="F35" s="2"/>
      <c r="G35" s="1"/>
      <c r="H35" s="2"/>
    </row>
    <row r="36" spans="3:8" s="5" customFormat="1" x14ac:dyDescent="0.3">
      <c r="C36" s="86"/>
      <c r="D36" s="87"/>
      <c r="E36" s="2"/>
      <c r="F36" s="2"/>
      <c r="G36" s="1"/>
      <c r="H36" s="2"/>
    </row>
    <row r="37" spans="3:8" s="5" customFormat="1" x14ac:dyDescent="0.3">
      <c r="C37" s="86"/>
      <c r="D37" s="87"/>
      <c r="E37" s="2"/>
      <c r="F37" s="2"/>
      <c r="G37" s="1"/>
      <c r="H37" s="2"/>
    </row>
    <row r="38" spans="3:8" s="5" customFormat="1" x14ac:dyDescent="0.3">
      <c r="C38" s="86"/>
      <c r="D38" s="87"/>
      <c r="E38" s="2"/>
      <c r="F38" s="2"/>
      <c r="G38" s="1"/>
      <c r="H38" s="2"/>
    </row>
    <row r="39" spans="3:8" s="5" customFormat="1" x14ac:dyDescent="0.3">
      <c r="C39" s="86"/>
      <c r="D39" s="87"/>
      <c r="E39" s="2"/>
      <c r="F39" s="2"/>
      <c r="G39" s="1"/>
      <c r="H39" s="2"/>
    </row>
    <row r="40" spans="3:8" s="5" customFormat="1" x14ac:dyDescent="0.3">
      <c r="C40" s="86"/>
      <c r="D40" s="87"/>
      <c r="E40" s="2"/>
      <c r="F40" s="2"/>
      <c r="G40" s="1"/>
      <c r="H40" s="2"/>
    </row>
    <row r="41" spans="3:8" s="5" customFormat="1" x14ac:dyDescent="0.3">
      <c r="C41" s="86"/>
      <c r="D41" s="87"/>
      <c r="E41" s="2"/>
      <c r="F41" s="2"/>
      <c r="G41" s="1"/>
      <c r="H41" s="2"/>
    </row>
    <row r="42" spans="3:8" s="5" customFormat="1" x14ac:dyDescent="0.3">
      <c r="C42" s="86"/>
      <c r="D42" s="87"/>
      <c r="E42" s="2"/>
      <c r="F42" s="2"/>
      <c r="G42" s="1"/>
      <c r="H42" s="2"/>
    </row>
    <row r="43" spans="3:8" s="5" customFormat="1" x14ac:dyDescent="0.3">
      <c r="C43" s="86"/>
      <c r="D43" s="87"/>
      <c r="E43" s="2"/>
      <c r="F43" s="2"/>
      <c r="G43" s="1"/>
      <c r="H43" s="2"/>
    </row>
    <row r="44" spans="3:8" s="5" customFormat="1" x14ac:dyDescent="0.3">
      <c r="C44" s="86"/>
      <c r="D44" s="87"/>
      <c r="E44" s="2"/>
      <c r="F44" s="2"/>
      <c r="G44" s="1"/>
      <c r="H44" s="2"/>
    </row>
    <row r="45" spans="3:8" s="5" customFormat="1" x14ac:dyDescent="0.3">
      <c r="C45" s="86"/>
      <c r="D45" s="87"/>
      <c r="E45" s="2"/>
      <c r="F45" s="2"/>
      <c r="G45" s="1"/>
      <c r="H45" s="2"/>
    </row>
    <row r="46" spans="3:8" s="5" customFormat="1" x14ac:dyDescent="0.3">
      <c r="C46" s="86"/>
      <c r="D46" s="87"/>
      <c r="E46" s="2"/>
      <c r="F46" s="2"/>
      <c r="G46" s="1"/>
      <c r="H46" s="2"/>
    </row>
    <row r="47" spans="3:8" s="5" customFormat="1" x14ac:dyDescent="0.3">
      <c r="C47" s="86"/>
      <c r="D47" s="87"/>
      <c r="E47" s="2"/>
      <c r="F47" s="2"/>
      <c r="G47" s="1"/>
      <c r="H47" s="2"/>
    </row>
    <row r="48" spans="3:8" s="5" customFormat="1" x14ac:dyDescent="0.3">
      <c r="C48" s="86"/>
      <c r="D48" s="87"/>
      <c r="E48" s="2"/>
      <c r="F48" s="2"/>
      <c r="G48" s="1"/>
      <c r="H48" s="2"/>
    </row>
    <row r="49" spans="3:8" s="5" customFormat="1" x14ac:dyDescent="0.3">
      <c r="C49" s="86"/>
      <c r="D49" s="87"/>
      <c r="E49" s="2"/>
      <c r="F49" s="2"/>
      <c r="G49" s="1"/>
      <c r="H49" s="2"/>
    </row>
    <row r="50" spans="3:8" s="5" customFormat="1" x14ac:dyDescent="0.3">
      <c r="C50" s="86"/>
      <c r="D50" s="87"/>
      <c r="E50" s="2"/>
      <c r="F50" s="2"/>
      <c r="G50" s="1"/>
      <c r="H50" s="2"/>
    </row>
    <row r="51" spans="3:8" s="5" customFormat="1" x14ac:dyDescent="0.3">
      <c r="C51" s="86"/>
      <c r="D51" s="87"/>
      <c r="E51" s="2"/>
      <c r="F51" s="2"/>
      <c r="G51" s="1"/>
      <c r="H51" s="2"/>
    </row>
    <row r="52" spans="3:8" s="5" customFormat="1" x14ac:dyDescent="0.3">
      <c r="C52" s="86"/>
      <c r="D52" s="87"/>
      <c r="E52" s="2"/>
      <c r="F52" s="2"/>
      <c r="G52" s="1"/>
      <c r="H52" s="2"/>
    </row>
    <row r="53" spans="3:8" s="5" customFormat="1" x14ac:dyDescent="0.3">
      <c r="C53" s="86"/>
      <c r="D53" s="87"/>
      <c r="E53" s="2"/>
      <c r="F53" s="2"/>
      <c r="G53" s="1"/>
      <c r="H53" s="2"/>
    </row>
    <row r="54" spans="3:8" s="5" customFormat="1" x14ac:dyDescent="0.3">
      <c r="C54" s="86"/>
      <c r="D54" s="87"/>
      <c r="E54" s="2"/>
      <c r="F54" s="2"/>
      <c r="G54" s="1"/>
      <c r="H54" s="2"/>
    </row>
    <row r="55" spans="3:8" s="5" customFormat="1" x14ac:dyDescent="0.3">
      <c r="C55" s="86"/>
      <c r="D55" s="87"/>
      <c r="E55" s="2"/>
      <c r="F55" s="2"/>
      <c r="G55" s="1"/>
      <c r="H55" s="2"/>
    </row>
    <row r="56" spans="3:8" s="5" customFormat="1" x14ac:dyDescent="0.3">
      <c r="C56" s="86"/>
      <c r="D56" s="87"/>
      <c r="E56" s="2"/>
      <c r="F56" s="2"/>
      <c r="G56" s="1"/>
      <c r="H56" s="2"/>
    </row>
    <row r="57" spans="3:8" s="5" customFormat="1" x14ac:dyDescent="0.3">
      <c r="C57" s="86"/>
      <c r="D57" s="87"/>
      <c r="E57" s="2"/>
      <c r="F57" s="2"/>
      <c r="G57" s="1"/>
      <c r="H57" s="2"/>
    </row>
    <row r="58" spans="3:8" s="5" customFormat="1" x14ac:dyDescent="0.3">
      <c r="C58" s="86"/>
      <c r="D58" s="87"/>
      <c r="E58" s="2"/>
      <c r="F58" s="2"/>
      <c r="G58" s="1"/>
      <c r="H58" s="2"/>
    </row>
    <row r="59" spans="3:8" s="5" customFormat="1" x14ac:dyDescent="0.3">
      <c r="C59" s="86"/>
      <c r="D59" s="87"/>
      <c r="E59" s="2"/>
      <c r="F59" s="2"/>
      <c r="G59" s="1"/>
      <c r="H59" s="2"/>
    </row>
    <row r="60" spans="3:8" s="5" customFormat="1" x14ac:dyDescent="0.3">
      <c r="C60" s="86"/>
      <c r="D60" s="87"/>
      <c r="E60" s="2"/>
      <c r="F60" s="2"/>
      <c r="G60" s="1"/>
      <c r="H60" s="2"/>
    </row>
    <row r="61" spans="3:8" s="5" customFormat="1" x14ac:dyDescent="0.3">
      <c r="C61" s="86"/>
      <c r="D61" s="87"/>
      <c r="E61" s="2"/>
      <c r="F61" s="2"/>
      <c r="G61" s="1"/>
      <c r="H61" s="2"/>
    </row>
    <row r="62" spans="3:8" s="5" customFormat="1" x14ac:dyDescent="0.3">
      <c r="C62" s="86"/>
      <c r="D62" s="87"/>
      <c r="E62" s="2"/>
      <c r="F62" s="2"/>
      <c r="G62" s="1"/>
      <c r="H62" s="2"/>
    </row>
    <row r="63" spans="3:8" s="5" customFormat="1" x14ac:dyDescent="0.3">
      <c r="C63" s="86"/>
      <c r="D63" s="87"/>
      <c r="E63" s="2"/>
      <c r="F63" s="2"/>
      <c r="G63" s="1"/>
      <c r="H63" s="2"/>
    </row>
    <row r="64" spans="3:8" s="5" customFormat="1" x14ac:dyDescent="0.3">
      <c r="C64" s="86"/>
      <c r="D64" s="87"/>
      <c r="E64" s="2"/>
      <c r="F64" s="2"/>
      <c r="G64" s="1"/>
      <c r="H64" s="2"/>
    </row>
    <row r="65" spans="3:8" s="5" customFormat="1" x14ac:dyDescent="0.3">
      <c r="C65" s="86"/>
      <c r="D65" s="87"/>
      <c r="E65" s="2"/>
      <c r="F65" s="2"/>
      <c r="G65" s="1"/>
      <c r="H65" s="2"/>
    </row>
    <row r="66" spans="3:8" s="5" customFormat="1" x14ac:dyDescent="0.3">
      <c r="C66" s="86"/>
      <c r="D66" s="87"/>
      <c r="E66" s="2"/>
      <c r="F66" s="2"/>
      <c r="G66" s="1"/>
      <c r="H66" s="2"/>
    </row>
  </sheetData>
  <mergeCells count="2">
    <mergeCell ref="A1:E1"/>
    <mergeCell ref="A2:E2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bde</vt:lpstr>
      <vt:lpstr>FACT 1</vt:lpstr>
      <vt:lpstr>FACT 2</vt:lpstr>
      <vt:lpstr>FACT 3</vt:lpstr>
      <vt:lpstr>FACT 4</vt:lpstr>
      <vt:lpstr>PIECES JUSTIFICATIVES 1</vt:lpstr>
      <vt:lpstr>PIECES JUSTIFICATIVES 2</vt:lpstr>
      <vt:lpstr>PIECES JUSTIFICATIVES 3</vt:lpstr>
      <vt:lpstr>PIECES JUSTIFICATIVES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Mamy</dc:creator>
  <cp:lastModifiedBy>andorakotoarimandimby15@hotmail.com</cp:lastModifiedBy>
  <cp:lastPrinted>2020-07-22T07:29:31Z</cp:lastPrinted>
  <dcterms:created xsi:type="dcterms:W3CDTF">2020-07-18T11:12:37Z</dcterms:created>
  <dcterms:modified xsi:type="dcterms:W3CDTF">2024-08-19T15:39:09Z</dcterms:modified>
</cp:coreProperties>
</file>