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80" windowHeight="8715" tabRatio="570"/>
  </bookViews>
  <sheets>
    <sheet name="BDE  " sheetId="28" r:id="rId1"/>
  </sheets>
  <calcPr calcId="124519"/>
</workbook>
</file>

<file path=xl/calcChain.xml><?xml version="1.0" encoding="utf-8"?>
<calcChain xmlns="http://schemas.openxmlformats.org/spreadsheetml/2006/main">
  <c r="F59" i="28"/>
  <c r="F47"/>
  <c r="F19" l="1"/>
  <c r="F39"/>
  <c r="F66" l="1"/>
  <c r="F67"/>
  <c r="F68"/>
  <c r="F58"/>
  <c r="F60"/>
  <c r="F46"/>
  <c r="F48"/>
  <c r="F49"/>
  <c r="F50"/>
  <c r="F51"/>
  <c r="F52"/>
  <c r="F33"/>
  <c r="F20"/>
  <c r="F21"/>
  <c r="F22"/>
  <c r="F23"/>
  <c r="F24"/>
  <c r="F69" l="1"/>
  <c r="E30" l="1"/>
  <c r="F32"/>
  <c r="E31"/>
  <c r="F31" s="1"/>
  <c r="F82" l="1"/>
  <c r="A81"/>
  <c r="F61"/>
  <c r="F81" s="1"/>
  <c r="F40" l="1"/>
  <c r="F79" s="1"/>
  <c r="A82"/>
  <c r="A80"/>
  <c r="A79"/>
  <c r="A78"/>
  <c r="A77"/>
  <c r="A76"/>
  <c r="A75"/>
  <c r="F7"/>
  <c r="F8" s="1"/>
  <c r="F75" s="1"/>
  <c r="F45"/>
  <c r="F53" s="1"/>
  <c r="F80" s="1"/>
  <c r="F25" l="1"/>
  <c r="F77" s="1"/>
  <c r="F13" l="1"/>
  <c r="F14" s="1"/>
  <c r="F76" s="1"/>
  <c r="F30"/>
  <c r="F34" s="1"/>
  <c r="F78" s="1"/>
  <c r="F84" l="1"/>
</calcChain>
</file>

<file path=xl/sharedStrings.xml><?xml version="1.0" encoding="utf-8"?>
<sst xmlns="http://schemas.openxmlformats.org/spreadsheetml/2006/main" count="151" uniqueCount="86">
  <si>
    <t>II-1</t>
  </si>
  <si>
    <t>m2</t>
  </si>
  <si>
    <t>m3</t>
  </si>
  <si>
    <t>III-1</t>
  </si>
  <si>
    <t>III-2</t>
  </si>
  <si>
    <t>III-3</t>
  </si>
  <si>
    <t>III-4</t>
  </si>
  <si>
    <t>IV-1</t>
  </si>
  <si>
    <t>kg</t>
  </si>
  <si>
    <t>V-1</t>
  </si>
  <si>
    <t>ml</t>
  </si>
  <si>
    <t>VII-1</t>
  </si>
  <si>
    <t>U</t>
  </si>
  <si>
    <t>VII-2</t>
  </si>
  <si>
    <t>VIII-1</t>
  </si>
  <si>
    <t>VIII-2</t>
  </si>
  <si>
    <t>III-5</t>
  </si>
  <si>
    <t>VIII-3</t>
  </si>
  <si>
    <t>N° DE PRIX</t>
  </si>
  <si>
    <t>DESIGNATION DES TRAVAUX</t>
  </si>
  <si>
    <t>QUANTITE</t>
  </si>
  <si>
    <t>MONTANT</t>
  </si>
  <si>
    <t>PU (Ar.)</t>
  </si>
  <si>
    <t>TOTAL GENERAL</t>
  </si>
  <si>
    <t>III-7</t>
  </si>
  <si>
    <t>SERIE N° 2 : TERRASSEMENT</t>
  </si>
  <si>
    <t>VI-1</t>
  </si>
  <si>
    <t>VI-2</t>
  </si>
  <si>
    <t>VI-3</t>
  </si>
  <si>
    <t>Descente d'eau pluviale en PVC 100</t>
  </si>
  <si>
    <t>VII-3</t>
  </si>
  <si>
    <t>TOTAL TERRASSEMENT</t>
  </si>
  <si>
    <t>TOTAL ENDUIT</t>
  </si>
  <si>
    <t>I-1</t>
  </si>
  <si>
    <t>Installation et repli de chantier</t>
  </si>
  <si>
    <t>IV-2</t>
  </si>
  <si>
    <t>IV-3</t>
  </si>
  <si>
    <t>IV-4</t>
  </si>
  <si>
    <t>Fft</t>
  </si>
  <si>
    <t>SERIE N° 1 : INSTALLATION</t>
  </si>
  <si>
    <t>TOTAL INSTALLATION</t>
  </si>
  <si>
    <t xml:space="preserve">TOTAL BETONS ET MACONNERIES EN INFRASTRUCTURE </t>
  </si>
  <si>
    <t>TOTAL BETONS ET MACONNERIES EN SUPERSTRUCTURE</t>
  </si>
  <si>
    <t xml:space="preserve">SERIE N° 3 : BETONS ET MACONNERIES EN INFRASTRUCTURE </t>
  </si>
  <si>
    <t>SERIE N° 4 : BETONS ET MACONNERIES EN SUPERSTRUCTURE</t>
  </si>
  <si>
    <t>RECAPITULATION</t>
  </si>
  <si>
    <t>Fouille en rigole, en terrain meuble de toute nature</t>
  </si>
  <si>
    <t>Fourniture et mise en œuvre d'hérissonnage en pierre sèche d'épaisseur de 0,15 m</t>
  </si>
  <si>
    <t>Fourniture et mise en œuvre du béton armé dosé à 350kg/m3 de CEM I 42,5 pour les semelles, attentes poteaux et chaînages de maçonnerie de moellons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</si>
  <si>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</si>
  <si>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</si>
  <si>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</si>
  <si>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</si>
  <si>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</si>
  <si>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 xml:space="preserve">TOTAL CHARPENTE - COUVERTURE - PLAFONNAGE </t>
  </si>
  <si>
    <t>TOTAL MENUISERIE METALLIQUE</t>
  </si>
  <si>
    <t>Peinture à l'eau plastique extérieure de type Valnyl ou Torgapint lavable en deux couches</t>
  </si>
  <si>
    <t>Peinture à l'eau plastique intérieure de type Valnyl ou Torgapint lavable en deux couches</t>
  </si>
  <si>
    <t>Peinture à l'huile glycérophtalique en deux couches avec toutes sujétions d'exécution pour ouvrages métalliques,bois et plafond</t>
  </si>
  <si>
    <t>Enduit ordinaire au mortier de ciment dosé à 300kg/m3 d'épaisseur de 0,015 m pour les murs, les plafonds et les faces vues du béton</t>
  </si>
  <si>
    <t>Fourniture et pose des gouttières en TPG 5/10ème</t>
  </si>
  <si>
    <t>Fourniture et pose de plafonnage en volige pin de 10, y compris toutes accèssoires de pose</t>
  </si>
  <si>
    <t xml:space="preserve">TOTAL PEINTURE </t>
  </si>
  <si>
    <t>BORDEREAU DE DETAIL ESTIMATIF</t>
  </si>
  <si>
    <t>Fourniture et mise en œuvre du béton dosé à 300kg/m3 de CEM I 42,5 d'épaisseur de 0,10 m avec chape incorporée pour dallage intérieur et extérieur</t>
  </si>
  <si>
    <t>Fourniture et pose de couverture en tôle Galvabac d'épaisseur 50/100ème, y compris coupe, fixation et toutes sujétions de pose.</t>
  </si>
  <si>
    <t>Fourniture et pose de planche de rive de 0,25 m de large et d'épaisseur 0,025 m en bois dur</t>
  </si>
  <si>
    <t>SERIE N° 5 : ENDUIT</t>
  </si>
  <si>
    <t xml:space="preserve">SERIE N° 6 : CHARPENTE - COUVERTURE - PLAFONNAGE </t>
  </si>
  <si>
    <t>VI-4</t>
  </si>
  <si>
    <t>VI-5</t>
  </si>
  <si>
    <t>VI-6</t>
  </si>
  <si>
    <t>VI-7</t>
  </si>
  <si>
    <t>Fourniture et mise en œuvre du béton armé dosé à 350kg/m3 de CEM I 42,5 pour les poteaux, poutres, linteaux, auvent, appuis de baie,  chaînages</t>
  </si>
  <si>
    <t>Fourniture et mise en œuvre du béton de proprété dosé à 150kg/m3 de CEM I 42,5 d'épaisseur de 0,05 m des semelles filante et isolée</t>
  </si>
  <si>
    <t>Fourniture et pose de faîtière en TPG de 5/10ème d'épaisseur, fixation et toutes sujétions de pose.</t>
  </si>
  <si>
    <t>VI-8</t>
  </si>
  <si>
    <t xml:space="preserve">Fourniture et pose de main courante métallique de l'escalier en tube rond 50 </t>
  </si>
  <si>
    <t>Fourniture et pose de porte métallique à deux vantaux de dimension de 100 x 210</t>
  </si>
  <si>
    <t xml:space="preserve">Fourniture et mise en oeuvre de maçonnerie de parpaing 20*20*40 hourdée auu mortier de ciment dosé à 300 kg/m3                 </t>
  </si>
  <si>
    <t>Fourniture et pose de fenêtre métallique à deux vantaux de dimension de 100 x 120</t>
  </si>
  <si>
    <t>CONSTRUCTION DE CANTINE ET  DE BIBLIOTHEQUE</t>
  </si>
  <si>
    <t>SERIE N° 7 : MENUISERIE METALLIQUE</t>
  </si>
  <si>
    <t xml:space="preserve">SERIE N° 8 : PEINTURE </t>
  </si>
  <si>
    <r>
      <t xml:space="preserve">Arrêté le présent bordereau de détail estimatif à la somme de </t>
    </r>
    <r>
      <rPr>
        <b/>
        <sz val="11"/>
        <rFont val="Times New Roman"/>
        <family val="1"/>
      </rPr>
      <t>"CINQUANTE QUATRE MILLION NEUF CENT SOIXANTE DIX MILLE SOIXANTE ARIARY " (Ar 54 970 060)</t>
    </r>
  </si>
  <si>
    <t>envois 15/01/18</t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</si>
</sst>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0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11"/>
      <name val="Times New Roman"/>
      <family val="1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5" fillId="2" borderId="0" xfId="0" applyFont="1" applyFill="1"/>
    <xf numFmtId="0" fontId="7" fillId="2" borderId="1" xfId="0" applyFont="1" applyFill="1" applyBorder="1" applyAlignment="1">
      <alignment horizontal="center" vertical="center"/>
    </xf>
    <xf numFmtId="167" fontId="7" fillId="2" borderId="1" xfId="1" applyNumberFormat="1" applyFont="1" applyFill="1" applyBorder="1" applyAlignment="1">
      <alignment horizontal="center" vertical="center"/>
    </xf>
    <xf numFmtId="167" fontId="8" fillId="2" borderId="0" xfId="1" applyNumberFormat="1" applyFont="1" applyFill="1" applyBorder="1" applyAlignment="1">
      <alignment horizontal="center" vertical="center" wrapText="1"/>
    </xf>
    <xf numFmtId="167" fontId="6" fillId="2" borderId="0" xfId="1" applyNumberFormat="1" applyFont="1" applyFill="1"/>
    <xf numFmtId="164" fontId="5" fillId="2" borderId="0" xfId="1" applyFont="1" applyFill="1"/>
    <xf numFmtId="0" fontId="3" fillId="2" borderId="0" xfId="0" applyFont="1" applyFill="1"/>
    <xf numFmtId="0" fontId="6" fillId="2" borderId="0" xfId="0" applyFont="1" applyFill="1" applyAlignment="1">
      <alignment horizontal="center"/>
    </xf>
    <xf numFmtId="167" fontId="3" fillId="2" borderId="0" xfId="1" applyNumberFormat="1" applyFont="1" applyFill="1"/>
    <xf numFmtId="0" fontId="3" fillId="2" borderId="0" xfId="0" applyFont="1" applyFill="1" applyAlignment="1">
      <alignment horizontal="center"/>
    </xf>
    <xf numFmtId="167" fontId="6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167" fontId="8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/>
    </xf>
    <xf numFmtId="167" fontId="3" fillId="2" borderId="1" xfId="1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/>
    </xf>
    <xf numFmtId="167" fontId="3" fillId="2" borderId="2" xfId="1" applyNumberFormat="1" applyFont="1" applyFill="1" applyBorder="1" applyAlignment="1"/>
    <xf numFmtId="0" fontId="3" fillId="2" borderId="2" xfId="0" applyFont="1" applyFill="1" applyBorder="1" applyAlignment="1">
      <alignment wrapText="1"/>
    </xf>
    <xf numFmtId="167" fontId="3" fillId="2" borderId="1" xfId="1" applyNumberFormat="1" applyFont="1" applyFill="1" applyBorder="1" applyAlignment="1"/>
    <xf numFmtId="0" fontId="3" fillId="2" borderId="0" xfId="0" applyFont="1" applyFill="1" applyAlignment="1"/>
    <xf numFmtId="0" fontId="3" fillId="2" borderId="3" xfId="0" applyFont="1" applyFill="1" applyBorder="1" applyAlignment="1">
      <alignment vertical="top" wrapText="1"/>
    </xf>
    <xf numFmtId="0" fontId="3" fillId="2" borderId="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 applyAlignment="1">
      <alignment horizontal="center"/>
    </xf>
    <xf numFmtId="167" fontId="3" fillId="2" borderId="10" xfId="1" applyNumberFormat="1" applyFont="1" applyFill="1" applyBorder="1"/>
    <xf numFmtId="4" fontId="6" fillId="2" borderId="0" xfId="0" applyNumberFormat="1" applyFont="1" applyFill="1" applyBorder="1" applyAlignment="1">
      <alignment horizontal="center" vertical="center" wrapText="1"/>
    </xf>
    <xf numFmtId="167" fontId="3" fillId="2" borderId="2" xfId="1" applyNumberFormat="1" applyFont="1" applyFill="1" applyBorder="1" applyAlignment="1">
      <alignment horizontal="center"/>
    </xf>
    <xf numFmtId="167" fontId="3" fillId="2" borderId="0" xfId="1" applyNumberFormat="1" applyFont="1" applyFill="1" applyBorder="1"/>
    <xf numFmtId="167" fontId="3" fillId="2" borderId="2" xfId="1" applyNumberFormat="1" applyFont="1" applyFill="1" applyBorder="1"/>
    <xf numFmtId="0" fontId="3" fillId="2" borderId="1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/>
    </xf>
    <xf numFmtId="164" fontId="3" fillId="2" borderId="0" xfId="1" applyFont="1" applyFill="1"/>
    <xf numFmtId="4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167" fontId="6" fillId="2" borderId="1" xfId="1" applyNumberFormat="1" applyFont="1" applyFill="1" applyBorder="1" applyAlignment="1">
      <alignment vertical="center"/>
    </xf>
    <xf numFmtId="0" fontId="4" fillId="2" borderId="0" xfId="0" applyFont="1" applyFill="1" applyAlignment="1"/>
    <xf numFmtId="164" fontId="3" fillId="2" borderId="0" xfId="1" applyFont="1" applyFill="1" applyAlignment="1">
      <alignment horizontal="center"/>
    </xf>
    <xf numFmtId="164" fontId="3" fillId="2" borderId="0" xfId="1" applyFont="1" applyFill="1" applyAlignment="1"/>
    <xf numFmtId="164" fontId="3" fillId="2" borderId="0" xfId="1" applyFont="1" applyFill="1" applyAlignment="1">
      <alignment vertical="center"/>
    </xf>
    <xf numFmtId="0" fontId="3" fillId="2" borderId="0" xfId="0" applyFont="1" applyFill="1" applyAlignment="1">
      <alignment vertical="center"/>
    </xf>
    <xf numFmtId="167" fontId="3" fillId="2" borderId="7" xfId="1" applyNumberFormat="1" applyFont="1" applyFill="1" applyBorder="1"/>
    <xf numFmtId="167" fontId="3" fillId="2" borderId="3" xfId="1" applyNumberFormat="1" applyFont="1" applyFill="1" applyBorder="1" applyAlignment="1"/>
    <xf numFmtId="167" fontId="3" fillId="2" borderId="3" xfId="1" applyNumberFormat="1" applyFont="1" applyFill="1" applyBorder="1"/>
    <xf numFmtId="164" fontId="2" fillId="2" borderId="0" xfId="1" applyFont="1" applyFill="1"/>
    <xf numFmtId="0" fontId="2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2" fontId="3" fillId="2" borderId="2" xfId="0" applyNumberFormat="1" applyFont="1" applyFill="1" applyBorder="1" applyAlignment="1">
      <alignment horizontal="center"/>
    </xf>
    <xf numFmtId="167" fontId="4" fillId="2" borderId="0" xfId="1" applyNumberFormat="1" applyFont="1" applyFill="1" applyAlignment="1">
      <alignment horizontal="center" wrapText="1"/>
    </xf>
    <xf numFmtId="167" fontId="3" fillId="2" borderId="0" xfId="1" applyNumberFormat="1" applyFont="1" applyFill="1" applyAlignment="1">
      <alignment horizontal="center"/>
    </xf>
    <xf numFmtId="167" fontId="3" fillId="2" borderId="0" xfId="1" applyNumberFormat="1" applyFont="1" applyFill="1" applyAlignment="1"/>
    <xf numFmtId="167" fontId="2" fillId="2" borderId="0" xfId="1" applyNumberFormat="1" applyFont="1" applyFill="1"/>
    <xf numFmtId="167" fontId="3" fillId="2" borderId="6" xfId="1" applyNumberFormat="1" applyFont="1" applyFill="1" applyBorder="1" applyAlignment="1">
      <alignment horizontal="center"/>
    </xf>
    <xf numFmtId="167" fontId="6" fillId="2" borderId="0" xfId="1" applyNumberFormat="1" applyFont="1" applyFill="1" applyAlignment="1">
      <alignment vertical="center"/>
    </xf>
    <xf numFmtId="167" fontId="7" fillId="2" borderId="0" xfId="1" applyNumberFormat="1" applyFont="1" applyFill="1"/>
    <xf numFmtId="2" fontId="3" fillId="2" borderId="1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left"/>
    </xf>
    <xf numFmtId="4" fontId="6" fillId="2" borderId="4" xfId="0" applyNumberFormat="1" applyFont="1" applyFill="1" applyBorder="1" applyAlignment="1">
      <alignment horizontal="center" vertical="center" wrapText="1"/>
    </xf>
    <xf numFmtId="4" fontId="6" fillId="2" borderId="8" xfId="0" applyNumberFormat="1" applyFont="1" applyFill="1" applyBorder="1" applyAlignment="1">
      <alignment horizontal="center" vertical="center" wrapText="1"/>
    </xf>
    <xf numFmtId="4" fontId="6" fillId="2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wrapText="1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workbookViewId="0">
      <selection activeCell="H18" sqref="H18"/>
    </sheetView>
  </sheetViews>
  <sheetFormatPr baseColWidth="10" defaultRowHeight="15"/>
  <cols>
    <col min="1" max="1" width="10.7109375" style="10" customWidth="1"/>
    <col min="2" max="2" width="44.42578125" style="7" customWidth="1"/>
    <col min="3" max="3" width="7.7109375" style="10" customWidth="1"/>
    <col min="4" max="4" width="11.5703125" style="10" customWidth="1"/>
    <col min="5" max="5" width="12.85546875" style="9" customWidth="1"/>
    <col min="6" max="6" width="14.28515625" style="9" customWidth="1"/>
    <col min="7" max="7" width="18.7109375" style="9" bestFit="1" customWidth="1"/>
    <col min="8" max="10" width="13.140625" style="45" bestFit="1" customWidth="1"/>
    <col min="11" max="16384" width="11.42578125" style="7"/>
  </cols>
  <sheetData>
    <row r="1" spans="1:10" ht="16.5" customHeight="1">
      <c r="A1" s="93" t="s">
        <v>63</v>
      </c>
      <c r="B1" s="93"/>
      <c r="C1" s="93"/>
      <c r="D1" s="93"/>
      <c r="E1" s="93"/>
      <c r="F1" s="93"/>
      <c r="G1" s="63"/>
    </row>
    <row r="2" spans="1:10" ht="16.5" customHeight="1">
      <c r="A2" s="93" t="s">
        <v>81</v>
      </c>
      <c r="B2" s="93"/>
      <c r="C2" s="93"/>
      <c r="D2" s="93"/>
      <c r="E2" s="93"/>
      <c r="F2" s="93"/>
      <c r="G2" s="63"/>
    </row>
    <row r="3" spans="1:10" ht="16.5" customHeight="1">
      <c r="A3" s="80"/>
      <c r="B3" s="80"/>
      <c r="C3" s="80"/>
      <c r="D3" s="80"/>
      <c r="E3" s="80"/>
      <c r="F3" s="80"/>
      <c r="G3" s="63"/>
      <c r="I3" s="45" t="s">
        <v>85</v>
      </c>
    </row>
    <row r="4" spans="1:10" ht="15" customHeight="1">
      <c r="A4" s="88" t="s">
        <v>39</v>
      </c>
      <c r="B4" s="88"/>
      <c r="C4" s="8"/>
    </row>
    <row r="5" spans="1:10" ht="15" customHeight="1"/>
    <row r="6" spans="1:10" s="10" customFormat="1" ht="18" customHeight="1">
      <c r="A6" s="2" t="s">
        <v>18</v>
      </c>
      <c r="B6" s="2" t="s">
        <v>19</v>
      </c>
      <c r="C6" s="2" t="s">
        <v>12</v>
      </c>
      <c r="D6" s="2" t="s">
        <v>20</v>
      </c>
      <c r="E6" s="3" t="s">
        <v>22</v>
      </c>
      <c r="F6" s="3" t="s">
        <v>21</v>
      </c>
      <c r="G6" s="64"/>
      <c r="H6" s="51"/>
      <c r="I6" s="51"/>
      <c r="J6" s="51"/>
    </row>
    <row r="7" spans="1:10" s="10" customFormat="1" ht="18" customHeight="1">
      <c r="A7" s="12" t="s">
        <v>33</v>
      </c>
      <c r="B7" s="13" t="s">
        <v>34</v>
      </c>
      <c r="C7" s="14" t="s">
        <v>38</v>
      </c>
      <c r="D7" s="70">
        <v>1</v>
      </c>
      <c r="E7" s="15">
        <v>750000</v>
      </c>
      <c r="F7" s="15">
        <f>+D7*E7</f>
        <v>750000</v>
      </c>
      <c r="G7" s="64"/>
      <c r="H7" s="51"/>
      <c r="I7" s="51"/>
      <c r="J7" s="51"/>
    </row>
    <row r="8" spans="1:10" ht="24" customHeight="1">
      <c r="A8" s="84" t="s">
        <v>40</v>
      </c>
      <c r="B8" s="85"/>
      <c r="C8" s="85"/>
      <c r="D8" s="85"/>
      <c r="E8" s="86"/>
      <c r="F8" s="11">
        <f>SUM(F7)</f>
        <v>750000</v>
      </c>
    </row>
    <row r="9" spans="1:10" ht="12" customHeight="1">
      <c r="A9" s="61"/>
      <c r="B9" s="61"/>
      <c r="C9" s="61"/>
      <c r="D9" s="61"/>
      <c r="E9" s="61"/>
      <c r="F9" s="61"/>
      <c r="G9" s="63"/>
    </row>
    <row r="10" spans="1:10" ht="15" customHeight="1">
      <c r="A10" s="88" t="s">
        <v>25</v>
      </c>
      <c r="B10" s="88"/>
      <c r="C10" s="8"/>
    </row>
    <row r="11" spans="1:10" ht="12" customHeight="1"/>
    <row r="12" spans="1:10" s="10" customFormat="1" ht="18" customHeight="1">
      <c r="A12" s="2" t="s">
        <v>18</v>
      </c>
      <c r="B12" s="2" t="s">
        <v>19</v>
      </c>
      <c r="C12" s="2" t="s">
        <v>12</v>
      </c>
      <c r="D12" s="2" t="s">
        <v>20</v>
      </c>
      <c r="E12" s="3" t="s">
        <v>22</v>
      </c>
      <c r="F12" s="3" t="s">
        <v>21</v>
      </c>
      <c r="G12" s="64"/>
      <c r="H12" s="51"/>
      <c r="I12" s="51"/>
      <c r="J12" s="51"/>
    </row>
    <row r="13" spans="1:10" s="10" customFormat="1" ht="18" customHeight="1">
      <c r="A13" s="12" t="s">
        <v>0</v>
      </c>
      <c r="B13" s="13" t="s">
        <v>46</v>
      </c>
      <c r="C13" s="14" t="s">
        <v>2</v>
      </c>
      <c r="D13" s="71">
        <v>13.178000000000001</v>
      </c>
      <c r="E13" s="15">
        <v>5000</v>
      </c>
      <c r="F13" s="15">
        <f>D13*E13</f>
        <v>65890</v>
      </c>
      <c r="G13" s="64"/>
      <c r="H13" s="51"/>
      <c r="I13" s="51"/>
      <c r="J13" s="51"/>
    </row>
    <row r="14" spans="1:10" ht="24" customHeight="1">
      <c r="A14" s="84" t="s">
        <v>31</v>
      </c>
      <c r="B14" s="85"/>
      <c r="C14" s="85"/>
      <c r="D14" s="85"/>
      <c r="E14" s="86"/>
      <c r="F14" s="11">
        <f>SUM(F13:F13)</f>
        <v>65890</v>
      </c>
    </row>
    <row r="15" spans="1:10" ht="12" customHeight="1">
      <c r="A15" s="16"/>
      <c r="B15" s="17"/>
      <c r="C15" s="18"/>
      <c r="D15" s="46"/>
      <c r="E15" s="19"/>
      <c r="F15" s="4"/>
    </row>
    <row r="16" spans="1:10" ht="15" customHeight="1">
      <c r="A16" s="87" t="s">
        <v>43</v>
      </c>
      <c r="B16" s="87"/>
      <c r="C16" s="87"/>
      <c r="D16" s="87"/>
      <c r="E16" s="19"/>
      <c r="F16" s="20"/>
    </row>
    <row r="17" spans="1:10" ht="12" customHeight="1">
      <c r="A17" s="16"/>
      <c r="B17" s="17"/>
      <c r="C17" s="18"/>
      <c r="D17" s="46"/>
      <c r="E17" s="19"/>
      <c r="F17" s="20"/>
    </row>
    <row r="18" spans="1:10" s="10" customFormat="1" ht="18" customHeight="1">
      <c r="A18" s="2" t="s">
        <v>18</v>
      </c>
      <c r="B18" s="2" t="s">
        <v>19</v>
      </c>
      <c r="C18" s="2" t="s">
        <v>12</v>
      </c>
      <c r="D18" s="2" t="s">
        <v>20</v>
      </c>
      <c r="E18" s="3" t="s">
        <v>22</v>
      </c>
      <c r="F18" s="3" t="s">
        <v>21</v>
      </c>
      <c r="G18" s="64"/>
      <c r="H18" s="51"/>
      <c r="I18" s="51"/>
      <c r="J18" s="51"/>
    </row>
    <row r="19" spans="1:10" s="30" customFormat="1" ht="45" customHeight="1">
      <c r="A19" s="21" t="s">
        <v>3</v>
      </c>
      <c r="B19" s="28" t="s">
        <v>74</v>
      </c>
      <c r="C19" s="26" t="s">
        <v>2</v>
      </c>
      <c r="D19" s="72">
        <v>0.82399999999999995</v>
      </c>
      <c r="E19" s="27">
        <v>240000</v>
      </c>
      <c r="F19" s="24">
        <f t="shared" ref="F19" si="0">+D19*E19</f>
        <v>197760</v>
      </c>
      <c r="G19" s="65"/>
      <c r="H19" s="52"/>
      <c r="I19" s="52"/>
      <c r="J19" s="52"/>
    </row>
    <row r="20" spans="1:10" ht="30" customHeight="1">
      <c r="A20" s="21" t="s">
        <v>4</v>
      </c>
      <c r="B20" s="25" t="s">
        <v>47</v>
      </c>
      <c r="C20" s="26" t="s">
        <v>2</v>
      </c>
      <c r="D20" s="72">
        <v>4.8380000000000001</v>
      </c>
      <c r="E20" s="27">
        <v>80000</v>
      </c>
      <c r="F20" s="24">
        <f t="shared" ref="F20:F24" si="1">+D20*E20</f>
        <v>387040</v>
      </c>
    </row>
    <row r="21" spans="1:10" s="30" customFormat="1" ht="60" customHeight="1">
      <c r="A21" s="21" t="s">
        <v>5</v>
      </c>
      <c r="B21" s="28" t="s">
        <v>64</v>
      </c>
      <c r="C21" s="26" t="s">
        <v>2</v>
      </c>
      <c r="D21" s="72">
        <v>3.45</v>
      </c>
      <c r="E21" s="27">
        <v>355000</v>
      </c>
      <c r="F21" s="24">
        <f t="shared" si="1"/>
        <v>1224750</v>
      </c>
      <c r="G21" s="65"/>
      <c r="H21" s="52"/>
      <c r="I21" s="52"/>
      <c r="J21" s="52"/>
    </row>
    <row r="22" spans="1:10" ht="45" customHeight="1">
      <c r="A22" s="21" t="s">
        <v>6</v>
      </c>
      <c r="B22" s="25" t="s">
        <v>48</v>
      </c>
      <c r="C22" s="14" t="s">
        <v>2</v>
      </c>
      <c r="D22" s="73">
        <v>2.76</v>
      </c>
      <c r="E22" s="24">
        <v>390000</v>
      </c>
      <c r="F22" s="24">
        <f t="shared" si="1"/>
        <v>1076400</v>
      </c>
    </row>
    <row r="23" spans="1:10" ht="45" customHeight="1">
      <c r="A23" s="21" t="s">
        <v>16</v>
      </c>
      <c r="B23" s="25" t="s">
        <v>49</v>
      </c>
      <c r="C23" s="14" t="s">
        <v>8</v>
      </c>
      <c r="D23" s="74">
        <v>221</v>
      </c>
      <c r="E23" s="56">
        <v>5700</v>
      </c>
      <c r="F23" s="24">
        <f t="shared" si="1"/>
        <v>1259700</v>
      </c>
    </row>
    <row r="24" spans="1:10" ht="45">
      <c r="A24" s="21" t="s">
        <v>24</v>
      </c>
      <c r="B24" s="31" t="s">
        <v>51</v>
      </c>
      <c r="C24" s="32" t="s">
        <v>2</v>
      </c>
      <c r="D24" s="76">
        <v>6.6</v>
      </c>
      <c r="E24" s="57">
        <v>190000</v>
      </c>
      <c r="F24" s="24">
        <f t="shared" si="1"/>
        <v>1254000</v>
      </c>
    </row>
    <row r="25" spans="1:10" ht="24" customHeight="1">
      <c r="A25" s="84" t="s">
        <v>41</v>
      </c>
      <c r="B25" s="85"/>
      <c r="C25" s="85"/>
      <c r="D25" s="85"/>
      <c r="E25" s="86"/>
      <c r="F25" s="49">
        <f>SUM(F19:F24)</f>
        <v>5399650</v>
      </c>
    </row>
    <row r="26" spans="1:10" ht="12" customHeight="1">
      <c r="A26" s="33"/>
      <c r="B26" s="34"/>
      <c r="C26" s="35"/>
      <c r="D26" s="47"/>
      <c r="E26" s="36"/>
      <c r="F26" s="36"/>
    </row>
    <row r="27" spans="1:10" ht="15" customHeight="1">
      <c r="A27" s="87" t="s">
        <v>44</v>
      </c>
      <c r="B27" s="87"/>
      <c r="C27" s="87"/>
      <c r="D27" s="87"/>
      <c r="E27" s="19"/>
      <c r="F27" s="20"/>
    </row>
    <row r="28" spans="1:10" ht="12" customHeight="1">
      <c r="A28" s="16"/>
      <c r="B28" s="17"/>
      <c r="C28" s="18"/>
      <c r="D28" s="46"/>
      <c r="E28" s="19"/>
      <c r="F28" s="20"/>
    </row>
    <row r="29" spans="1:10" s="10" customFormat="1" ht="18" customHeight="1">
      <c r="A29" s="2" t="s">
        <v>18</v>
      </c>
      <c r="B29" s="2" t="s">
        <v>19</v>
      </c>
      <c r="C29" s="2" t="s">
        <v>12</v>
      </c>
      <c r="D29" s="2" t="s">
        <v>20</v>
      </c>
      <c r="E29" s="3" t="s">
        <v>22</v>
      </c>
      <c r="F29" s="3" t="s">
        <v>21</v>
      </c>
      <c r="G29" s="64"/>
      <c r="H29" s="51"/>
      <c r="I29" s="51"/>
      <c r="J29" s="51"/>
    </row>
    <row r="30" spans="1:10" ht="45" customHeight="1">
      <c r="A30" s="21" t="s">
        <v>7</v>
      </c>
      <c r="B30" s="25" t="s">
        <v>73</v>
      </c>
      <c r="C30" s="14" t="s">
        <v>2</v>
      </c>
      <c r="D30" s="73">
        <v>11.7</v>
      </c>
      <c r="E30" s="24">
        <f>+E22</f>
        <v>390000</v>
      </c>
      <c r="F30" s="24">
        <f t="shared" ref="F30:F33" si="2">+D30*E30</f>
        <v>4563000</v>
      </c>
    </row>
    <row r="31" spans="1:10" ht="45" customHeight="1">
      <c r="A31" s="21" t="s">
        <v>35</v>
      </c>
      <c r="B31" s="22" t="s">
        <v>49</v>
      </c>
      <c r="C31" s="23" t="s">
        <v>8</v>
      </c>
      <c r="D31" s="74">
        <v>1053</v>
      </c>
      <c r="E31" s="56">
        <f>+E23</f>
        <v>5700</v>
      </c>
      <c r="F31" s="24">
        <f t="shared" si="2"/>
        <v>6002100</v>
      </c>
    </row>
    <row r="32" spans="1:10" ht="30" customHeight="1">
      <c r="A32" s="21" t="s">
        <v>36</v>
      </c>
      <c r="B32" s="25" t="s">
        <v>50</v>
      </c>
      <c r="C32" s="14" t="s">
        <v>1</v>
      </c>
      <c r="D32" s="75">
        <v>1170</v>
      </c>
      <c r="E32" s="29">
        <v>11500</v>
      </c>
      <c r="F32" s="24">
        <f t="shared" si="2"/>
        <v>13455000</v>
      </c>
    </row>
    <row r="33" spans="1:10" ht="45">
      <c r="A33" s="21" t="s">
        <v>37</v>
      </c>
      <c r="B33" s="25" t="s">
        <v>79</v>
      </c>
      <c r="C33" s="14" t="s">
        <v>1</v>
      </c>
      <c r="D33" s="70">
        <v>101.2</v>
      </c>
      <c r="E33" s="24">
        <v>110000</v>
      </c>
      <c r="F33" s="24">
        <f t="shared" si="2"/>
        <v>11132000</v>
      </c>
    </row>
    <row r="34" spans="1:10" ht="24" customHeight="1">
      <c r="A34" s="84" t="s">
        <v>42</v>
      </c>
      <c r="B34" s="85"/>
      <c r="C34" s="85"/>
      <c r="D34" s="85"/>
      <c r="E34" s="86"/>
      <c r="F34" s="49">
        <f>SUM(F30:F33)</f>
        <v>35152100</v>
      </c>
    </row>
    <row r="35" spans="1:10" ht="12" customHeight="1">
      <c r="A35" s="37"/>
      <c r="B35" s="37"/>
      <c r="C35" s="37"/>
      <c r="D35" s="37"/>
      <c r="E35" s="37"/>
      <c r="F35" s="4"/>
    </row>
    <row r="36" spans="1:10" ht="15" customHeight="1">
      <c r="A36" s="88" t="s">
        <v>67</v>
      </c>
      <c r="B36" s="88"/>
      <c r="C36" s="8"/>
    </row>
    <row r="37" spans="1:10" ht="12" customHeight="1"/>
    <row r="38" spans="1:10" s="10" customFormat="1" ht="18" customHeight="1">
      <c r="A38" s="2" t="s">
        <v>18</v>
      </c>
      <c r="B38" s="2" t="s">
        <v>19</v>
      </c>
      <c r="C38" s="2" t="s">
        <v>12</v>
      </c>
      <c r="D38" s="2" t="s">
        <v>20</v>
      </c>
      <c r="E38" s="3" t="s">
        <v>22</v>
      </c>
      <c r="F38" s="3" t="s">
        <v>21</v>
      </c>
      <c r="G38" s="64"/>
      <c r="H38" s="51"/>
      <c r="I38" s="51"/>
      <c r="J38" s="51"/>
    </row>
    <row r="39" spans="1:10" s="10" customFormat="1" ht="45" customHeight="1">
      <c r="A39" s="21" t="s">
        <v>9</v>
      </c>
      <c r="B39" s="28" t="s">
        <v>59</v>
      </c>
      <c r="C39" s="14" t="s">
        <v>1</v>
      </c>
      <c r="D39" s="70">
        <v>285.7</v>
      </c>
      <c r="E39" s="38">
        <v>6500</v>
      </c>
      <c r="F39" s="38">
        <f>+D39*E39</f>
        <v>1857050</v>
      </c>
      <c r="G39" s="64"/>
      <c r="H39" s="51"/>
      <c r="I39" s="51"/>
      <c r="J39" s="51"/>
    </row>
    <row r="40" spans="1:10" ht="24" customHeight="1">
      <c r="A40" s="84" t="s">
        <v>32</v>
      </c>
      <c r="B40" s="85"/>
      <c r="C40" s="85"/>
      <c r="D40" s="85"/>
      <c r="E40" s="86"/>
      <c r="F40" s="11">
        <f>SUM(F39:F39)</f>
        <v>1857050</v>
      </c>
    </row>
    <row r="41" spans="1:10" ht="12" customHeight="1">
      <c r="A41" s="16"/>
      <c r="B41" s="17"/>
      <c r="C41" s="18"/>
      <c r="D41" s="48"/>
      <c r="E41" s="39"/>
      <c r="F41" s="39"/>
    </row>
    <row r="42" spans="1:10" ht="15" customHeight="1">
      <c r="A42" s="50" t="s">
        <v>68</v>
      </c>
      <c r="B42" s="50"/>
      <c r="C42" s="18"/>
      <c r="D42" s="48"/>
      <c r="E42" s="39"/>
      <c r="F42" s="39"/>
    </row>
    <row r="43" spans="1:10" ht="12" customHeight="1">
      <c r="A43" s="16"/>
      <c r="B43" s="17"/>
      <c r="C43" s="18"/>
      <c r="D43" s="48"/>
      <c r="E43" s="39"/>
      <c r="F43" s="39"/>
    </row>
    <row r="44" spans="1:10" s="10" customFormat="1" ht="18" customHeight="1">
      <c r="A44" s="2" t="s">
        <v>18</v>
      </c>
      <c r="B44" s="2" t="s">
        <v>19</v>
      </c>
      <c r="C44" s="2" t="s">
        <v>12</v>
      </c>
      <c r="D44" s="2" t="s">
        <v>20</v>
      </c>
      <c r="E44" s="3" t="s">
        <v>22</v>
      </c>
      <c r="F44" s="3" t="s">
        <v>21</v>
      </c>
      <c r="G44" s="64"/>
      <c r="H44" s="51"/>
      <c r="I44" s="51"/>
      <c r="J44" s="51"/>
    </row>
    <row r="45" spans="1:10" ht="45">
      <c r="A45" s="21" t="s">
        <v>26</v>
      </c>
      <c r="B45" s="28" t="s">
        <v>52</v>
      </c>
      <c r="C45" s="26" t="s">
        <v>2</v>
      </c>
      <c r="D45" s="77">
        <v>1.1180000000000001</v>
      </c>
      <c r="E45" s="55">
        <v>1500000</v>
      </c>
      <c r="F45" s="24">
        <f>+D45*E45</f>
        <v>1677000.0000000002</v>
      </c>
    </row>
    <row r="46" spans="1:10" ht="45" customHeight="1">
      <c r="A46" s="21" t="s">
        <v>27</v>
      </c>
      <c r="B46" s="28" t="s">
        <v>65</v>
      </c>
      <c r="C46" s="26" t="s">
        <v>1</v>
      </c>
      <c r="D46" s="78">
        <v>43.52</v>
      </c>
      <c r="E46" s="40">
        <v>31000</v>
      </c>
      <c r="F46" s="24">
        <f t="shared" ref="F46:F52" si="3">+D46*E46</f>
        <v>1349120</v>
      </c>
    </row>
    <row r="47" spans="1:10" s="59" customFormat="1" ht="30" customHeight="1">
      <c r="A47" s="21" t="s">
        <v>28</v>
      </c>
      <c r="B47" s="28" t="s">
        <v>75</v>
      </c>
      <c r="C47" s="26" t="s">
        <v>10</v>
      </c>
      <c r="D47" s="78">
        <v>8</v>
      </c>
      <c r="E47" s="40">
        <v>9600</v>
      </c>
      <c r="F47" s="24">
        <f t="shared" si="3"/>
        <v>76800</v>
      </c>
      <c r="G47" s="66"/>
      <c r="H47" s="58"/>
      <c r="I47" s="58"/>
    </row>
    <row r="48" spans="1:10" ht="30" customHeight="1">
      <c r="A48" s="21" t="s">
        <v>69</v>
      </c>
      <c r="B48" s="28" t="s">
        <v>61</v>
      </c>
      <c r="C48" s="26" t="s">
        <v>1</v>
      </c>
      <c r="D48" s="78">
        <v>36.5</v>
      </c>
      <c r="E48" s="40">
        <v>25000</v>
      </c>
      <c r="F48" s="24">
        <f t="shared" si="3"/>
        <v>912500</v>
      </c>
    </row>
    <row r="49" spans="1:10" ht="30" customHeight="1">
      <c r="A49" s="21" t="s">
        <v>70</v>
      </c>
      <c r="B49" s="28" t="s">
        <v>66</v>
      </c>
      <c r="C49" s="26" t="s">
        <v>10</v>
      </c>
      <c r="D49" s="78">
        <v>27.12</v>
      </c>
      <c r="E49" s="40">
        <v>17500</v>
      </c>
      <c r="F49" s="24">
        <f t="shared" si="3"/>
        <v>474600</v>
      </c>
    </row>
    <row r="50" spans="1:10" s="30" customFormat="1" ht="18" customHeight="1">
      <c r="A50" s="12" t="s">
        <v>71</v>
      </c>
      <c r="B50" s="41" t="s">
        <v>53</v>
      </c>
      <c r="C50" s="26" t="s">
        <v>10</v>
      </c>
      <c r="D50" s="78">
        <v>30</v>
      </c>
      <c r="E50" s="27">
        <v>2500</v>
      </c>
      <c r="F50" s="29">
        <f t="shared" si="3"/>
        <v>75000</v>
      </c>
      <c r="G50" s="65"/>
      <c r="H50" s="52"/>
      <c r="I50" s="52"/>
      <c r="J50" s="52"/>
    </row>
    <row r="51" spans="1:10" s="30" customFormat="1" ht="18" customHeight="1">
      <c r="A51" s="12" t="s">
        <v>72</v>
      </c>
      <c r="B51" s="41" t="s">
        <v>60</v>
      </c>
      <c r="C51" s="26" t="s">
        <v>10</v>
      </c>
      <c r="D51" s="78">
        <v>20</v>
      </c>
      <c r="E51" s="27">
        <v>12500</v>
      </c>
      <c r="F51" s="29">
        <f t="shared" si="3"/>
        <v>250000</v>
      </c>
      <c r="G51" s="65"/>
      <c r="H51" s="52"/>
      <c r="I51" s="52"/>
      <c r="J51" s="52"/>
    </row>
    <row r="52" spans="1:10" s="30" customFormat="1" ht="18" customHeight="1">
      <c r="A52" s="12" t="s">
        <v>76</v>
      </c>
      <c r="B52" s="25" t="s">
        <v>29</v>
      </c>
      <c r="C52" s="14" t="s">
        <v>10</v>
      </c>
      <c r="D52" s="75">
        <v>16</v>
      </c>
      <c r="E52" s="29">
        <v>18500</v>
      </c>
      <c r="F52" s="29">
        <f t="shared" si="3"/>
        <v>296000</v>
      </c>
      <c r="G52" s="65"/>
      <c r="H52" s="52"/>
      <c r="I52" s="52"/>
      <c r="J52" s="52"/>
    </row>
    <row r="53" spans="1:10" ht="24" customHeight="1">
      <c r="A53" s="84" t="s">
        <v>54</v>
      </c>
      <c r="B53" s="85"/>
      <c r="C53" s="85"/>
      <c r="D53" s="85"/>
      <c r="E53" s="86"/>
      <c r="F53" s="49">
        <f>SUM(F45:F52)</f>
        <v>5111020</v>
      </c>
    </row>
    <row r="54" spans="1:10" ht="12" customHeight="1">
      <c r="A54" s="16"/>
      <c r="B54" s="17"/>
      <c r="C54" s="18"/>
      <c r="D54" s="46"/>
      <c r="E54" s="39"/>
      <c r="F54" s="39"/>
    </row>
    <row r="55" spans="1:10" ht="15" customHeight="1">
      <c r="A55" s="88" t="s">
        <v>82</v>
      </c>
      <c r="B55" s="88"/>
      <c r="C55" s="18"/>
      <c r="D55" s="48"/>
      <c r="E55" s="39"/>
      <c r="F55" s="39"/>
    </row>
    <row r="56" spans="1:10" ht="12" customHeight="1">
      <c r="A56" s="60"/>
      <c r="B56" s="60"/>
      <c r="C56" s="18"/>
      <c r="D56" s="48"/>
      <c r="E56" s="39"/>
      <c r="F56" s="39"/>
    </row>
    <row r="57" spans="1:10" s="10" customFormat="1" ht="18" customHeight="1">
      <c r="A57" s="2" t="s">
        <v>18</v>
      </c>
      <c r="B57" s="2" t="s">
        <v>19</v>
      </c>
      <c r="C57" s="2" t="s">
        <v>12</v>
      </c>
      <c r="D57" s="2" t="s">
        <v>20</v>
      </c>
      <c r="E57" s="3" t="s">
        <v>22</v>
      </c>
      <c r="F57" s="3" t="s">
        <v>21</v>
      </c>
      <c r="G57" s="64"/>
      <c r="H57" s="51"/>
      <c r="I57" s="51"/>
      <c r="J57" s="51"/>
    </row>
    <row r="58" spans="1:10" ht="30" customHeight="1">
      <c r="A58" s="42" t="s">
        <v>11</v>
      </c>
      <c r="B58" s="28" t="s">
        <v>78</v>
      </c>
      <c r="C58" s="26" t="s">
        <v>12</v>
      </c>
      <c r="D58" s="79">
        <v>4</v>
      </c>
      <c r="E58" s="24">
        <v>378000</v>
      </c>
      <c r="F58" s="24">
        <f t="shared" ref="F58:F60" si="4">+D58*E58</f>
        <v>1512000</v>
      </c>
      <c r="G58" s="67"/>
    </row>
    <row r="59" spans="1:10" ht="30" customHeight="1">
      <c r="A59" s="42" t="s">
        <v>13</v>
      </c>
      <c r="B59" s="28" t="s">
        <v>80</v>
      </c>
      <c r="C59" s="26" t="s">
        <v>12</v>
      </c>
      <c r="D59" s="79">
        <v>8</v>
      </c>
      <c r="E59" s="24">
        <v>216000</v>
      </c>
      <c r="F59" s="24">
        <f t="shared" si="4"/>
        <v>1728000</v>
      </c>
      <c r="G59" s="67"/>
    </row>
    <row r="60" spans="1:10" ht="30" customHeight="1">
      <c r="A60" s="42" t="s">
        <v>30</v>
      </c>
      <c r="B60" s="28" t="s">
        <v>77</v>
      </c>
      <c r="C60" s="26" t="s">
        <v>10</v>
      </c>
      <c r="D60" s="79">
        <v>7.7</v>
      </c>
      <c r="E60" s="24">
        <v>165000</v>
      </c>
      <c r="F60" s="24">
        <f t="shared" si="4"/>
        <v>1270500</v>
      </c>
      <c r="G60" s="67"/>
    </row>
    <row r="61" spans="1:10" ht="24" customHeight="1">
      <c r="A61" s="84" t="s">
        <v>55</v>
      </c>
      <c r="B61" s="85"/>
      <c r="C61" s="85"/>
      <c r="D61" s="85"/>
      <c r="E61" s="86"/>
      <c r="F61" s="49">
        <f>SUM(F58:F60)</f>
        <v>4510500</v>
      </c>
    </row>
    <row r="62" spans="1:10" ht="12" customHeight="1">
      <c r="A62" s="60"/>
      <c r="B62" s="60"/>
      <c r="C62" s="18"/>
      <c r="D62" s="48"/>
      <c r="E62" s="39"/>
      <c r="F62" s="39"/>
    </row>
    <row r="63" spans="1:10" ht="15" customHeight="1">
      <c r="A63" s="88" t="s">
        <v>83</v>
      </c>
      <c r="B63" s="88"/>
      <c r="C63" s="18"/>
      <c r="D63" s="48"/>
      <c r="E63" s="39"/>
      <c r="F63" s="39"/>
    </row>
    <row r="64" spans="1:10" ht="12" customHeight="1">
      <c r="A64" s="60"/>
      <c r="B64" s="60"/>
      <c r="C64" s="18"/>
      <c r="D64" s="48"/>
      <c r="E64" s="39"/>
      <c r="F64" s="39"/>
    </row>
    <row r="65" spans="1:10" s="10" customFormat="1" ht="18" customHeight="1">
      <c r="A65" s="2" t="s">
        <v>18</v>
      </c>
      <c r="B65" s="2" t="s">
        <v>19</v>
      </c>
      <c r="C65" s="2" t="s">
        <v>12</v>
      </c>
      <c r="D65" s="2" t="s">
        <v>20</v>
      </c>
      <c r="E65" s="3" t="s">
        <v>22</v>
      </c>
      <c r="F65" s="3" t="s">
        <v>21</v>
      </c>
      <c r="G65" s="64"/>
      <c r="H65" s="51"/>
      <c r="I65" s="51"/>
      <c r="J65" s="51"/>
    </row>
    <row r="66" spans="1:10" s="10" customFormat="1" ht="30" customHeight="1">
      <c r="A66" s="42" t="s">
        <v>14</v>
      </c>
      <c r="B66" s="43" t="s">
        <v>56</v>
      </c>
      <c r="C66" s="26" t="s">
        <v>1</v>
      </c>
      <c r="D66" s="62">
        <v>147</v>
      </c>
      <c r="E66" s="38">
        <v>6000</v>
      </c>
      <c r="F66" s="38">
        <f t="shared" ref="F66:F68" si="5">D66*E66</f>
        <v>882000</v>
      </c>
      <c r="G66" s="64"/>
      <c r="H66" s="51"/>
      <c r="I66" s="51"/>
      <c r="J66" s="51"/>
    </row>
    <row r="67" spans="1:10" s="10" customFormat="1" ht="30" customHeight="1">
      <c r="A67" s="42" t="s">
        <v>15</v>
      </c>
      <c r="B67" s="43" t="s">
        <v>57</v>
      </c>
      <c r="C67" s="26" t="s">
        <v>1</v>
      </c>
      <c r="D67" s="62">
        <v>139</v>
      </c>
      <c r="E67" s="38">
        <v>4500</v>
      </c>
      <c r="F67" s="38">
        <f t="shared" si="5"/>
        <v>625500</v>
      </c>
      <c r="G67" s="64"/>
      <c r="H67" s="51"/>
      <c r="I67" s="51"/>
      <c r="J67" s="51"/>
    </row>
    <row r="68" spans="1:10" ht="30" customHeight="1">
      <c r="A68" s="42" t="s">
        <v>17</v>
      </c>
      <c r="B68" s="25" t="s">
        <v>58</v>
      </c>
      <c r="C68" s="44" t="s">
        <v>1</v>
      </c>
      <c r="D68" s="62">
        <v>82.18</v>
      </c>
      <c r="E68" s="27">
        <v>7500</v>
      </c>
      <c r="F68" s="38">
        <f t="shared" si="5"/>
        <v>616350</v>
      </c>
    </row>
    <row r="69" spans="1:10" ht="24" customHeight="1">
      <c r="A69" s="84" t="s">
        <v>62</v>
      </c>
      <c r="B69" s="85"/>
      <c r="C69" s="85"/>
      <c r="D69" s="85"/>
      <c r="E69" s="86"/>
      <c r="F69" s="11">
        <f>SUM(F66:F68)</f>
        <v>2123850</v>
      </c>
    </row>
    <row r="70" spans="1:10" ht="12" customHeight="1"/>
    <row r="73" spans="1:10" ht="15.75">
      <c r="A73" s="89" t="s">
        <v>45</v>
      </c>
      <c r="B73" s="89"/>
    </row>
    <row r="75" spans="1:10" ht="18" customHeight="1">
      <c r="A75" s="83" t="str">
        <f>+A4</f>
        <v>SERIE N° 1 : INSTALLATION</v>
      </c>
      <c r="B75" s="83"/>
      <c r="F75" s="9">
        <f>+F8</f>
        <v>750000</v>
      </c>
    </row>
    <row r="76" spans="1:10" ht="18" customHeight="1">
      <c r="A76" s="83" t="str">
        <f>+A10</f>
        <v>SERIE N° 2 : TERRASSEMENT</v>
      </c>
      <c r="B76" s="83"/>
      <c r="F76" s="9">
        <f>+F14</f>
        <v>65890</v>
      </c>
    </row>
    <row r="77" spans="1:10" ht="18" customHeight="1">
      <c r="A77" s="30" t="str">
        <f>+A16</f>
        <v xml:space="preserve">SERIE N° 3 : BETONS ET MACONNERIES EN INFRASTRUCTURE </v>
      </c>
      <c r="B77" s="30"/>
      <c r="F77" s="9">
        <f>+F25</f>
        <v>5399650</v>
      </c>
    </row>
    <row r="78" spans="1:10" ht="18" customHeight="1">
      <c r="A78" s="30" t="str">
        <f>+A27</f>
        <v>SERIE N° 4 : BETONS ET MACONNERIES EN SUPERSTRUCTURE</v>
      </c>
      <c r="B78" s="30"/>
      <c r="F78" s="9">
        <f>+F34</f>
        <v>35152100</v>
      </c>
    </row>
    <row r="79" spans="1:10" ht="18" customHeight="1">
      <c r="A79" s="83" t="str">
        <f>+A36</f>
        <v>SERIE N° 5 : ENDUIT</v>
      </c>
      <c r="B79" s="83"/>
      <c r="F79" s="9">
        <f>+F40</f>
        <v>1857050</v>
      </c>
    </row>
    <row r="80" spans="1:10" ht="18" customHeight="1">
      <c r="A80" s="30" t="str">
        <f>+A42</f>
        <v xml:space="preserve">SERIE N° 6 : CHARPENTE - COUVERTURE - PLAFONNAGE </v>
      </c>
      <c r="B80" s="30"/>
      <c r="F80" s="9">
        <f>+F53</f>
        <v>5111020</v>
      </c>
    </row>
    <row r="81" spans="1:10" ht="18" customHeight="1">
      <c r="A81" s="83" t="str">
        <f>A55</f>
        <v>SERIE N° 7 : MENUISERIE METALLIQUE</v>
      </c>
      <c r="B81" s="83"/>
      <c r="F81" s="9">
        <f>+F61</f>
        <v>4510500</v>
      </c>
    </row>
    <row r="82" spans="1:10" ht="18" customHeight="1">
      <c r="A82" s="83" t="str">
        <f>+A63</f>
        <v xml:space="preserve">SERIE N° 8 : PEINTURE </v>
      </c>
      <c r="B82" s="83"/>
      <c r="F82" s="9">
        <f>+F69</f>
        <v>2123850</v>
      </c>
    </row>
    <row r="83" spans="1:10" ht="26.25" customHeight="1"/>
    <row r="84" spans="1:10" s="54" customFormat="1" ht="20.25" customHeight="1">
      <c r="A84" s="90" t="s">
        <v>23</v>
      </c>
      <c r="B84" s="91"/>
      <c r="C84" s="91"/>
      <c r="D84" s="91"/>
      <c r="E84" s="92"/>
      <c r="F84" s="49">
        <f>SUM(F75:F83)</f>
        <v>54970060</v>
      </c>
      <c r="G84" s="68"/>
      <c r="H84" s="53"/>
      <c r="I84" s="53"/>
      <c r="J84" s="53"/>
    </row>
    <row r="86" spans="1:10" s="1" customFormat="1" ht="33" customHeight="1">
      <c r="A86" s="81" t="s">
        <v>84</v>
      </c>
      <c r="B86" s="82"/>
      <c r="C86" s="82"/>
      <c r="D86" s="82"/>
      <c r="E86" s="82"/>
      <c r="F86" s="82"/>
      <c r="G86" s="69"/>
      <c r="H86" s="6"/>
      <c r="I86" s="6"/>
    </row>
    <row r="88" spans="1:10">
      <c r="F88" s="45"/>
    </row>
    <row r="90" spans="1:10">
      <c r="F90" s="5"/>
      <c r="G90" s="5"/>
    </row>
  </sheetData>
  <mergeCells count="25">
    <mergeCell ref="A82:B82"/>
    <mergeCell ref="A81:B81"/>
    <mergeCell ref="A1:F1"/>
    <mergeCell ref="A2:F2"/>
    <mergeCell ref="A16:D16"/>
    <mergeCell ref="A4:B4"/>
    <mergeCell ref="A8:E8"/>
    <mergeCell ref="A10:B10"/>
    <mergeCell ref="A14:E14"/>
    <mergeCell ref="A86:F86"/>
    <mergeCell ref="A79:B79"/>
    <mergeCell ref="A25:E25"/>
    <mergeCell ref="A27:D27"/>
    <mergeCell ref="A34:E34"/>
    <mergeCell ref="A36:B36"/>
    <mergeCell ref="A40:E40"/>
    <mergeCell ref="A53:E53"/>
    <mergeCell ref="A63:B63"/>
    <mergeCell ref="A69:E69"/>
    <mergeCell ref="A55:B55"/>
    <mergeCell ref="A61:E61"/>
    <mergeCell ref="A73:B73"/>
    <mergeCell ref="A75:B75"/>
    <mergeCell ref="A76:B76"/>
    <mergeCell ref="A84:E84"/>
  </mergeCells>
  <pageMargins left="0.57999999999999996" right="0.23622047244094491" top="0.31496062992125984" bottom="0.55118110236220474" header="0.31496062992125984" footer="0.31496062992125984"/>
  <pageSetup paperSize="9" scale="95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BDE 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ANDRY</cp:lastModifiedBy>
  <cp:lastPrinted>2018-01-15T08:13:34Z</cp:lastPrinted>
  <dcterms:created xsi:type="dcterms:W3CDTF">1996-10-21T11:03:58Z</dcterms:created>
  <dcterms:modified xsi:type="dcterms:W3CDTF">2018-01-15T12:54:55Z</dcterms:modified>
</cp:coreProperties>
</file>