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NALAIVA 1 MODIFIE\"/>
    </mc:Choice>
  </mc:AlternateContent>
  <xr:revisionPtr revIDLastSave="0" documentId="13_ncr:1000001_{CFCBA590-9900-BE42-B2DE-7C819CC4B0CA}" xr6:coauthVersionLast="45" xr6:coauthVersionMax="45" xr10:uidLastSave="{00000000-0000-0000-0000-000000000000}"/>
  <bookViews>
    <workbookView xWindow="-15" yWindow="-15" windowWidth="7680" windowHeight="8715" tabRatio="570" xr2:uid="{00000000-000D-0000-FFFF-FFFF00000000}"/>
  </bookViews>
  <sheets>
    <sheet name="BDE " sheetId="58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58" l="1"/>
  <c r="A88" i="58"/>
  <c r="A87" i="58"/>
  <c r="A86" i="58"/>
  <c r="A85" i="58"/>
  <c r="A84" i="58"/>
  <c r="A83" i="58"/>
  <c r="A82" i="58"/>
  <c r="F75" i="58"/>
  <c r="F74" i="58"/>
  <c r="F73" i="58"/>
  <c r="F72" i="58"/>
  <c r="F66" i="58"/>
  <c r="F65" i="58"/>
  <c r="F64" i="58"/>
  <c r="F58" i="58"/>
  <c r="F57" i="58"/>
  <c r="F56" i="58"/>
  <c r="F55" i="58"/>
  <c r="F54" i="58"/>
  <c r="F53" i="58"/>
  <c r="F52" i="58"/>
  <c r="F51" i="58"/>
  <c r="F45" i="58"/>
  <c r="F44" i="58"/>
  <c r="F36" i="58"/>
  <c r="F35" i="58"/>
  <c r="E34" i="58"/>
  <c r="D34" i="58"/>
  <c r="E33" i="58"/>
  <c r="D33" i="58"/>
  <c r="F33" i="58"/>
  <c r="F32" i="58"/>
  <c r="F26" i="58"/>
  <c r="F25" i="58"/>
  <c r="D24" i="58"/>
  <c r="F24" i="58"/>
  <c r="F23" i="58"/>
  <c r="F22" i="58"/>
  <c r="F21" i="58"/>
  <c r="F20" i="58"/>
  <c r="F14" i="58"/>
  <c r="F15" i="58"/>
  <c r="F83" i="58"/>
  <c r="F8" i="58"/>
  <c r="F9" i="58"/>
  <c r="F82" i="58"/>
  <c r="F34" i="58"/>
  <c r="F37" i="58"/>
  <c r="F85" i="58"/>
  <c r="F27" i="58"/>
  <c r="F84" i="58"/>
  <c r="F46" i="58"/>
  <c r="F86" i="58"/>
  <c r="F76" i="58"/>
  <c r="F89" i="58"/>
  <c r="F59" i="58"/>
  <c r="F87" i="58"/>
  <c r="F67" i="58"/>
  <c r="F88" i="58"/>
  <c r="F91" i="58"/>
</calcChain>
</file>

<file path=xl/sharedStrings.xml><?xml version="1.0" encoding="utf-8"?>
<sst xmlns="http://schemas.openxmlformats.org/spreadsheetml/2006/main" count="162" uniqueCount="92">
  <si>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</si>
  <si>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</si>
  <si>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</si>
  <si>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</si>
  <si>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</si>
  <si>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</si>
  <si>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</si>
  <si>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</si>
  <si>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</si>
  <si>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</si>
  <si>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</si>
  <si>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</si>
  <si>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</si>
  <si>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</si>
  <si>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</si>
  <si>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VIII-2</t>
  </si>
  <si>
    <t>III-5</t>
  </si>
  <si>
    <t>III-6</t>
  </si>
  <si>
    <t>VIII-3</t>
  </si>
  <si>
    <t>N° DE PRIX</t>
  </si>
  <si>
    <t>DESIGNATION DES TRAVAUX</t>
  </si>
  <si>
    <t>QUANTITE</t>
  </si>
  <si>
    <t>MONTANT</t>
  </si>
  <si>
    <t>PU (Ar.)</t>
  </si>
  <si>
    <t>TOTAL GENERAL</t>
  </si>
  <si>
    <t>III-7</t>
  </si>
  <si>
    <t>V-2</t>
  </si>
  <si>
    <t>SERIE N° 2 : TERRASSEMENT</t>
  </si>
  <si>
    <t>VIII-4</t>
  </si>
  <si>
    <t>VI-1</t>
  </si>
  <si>
    <t>VI-2</t>
  </si>
  <si>
    <t>VI-3</t>
  </si>
  <si>
    <t>Descente d'eau pluviale en PVC 100</t>
  </si>
  <si>
    <t>VII-3</t>
  </si>
  <si>
    <t>TOTAL TERRASSEMENT</t>
  </si>
  <si>
    <t>TOTAL MENUISERIE BOIS</t>
  </si>
  <si>
    <t>I-1</t>
  </si>
  <si>
    <t>Installation et repli de chantier</t>
  </si>
  <si>
    <t>IV-2</t>
  </si>
  <si>
    <t>IV-3</t>
  </si>
  <si>
    <t>IV-4</t>
  </si>
  <si>
    <t>IV-5</t>
  </si>
  <si>
    <t>Fft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</si>
  <si>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</si>
  <si>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</si>
  <si>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</si>
  <si>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</si>
  <si>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 xml:space="preserve">SERIE N° 3 : BETONS ET MACONNERIES EN INFRASTRUCTURE </t>
  </si>
  <si>
    <t>SERIE N° 4 : BETONS ET MACONNERIES EN SUPERSTRUCTURE</t>
  </si>
  <si>
    <t>RECAPITULATION</t>
  </si>
  <si>
    <t>Fouille en rigole, en terrain meuble de toute nature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</si>
  <si>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</si>
  <si>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</si>
  <si>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</si>
  <si>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Charpente en bois dur pour des pannes, solives et entretoises  y compris fixation et toutes sujétions de pose </t>
  </si>
  <si>
    <t>Fourniture et pose de gorge en pin</t>
  </si>
  <si>
    <t xml:space="preserve">TOTAL CHARPENTE - COUVERTURE - PLAFONNAGE </t>
  </si>
  <si>
    <t>Peinture à l'eau plastique extérieure de type Valnyl ou Torgapint lavable en deux couches</t>
  </si>
  <si>
    <t>Peinture à l'eau plastique intérieure de type Valnyl ou Torgapint lavable en deux couches</t>
  </si>
  <si>
    <t>Enduit ordinaire au mortier de ciment dosé à 300kg/m3 d'épaisseur de 0,015 m pour les murs, les plafonds et les faces vues du béton</t>
  </si>
  <si>
    <t>VI-4</t>
  </si>
  <si>
    <t>BORDEREAU DE DETAIL ESTIMATIF</t>
  </si>
  <si>
    <t xml:space="preserve">Fourniture et mise en oeuvre de maçonnerie de parpaing de 20*20*40 hourdée au mortier de ciment dosé à 300 kg/m3               </t>
  </si>
  <si>
    <t>Fourniture et pose de couverture en tôle Galvabac  50/100 éme y compris coupe, fixation et toutes sujétions de pose.</t>
  </si>
  <si>
    <t>Fourniture et pose de plafonnage en volige pin de 15x90, y compris toutes accèssoires de pose</t>
  </si>
  <si>
    <t>VI-5</t>
  </si>
  <si>
    <t>Fourniture et pose de claustras y compris toutes sujétions</t>
  </si>
  <si>
    <t>Fournture et mise en œuvre de chape au mortier de ciment dosé à 400kg/m3 pour le cheneau</t>
  </si>
  <si>
    <t>Peinture à l'huile glycérophtalique en deux couches avec toutes sujétions d'exécution pour ouvrage bois et plafond et soubassement à l'extérieur et à l'intérieur</t>
  </si>
  <si>
    <t xml:space="preserve">TOTAL PEINTURE </t>
  </si>
  <si>
    <t xml:space="preserve">SERIE N° 6: CHARPENTE - COUVERTURE - PLAFONNAGE </t>
  </si>
  <si>
    <t>SERIE N° 7: MENUISERIE BOIS</t>
  </si>
  <si>
    <t xml:space="preserve">SERIE N° 8: PEINTURE </t>
  </si>
  <si>
    <t>VI-6</t>
  </si>
  <si>
    <t>Fourniture et pose de planche de rive d'épaisseur de 0,025m, largeurs 0,28m, y compris fixation et toutes sujétions de pose.</t>
  </si>
  <si>
    <t>Fourniture et pose de faîtière en TPG de 5/10ème d'épaisseur, y compris fixation et toutes sujétions de pose.</t>
  </si>
  <si>
    <t>VI-7</t>
  </si>
  <si>
    <t>Fourniture et pose des gouttières en TPG 5/10ème</t>
  </si>
  <si>
    <t>Fourniture et pose de porte pleine avec bâtis en bois dur  à un vantail de dimension de (90 x 210)</t>
  </si>
  <si>
    <t>Fourniture et pose de fenêtre pleine avec bâtis à deux vantaux en bois dur de dimension de (120 x 120)</t>
  </si>
  <si>
    <t>Fourniture et pose de fenêtre pleine avec bâtis à deux vantaux en bois dur de dimension de (100 x 120)</t>
  </si>
  <si>
    <t>Peinture en ardoisine d'un tableau</t>
  </si>
  <si>
    <t>Fourniture et mise en œuvre du béton armé dosé à 350kg/m3 de CEM I 42,5 pour les poteaux, linteaux, auvent, appuis de baie,  chaînages et poutres</t>
  </si>
  <si>
    <t>TOTAL ENDUIT ET CHAPE</t>
  </si>
  <si>
    <t>SERIE N° 5: ENDUIT ET CHAPE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</si>
  <si>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0.05 mm des semelles filantes</t>
    </r>
  </si>
  <si>
    <t>Fourniture et mise en œuvre d'hérissonnage en pierre sèche d'épaisseur de 0,15 mm</t>
  </si>
  <si>
    <t xml:space="preserve">Fourniture et mise en œuvre du béton armé dosé à 350kg/m3 de CEM I 42,5 pour les semelles filante et les attentes poteaux </t>
  </si>
  <si>
    <t>Fourniture et mise en œuvre du béton dosé à 300kg/m3 de CEM I 42,5 d'épaisseur de 0,10 mm pour dallage</t>
  </si>
  <si>
    <t>ssss</t>
  </si>
  <si>
    <r>
      <t>Arrêté le présent bordereau de détail quantitatif et estimatif à la somme de</t>
    </r>
    <r>
      <rPr>
        <b/>
        <sz val="11"/>
        <rFont val="Arial Narrow"/>
        <family val="2"/>
      </rPr>
      <t xml:space="preserve"> " CENT SOIXANTE TROIS MILLIONS QUATRE VINGT DIX HUIT MILLE NEUF CENT TRENTE ARIARY (Ar. 163 098 930) "</t>
    </r>
  </si>
  <si>
    <t>CONSTRUCTION D'UNE ECOLE A QUATRE SALLES DE CLASSE  A ANALAIVA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</si>
</sst>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6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1"/>
      <name val="Arial Narrow"/>
      <family val="2"/>
    </font>
    <font>
      <b/>
      <u/>
      <sz val="11"/>
      <name val="Arial Narrow"/>
      <family val="2"/>
    </font>
    <font>
      <vertAlign val="superscript"/>
      <sz val="11"/>
      <name val="Arial Narrow"/>
      <family val="2"/>
    </font>
    <font>
      <b/>
      <u/>
      <sz val="16"/>
      <name val="Arial Narrow"/>
      <family val="2"/>
    </font>
    <font>
      <sz val="11"/>
      <name val="Times New Roman"/>
      <family val="1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4" fillId="2" borderId="0" xfId="0" applyFont="1" applyFill="1" applyAlignment="1">
      <alignment horizontal="center" wrapText="1"/>
    </xf>
    <xf numFmtId="164" fontId="8" fillId="2" borderId="0" xfId="1" applyFont="1" applyFill="1"/>
    <xf numFmtId="0" fontId="8" fillId="2" borderId="0" xfId="0" applyFont="1" applyFill="1"/>
    <xf numFmtId="167" fontId="8" fillId="2" borderId="0" xfId="1" applyNumberFormat="1" applyFont="1" applyFill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7" fontId="8" fillId="2" borderId="0" xfId="1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167" fontId="8" fillId="2" borderId="6" xfId="1" applyNumberFormat="1" applyFont="1" applyFill="1" applyBorder="1"/>
    <xf numFmtId="167" fontId="8" fillId="2" borderId="1" xfId="1" applyNumberFormat="1" applyFont="1" applyFill="1" applyBorder="1"/>
    <xf numFmtId="0" fontId="8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167" fontId="8" fillId="2" borderId="2" xfId="1" applyNumberFormat="1" applyFont="1" applyFill="1" applyBorder="1" applyAlignment="1"/>
    <xf numFmtId="0" fontId="8" fillId="2" borderId="2" xfId="0" applyFont="1" applyFill="1" applyBorder="1" applyAlignment="1">
      <alignment wrapText="1"/>
    </xf>
    <xf numFmtId="167" fontId="8" fillId="2" borderId="1" xfId="1" applyNumberFormat="1" applyFont="1" applyFill="1" applyBorder="1" applyAlignment="1"/>
    <xf numFmtId="0" fontId="8" fillId="2" borderId="0" xfId="0" applyFont="1" applyFill="1" applyAlignment="1"/>
    <xf numFmtId="165" fontId="8" fillId="2" borderId="1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/>
    </xf>
    <xf numFmtId="2" fontId="8" fillId="2" borderId="9" xfId="0" applyNumberFormat="1" applyFont="1" applyFill="1" applyBorder="1" applyAlignment="1">
      <alignment horizontal="center"/>
    </xf>
    <xf numFmtId="167" fontId="8" fillId="2" borderId="9" xfId="1" applyNumberFormat="1" applyFont="1" applyFill="1" applyBorder="1"/>
    <xf numFmtId="2" fontId="8" fillId="2" borderId="0" xfId="0" applyNumberFormat="1" applyFont="1" applyFill="1" applyBorder="1" applyAlignment="1">
      <alignment horizontal="center"/>
    </xf>
    <xf numFmtId="167" fontId="8" fillId="2" borderId="0" xfId="1" applyNumberFormat="1" applyFont="1" applyFill="1" applyBorder="1"/>
    <xf numFmtId="167" fontId="8" fillId="2" borderId="2" xfId="1" applyNumberFormat="1" applyFont="1" applyFill="1" applyBorder="1" applyAlignment="1">
      <alignment horizontal="center"/>
    </xf>
    <xf numFmtId="167" fontId="8" fillId="2" borderId="2" xfId="1" applyNumberFormat="1" applyFont="1" applyFill="1" applyBorder="1"/>
    <xf numFmtId="0" fontId="8" fillId="2" borderId="10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/>
    </xf>
    <xf numFmtId="167" fontId="8" fillId="2" borderId="3" xfId="1" applyNumberFormat="1" applyFont="1" applyFill="1" applyBorder="1" applyAlignment="1"/>
    <xf numFmtId="0" fontId="8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0" fontId="2" fillId="2" borderId="0" xfId="0" applyFont="1" applyFill="1"/>
    <xf numFmtId="167" fontId="8" fillId="2" borderId="3" xfId="1" applyNumberFormat="1" applyFont="1" applyFill="1" applyBorder="1"/>
    <xf numFmtId="167" fontId="6" fillId="2" borderId="1" xfId="1" applyNumberFormat="1" applyFont="1" applyFill="1" applyBorder="1" applyAlignment="1">
      <alignment vertical="center"/>
    </xf>
    <xf numFmtId="167" fontId="6" fillId="2" borderId="0" xfId="1" applyNumberFormat="1" applyFont="1" applyFill="1"/>
    <xf numFmtId="167" fontId="8" fillId="2" borderId="0" xfId="0" applyNumberFormat="1" applyFont="1" applyFill="1" applyAlignment="1">
      <alignment horizontal="center"/>
    </xf>
    <xf numFmtId="167" fontId="8" fillId="2" borderId="0" xfId="1" applyNumberFormat="1" applyFont="1" applyFill="1" applyAlignment="1"/>
    <xf numFmtId="167" fontId="2" fillId="2" borderId="0" xfId="1" applyNumberFormat="1" applyFont="1" applyFill="1"/>
    <xf numFmtId="167" fontId="12" fillId="2" borderId="0" xfId="1" applyNumberFormat="1" applyFont="1" applyFill="1" applyAlignment="1"/>
    <xf numFmtId="164" fontId="12" fillId="2" borderId="0" xfId="1" applyFont="1" applyFill="1" applyAlignment="1"/>
    <xf numFmtId="0" fontId="12" fillId="2" borderId="0" xfId="0" applyFont="1" applyFill="1" applyAlignment="1"/>
    <xf numFmtId="167" fontId="13" fillId="2" borderId="0" xfId="1" applyNumberFormat="1" applyFont="1" applyFill="1"/>
    <xf numFmtId="167" fontId="6" fillId="2" borderId="1" xfId="1" applyNumberFormat="1" applyFont="1" applyFill="1" applyBorder="1" applyAlignment="1">
      <alignment horizontal="center" vertical="center"/>
    </xf>
    <xf numFmtId="167" fontId="13" fillId="2" borderId="1" xfId="1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wrapText="1"/>
    </xf>
    <xf numFmtId="167" fontId="15" fillId="2" borderId="0" xfId="1" applyNumberFormat="1" applyFont="1" applyFill="1" applyBorder="1" applyAlignment="1">
      <alignment horizontal="center" vertical="center" wrapText="1"/>
    </xf>
    <xf numFmtId="167" fontId="15" fillId="2" borderId="0" xfId="0" applyNumberFormat="1" applyFont="1" applyFill="1" applyBorder="1" applyAlignment="1">
      <alignment horizontal="center" vertical="center" wrapText="1"/>
    </xf>
    <xf numFmtId="167" fontId="13" fillId="2" borderId="1" xfId="1" applyNumberFormat="1" applyFont="1" applyFill="1" applyBorder="1"/>
    <xf numFmtId="167" fontId="13" fillId="2" borderId="9" xfId="1" applyNumberFormat="1" applyFont="1" applyFill="1" applyBorder="1"/>
    <xf numFmtId="167" fontId="13" fillId="2" borderId="2" xfId="1" applyNumberFormat="1" applyFont="1" applyFill="1" applyBorder="1" applyAlignment="1">
      <alignment horizontal="center"/>
    </xf>
    <xf numFmtId="167" fontId="13" fillId="2" borderId="0" xfId="1" applyNumberFormat="1" applyFont="1" applyFill="1" applyBorder="1"/>
    <xf numFmtId="167" fontId="13" fillId="2" borderId="1" xfId="1" applyNumberFormat="1" applyFont="1" applyFill="1" applyBorder="1" applyAlignment="1"/>
    <xf numFmtId="165" fontId="8" fillId="2" borderId="2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vertical="center"/>
    </xf>
    <xf numFmtId="167" fontId="8" fillId="2" borderId="0" xfId="1" applyNumberFormat="1" applyFont="1" applyFill="1" applyAlignment="1">
      <alignment vertical="center"/>
    </xf>
    <xf numFmtId="0" fontId="8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center"/>
    </xf>
    <xf numFmtId="4" fontId="5" fillId="2" borderId="4" xfId="0" applyNumberFormat="1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4" fontId="5" fillId="2" borderId="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9" fillId="2" borderId="0" xfId="0" applyFont="1" applyFill="1" applyBorder="1" applyAlignment="1">
      <alignment horizontal="left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99"/>
  </sheetPr>
  <dimension ref="A1:J98"/>
  <sheetViews>
    <sheetView tabSelected="1" workbookViewId="0">
      <selection activeCell="H16" sqref="H16"/>
    </sheetView>
  </sheetViews>
  <sheetFormatPr defaultColWidth="11.4609375" defaultRowHeight="15" x14ac:dyDescent="0.15"/>
  <cols>
    <col min="1" max="1" width="10.65234375" style="6" customWidth="1"/>
    <col min="2" max="2" width="51.51171875" style="3" customWidth="1"/>
    <col min="3" max="3" width="6.875" style="6" customWidth="1"/>
    <col min="4" max="4" width="10.78515625" style="6" customWidth="1"/>
    <col min="5" max="5" width="11.59375" style="4" customWidth="1"/>
    <col min="6" max="6" width="14.15625" style="65" customWidth="1"/>
    <col min="7" max="7" width="11.4609375" style="3"/>
    <col min="8" max="8" width="14.0234375" style="4" bestFit="1" customWidth="1"/>
    <col min="9" max="16384" width="11.4609375" style="3"/>
  </cols>
  <sheetData>
    <row r="1" spans="1:8" ht="16.5" customHeight="1" x14ac:dyDescent="0.15">
      <c r="A1" s="94" t="s">
        <v>61</v>
      </c>
      <c r="B1" s="94"/>
      <c r="C1" s="94"/>
      <c r="D1" s="94"/>
      <c r="E1" s="94"/>
      <c r="F1" s="94"/>
    </row>
    <row r="2" spans="1:8" ht="16.5" customHeight="1" x14ac:dyDescent="0.15">
      <c r="A2" s="94" t="s">
        <v>91</v>
      </c>
      <c r="B2" s="94"/>
      <c r="C2" s="94"/>
      <c r="D2" s="94"/>
      <c r="E2" s="94"/>
      <c r="F2" s="94"/>
    </row>
    <row r="3" spans="1:8" ht="16.5" customHeight="1" x14ac:dyDescent="0.15">
      <c r="A3" s="80"/>
      <c r="B3" s="80"/>
      <c r="C3" s="80"/>
      <c r="D3" s="80"/>
      <c r="E3" s="80"/>
      <c r="F3" s="80"/>
    </row>
    <row r="4" spans="1:8" ht="16.5" customHeight="1" x14ac:dyDescent="0.15">
      <c r="A4" s="80"/>
      <c r="B4" s="80"/>
      <c r="C4" s="80"/>
      <c r="D4" s="80"/>
      <c r="E4" s="80"/>
      <c r="F4" s="80"/>
    </row>
    <row r="5" spans="1:8" ht="15" customHeight="1" x14ac:dyDescent="0.15">
      <c r="A5" s="90" t="s">
        <v>43</v>
      </c>
      <c r="B5" s="90"/>
      <c r="C5" s="5"/>
    </row>
    <row r="6" spans="1:8" ht="15" customHeight="1" x14ac:dyDescent="0.15"/>
    <row r="7" spans="1:8" s="6" customFormat="1" ht="18" customHeight="1" x14ac:dyDescent="0.15">
      <c r="A7" s="7" t="s">
        <v>19</v>
      </c>
      <c r="B7" s="7" t="s">
        <v>20</v>
      </c>
      <c r="C7" s="7" t="s">
        <v>12</v>
      </c>
      <c r="D7" s="7" t="s">
        <v>21</v>
      </c>
      <c r="E7" s="8" t="s">
        <v>23</v>
      </c>
      <c r="F7" s="66" t="s">
        <v>22</v>
      </c>
      <c r="H7" s="10"/>
    </row>
    <row r="8" spans="1:8" s="6" customFormat="1" ht="18" customHeight="1" x14ac:dyDescent="0.15">
      <c r="A8" s="11" t="s">
        <v>36</v>
      </c>
      <c r="B8" s="12" t="s">
        <v>37</v>
      </c>
      <c r="C8" s="13" t="s">
        <v>42</v>
      </c>
      <c r="D8" s="14">
        <v>1</v>
      </c>
      <c r="E8" s="15">
        <v>1500000</v>
      </c>
      <c r="F8" s="67">
        <f>+D8*E8</f>
        <v>1500000</v>
      </c>
      <c r="H8" s="10"/>
    </row>
    <row r="9" spans="1:8" ht="19.5" customHeight="1" x14ac:dyDescent="0.15">
      <c r="A9" s="87" t="s">
        <v>44</v>
      </c>
      <c r="B9" s="88"/>
      <c r="C9" s="88"/>
      <c r="D9" s="88"/>
      <c r="E9" s="89"/>
      <c r="F9" s="57">
        <f>SUM(F8)</f>
        <v>1500000</v>
      </c>
    </row>
    <row r="10" spans="1:8" ht="15" customHeight="1" x14ac:dyDescent="0.15">
      <c r="A10" s="1"/>
      <c r="B10" s="1"/>
      <c r="C10" s="1"/>
      <c r="D10" s="1"/>
      <c r="E10" s="1"/>
      <c r="F10" s="68"/>
    </row>
    <row r="11" spans="1:8" ht="15" customHeight="1" x14ac:dyDescent="0.15">
      <c r="A11" s="90" t="s">
        <v>27</v>
      </c>
      <c r="B11" s="90"/>
      <c r="C11" s="5"/>
    </row>
    <row r="12" spans="1:8" ht="15" customHeight="1" x14ac:dyDescent="0.15"/>
    <row r="13" spans="1:8" s="6" customFormat="1" ht="18" customHeight="1" x14ac:dyDescent="0.15">
      <c r="A13" s="7" t="s">
        <v>19</v>
      </c>
      <c r="B13" s="7" t="s">
        <v>20</v>
      </c>
      <c r="C13" s="7" t="s">
        <v>12</v>
      </c>
      <c r="D13" s="7" t="s">
        <v>21</v>
      </c>
      <c r="E13" s="8" t="s">
        <v>23</v>
      </c>
      <c r="F13" s="66" t="s">
        <v>22</v>
      </c>
      <c r="H13" s="10"/>
    </row>
    <row r="14" spans="1:8" s="6" customFormat="1" ht="18" customHeight="1" x14ac:dyDescent="0.15">
      <c r="A14" s="11" t="s">
        <v>0</v>
      </c>
      <c r="B14" s="12" t="s">
        <v>50</v>
      </c>
      <c r="C14" s="13" t="s">
        <v>2</v>
      </c>
      <c r="D14" s="16">
        <v>46.66</v>
      </c>
      <c r="E14" s="15">
        <v>6000</v>
      </c>
      <c r="F14" s="67">
        <f>D14*E14</f>
        <v>279960</v>
      </c>
      <c r="H14" s="10"/>
    </row>
    <row r="15" spans="1:8" ht="19.5" customHeight="1" x14ac:dyDescent="0.15">
      <c r="A15" s="87" t="s">
        <v>34</v>
      </c>
      <c r="B15" s="88"/>
      <c r="C15" s="88"/>
      <c r="D15" s="88"/>
      <c r="E15" s="89"/>
      <c r="F15" s="66">
        <f>SUM(F14:F14)</f>
        <v>279960</v>
      </c>
    </row>
    <row r="16" spans="1:8" ht="15" customHeight="1" x14ac:dyDescent="0.15">
      <c r="A16" s="17"/>
      <c r="B16" s="18"/>
      <c r="C16" s="19"/>
      <c r="D16" s="20"/>
      <c r="E16" s="21"/>
      <c r="F16" s="69"/>
    </row>
    <row r="17" spans="1:8" ht="15" customHeight="1" x14ac:dyDescent="0.15">
      <c r="A17" s="95" t="s">
        <v>47</v>
      </c>
      <c r="B17" s="95"/>
      <c r="C17" s="95"/>
      <c r="D17" s="95"/>
      <c r="E17" s="21"/>
      <c r="F17" s="70"/>
    </row>
    <row r="18" spans="1:8" ht="15" customHeight="1" x14ac:dyDescent="0.15">
      <c r="A18" s="17"/>
      <c r="B18" s="18"/>
      <c r="C18" s="19"/>
      <c r="D18" s="20"/>
      <c r="E18" s="21"/>
      <c r="F18" s="70"/>
    </row>
    <row r="19" spans="1:8" s="6" customFormat="1" ht="18" customHeight="1" x14ac:dyDescent="0.15">
      <c r="A19" s="7" t="s">
        <v>19</v>
      </c>
      <c r="B19" s="7" t="s">
        <v>20</v>
      </c>
      <c r="C19" s="7" t="s">
        <v>12</v>
      </c>
      <c r="D19" s="7" t="s">
        <v>21</v>
      </c>
      <c r="E19" s="8" t="s">
        <v>23</v>
      </c>
      <c r="F19" s="66" t="s">
        <v>22</v>
      </c>
      <c r="H19" s="10"/>
    </row>
    <row r="20" spans="1:8" ht="48" customHeight="1" x14ac:dyDescent="0.15">
      <c r="A20" s="22" t="s">
        <v>3</v>
      </c>
      <c r="B20" s="23" t="s">
        <v>85</v>
      </c>
      <c r="C20" s="24" t="s">
        <v>2</v>
      </c>
      <c r="D20" s="25">
        <v>2.9159999999999999</v>
      </c>
      <c r="E20" s="26">
        <v>256000</v>
      </c>
      <c r="F20" s="71">
        <f>+D20*E20</f>
        <v>746496</v>
      </c>
    </row>
    <row r="21" spans="1:8" ht="33" customHeight="1" x14ac:dyDescent="0.15">
      <c r="A21" s="22" t="s">
        <v>4</v>
      </c>
      <c r="B21" s="28" t="s">
        <v>86</v>
      </c>
      <c r="C21" s="29" t="s">
        <v>2</v>
      </c>
      <c r="D21" s="76">
        <v>36.46</v>
      </c>
      <c r="E21" s="30">
        <v>93000</v>
      </c>
      <c r="F21" s="71">
        <f t="shared" ref="F21:F26" si="0">+D21*E21</f>
        <v>3390780</v>
      </c>
    </row>
    <row r="22" spans="1:8" s="33" customFormat="1" ht="33" customHeight="1" x14ac:dyDescent="0.15">
      <c r="A22" s="22" t="s">
        <v>5</v>
      </c>
      <c r="B22" s="31" t="s">
        <v>88</v>
      </c>
      <c r="C22" s="29" t="s">
        <v>2</v>
      </c>
      <c r="D22" s="76">
        <v>25.591000000000001</v>
      </c>
      <c r="E22" s="30">
        <v>395000</v>
      </c>
      <c r="F22" s="71">
        <f t="shared" si="0"/>
        <v>10108445</v>
      </c>
      <c r="H22" s="60"/>
    </row>
    <row r="23" spans="1:8" ht="33" customHeight="1" x14ac:dyDescent="0.15">
      <c r="A23" s="22" t="s">
        <v>6</v>
      </c>
      <c r="B23" s="28" t="s">
        <v>87</v>
      </c>
      <c r="C23" s="13" t="s">
        <v>2</v>
      </c>
      <c r="D23" s="34">
        <v>10.75</v>
      </c>
      <c r="E23" s="27">
        <v>485000</v>
      </c>
      <c r="F23" s="71">
        <f t="shared" si="0"/>
        <v>5213750</v>
      </c>
    </row>
    <row r="24" spans="1:8" ht="33.75" customHeight="1" x14ac:dyDescent="0.15">
      <c r="A24" s="22" t="s">
        <v>16</v>
      </c>
      <c r="B24" s="23" t="s">
        <v>51</v>
      </c>
      <c r="C24" s="24" t="s">
        <v>8</v>
      </c>
      <c r="D24" s="35">
        <f>D23*70</f>
        <v>752.5</v>
      </c>
      <c r="E24" s="51">
        <v>7000</v>
      </c>
      <c r="F24" s="71">
        <f t="shared" si="0"/>
        <v>5267500</v>
      </c>
    </row>
    <row r="25" spans="1:8" ht="18.75" customHeight="1" x14ac:dyDescent="0.15">
      <c r="A25" s="11" t="s">
        <v>17</v>
      </c>
      <c r="B25" s="28" t="s">
        <v>52</v>
      </c>
      <c r="C25" s="13" t="s">
        <v>1</v>
      </c>
      <c r="D25" s="36">
        <v>0</v>
      </c>
      <c r="E25" s="32">
        <v>12500</v>
      </c>
      <c r="F25" s="71">
        <f t="shared" si="0"/>
        <v>0</v>
      </c>
    </row>
    <row r="26" spans="1:8" s="55" customFormat="1" ht="26.25" x14ac:dyDescent="0.15">
      <c r="A26" s="22" t="s">
        <v>25</v>
      </c>
      <c r="B26" s="52" t="s">
        <v>53</v>
      </c>
      <c r="C26" s="53" t="s">
        <v>89</v>
      </c>
      <c r="D26" s="54">
        <v>31.677</v>
      </c>
      <c r="E26" s="56">
        <v>292000</v>
      </c>
      <c r="F26" s="71">
        <f t="shared" si="0"/>
        <v>9249684</v>
      </c>
      <c r="H26" s="61"/>
    </row>
    <row r="27" spans="1:8" ht="19.5" customHeight="1" x14ac:dyDescent="0.15">
      <c r="A27" s="87" t="s">
        <v>45</v>
      </c>
      <c r="B27" s="88"/>
      <c r="C27" s="88"/>
      <c r="D27" s="88"/>
      <c r="E27" s="89"/>
      <c r="F27" s="57">
        <f>SUM(F20:F26)</f>
        <v>33976655</v>
      </c>
    </row>
    <row r="28" spans="1:8" ht="15" customHeight="1" x14ac:dyDescent="0.15">
      <c r="A28" s="37"/>
      <c r="B28" s="38"/>
      <c r="C28" s="39"/>
      <c r="D28" s="40"/>
      <c r="E28" s="41"/>
      <c r="F28" s="72"/>
    </row>
    <row r="29" spans="1:8" ht="15" customHeight="1" x14ac:dyDescent="0.15">
      <c r="A29" s="95" t="s">
        <v>48</v>
      </c>
      <c r="B29" s="95"/>
      <c r="C29" s="95"/>
      <c r="D29" s="95"/>
      <c r="E29" s="21"/>
      <c r="F29" s="70"/>
    </row>
    <row r="30" spans="1:8" ht="15" customHeight="1" x14ac:dyDescent="0.15">
      <c r="A30" s="17"/>
      <c r="B30" s="18"/>
      <c r="C30" s="19"/>
      <c r="D30" s="20"/>
      <c r="E30" s="21"/>
      <c r="F30" s="70"/>
    </row>
    <row r="31" spans="1:8" s="6" customFormat="1" ht="18" customHeight="1" x14ac:dyDescent="0.15">
      <c r="A31" s="7" t="s">
        <v>19</v>
      </c>
      <c r="B31" s="7" t="s">
        <v>20</v>
      </c>
      <c r="C31" s="7" t="s">
        <v>12</v>
      </c>
      <c r="D31" s="7" t="s">
        <v>21</v>
      </c>
      <c r="E31" s="8" t="s">
        <v>23</v>
      </c>
      <c r="F31" s="66" t="s">
        <v>22</v>
      </c>
      <c r="H31" s="10"/>
    </row>
    <row r="32" spans="1:8" ht="48" customHeight="1" x14ac:dyDescent="0.15">
      <c r="A32" s="22" t="s">
        <v>7</v>
      </c>
      <c r="B32" s="28" t="s">
        <v>82</v>
      </c>
      <c r="C32" s="13" t="s">
        <v>2</v>
      </c>
      <c r="D32" s="34">
        <v>20.545000000000002</v>
      </c>
      <c r="E32" s="27">
        <v>485000</v>
      </c>
      <c r="F32" s="71">
        <f t="shared" ref="F32:F36" si="1">+D32*E32</f>
        <v>9964325</v>
      </c>
    </row>
    <row r="33" spans="1:8" ht="33" customHeight="1" x14ac:dyDescent="0.15">
      <c r="A33" s="22" t="s">
        <v>38</v>
      </c>
      <c r="B33" s="23" t="s">
        <v>51</v>
      </c>
      <c r="C33" s="24" t="s">
        <v>8</v>
      </c>
      <c r="D33" s="35">
        <f>D32*80</f>
        <v>1643.6000000000001</v>
      </c>
      <c r="E33" s="51">
        <f>+E24</f>
        <v>7000</v>
      </c>
      <c r="F33" s="71">
        <f t="shared" si="1"/>
        <v>11505200.000000002</v>
      </c>
    </row>
    <row r="34" spans="1:8" ht="18" customHeight="1" x14ac:dyDescent="0.15">
      <c r="A34" s="11" t="s">
        <v>39</v>
      </c>
      <c r="B34" s="28" t="s">
        <v>52</v>
      </c>
      <c r="C34" s="13" t="s">
        <v>1</v>
      </c>
      <c r="D34" s="36">
        <f>D32*10</f>
        <v>205.45000000000002</v>
      </c>
      <c r="E34" s="32">
        <f>+E25</f>
        <v>12500</v>
      </c>
      <c r="F34" s="71">
        <f t="shared" si="1"/>
        <v>2568125</v>
      </c>
    </row>
    <row r="35" spans="1:8" ht="33" customHeight="1" x14ac:dyDescent="0.15">
      <c r="A35" s="22" t="s">
        <v>40</v>
      </c>
      <c r="B35" s="28" t="s">
        <v>62</v>
      </c>
      <c r="C35" s="13" t="s">
        <v>1</v>
      </c>
      <c r="D35" s="14">
        <v>333.51</v>
      </c>
      <c r="E35" s="27">
        <v>76000</v>
      </c>
      <c r="F35" s="71">
        <f t="shared" si="1"/>
        <v>25346760</v>
      </c>
    </row>
    <row r="36" spans="1:8" s="33" customFormat="1" ht="21" customHeight="1" x14ac:dyDescent="0.15">
      <c r="A36" s="22" t="s">
        <v>41</v>
      </c>
      <c r="B36" s="31" t="s">
        <v>66</v>
      </c>
      <c r="C36" s="13" t="s">
        <v>1</v>
      </c>
      <c r="D36" s="14">
        <v>23.36</v>
      </c>
      <c r="E36" s="32">
        <v>187500</v>
      </c>
      <c r="F36" s="71">
        <f t="shared" si="1"/>
        <v>4380000</v>
      </c>
      <c r="H36" s="60"/>
    </row>
    <row r="37" spans="1:8" ht="19.5" customHeight="1" x14ac:dyDescent="0.15">
      <c r="A37" s="87" t="s">
        <v>46</v>
      </c>
      <c r="B37" s="88"/>
      <c r="C37" s="88"/>
      <c r="D37" s="88"/>
      <c r="E37" s="89"/>
      <c r="F37" s="66">
        <f>SUM(F32:F36)</f>
        <v>53764410</v>
      </c>
    </row>
    <row r="38" spans="1:8" ht="15" customHeight="1" x14ac:dyDescent="0.15">
      <c r="A38" s="17"/>
      <c r="B38" s="18"/>
      <c r="C38" s="19"/>
      <c r="D38" s="42"/>
      <c r="E38" s="43"/>
      <c r="F38" s="72"/>
    </row>
    <row r="39" spans="1:8" ht="15" customHeight="1" x14ac:dyDescent="0.15">
      <c r="A39" s="17"/>
      <c r="B39" s="18"/>
      <c r="C39" s="19"/>
      <c r="D39" s="42"/>
      <c r="E39" s="43"/>
      <c r="F39" s="74"/>
    </row>
    <row r="40" spans="1:8" ht="15" customHeight="1" x14ac:dyDescent="0.15">
      <c r="A40" s="17"/>
      <c r="B40" s="18"/>
      <c r="C40" s="19"/>
      <c r="D40" s="42"/>
      <c r="E40" s="43"/>
      <c r="F40" s="74"/>
    </row>
    <row r="41" spans="1:8" ht="15" customHeight="1" x14ac:dyDescent="0.15">
      <c r="A41" s="90" t="s">
        <v>84</v>
      </c>
      <c r="B41" s="90"/>
      <c r="C41" s="5"/>
    </row>
    <row r="42" spans="1:8" ht="15" customHeight="1" x14ac:dyDescent="0.15"/>
    <row r="43" spans="1:8" s="6" customFormat="1" ht="18" customHeight="1" x14ac:dyDescent="0.15">
      <c r="A43" s="7" t="s">
        <v>19</v>
      </c>
      <c r="B43" s="7" t="s">
        <v>20</v>
      </c>
      <c r="C43" s="7" t="s">
        <v>12</v>
      </c>
      <c r="D43" s="7" t="s">
        <v>21</v>
      </c>
      <c r="E43" s="8" t="s">
        <v>23</v>
      </c>
      <c r="F43" s="66" t="s">
        <v>22</v>
      </c>
      <c r="H43" s="10"/>
    </row>
    <row r="44" spans="1:8" s="6" customFormat="1" ht="48" customHeight="1" x14ac:dyDescent="0.15">
      <c r="A44" s="22" t="s">
        <v>9</v>
      </c>
      <c r="B44" s="31" t="s">
        <v>59</v>
      </c>
      <c r="C44" s="13" t="s">
        <v>1</v>
      </c>
      <c r="D44" s="14">
        <v>770.45</v>
      </c>
      <c r="E44" s="44">
        <v>8500</v>
      </c>
      <c r="F44" s="73">
        <f>+D44*E44</f>
        <v>6548825</v>
      </c>
      <c r="H44" s="10"/>
    </row>
    <row r="45" spans="1:8" s="6" customFormat="1" ht="33" customHeight="1" x14ac:dyDescent="0.15">
      <c r="A45" s="22" t="s">
        <v>26</v>
      </c>
      <c r="B45" s="31" t="s">
        <v>67</v>
      </c>
      <c r="C45" s="13" t="s">
        <v>1</v>
      </c>
      <c r="D45" s="14">
        <v>265.48</v>
      </c>
      <c r="E45" s="44">
        <v>12500</v>
      </c>
      <c r="F45" s="73">
        <f t="shared" ref="F45" si="2">+D45*E45</f>
        <v>3318500</v>
      </c>
      <c r="H45" s="10"/>
    </row>
    <row r="46" spans="1:8" ht="19.5" customHeight="1" x14ac:dyDescent="0.15">
      <c r="A46" s="87" t="s">
        <v>83</v>
      </c>
      <c r="B46" s="88"/>
      <c r="C46" s="88"/>
      <c r="D46" s="88"/>
      <c r="E46" s="89"/>
      <c r="F46" s="66">
        <f>SUM(F44:F45)</f>
        <v>9867325</v>
      </c>
    </row>
    <row r="47" spans="1:8" ht="15" customHeight="1" x14ac:dyDescent="0.15">
      <c r="A47" s="17"/>
      <c r="B47" s="18"/>
      <c r="C47" s="19"/>
      <c r="D47" s="42"/>
      <c r="E47" s="43"/>
      <c r="F47" s="74"/>
    </row>
    <row r="48" spans="1:8" ht="15" customHeight="1" x14ac:dyDescent="0.15">
      <c r="A48" s="90" t="s">
        <v>70</v>
      </c>
      <c r="B48" s="90"/>
      <c r="C48" s="19"/>
      <c r="D48" s="42"/>
      <c r="E48" s="43"/>
      <c r="F48" s="74"/>
    </row>
    <row r="49" spans="1:10" ht="15" customHeight="1" x14ac:dyDescent="0.15">
      <c r="A49" s="17"/>
      <c r="B49" s="18"/>
      <c r="C49" s="19"/>
      <c r="D49" s="42"/>
      <c r="E49" s="43"/>
      <c r="F49" s="74"/>
    </row>
    <row r="50" spans="1:10" s="6" customFormat="1" ht="18" customHeight="1" x14ac:dyDescent="0.15">
      <c r="A50" s="7" t="s">
        <v>19</v>
      </c>
      <c r="B50" s="7" t="s">
        <v>20</v>
      </c>
      <c r="C50" s="7" t="s">
        <v>12</v>
      </c>
      <c r="D50" s="7" t="s">
        <v>21</v>
      </c>
      <c r="E50" s="8" t="s">
        <v>23</v>
      </c>
      <c r="F50" s="66" t="s">
        <v>22</v>
      </c>
      <c r="H50" s="10"/>
    </row>
    <row r="51" spans="1:10" ht="33" customHeight="1" x14ac:dyDescent="0.15">
      <c r="A51" s="22" t="s">
        <v>29</v>
      </c>
      <c r="B51" s="31" t="s">
        <v>54</v>
      </c>
      <c r="C51" s="29" t="s">
        <v>2</v>
      </c>
      <c r="D51" s="25">
        <v>8.1669999999999998</v>
      </c>
      <c r="E51" s="26">
        <v>1500000</v>
      </c>
      <c r="F51" s="71">
        <f>+D51*E51</f>
        <v>12250500</v>
      </c>
    </row>
    <row r="52" spans="1:10" ht="33" customHeight="1" x14ac:dyDescent="0.15">
      <c r="A52" s="22" t="s">
        <v>30</v>
      </c>
      <c r="B52" s="31" t="s">
        <v>63</v>
      </c>
      <c r="C52" s="29" t="s">
        <v>1</v>
      </c>
      <c r="D52" s="77">
        <v>304.91000000000003</v>
      </c>
      <c r="E52" s="45">
        <v>58000</v>
      </c>
      <c r="F52" s="71">
        <f t="shared" ref="F52:F58" si="3">+D52*E52</f>
        <v>17684780</v>
      </c>
    </row>
    <row r="53" spans="1:10" ht="26.25" x14ac:dyDescent="0.15">
      <c r="A53" s="22" t="s">
        <v>31</v>
      </c>
      <c r="B53" s="31" t="s">
        <v>75</v>
      </c>
      <c r="C53" s="29" t="s">
        <v>10</v>
      </c>
      <c r="D53" s="77">
        <v>28.7</v>
      </c>
      <c r="E53" s="45">
        <v>9500</v>
      </c>
      <c r="F53" s="71">
        <f t="shared" si="3"/>
        <v>272650</v>
      </c>
    </row>
    <row r="54" spans="1:10" ht="26.25" x14ac:dyDescent="0.15">
      <c r="A54" s="22" t="s">
        <v>31</v>
      </c>
      <c r="B54" s="31" t="s">
        <v>74</v>
      </c>
      <c r="C54" s="29" t="s">
        <v>10</v>
      </c>
      <c r="D54" s="77">
        <v>89.65</v>
      </c>
      <c r="E54" s="45">
        <v>22500</v>
      </c>
      <c r="F54" s="71">
        <f t="shared" si="3"/>
        <v>2017125.0000000002</v>
      </c>
    </row>
    <row r="55" spans="1:10" ht="33" customHeight="1" x14ac:dyDescent="0.15">
      <c r="A55" s="22" t="s">
        <v>60</v>
      </c>
      <c r="B55" s="31" t="s">
        <v>64</v>
      </c>
      <c r="C55" s="29" t="s">
        <v>1</v>
      </c>
      <c r="D55" s="77">
        <v>256.64</v>
      </c>
      <c r="E55" s="45">
        <v>35000</v>
      </c>
      <c r="F55" s="71">
        <f t="shared" si="3"/>
        <v>8982400</v>
      </c>
    </row>
    <row r="56" spans="1:10" s="33" customFormat="1" ht="18" customHeight="1" x14ac:dyDescent="0.15">
      <c r="A56" s="11" t="s">
        <v>65</v>
      </c>
      <c r="B56" s="31" t="s">
        <v>55</v>
      </c>
      <c r="C56" s="29" t="s">
        <v>10</v>
      </c>
      <c r="D56" s="77">
        <v>147.19999999999999</v>
      </c>
      <c r="E56" s="30">
        <v>3500</v>
      </c>
      <c r="F56" s="75">
        <f t="shared" si="3"/>
        <v>515199.99999999994</v>
      </c>
      <c r="H56" s="60"/>
    </row>
    <row r="57" spans="1:10" s="64" customFormat="1" ht="18" customHeight="1" x14ac:dyDescent="0.2">
      <c r="A57" s="11" t="s">
        <v>76</v>
      </c>
      <c r="B57" s="46" t="s">
        <v>77</v>
      </c>
      <c r="C57" s="29" t="s">
        <v>10</v>
      </c>
      <c r="D57" s="77">
        <v>29.15</v>
      </c>
      <c r="E57" s="30">
        <v>12500</v>
      </c>
      <c r="F57" s="75">
        <f t="shared" si="3"/>
        <v>364375</v>
      </c>
      <c r="G57" s="62"/>
      <c r="H57" s="63"/>
      <c r="I57" s="63"/>
      <c r="J57" s="63"/>
    </row>
    <row r="58" spans="1:10" s="33" customFormat="1" ht="18" customHeight="1" x14ac:dyDescent="0.15">
      <c r="A58" s="11" t="s">
        <v>73</v>
      </c>
      <c r="B58" s="28" t="s">
        <v>32</v>
      </c>
      <c r="C58" s="13" t="s">
        <v>10</v>
      </c>
      <c r="D58" s="36">
        <v>4.3</v>
      </c>
      <c r="E58" s="32">
        <v>18500</v>
      </c>
      <c r="F58" s="75">
        <f t="shared" si="3"/>
        <v>79550</v>
      </c>
      <c r="H58" s="60"/>
    </row>
    <row r="59" spans="1:10" ht="19.5" customHeight="1" x14ac:dyDescent="0.15">
      <c r="A59" s="87" t="s">
        <v>56</v>
      </c>
      <c r="B59" s="88"/>
      <c r="C59" s="88"/>
      <c r="D59" s="88"/>
      <c r="E59" s="89"/>
      <c r="F59" s="57">
        <f>SUM(F51:F58)</f>
        <v>42166580</v>
      </c>
    </row>
    <row r="60" spans="1:10" ht="15" customHeight="1" x14ac:dyDescent="0.15">
      <c r="A60" s="17"/>
      <c r="B60" s="18"/>
      <c r="C60" s="19"/>
      <c r="D60" s="20"/>
      <c r="E60" s="43"/>
      <c r="F60" s="74"/>
    </row>
    <row r="61" spans="1:10" ht="15" customHeight="1" x14ac:dyDescent="0.15">
      <c r="A61" s="90" t="s">
        <v>71</v>
      </c>
      <c r="B61" s="90"/>
      <c r="C61" s="19"/>
      <c r="D61" s="42"/>
      <c r="E61" s="43"/>
      <c r="F61" s="74"/>
    </row>
    <row r="62" spans="1:10" ht="15" customHeight="1" x14ac:dyDescent="0.15">
      <c r="A62" s="79"/>
      <c r="B62" s="79"/>
      <c r="C62" s="19"/>
      <c r="D62" s="42"/>
      <c r="E62" s="43"/>
      <c r="F62" s="74"/>
    </row>
    <row r="63" spans="1:10" s="6" customFormat="1" ht="18" customHeight="1" x14ac:dyDescent="0.15">
      <c r="A63" s="7" t="s">
        <v>19</v>
      </c>
      <c r="B63" s="7" t="s">
        <v>20</v>
      </c>
      <c r="C63" s="7" t="s">
        <v>12</v>
      </c>
      <c r="D63" s="7" t="s">
        <v>21</v>
      </c>
      <c r="E63" s="8" t="s">
        <v>23</v>
      </c>
      <c r="F63" s="66" t="s">
        <v>22</v>
      </c>
      <c r="H63" s="10"/>
    </row>
    <row r="64" spans="1:10" ht="33" customHeight="1" x14ac:dyDescent="0.15">
      <c r="A64" s="47" t="s">
        <v>11</v>
      </c>
      <c r="B64" s="31" t="s">
        <v>78</v>
      </c>
      <c r="C64" s="29" t="s">
        <v>12</v>
      </c>
      <c r="D64" s="48">
        <v>4</v>
      </c>
      <c r="E64" s="27">
        <v>550000</v>
      </c>
      <c r="F64" s="71">
        <f t="shared" ref="F64:F66" si="4">+D64*E64</f>
        <v>2200000</v>
      </c>
    </row>
    <row r="65" spans="1:8" ht="33" customHeight="1" x14ac:dyDescent="0.15">
      <c r="A65" s="47" t="s">
        <v>13</v>
      </c>
      <c r="B65" s="31" t="s">
        <v>79</v>
      </c>
      <c r="C65" s="29" t="s">
        <v>12</v>
      </c>
      <c r="D65" s="48">
        <v>8</v>
      </c>
      <c r="E65" s="27">
        <v>385000</v>
      </c>
      <c r="F65" s="71">
        <f t="shared" si="4"/>
        <v>3080000</v>
      </c>
    </row>
    <row r="66" spans="1:8" ht="33" customHeight="1" x14ac:dyDescent="0.15">
      <c r="A66" s="47" t="s">
        <v>33</v>
      </c>
      <c r="B66" s="31" t="s">
        <v>80</v>
      </c>
      <c r="C66" s="29" t="s">
        <v>12</v>
      </c>
      <c r="D66" s="48">
        <v>16</v>
      </c>
      <c r="E66" s="27">
        <v>350000</v>
      </c>
      <c r="F66" s="71">
        <f t="shared" si="4"/>
        <v>5600000</v>
      </c>
    </row>
    <row r="67" spans="1:8" ht="19.5" customHeight="1" x14ac:dyDescent="0.15">
      <c r="A67" s="87" t="s">
        <v>35</v>
      </c>
      <c r="B67" s="88"/>
      <c r="C67" s="88"/>
      <c r="D67" s="88"/>
      <c r="E67" s="89"/>
      <c r="F67" s="57">
        <f>SUM(F64:F66)</f>
        <v>10880000</v>
      </c>
    </row>
    <row r="68" spans="1:8" ht="15" customHeight="1" x14ac:dyDescent="0.15">
      <c r="A68" s="79"/>
      <c r="B68" s="79"/>
      <c r="C68" s="19"/>
      <c r="D68" s="42"/>
      <c r="E68" s="43"/>
      <c r="F68" s="74"/>
    </row>
    <row r="69" spans="1:8" ht="15" customHeight="1" x14ac:dyDescent="0.15">
      <c r="A69" s="90" t="s">
        <v>72</v>
      </c>
      <c r="B69" s="90"/>
      <c r="C69" s="19"/>
      <c r="D69" s="42"/>
      <c r="E69" s="43"/>
      <c r="F69" s="74"/>
    </row>
    <row r="70" spans="1:8" ht="15" customHeight="1" x14ac:dyDescent="0.15">
      <c r="A70" s="79"/>
      <c r="B70" s="79"/>
      <c r="C70" s="19"/>
      <c r="D70" s="42"/>
      <c r="E70" s="43"/>
      <c r="F70" s="74"/>
    </row>
    <row r="71" spans="1:8" s="6" customFormat="1" ht="18" customHeight="1" x14ac:dyDescent="0.15">
      <c r="A71" s="7" t="s">
        <v>19</v>
      </c>
      <c r="B71" s="7" t="s">
        <v>20</v>
      </c>
      <c r="C71" s="7" t="s">
        <v>12</v>
      </c>
      <c r="D71" s="7" t="s">
        <v>21</v>
      </c>
      <c r="E71" s="8" t="s">
        <v>23</v>
      </c>
      <c r="F71" s="66" t="s">
        <v>22</v>
      </c>
      <c r="H71" s="10"/>
    </row>
    <row r="72" spans="1:8" s="6" customFormat="1" ht="33.75" customHeight="1" x14ac:dyDescent="0.15">
      <c r="A72" s="47" t="s">
        <v>14</v>
      </c>
      <c r="B72" s="49" t="s">
        <v>57</v>
      </c>
      <c r="C72" s="29" t="s">
        <v>1</v>
      </c>
      <c r="D72" s="78">
        <v>261.5</v>
      </c>
      <c r="E72" s="44">
        <v>7500</v>
      </c>
      <c r="F72" s="73">
        <f t="shared" ref="F72:F75" si="5">D72*E72</f>
        <v>1961250</v>
      </c>
      <c r="H72" s="10"/>
    </row>
    <row r="73" spans="1:8" s="6" customFormat="1" ht="33.75" customHeight="1" x14ac:dyDescent="0.15">
      <c r="A73" s="47" t="s">
        <v>15</v>
      </c>
      <c r="B73" s="49" t="s">
        <v>58</v>
      </c>
      <c r="C73" s="29" t="s">
        <v>1</v>
      </c>
      <c r="D73" s="78">
        <v>509.5</v>
      </c>
      <c r="E73" s="44">
        <v>6500</v>
      </c>
      <c r="F73" s="73">
        <f t="shared" si="5"/>
        <v>3311750</v>
      </c>
      <c r="G73" s="59"/>
      <c r="H73" s="9"/>
    </row>
    <row r="74" spans="1:8" ht="49.5" customHeight="1" x14ac:dyDescent="0.15">
      <c r="A74" s="47" t="s">
        <v>18</v>
      </c>
      <c r="B74" s="28" t="s">
        <v>68</v>
      </c>
      <c r="C74" s="50" t="s">
        <v>1</v>
      </c>
      <c r="D74" s="78">
        <v>567</v>
      </c>
      <c r="E74" s="30">
        <v>9000</v>
      </c>
      <c r="F74" s="73">
        <f t="shared" si="5"/>
        <v>5103000</v>
      </c>
    </row>
    <row r="75" spans="1:8" ht="18" customHeight="1" x14ac:dyDescent="0.15">
      <c r="A75" s="47" t="s">
        <v>28</v>
      </c>
      <c r="B75" s="28" t="s">
        <v>81</v>
      </c>
      <c r="C75" s="50" t="s">
        <v>1</v>
      </c>
      <c r="D75" s="78">
        <v>19.2</v>
      </c>
      <c r="E75" s="30">
        <v>15000</v>
      </c>
      <c r="F75" s="73">
        <f t="shared" si="5"/>
        <v>288000</v>
      </c>
    </row>
    <row r="76" spans="1:8" ht="20.25" customHeight="1" x14ac:dyDescent="0.15">
      <c r="A76" s="87" t="s">
        <v>69</v>
      </c>
      <c r="B76" s="88"/>
      <c r="C76" s="88"/>
      <c r="D76" s="88"/>
      <c r="E76" s="89"/>
      <c r="F76" s="66">
        <f>SUM(F72:F75)</f>
        <v>10664000</v>
      </c>
    </row>
    <row r="77" spans="1:8" ht="15" customHeight="1" x14ac:dyDescent="0.15"/>
    <row r="78" spans="1:8" ht="15" customHeight="1" x14ac:dyDescent="0.15"/>
    <row r="79" spans="1:8" ht="19.5" x14ac:dyDescent="0.2">
      <c r="A79" s="86" t="s">
        <v>49</v>
      </c>
      <c r="B79" s="86"/>
      <c r="C79" s="86"/>
      <c r="D79" s="86"/>
      <c r="E79" s="86"/>
      <c r="F79" s="86"/>
    </row>
    <row r="80" spans="1:8" ht="14.25" customHeight="1" x14ac:dyDescent="0.15">
      <c r="A80" s="79"/>
      <c r="B80" s="79"/>
    </row>
    <row r="81" spans="1:8" ht="14.25" customHeight="1" x14ac:dyDescent="0.15">
      <c r="A81" s="79"/>
      <c r="B81" s="79"/>
    </row>
    <row r="82" spans="1:8" ht="18" customHeight="1" x14ac:dyDescent="0.15">
      <c r="A82" s="81" t="str">
        <f>+A5</f>
        <v>SERIE N° 1 : INSTALLATION</v>
      </c>
      <c r="B82" s="81"/>
      <c r="F82" s="65">
        <f>+F9</f>
        <v>1500000</v>
      </c>
    </row>
    <row r="83" spans="1:8" ht="18" customHeight="1" x14ac:dyDescent="0.15">
      <c r="A83" s="81" t="str">
        <f>+A11</f>
        <v>SERIE N° 2 : TERRASSEMENT</v>
      </c>
      <c r="B83" s="81"/>
      <c r="F83" s="65">
        <f>+F15</f>
        <v>279960</v>
      </c>
    </row>
    <row r="84" spans="1:8" ht="18" customHeight="1" x14ac:dyDescent="0.15">
      <c r="A84" s="81" t="str">
        <f>+A17</f>
        <v xml:space="preserve">SERIE N° 3 : BETONS ET MACONNERIES EN INFRASTRUCTURE </v>
      </c>
      <c r="B84" s="81"/>
      <c r="F84" s="65">
        <f>+F27</f>
        <v>33976655</v>
      </c>
    </row>
    <row r="85" spans="1:8" ht="18" customHeight="1" x14ac:dyDescent="0.15">
      <c r="A85" s="81" t="str">
        <f>+A29</f>
        <v>SERIE N° 4 : BETONS ET MACONNERIES EN SUPERSTRUCTURE</v>
      </c>
      <c r="B85" s="81"/>
      <c r="F85" s="65">
        <f>+F37</f>
        <v>53764410</v>
      </c>
    </row>
    <row r="86" spans="1:8" ht="18" customHeight="1" x14ac:dyDescent="0.15">
      <c r="A86" s="81" t="str">
        <f>+A41</f>
        <v>SERIE N° 5: ENDUIT ET CHAPE</v>
      </c>
      <c r="B86" s="81"/>
      <c r="F86" s="65">
        <f>+F46</f>
        <v>9867325</v>
      </c>
    </row>
    <row r="87" spans="1:8" ht="18" customHeight="1" x14ac:dyDescent="0.15">
      <c r="A87" s="81" t="str">
        <f>+A48</f>
        <v xml:space="preserve">SERIE N° 6: CHARPENTE - COUVERTURE - PLAFONNAGE </v>
      </c>
      <c r="B87" s="81"/>
      <c r="F87" s="65">
        <f>+F59</f>
        <v>42166580</v>
      </c>
    </row>
    <row r="88" spans="1:8" ht="18" customHeight="1" x14ac:dyDescent="0.15">
      <c r="A88" s="81" t="str">
        <f>+A61</f>
        <v>SERIE N° 7: MENUISERIE BOIS</v>
      </c>
      <c r="B88" s="81"/>
      <c r="F88" s="65">
        <f>+F67</f>
        <v>10880000</v>
      </c>
    </row>
    <row r="89" spans="1:8" ht="18" customHeight="1" x14ac:dyDescent="0.15">
      <c r="A89" s="81" t="str">
        <f>+A69</f>
        <v xml:space="preserve">SERIE N° 8: PEINTURE </v>
      </c>
      <c r="B89" s="81"/>
      <c r="F89" s="65">
        <f>+F76</f>
        <v>10664000</v>
      </c>
    </row>
    <row r="90" spans="1:8" x14ac:dyDescent="0.15">
      <c r="F90" s="58"/>
    </row>
    <row r="91" spans="1:8" s="82" customFormat="1" ht="21" customHeight="1" x14ac:dyDescent="0.15">
      <c r="A91" s="91" t="s">
        <v>24</v>
      </c>
      <c r="B91" s="92"/>
      <c r="C91" s="92"/>
      <c r="D91" s="92"/>
      <c r="E91" s="93"/>
      <c r="F91" s="57">
        <f>SUM(F82:F90)</f>
        <v>163098930</v>
      </c>
      <c r="H91" s="83"/>
    </row>
    <row r="92" spans="1:8" x14ac:dyDescent="0.15">
      <c r="F92" s="58"/>
    </row>
    <row r="93" spans="1:8" s="2" customFormat="1" ht="45" customHeight="1" x14ac:dyDescent="0.15">
      <c r="A93" s="84" t="s">
        <v>90</v>
      </c>
      <c r="B93" s="85"/>
      <c r="C93" s="85"/>
      <c r="D93" s="85"/>
      <c r="E93" s="85"/>
      <c r="F93" s="85"/>
      <c r="H93" s="4"/>
    </row>
    <row r="94" spans="1:8" s="2" customFormat="1" x14ac:dyDescent="0.15">
      <c r="A94" s="6"/>
      <c r="B94" s="3"/>
      <c r="C94" s="6"/>
      <c r="D94" s="6"/>
      <c r="F94" s="58"/>
      <c r="H94" s="4"/>
    </row>
    <row r="95" spans="1:8" s="2" customFormat="1" x14ac:dyDescent="0.15">
      <c r="A95" s="6"/>
      <c r="B95" s="3"/>
      <c r="C95" s="6"/>
      <c r="D95" s="6"/>
      <c r="F95" s="58"/>
      <c r="H95" s="4"/>
    </row>
    <row r="96" spans="1:8" s="2" customFormat="1" x14ac:dyDescent="0.15">
      <c r="A96" s="6"/>
      <c r="B96" s="3"/>
      <c r="C96" s="6"/>
      <c r="D96" s="6"/>
      <c r="F96" s="58"/>
      <c r="H96" s="4"/>
    </row>
    <row r="97" spans="1:8" s="2" customFormat="1" x14ac:dyDescent="0.15">
      <c r="A97" s="6"/>
      <c r="B97" s="3"/>
      <c r="C97" s="6"/>
      <c r="D97" s="6"/>
      <c r="F97" s="58"/>
      <c r="H97" s="4"/>
    </row>
    <row r="98" spans="1:8" s="2" customFormat="1" x14ac:dyDescent="0.15">
      <c r="A98" s="6"/>
      <c r="B98" s="3"/>
      <c r="C98" s="6"/>
      <c r="D98" s="6"/>
      <c r="F98" s="65"/>
      <c r="H98" s="4"/>
    </row>
  </sheetData>
  <mergeCells count="21">
    <mergeCell ref="A41:B41"/>
    <mergeCell ref="A1:F1"/>
    <mergeCell ref="A2:F2"/>
    <mergeCell ref="A5:B5"/>
    <mergeCell ref="A9:E9"/>
    <mergeCell ref="A11:B11"/>
    <mergeCell ref="A15:E15"/>
    <mergeCell ref="A17:D17"/>
    <mergeCell ref="A27:E27"/>
    <mergeCell ref="A29:D29"/>
    <mergeCell ref="A37:E37"/>
    <mergeCell ref="A93:F93"/>
    <mergeCell ref="A79:F79"/>
    <mergeCell ref="A76:E76"/>
    <mergeCell ref="A46:E46"/>
    <mergeCell ref="A48:B48"/>
    <mergeCell ref="A59:E59"/>
    <mergeCell ref="A61:B61"/>
    <mergeCell ref="A67:E67"/>
    <mergeCell ref="A69:B69"/>
    <mergeCell ref="A91:E91"/>
  </mergeCells>
  <pageMargins left="0.59055118110236227" right="0.23622047244094491" top="0.31496062992125984" bottom="0.55118110236220474" header="0.31496062992125984" footer="0.31496062992125984"/>
  <pageSetup paperSize="9" scale="9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Mamy</cp:lastModifiedBy>
  <cp:lastPrinted>2018-12-04T11:05:56Z</cp:lastPrinted>
  <dcterms:created xsi:type="dcterms:W3CDTF">1996-10-21T11:03:58Z</dcterms:created>
  <dcterms:modified xsi:type="dcterms:W3CDTF">2018-12-23T09:15:08Z</dcterms:modified>
</cp:coreProperties>
</file>