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5CA91FB3-5FB4-FA42-A054-17F3A6206802}" xr6:coauthVersionLast="46" xr6:coauthVersionMax="46" xr10:uidLastSave="{00000000-0000-0000-0000-000000000000}"/>
  <bookViews>
    <workbookView xWindow="0" yWindow="0" windowWidth="28800" windowHeight="18000" activeTab="1" xr2:uid="{00000000-000D-0000-FFFF-FFFF00000000}"/>
  </bookViews>
  <sheets>
    <sheet name="备注" sheetId="4" r:id="rId1"/>
    <sheet name="业绩提成金额" sheetId="1" r:id="rId2"/>
    <sheet name="业绩提成BP" sheetId="3" r:id="rId3"/>
    <sheet name="随机情景下业绩提成BP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" i="1" l="1"/>
  <c r="AG11" i="1"/>
  <c r="AG10" i="1"/>
  <c r="AG9" i="1"/>
  <c r="AG8" i="1"/>
  <c r="AG7" i="1"/>
  <c r="AG6" i="1"/>
  <c r="AG5" i="1"/>
  <c r="AG4" i="1"/>
  <c r="AG3" i="1"/>
  <c r="AG2" i="1"/>
  <c r="Y12" i="1"/>
  <c r="Y11" i="1"/>
  <c r="Y10" i="1"/>
  <c r="Y9" i="1"/>
  <c r="Y8" i="1"/>
  <c r="Y7" i="1"/>
  <c r="Y6" i="1"/>
  <c r="Y5" i="1"/>
  <c r="Y4" i="1"/>
  <c r="Y3" i="1"/>
  <c r="Y2" i="1"/>
  <c r="Q12" i="1"/>
  <c r="Q11" i="1"/>
  <c r="Q10" i="1"/>
  <c r="Q9" i="1"/>
  <c r="Q8" i="1"/>
  <c r="Q7" i="1"/>
  <c r="Q6" i="1"/>
  <c r="Q5" i="1"/>
  <c r="Q4" i="1"/>
  <c r="Q3" i="1"/>
  <c r="Q2" i="1"/>
  <c r="Q15" i="1" s="1"/>
  <c r="AF4" i="1"/>
  <c r="AE5" i="1"/>
  <c r="W5" i="1"/>
  <c r="X4" i="1"/>
  <c r="W4" i="1"/>
  <c r="P6" i="1"/>
  <c r="O6" i="1"/>
  <c r="G8" i="1"/>
  <c r="H9" i="1"/>
  <c r="I6" i="1"/>
  <c r="AG132" i="1"/>
  <c r="AG131" i="1"/>
  <c r="AG136" i="1" s="1"/>
  <c r="AG130" i="1"/>
  <c r="AG129" i="1"/>
  <c r="AG128" i="1"/>
  <c r="Y132" i="1"/>
  <c r="Y131" i="1"/>
  <c r="Y134" i="1" s="1"/>
  <c r="Y130" i="1"/>
  <c r="Y129" i="1"/>
  <c r="Y128" i="1"/>
  <c r="Q132" i="1"/>
  <c r="Q131" i="1"/>
  <c r="Q130" i="1"/>
  <c r="Q129" i="1"/>
  <c r="Q128" i="1"/>
  <c r="I132" i="1"/>
  <c r="I131" i="1"/>
  <c r="I130" i="1"/>
  <c r="I129" i="1"/>
  <c r="I128" i="1"/>
  <c r="AG105" i="1"/>
  <c r="AG104" i="1"/>
  <c r="AG103" i="1"/>
  <c r="AG102" i="1"/>
  <c r="AG101" i="1"/>
  <c r="AG100" i="1"/>
  <c r="AG99" i="1"/>
  <c r="AG98" i="1"/>
  <c r="Y105" i="1"/>
  <c r="Y104" i="1"/>
  <c r="Y103" i="1"/>
  <c r="Y102" i="1"/>
  <c r="Y101" i="1"/>
  <c r="Y100" i="1"/>
  <c r="Y99" i="1"/>
  <c r="Y98" i="1"/>
  <c r="Q105" i="1"/>
  <c r="Q104" i="1"/>
  <c r="Q103" i="1"/>
  <c r="Q102" i="1"/>
  <c r="Q101" i="1"/>
  <c r="Q100" i="1"/>
  <c r="Q99" i="1"/>
  <c r="Q98" i="1"/>
  <c r="I105" i="1"/>
  <c r="I104" i="1"/>
  <c r="I103" i="1"/>
  <c r="I102" i="1"/>
  <c r="I101" i="1"/>
  <c r="I100" i="1"/>
  <c r="I99" i="1"/>
  <c r="I98" i="1"/>
  <c r="I109" i="1" s="1"/>
  <c r="AG83" i="1"/>
  <c r="AG82" i="1"/>
  <c r="AG81" i="1"/>
  <c r="AG80" i="1"/>
  <c r="AG79" i="1"/>
  <c r="AG78" i="1"/>
  <c r="AG77" i="1"/>
  <c r="AG76" i="1"/>
  <c r="AG75" i="1"/>
  <c r="AG74" i="1"/>
  <c r="AG73" i="1"/>
  <c r="Y83" i="1"/>
  <c r="Y82" i="1"/>
  <c r="Y81" i="1"/>
  <c r="Y80" i="1"/>
  <c r="Y79" i="1"/>
  <c r="Y78" i="1"/>
  <c r="Y77" i="1"/>
  <c r="Y76" i="1"/>
  <c r="Y75" i="1"/>
  <c r="Y74" i="1"/>
  <c r="Y73" i="1"/>
  <c r="Q83" i="1"/>
  <c r="Q82" i="1"/>
  <c r="Q81" i="1"/>
  <c r="Q80" i="1"/>
  <c r="Q79" i="1"/>
  <c r="Q78" i="1"/>
  <c r="Q77" i="1"/>
  <c r="Q76" i="1"/>
  <c r="Q75" i="1"/>
  <c r="Q74" i="1"/>
  <c r="Q73" i="1"/>
  <c r="I83" i="1"/>
  <c r="I82" i="1"/>
  <c r="I81" i="1"/>
  <c r="I80" i="1"/>
  <c r="I79" i="1"/>
  <c r="I78" i="1"/>
  <c r="I77" i="1"/>
  <c r="I76" i="1"/>
  <c r="I75" i="1"/>
  <c r="I74" i="1"/>
  <c r="I73" i="1"/>
  <c r="AG60" i="1"/>
  <c r="AG59" i="1"/>
  <c r="AG58" i="1"/>
  <c r="AG57" i="1"/>
  <c r="AG56" i="1"/>
  <c r="AG64" i="1" s="1"/>
  <c r="Y60" i="1"/>
  <c r="Y59" i="1"/>
  <c r="Y58" i="1"/>
  <c r="Y57" i="1"/>
  <c r="Y56" i="1"/>
  <c r="Q60" i="1"/>
  <c r="Q59" i="1"/>
  <c r="Q58" i="1"/>
  <c r="Q57" i="1"/>
  <c r="Q56" i="1"/>
  <c r="Q63" i="1" s="1"/>
  <c r="I60" i="1"/>
  <c r="I59" i="1"/>
  <c r="I58" i="1"/>
  <c r="I57" i="1"/>
  <c r="I56" i="1"/>
  <c r="I63" i="1" s="1"/>
  <c r="AG34" i="1"/>
  <c r="AG33" i="1"/>
  <c r="AG32" i="1"/>
  <c r="AG31" i="1"/>
  <c r="AG30" i="1"/>
  <c r="AG29" i="1"/>
  <c r="AG28" i="1"/>
  <c r="AG27" i="1"/>
  <c r="Y34" i="1"/>
  <c r="Y33" i="1"/>
  <c r="Y32" i="1"/>
  <c r="Y31" i="1"/>
  <c r="Y30" i="1"/>
  <c r="Y29" i="1"/>
  <c r="Y28" i="1"/>
  <c r="Y27" i="1"/>
  <c r="Q34" i="1"/>
  <c r="Q33" i="1"/>
  <c r="Q32" i="1"/>
  <c r="Q31" i="1"/>
  <c r="Q30" i="1"/>
  <c r="Q29" i="1"/>
  <c r="Q28" i="1"/>
  <c r="Q27" i="1"/>
  <c r="I33" i="1"/>
  <c r="I34" i="1"/>
  <c r="I32" i="1"/>
  <c r="I31" i="1"/>
  <c r="I30" i="1"/>
  <c r="I29" i="1"/>
  <c r="I28" i="1"/>
  <c r="I27" i="1"/>
  <c r="I2" i="1"/>
  <c r="I3" i="1"/>
  <c r="I4" i="1"/>
  <c r="I14" i="1" s="1"/>
  <c r="I5" i="1"/>
  <c r="I7" i="1"/>
  <c r="I8" i="1"/>
  <c r="I9" i="1"/>
  <c r="I10" i="1"/>
  <c r="I11" i="1"/>
  <c r="I12" i="1"/>
  <c r="AF132" i="1"/>
  <c r="AE132" i="1"/>
  <c r="AF131" i="1"/>
  <c r="AE131" i="1"/>
  <c r="AF130" i="1"/>
  <c r="AE130" i="1"/>
  <c r="AF129" i="1"/>
  <c r="AE129" i="1"/>
  <c r="AF128" i="1"/>
  <c r="AE128" i="1"/>
  <c r="AF105" i="1"/>
  <c r="AE105" i="1"/>
  <c r="AF104" i="1"/>
  <c r="AE104" i="1"/>
  <c r="AF103" i="1"/>
  <c r="AE103" i="1"/>
  <c r="AF102" i="1"/>
  <c r="AE102" i="1"/>
  <c r="AF101" i="1"/>
  <c r="AE101" i="1"/>
  <c r="AF100" i="1"/>
  <c r="AE100" i="1"/>
  <c r="AF99" i="1"/>
  <c r="AE99" i="1"/>
  <c r="AF98" i="1"/>
  <c r="AE98" i="1"/>
  <c r="AF83" i="1"/>
  <c r="AE83" i="1"/>
  <c r="AF82" i="1"/>
  <c r="AE82" i="1"/>
  <c r="AF81" i="1"/>
  <c r="AE81" i="1"/>
  <c r="AF80" i="1"/>
  <c r="AE80" i="1"/>
  <c r="AF79" i="1"/>
  <c r="AE79" i="1"/>
  <c r="AF78" i="1"/>
  <c r="AE78" i="1"/>
  <c r="AF77" i="1"/>
  <c r="AE77" i="1"/>
  <c r="AF76" i="1"/>
  <c r="AE76" i="1"/>
  <c r="AF75" i="1"/>
  <c r="AE75" i="1"/>
  <c r="AF74" i="1"/>
  <c r="AE74" i="1"/>
  <c r="AF73" i="1"/>
  <c r="AE73" i="1"/>
  <c r="AF60" i="1"/>
  <c r="AE60" i="1"/>
  <c r="AF59" i="1"/>
  <c r="AE59" i="1"/>
  <c r="AF58" i="1"/>
  <c r="AE58" i="1"/>
  <c r="AF57" i="1"/>
  <c r="AE57" i="1"/>
  <c r="AF56" i="1"/>
  <c r="AE56" i="1"/>
  <c r="AF34" i="1"/>
  <c r="AE34" i="1"/>
  <c r="AF33" i="1"/>
  <c r="AE33" i="1"/>
  <c r="AF32" i="1"/>
  <c r="AE32" i="1"/>
  <c r="AF31" i="1"/>
  <c r="AE31" i="1"/>
  <c r="AF30" i="1"/>
  <c r="AE30" i="1"/>
  <c r="AF29" i="1"/>
  <c r="AE29" i="1"/>
  <c r="AF28" i="1"/>
  <c r="AE28" i="1"/>
  <c r="AF27" i="1"/>
  <c r="AE27" i="1"/>
  <c r="AF12" i="1"/>
  <c r="AE12" i="1"/>
  <c r="AF11" i="1"/>
  <c r="AE11" i="1"/>
  <c r="AF10" i="1"/>
  <c r="AE10" i="1"/>
  <c r="AF9" i="1"/>
  <c r="AE9" i="1"/>
  <c r="AF8" i="1"/>
  <c r="AE8" i="1"/>
  <c r="AF7" i="1"/>
  <c r="AE7" i="1"/>
  <c r="AF6" i="1"/>
  <c r="AE6" i="1"/>
  <c r="AF5" i="1"/>
  <c r="AE4" i="1"/>
  <c r="AF3" i="1"/>
  <c r="AE3" i="1"/>
  <c r="AF2" i="1"/>
  <c r="AE2" i="1"/>
  <c r="P4" i="1"/>
  <c r="O4" i="1"/>
  <c r="Q136" i="1" l="1"/>
  <c r="Y63" i="1"/>
  <c r="I16" i="1"/>
  <c r="I36" i="1"/>
  <c r="I88" i="1"/>
  <c r="I64" i="1"/>
  <c r="Y39" i="1"/>
  <c r="I65" i="1"/>
  <c r="I136" i="1"/>
  <c r="I17" i="1"/>
  <c r="Y107" i="1"/>
  <c r="AG110" i="1"/>
  <c r="AG17" i="1"/>
  <c r="Y85" i="1"/>
  <c r="I107" i="1"/>
  <c r="I37" i="1"/>
  <c r="I38" i="1"/>
  <c r="I87" i="1"/>
  <c r="Y16" i="1"/>
  <c r="Q65" i="1"/>
  <c r="Q88" i="1"/>
  <c r="Q110" i="1"/>
  <c r="I39" i="1"/>
  <c r="I135" i="1"/>
  <c r="Q135" i="1"/>
  <c r="Y137" i="1"/>
  <c r="AG135" i="1"/>
  <c r="Q16" i="1"/>
  <c r="AG62" i="1"/>
  <c r="I62" i="1"/>
  <c r="I85" i="1"/>
  <c r="Q109" i="1"/>
  <c r="Y110" i="1"/>
  <c r="I134" i="1"/>
  <c r="Q134" i="1"/>
  <c r="AG137" i="1"/>
  <c r="Y17" i="1"/>
  <c r="I15" i="1"/>
  <c r="Y62" i="1"/>
  <c r="AG36" i="1"/>
  <c r="I108" i="1"/>
  <c r="Q38" i="1"/>
  <c r="Q36" i="1"/>
  <c r="AG88" i="1"/>
  <c r="Q14" i="1"/>
  <c r="AG14" i="1"/>
  <c r="AG16" i="1"/>
  <c r="AG15" i="1"/>
  <c r="Y14" i="1"/>
  <c r="Y15" i="1"/>
  <c r="Q17" i="1"/>
  <c r="AG134" i="1"/>
  <c r="Y135" i="1"/>
  <c r="Y136" i="1"/>
  <c r="Q137" i="1"/>
  <c r="I137" i="1"/>
  <c r="AG107" i="1"/>
  <c r="AG108" i="1"/>
  <c r="AG109" i="1"/>
  <c r="Y108" i="1"/>
  <c r="Y109" i="1"/>
  <c r="Q107" i="1"/>
  <c r="Q108" i="1"/>
  <c r="I110" i="1"/>
  <c r="AG85" i="1"/>
  <c r="AG86" i="1"/>
  <c r="AG87" i="1"/>
  <c r="Y87" i="1"/>
  <c r="Y86" i="1"/>
  <c r="Y88" i="1"/>
  <c r="Q85" i="1"/>
  <c r="Q86" i="1"/>
  <c r="Q87" i="1"/>
  <c r="I86" i="1"/>
  <c r="AG65" i="1"/>
  <c r="AG63" i="1"/>
  <c r="Y65" i="1"/>
  <c r="Y64" i="1"/>
  <c r="Q62" i="1"/>
  <c r="Q64" i="1"/>
  <c r="AG37" i="1"/>
  <c r="AG38" i="1"/>
  <c r="AG39" i="1"/>
  <c r="Y36" i="1"/>
  <c r="Y37" i="1"/>
  <c r="Y38" i="1"/>
  <c r="Q39" i="1"/>
  <c r="Q37" i="1"/>
  <c r="X132" i="1"/>
  <c r="W132" i="1"/>
  <c r="X131" i="1"/>
  <c r="W131" i="1"/>
  <c r="X130" i="1"/>
  <c r="W130" i="1"/>
  <c r="X129" i="1"/>
  <c r="W129" i="1"/>
  <c r="X128" i="1"/>
  <c r="W128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P132" i="1"/>
  <c r="O132" i="1"/>
  <c r="P131" i="1"/>
  <c r="O131" i="1"/>
  <c r="P130" i="1"/>
  <c r="O130" i="1"/>
  <c r="P129" i="1"/>
  <c r="O129" i="1"/>
  <c r="P128" i="1"/>
  <c r="O128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H132" i="1"/>
  <c r="G132" i="1"/>
  <c r="H131" i="1"/>
  <c r="G131" i="1"/>
  <c r="H130" i="1"/>
  <c r="G130" i="1"/>
  <c r="H129" i="1"/>
  <c r="G129" i="1"/>
  <c r="H128" i="1"/>
  <c r="G128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X60" i="1"/>
  <c r="W60" i="1"/>
  <c r="X59" i="1"/>
  <c r="W59" i="1"/>
  <c r="X58" i="1"/>
  <c r="W58" i="1"/>
  <c r="X57" i="1"/>
  <c r="W57" i="1"/>
  <c r="X56" i="1"/>
  <c r="W56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X3" i="1"/>
  <c r="W3" i="1"/>
  <c r="X2" i="1"/>
  <c r="W2" i="1"/>
  <c r="P60" i="1"/>
  <c r="O60" i="1"/>
  <c r="P59" i="1"/>
  <c r="O59" i="1"/>
  <c r="P58" i="1"/>
  <c r="O58" i="1"/>
  <c r="P57" i="1"/>
  <c r="O57" i="1"/>
  <c r="P56" i="1"/>
  <c r="O56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12" i="1"/>
  <c r="O12" i="1"/>
  <c r="P11" i="1"/>
  <c r="O11" i="1"/>
  <c r="P10" i="1"/>
  <c r="O10" i="1"/>
  <c r="P9" i="1"/>
  <c r="O9" i="1"/>
  <c r="P8" i="1"/>
  <c r="O8" i="1"/>
  <c r="P7" i="1"/>
  <c r="O7" i="1"/>
  <c r="P5" i="1"/>
  <c r="O5" i="1"/>
  <c r="P3" i="1"/>
  <c r="O3" i="1"/>
  <c r="P2" i="1"/>
  <c r="O2" i="1"/>
  <c r="G60" i="1"/>
  <c r="H60" i="1"/>
  <c r="H59" i="1"/>
  <c r="G59" i="1"/>
  <c r="H58" i="1"/>
  <c r="G58" i="1"/>
  <c r="H57" i="1"/>
  <c r="G57" i="1"/>
  <c r="H56" i="1"/>
  <c r="G56" i="1"/>
  <c r="G33" i="1"/>
  <c r="H33" i="1"/>
  <c r="G34" i="1"/>
  <c r="H34" i="1"/>
  <c r="H32" i="1"/>
  <c r="G32" i="1"/>
  <c r="H31" i="1"/>
  <c r="G31" i="1"/>
  <c r="H30" i="1"/>
  <c r="G30" i="1"/>
  <c r="H29" i="1"/>
  <c r="G29" i="1"/>
  <c r="H28" i="1"/>
  <c r="G28" i="1"/>
  <c r="H27" i="1"/>
  <c r="G27" i="1"/>
  <c r="G3" i="1"/>
  <c r="H3" i="1"/>
  <c r="G4" i="1"/>
  <c r="H4" i="1"/>
  <c r="G5" i="1"/>
  <c r="H5" i="1"/>
  <c r="G6" i="1"/>
  <c r="H6" i="1"/>
  <c r="G7" i="1"/>
  <c r="H7" i="1"/>
  <c r="H8" i="1"/>
  <c r="G9" i="1"/>
  <c r="G10" i="1"/>
  <c r="H10" i="1"/>
  <c r="G11" i="1"/>
  <c r="H11" i="1"/>
  <c r="G12" i="1"/>
  <c r="H12" i="1"/>
  <c r="H2" i="1"/>
  <c r="G2" i="1"/>
</calcChain>
</file>

<file path=xl/sharedStrings.xml><?xml version="1.0" encoding="utf-8"?>
<sst xmlns="http://schemas.openxmlformats.org/spreadsheetml/2006/main" count="272" uniqueCount="52">
  <si>
    <t>161005激励1</t>
  </si>
  <si>
    <t>161005激励2</t>
  </si>
  <si>
    <t>161005资金</t>
  </si>
  <si>
    <t>340006激励1</t>
  </si>
  <si>
    <t>340006激励2</t>
  </si>
  <si>
    <t>340006资金</t>
  </si>
  <si>
    <t>163402激励1</t>
  </si>
  <si>
    <t>163402激励2</t>
  </si>
  <si>
    <t>163402资金</t>
  </si>
  <si>
    <t>519005激励1</t>
  </si>
  <si>
    <t>519005激励2</t>
  </si>
  <si>
    <t>519005资金</t>
  </si>
  <si>
    <t>161005激励1年化利率</t>
  </si>
  <si>
    <t>161005激励2年化利率</t>
  </si>
  <si>
    <t>340006激励1年化利率</t>
  </si>
  <si>
    <t>340006激励2年化利率</t>
  </si>
  <si>
    <t>163402激励1年化利率</t>
  </si>
  <si>
    <t>163402激励2年化利率</t>
  </si>
  <si>
    <t>519005激励1年化利率</t>
  </si>
  <si>
    <t>519005激励2年化利率</t>
  </si>
  <si>
    <t>滚动1个三年</t>
    <phoneticPr fontId="2" type="noConversion"/>
  </si>
  <si>
    <t>滚动2个三年</t>
    <phoneticPr fontId="2" type="noConversion"/>
  </si>
  <si>
    <t># 每三年期初为基准，每季度节点的超额收益率大于等于上一季度节点的超额收益率，且上一季金额少于30亿，加5亿金额(结束时点不加)</t>
  </si>
  <si>
    <t># 每季度超额收益率小于上一季度超额收益率，且上一季金额大于10亿，减5亿金额(结束时点不减)</t>
  </si>
  <si>
    <t># 其他情况下，不加不减</t>
  </si>
  <si>
    <t>#滚动1个三年 资金占用算三年的资金占用，滚动2个三年算六年的资金占用</t>
    <phoneticPr fontId="2" type="noConversion"/>
  </si>
  <si>
    <t># 期初10亿金额一直持续到期末，滚动2个三年第二个三年期初是第一个三年末仓位</t>
    <phoneticPr fontId="2" type="noConversion"/>
  </si>
  <si>
    <t>现在起点</t>
    <phoneticPr fontId="2" type="noConversion"/>
  </si>
  <si>
    <t>2006.10.9</t>
    <phoneticPr fontId="2" type="noConversion"/>
  </si>
  <si>
    <t>161005超额收益率</t>
  </si>
  <si>
    <t>340006超额收益率</t>
  </si>
  <si>
    <t>163402超额收益率</t>
  </si>
  <si>
    <t>519005超额收益率</t>
  </si>
  <si>
    <t>滚动3个三年</t>
    <phoneticPr fontId="2" type="noConversion"/>
  </si>
  <si>
    <t>161005超额收益</t>
  </si>
  <si>
    <t>340006超额收益</t>
  </si>
  <si>
    <t>163402超额收益</t>
  </si>
  <si>
    <t>519005超额收益</t>
  </si>
  <si>
    <t>每只基金分别随机滚动1个三年</t>
    <phoneticPr fontId="2" type="noConversion"/>
  </si>
  <si>
    <t>每只基金分别随机滚动2个三年</t>
    <phoneticPr fontId="2" type="noConversion"/>
  </si>
  <si>
    <t>每只基金分别随机滚动3个三年</t>
    <phoneticPr fontId="2" type="noConversion"/>
  </si>
  <si>
    <t>随机方法</t>
    <phoneticPr fontId="2" type="noConversion"/>
  </si>
  <si>
    <t>每只基金每季度仓位调整金额都是随机的</t>
    <phoneticPr fontId="2" type="noConversion"/>
  </si>
  <si>
    <t>如果仓位大于30亿，随机加（-5，0）</t>
    <phoneticPr fontId="2" type="noConversion"/>
  </si>
  <si>
    <t>如果仓位在10-30亿之间，随机加（-5，5）</t>
    <phoneticPr fontId="2" type="noConversion"/>
  </si>
  <si>
    <t>如果仓位小于10亿，随机加（0，5）</t>
    <phoneticPr fontId="2" type="noConversion"/>
  </si>
  <si>
    <t>激励1/超额</t>
    <phoneticPr fontId="2" type="noConversion"/>
  </si>
  <si>
    <t>激励2/超额</t>
    <phoneticPr fontId="2" type="noConversion"/>
  </si>
  <si>
    <t>激励1-激励2</t>
    <phoneticPr fontId="2" type="noConversion"/>
  </si>
  <si>
    <t>&gt;0</t>
    <phoneticPr fontId="2" type="noConversion"/>
  </si>
  <si>
    <t>&lt;0</t>
    <phoneticPr fontId="2" type="noConversion"/>
  </si>
  <si>
    <t>激励1/超额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</si>
</sst>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%"/>
    <numFmt numFmtId="166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164" fontId="0" fillId="0" borderId="0" xfId="1" applyFont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/>
    <xf numFmtId="0" fontId="4" fillId="2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/>
    <xf numFmtId="165" fontId="0" fillId="0" borderId="0" xfId="2" applyNumberFormat="1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业绩提成金额!$G$1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业绩提成金额!$G$2:$G$12</c:f>
              <c:numCache>
                <c:formatCode>0.0%</c:formatCode>
                <c:ptCount val="11"/>
                <c:pt idx="0">
                  <c:v>0</c:v>
                </c:pt>
                <c:pt idx="1">
                  <c:v>5.3876723765486738E-2</c:v>
                </c:pt>
                <c:pt idx="2">
                  <c:v>6.580606026076749E-2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5.8643020145406809E-2</c:v>
                </c:pt>
                <c:pt idx="7">
                  <c:v>9.9999999999999992E-2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A-4B32-98B0-BE5B1968FE17}"/>
            </c:ext>
          </c:extLst>
        </c:ser>
        <c:ser>
          <c:idx val="1"/>
          <c:order val="1"/>
          <c:tx>
            <c:strRef>
              <c:f>业绩提成金额!$H$1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业绩提成金额!$H$2:$H$12</c:f>
              <c:numCache>
                <c:formatCode>0.0%</c:formatCode>
                <c:ptCount val="11"/>
                <c:pt idx="0">
                  <c:v>0</c:v>
                </c:pt>
                <c:pt idx="1">
                  <c:v>5.3876723765486738E-2</c:v>
                </c:pt>
                <c:pt idx="2">
                  <c:v>6.580606026076749E-2</c:v>
                </c:pt>
                <c:pt idx="3">
                  <c:v>9.925381141050206E-2</c:v>
                </c:pt>
                <c:pt idx="4">
                  <c:v>7.4876284968803927E-2</c:v>
                </c:pt>
                <c:pt idx="5">
                  <c:v>0.21724474651480055</c:v>
                </c:pt>
                <c:pt idx="6">
                  <c:v>5.8643020145406809E-2</c:v>
                </c:pt>
                <c:pt idx="7">
                  <c:v>0.10461363438192763</c:v>
                </c:pt>
                <c:pt idx="8">
                  <c:v>0.1134070132671149</c:v>
                </c:pt>
                <c:pt idx="9">
                  <c:v>0</c:v>
                </c:pt>
                <c:pt idx="10">
                  <c:v>9.6660144291385669E-2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A-4B32-98B0-BE5B1968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392"/>
        <c:axId val="40281968"/>
      </c:lineChart>
      <c:catAx>
        <c:axId val="402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1968"/>
        <c:crosses val="autoZero"/>
        <c:auto val="1"/>
        <c:lblAlgn val="ctr"/>
        <c:lblOffset val="100"/>
        <c:noMultiLvlLbl val="0"/>
      </c:catAx>
      <c:valAx>
        <c:axId val="402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业绩提成金额!$O$55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业绩提成金额!$B$56:$B$60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业绩提成金额!$O$56:$O$60</c:f>
              <c:numCache>
                <c:formatCode>0.0%</c:formatCode>
                <c:ptCount val="5"/>
                <c:pt idx="0">
                  <c:v>6.6473473851235559E-2</c:v>
                </c:pt>
                <c:pt idx="1">
                  <c:v>9.9426977763573607E-2</c:v>
                </c:pt>
                <c:pt idx="2">
                  <c:v>0.10060955877420785</c:v>
                </c:pt>
                <c:pt idx="3">
                  <c:v>0.10499794217654636</c:v>
                </c:pt>
                <c:pt idx="4">
                  <c:v>0.14844325900709199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7-4CB9-88F8-C018897D7EE3}"/>
            </c:ext>
          </c:extLst>
        </c:ser>
        <c:ser>
          <c:idx val="1"/>
          <c:order val="1"/>
          <c:tx>
            <c:strRef>
              <c:f>业绩提成金额!$P$55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业绩提成金额!$B$56:$B$60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业绩提成金额!$P$56:$P$60</c:f>
              <c:numCache>
                <c:formatCode>0.0%</c:formatCode>
                <c:ptCount val="5"/>
                <c:pt idx="0">
                  <c:v>6.2064065792303058E-2</c:v>
                </c:pt>
                <c:pt idx="1">
                  <c:v>9.9426977763573607E-2</c:v>
                </c:pt>
                <c:pt idx="2">
                  <c:v>4.682197685947969E-2</c:v>
                </c:pt>
                <c:pt idx="3">
                  <c:v>0.11865103270213474</c:v>
                </c:pt>
                <c:pt idx="4">
                  <c:v>0.15454557931460697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7-4CB9-88F8-C018897D7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5312"/>
        <c:axId val="40276560"/>
      </c:lineChart>
      <c:catAx>
        <c:axId val="402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6560"/>
        <c:crosses val="autoZero"/>
        <c:auto val="1"/>
        <c:lblAlgn val="ctr"/>
        <c:lblOffset val="100"/>
        <c:noMultiLvlLbl val="0"/>
      </c:catAx>
      <c:valAx>
        <c:axId val="402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业绩提成金额!$W$55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业绩提成金额!$B$56:$B$60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业绩提成金额!$W$56:$W$60</c:f>
              <c:numCache>
                <c:formatCode>0.0%</c:formatCode>
                <c:ptCount val="5"/>
                <c:pt idx="0">
                  <c:v>6.245235038730048E-2</c:v>
                </c:pt>
                <c:pt idx="1">
                  <c:v>9.9999999999999992E-2</c:v>
                </c:pt>
                <c:pt idx="2">
                  <c:v>6.6814599172336162E-2</c:v>
                </c:pt>
                <c:pt idx="3">
                  <c:v>6.2850592264191263E-2</c:v>
                </c:pt>
                <c:pt idx="4">
                  <c:v>9.5121892189266866E-2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A-4649-BDBC-6ED187C5DA10}"/>
            </c:ext>
          </c:extLst>
        </c:ser>
        <c:ser>
          <c:idx val="1"/>
          <c:order val="1"/>
          <c:tx>
            <c:strRef>
              <c:f>业绩提成金额!$X$55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业绩提成金额!$B$56:$B$60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业绩提成金额!$X$56:$X$60</c:f>
              <c:numCache>
                <c:formatCode>0.0%</c:formatCode>
                <c:ptCount val="5"/>
                <c:pt idx="0">
                  <c:v>5.7505757482740713E-2</c:v>
                </c:pt>
                <c:pt idx="1">
                  <c:v>0.10094632795152778</c:v>
                </c:pt>
                <c:pt idx="2">
                  <c:v>6.0568844697475539E-2</c:v>
                </c:pt>
                <c:pt idx="3">
                  <c:v>6.7029155662894746E-2</c:v>
                </c:pt>
                <c:pt idx="4">
                  <c:v>9.0423347981001753E-2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A-4649-BDBC-6ED187C5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06848"/>
        <c:axId val="509092288"/>
      </c:lineChart>
      <c:catAx>
        <c:axId val="5091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2288"/>
        <c:crosses val="autoZero"/>
        <c:auto val="1"/>
        <c:lblAlgn val="ctr"/>
        <c:lblOffset val="100"/>
        <c:noMultiLvlLbl val="0"/>
      </c:catAx>
      <c:valAx>
        <c:axId val="509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业绩提成金额!$AE$55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业绩提成金额!$B$56:$B$60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业绩提成金额!$AE$56:$AE$60</c:f>
              <c:numCache>
                <c:formatCode>0.0%</c:formatCode>
                <c:ptCount val="5"/>
                <c:pt idx="0">
                  <c:v>0</c:v>
                </c:pt>
                <c:pt idx="1">
                  <c:v>-5.0117063062748969E-2</c:v>
                </c:pt>
                <c:pt idx="2">
                  <c:v>0</c:v>
                </c:pt>
                <c:pt idx="3">
                  <c:v>0</c:v>
                </c:pt>
                <c:pt idx="4">
                  <c:v>-18.482167826194861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9-49C7-9FBE-756501DE1F89}"/>
            </c:ext>
          </c:extLst>
        </c:ser>
        <c:ser>
          <c:idx val="1"/>
          <c:order val="1"/>
          <c:tx>
            <c:strRef>
              <c:f>业绩提成金额!$AF$55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业绩提成金额!$B$56:$B$60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业绩提成金额!$AF$56:$AF$60</c:f>
              <c:numCache>
                <c:formatCode>0.0%</c:formatCode>
                <c:ptCount val="5"/>
                <c:pt idx="0">
                  <c:v>0</c:v>
                </c:pt>
                <c:pt idx="1">
                  <c:v>-2.734528906148399E-2</c:v>
                </c:pt>
                <c:pt idx="2">
                  <c:v>0</c:v>
                </c:pt>
                <c:pt idx="3">
                  <c:v>0</c:v>
                </c:pt>
                <c:pt idx="4">
                  <c:v>-15.886543906371386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9-49C7-9FBE-756501DE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93952"/>
        <c:axId val="509103936"/>
      </c:lineChart>
      <c:catAx>
        <c:axId val="5090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3936"/>
        <c:crosses val="autoZero"/>
        <c:auto val="1"/>
        <c:lblAlgn val="ctr"/>
        <c:lblOffset val="100"/>
        <c:noMultiLvlLbl val="0"/>
      </c:catAx>
      <c:valAx>
        <c:axId val="5091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业绩提成金额!$G$72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业绩提成金额!$B$73:$B$83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业绩提成金额!$G$73:$G$83</c:f>
              <c:numCache>
                <c:formatCode>0.0%</c:formatCode>
                <c:ptCount val="11"/>
                <c:pt idx="0">
                  <c:v>0.1</c:v>
                </c:pt>
                <c:pt idx="1">
                  <c:v>5.1420546490080869E-2</c:v>
                </c:pt>
                <c:pt idx="2">
                  <c:v>5.9145137633100808E-2</c:v>
                </c:pt>
                <c:pt idx="3">
                  <c:v>9.9999999999999992E-2</c:v>
                </c:pt>
                <c:pt idx="4">
                  <c:v>9.6359016181229773E-2</c:v>
                </c:pt>
                <c:pt idx="5">
                  <c:v>0.10000000000000002</c:v>
                </c:pt>
                <c:pt idx="6">
                  <c:v>5.3325106158992164E-2</c:v>
                </c:pt>
                <c:pt idx="7">
                  <c:v>0.1</c:v>
                </c:pt>
                <c:pt idx="8">
                  <c:v>0.1</c:v>
                </c:pt>
                <c:pt idx="9">
                  <c:v>9.9999999999999992E-2</c:v>
                </c:pt>
                <c:pt idx="10">
                  <c:v>9.4134261726884383E-2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7-49DD-A714-C5DB048C2BD0}"/>
            </c:ext>
          </c:extLst>
        </c:ser>
        <c:ser>
          <c:idx val="1"/>
          <c:order val="1"/>
          <c:tx>
            <c:strRef>
              <c:f>业绩提成金额!$H$72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业绩提成金额!$B$73:$B$83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业绩提成金额!$H$73:$H$83</c:f>
              <c:numCache>
                <c:formatCode>0.0%</c:formatCode>
                <c:ptCount val="11"/>
                <c:pt idx="0">
                  <c:v>0</c:v>
                </c:pt>
                <c:pt idx="1">
                  <c:v>5.1420546490080869E-2</c:v>
                </c:pt>
                <c:pt idx="2">
                  <c:v>5.9145137633100808E-2</c:v>
                </c:pt>
                <c:pt idx="3">
                  <c:v>0.27138898722625771</c:v>
                </c:pt>
                <c:pt idx="4">
                  <c:v>5.6942842245998972E-2</c:v>
                </c:pt>
                <c:pt idx="5">
                  <c:v>0.12005320213912435</c:v>
                </c:pt>
                <c:pt idx="6">
                  <c:v>5.3325106158992164E-2</c:v>
                </c:pt>
                <c:pt idx="7">
                  <c:v>7.1825198517217151E-2</c:v>
                </c:pt>
                <c:pt idx="8">
                  <c:v>0.12520264676536072</c:v>
                </c:pt>
                <c:pt idx="9">
                  <c:v>0</c:v>
                </c:pt>
                <c:pt idx="10">
                  <c:v>8.8612748788781323E-2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7-49DD-A714-C5DB048C2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07680"/>
        <c:axId val="509113088"/>
      </c:lineChart>
      <c:catAx>
        <c:axId val="5091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13088"/>
        <c:crosses val="autoZero"/>
        <c:auto val="1"/>
        <c:lblAlgn val="ctr"/>
        <c:lblOffset val="100"/>
        <c:noMultiLvlLbl val="0"/>
      </c:catAx>
      <c:valAx>
        <c:axId val="509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业绩提成金额!$O$72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业绩提成金额!$B$73:$B$83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业绩提成金额!$O$73:$O$83</c:f>
              <c:numCache>
                <c:formatCode>0.0%</c:formatCode>
                <c:ptCount val="11"/>
                <c:pt idx="0">
                  <c:v>3.3048051925466788E-2</c:v>
                </c:pt>
                <c:pt idx="1">
                  <c:v>9.9285750701371217E-2</c:v>
                </c:pt>
                <c:pt idx="2">
                  <c:v>9.5389829610465299E-2</c:v>
                </c:pt>
                <c:pt idx="3">
                  <c:v>9.9999999999999992E-2</c:v>
                </c:pt>
                <c:pt idx="4">
                  <c:v>7.1752027739471522E-2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8.9001760008830116E-2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E-4820-B4CC-2D48A7F224BF}"/>
            </c:ext>
          </c:extLst>
        </c:ser>
        <c:ser>
          <c:idx val="1"/>
          <c:order val="1"/>
          <c:tx>
            <c:strRef>
              <c:f>业绩提成金额!$P$72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业绩提成金额!$B$73:$B$83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业绩提成金额!$P$73:$P$83</c:f>
              <c:numCache>
                <c:formatCode>0.0%</c:formatCode>
                <c:ptCount val="11"/>
                <c:pt idx="0">
                  <c:v>3.3048051925466788E-2</c:v>
                </c:pt>
                <c:pt idx="1">
                  <c:v>9.9285750701371217E-2</c:v>
                </c:pt>
                <c:pt idx="2">
                  <c:v>7.3375607229323403E-2</c:v>
                </c:pt>
                <c:pt idx="3">
                  <c:v>0.13469786294278016</c:v>
                </c:pt>
                <c:pt idx="4">
                  <c:v>7.1752027739471522E-2</c:v>
                </c:pt>
                <c:pt idx="5">
                  <c:v>-1.4041353916165173E-2</c:v>
                </c:pt>
                <c:pt idx="6">
                  <c:v>0.16075776787057242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2.8815229388955959E-2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E-4820-B4CC-2D48A7F2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99568"/>
        <c:axId val="442096240"/>
      </c:lineChart>
      <c:catAx>
        <c:axId val="4420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6240"/>
        <c:crosses val="autoZero"/>
        <c:auto val="1"/>
        <c:lblAlgn val="ctr"/>
        <c:lblOffset val="100"/>
        <c:noMultiLvlLbl val="0"/>
      </c:catAx>
      <c:valAx>
        <c:axId val="4420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业绩提成金额!$W$72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业绩提成金额!$B$73:$B$83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业绩提成金额!$W$73:$W$83</c:f>
              <c:numCache>
                <c:formatCode>0.0%</c:formatCode>
                <c:ptCount val="11"/>
                <c:pt idx="0">
                  <c:v>4.233594815779973E-2</c:v>
                </c:pt>
                <c:pt idx="1">
                  <c:v>0.1</c:v>
                </c:pt>
                <c:pt idx="2">
                  <c:v>9.9999999999999992E-2</c:v>
                </c:pt>
                <c:pt idx="3">
                  <c:v>9.9999999999999992E-2</c:v>
                </c:pt>
                <c:pt idx="4">
                  <c:v>9.9999999999999992E-2</c:v>
                </c:pt>
                <c:pt idx="5">
                  <c:v>0</c:v>
                </c:pt>
                <c:pt idx="6">
                  <c:v>5.9922555124314464E-2</c:v>
                </c:pt>
                <c:pt idx="7">
                  <c:v>9.8236800918884912E-2</c:v>
                </c:pt>
                <c:pt idx="8">
                  <c:v>9.3192380945267231E-2</c:v>
                </c:pt>
                <c:pt idx="9">
                  <c:v>9.9999999999999978E-2</c:v>
                </c:pt>
                <c:pt idx="10">
                  <c:v>8.4609087091603558E-2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2-4293-AC2E-DEDBA019971E}"/>
            </c:ext>
          </c:extLst>
        </c:ser>
        <c:ser>
          <c:idx val="1"/>
          <c:order val="1"/>
          <c:tx>
            <c:strRef>
              <c:f>业绩提成金额!$X$72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业绩提成金额!$B$73:$B$83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业绩提成金额!$X$73:$X$83</c:f>
              <c:numCache>
                <c:formatCode>0.0%</c:formatCode>
                <c:ptCount val="11"/>
                <c:pt idx="0">
                  <c:v>4.233594815779973E-2</c:v>
                </c:pt>
                <c:pt idx="1">
                  <c:v>0.1446942573583028</c:v>
                </c:pt>
                <c:pt idx="2">
                  <c:v>0</c:v>
                </c:pt>
                <c:pt idx="3">
                  <c:v>9.362103553946971E-2</c:v>
                </c:pt>
                <c:pt idx="4">
                  <c:v>5.524591969657696E-2</c:v>
                </c:pt>
                <c:pt idx="5">
                  <c:v>-0.41584851721858718</c:v>
                </c:pt>
                <c:pt idx="6">
                  <c:v>5.9922555124314464E-2</c:v>
                </c:pt>
                <c:pt idx="7">
                  <c:v>9.6775490934978448E-2</c:v>
                </c:pt>
                <c:pt idx="8">
                  <c:v>9.3192380945267231E-2</c:v>
                </c:pt>
                <c:pt idx="9">
                  <c:v>4.8294543196274305E-2</c:v>
                </c:pt>
                <c:pt idx="10">
                  <c:v>8.4609087091603558E-2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2-4293-AC2E-DEDBA019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95616"/>
        <c:axId val="509105184"/>
      </c:lineChart>
      <c:catAx>
        <c:axId val="5090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5184"/>
        <c:crosses val="autoZero"/>
        <c:auto val="1"/>
        <c:lblAlgn val="ctr"/>
        <c:lblOffset val="100"/>
        <c:noMultiLvlLbl val="0"/>
      </c:catAx>
      <c:valAx>
        <c:axId val="5091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业绩提成金额!$AE$72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业绩提成金额!$B$73:$B$83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业绩提成金额!$AE$73:$AE$83</c:f>
              <c:numCache>
                <c:formatCode>0.0%</c:formatCode>
                <c:ptCount val="11"/>
                <c:pt idx="0">
                  <c:v>0</c:v>
                </c:pt>
                <c:pt idx="1">
                  <c:v>9.7298215857893985E-2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4.1432669414323928E-2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3-478A-96B1-27DFDC5CD8F8}"/>
            </c:ext>
          </c:extLst>
        </c:ser>
        <c:ser>
          <c:idx val="1"/>
          <c:order val="1"/>
          <c:tx>
            <c:strRef>
              <c:f>业绩提成金额!$AF$72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业绩提成金额!$B$73:$B$83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业绩提成金额!$AF$73:$AF$83</c:f>
              <c:numCache>
                <c:formatCode>0.0%</c:formatCode>
                <c:ptCount val="11"/>
                <c:pt idx="0">
                  <c:v>0</c:v>
                </c:pt>
                <c:pt idx="1">
                  <c:v>4.9747371638870053E-2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4.1432669414323928E-2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3-478A-96B1-27DFDC5CD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93536"/>
        <c:axId val="509118912"/>
      </c:lineChart>
      <c:catAx>
        <c:axId val="5090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18912"/>
        <c:crosses val="autoZero"/>
        <c:auto val="1"/>
        <c:lblAlgn val="ctr"/>
        <c:lblOffset val="100"/>
        <c:noMultiLvlLbl val="0"/>
      </c:catAx>
      <c:valAx>
        <c:axId val="5091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业绩提成金额!$G$97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业绩提成金额!$B$98:$B$105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业绩提成金额!$G$98:$G$105</c:f>
              <c:numCache>
                <c:formatCode>0.0%</c:formatCode>
                <c:ptCount val="8"/>
                <c:pt idx="0">
                  <c:v>0.1</c:v>
                </c:pt>
                <c:pt idx="1">
                  <c:v>6.9345051080843309E-2</c:v>
                </c:pt>
                <c:pt idx="2">
                  <c:v>6.8130289945193989E-2</c:v>
                </c:pt>
                <c:pt idx="3">
                  <c:v>4.9508794501365375E-2</c:v>
                </c:pt>
                <c:pt idx="4">
                  <c:v>0.1</c:v>
                </c:pt>
                <c:pt idx="5">
                  <c:v>6.2686833712964449E-2</c:v>
                </c:pt>
                <c:pt idx="6">
                  <c:v>5.6697005666976448E-2</c:v>
                </c:pt>
                <c:pt idx="7">
                  <c:v>9.541688221189748E-2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E-44EB-BBC2-FE40550EA141}"/>
            </c:ext>
          </c:extLst>
        </c:ser>
        <c:ser>
          <c:idx val="1"/>
          <c:order val="1"/>
          <c:tx>
            <c:strRef>
              <c:f>业绩提成金额!$H$97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业绩提成金额!$B$98:$B$105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业绩提成金额!$H$98:$H$105</c:f>
              <c:numCache>
                <c:formatCode>0.0%</c:formatCode>
                <c:ptCount val="8"/>
                <c:pt idx="0">
                  <c:v>6.3686768212789416E-2</c:v>
                </c:pt>
                <c:pt idx="1">
                  <c:v>6.38607207010361E-2</c:v>
                </c:pt>
                <c:pt idx="2">
                  <c:v>4.6215709110076511E-2</c:v>
                </c:pt>
                <c:pt idx="3">
                  <c:v>5.4907303851400691E-2</c:v>
                </c:pt>
                <c:pt idx="4">
                  <c:v>6.1979369183905814E-2</c:v>
                </c:pt>
                <c:pt idx="5">
                  <c:v>4.8634063778126492E-2</c:v>
                </c:pt>
                <c:pt idx="6">
                  <c:v>5.2425691071489575E-2</c:v>
                </c:pt>
                <c:pt idx="7">
                  <c:v>8.9042047575058014E-2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E-44EB-BBC2-FE40550EA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18496"/>
        <c:axId val="509123072"/>
      </c:lineChart>
      <c:catAx>
        <c:axId val="5091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23072"/>
        <c:crosses val="autoZero"/>
        <c:auto val="1"/>
        <c:lblAlgn val="ctr"/>
        <c:lblOffset val="100"/>
        <c:noMultiLvlLbl val="0"/>
      </c:catAx>
      <c:valAx>
        <c:axId val="5091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业绩提成金额!$O$97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业绩提成金额!$B$98:$B$105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业绩提成金额!$O$98:$O$105</c:f>
              <c:numCache>
                <c:formatCode>0.0%</c:formatCode>
                <c:ptCount val="8"/>
                <c:pt idx="0">
                  <c:v>7.0040431796251731E-2</c:v>
                </c:pt>
                <c:pt idx="1">
                  <c:v>9.0264626456396491E-2</c:v>
                </c:pt>
                <c:pt idx="2">
                  <c:v>0.10000000000000013</c:v>
                </c:pt>
                <c:pt idx="3">
                  <c:v>7.0123306643550681E-2</c:v>
                </c:pt>
                <c:pt idx="4">
                  <c:v>0.12512465801662626</c:v>
                </c:pt>
                <c:pt idx="5">
                  <c:v>1.575021297964182</c:v>
                </c:pt>
                <c:pt idx="6">
                  <c:v>-0.11285381843532348</c:v>
                </c:pt>
                <c:pt idx="7">
                  <c:v>0.10135396716720665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F-4D4B-835B-B487BA61F745}"/>
            </c:ext>
          </c:extLst>
        </c:ser>
        <c:ser>
          <c:idx val="1"/>
          <c:order val="1"/>
          <c:tx>
            <c:strRef>
              <c:f>业绩提成金额!$P$97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业绩提成金额!$B$98:$B$105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业绩提成金额!$P$98:$P$105</c:f>
              <c:numCache>
                <c:formatCode>0.0%</c:formatCode>
                <c:ptCount val="8"/>
                <c:pt idx="0">
                  <c:v>5.9360525149849609E-2</c:v>
                </c:pt>
                <c:pt idx="1">
                  <c:v>9.0264626456396491E-2</c:v>
                </c:pt>
                <c:pt idx="2">
                  <c:v>5.4843680290206288E-2</c:v>
                </c:pt>
                <c:pt idx="3">
                  <c:v>7.337174199499269E-2</c:v>
                </c:pt>
                <c:pt idx="4">
                  <c:v>0.12512465801662626</c:v>
                </c:pt>
                <c:pt idx="5">
                  <c:v>7.212114747628251E-2</c:v>
                </c:pt>
                <c:pt idx="6">
                  <c:v>-0.14901661099598951</c:v>
                </c:pt>
                <c:pt idx="7">
                  <c:v>8.6936884820019336E-2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F-4D4B-835B-B487BA61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08928"/>
        <c:axId val="509120160"/>
      </c:lineChart>
      <c:catAx>
        <c:axId val="5091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20160"/>
        <c:crosses val="autoZero"/>
        <c:auto val="1"/>
        <c:lblAlgn val="ctr"/>
        <c:lblOffset val="100"/>
        <c:noMultiLvlLbl val="0"/>
      </c:catAx>
      <c:valAx>
        <c:axId val="5091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业绩提成金额!$W$97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业绩提成金额!$B$98:$B$105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业绩提成金额!$W$98:$W$105</c:f>
              <c:numCache>
                <c:formatCode>0.0%</c:formatCode>
                <c:ptCount val="8"/>
                <c:pt idx="0">
                  <c:v>6.1401972591835371E-2</c:v>
                </c:pt>
                <c:pt idx="1">
                  <c:v>0.1</c:v>
                </c:pt>
                <c:pt idx="2">
                  <c:v>0.1</c:v>
                </c:pt>
                <c:pt idx="3">
                  <c:v>5.5623059607696791E-2</c:v>
                </c:pt>
                <c:pt idx="4">
                  <c:v>8.6554286751740997E-2</c:v>
                </c:pt>
                <c:pt idx="5">
                  <c:v>5.056212013617073E-2</c:v>
                </c:pt>
                <c:pt idx="6">
                  <c:v>6.307431725903194E-2</c:v>
                </c:pt>
                <c:pt idx="7">
                  <c:v>8.6872575322814158E-2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8-464A-A34A-CA6C355885CC}"/>
            </c:ext>
          </c:extLst>
        </c:ser>
        <c:ser>
          <c:idx val="1"/>
          <c:order val="1"/>
          <c:tx>
            <c:strRef>
              <c:f>业绩提成金额!$X$97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业绩提成金额!$B$98:$B$105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业绩提成金额!$X$98:$X$105</c:f>
              <c:numCache>
                <c:formatCode>0.0%</c:formatCode>
                <c:ptCount val="8"/>
                <c:pt idx="0">
                  <c:v>4.8486683515912711E-2</c:v>
                </c:pt>
                <c:pt idx="1">
                  <c:v>9.8846883680821118E-2</c:v>
                </c:pt>
                <c:pt idx="2">
                  <c:v>4.1103563445234172E-2</c:v>
                </c:pt>
                <c:pt idx="3">
                  <c:v>5.4976831814966688E-2</c:v>
                </c:pt>
                <c:pt idx="4">
                  <c:v>7.2242421116764197E-2</c:v>
                </c:pt>
                <c:pt idx="5">
                  <c:v>4.8698078863414901E-2</c:v>
                </c:pt>
                <c:pt idx="6">
                  <c:v>6.1191342696256416E-2</c:v>
                </c:pt>
                <c:pt idx="7">
                  <c:v>8.6357739617056034E-2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8-464A-A34A-CA6C3558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19184"/>
        <c:axId val="34624592"/>
      </c:lineChart>
      <c:catAx>
        <c:axId val="346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4592"/>
        <c:crosses val="autoZero"/>
        <c:auto val="1"/>
        <c:lblAlgn val="ctr"/>
        <c:lblOffset val="100"/>
        <c:noMultiLvlLbl val="0"/>
      </c:catAx>
      <c:valAx>
        <c:axId val="346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业绩提成金额!$O$1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业绩提成金额!$O$2:$O$12</c:f>
              <c:numCache>
                <c:formatCode>0.0%</c:formatCode>
                <c:ptCount val="11"/>
                <c:pt idx="0">
                  <c:v>5.2603418395064154E-2</c:v>
                </c:pt>
                <c:pt idx="1">
                  <c:v>7.3363915381825823E-2</c:v>
                </c:pt>
                <c:pt idx="2">
                  <c:v>9.9999999999999992E-2</c:v>
                </c:pt>
                <c:pt idx="3">
                  <c:v>9.9999999999999992E-2</c:v>
                </c:pt>
                <c:pt idx="4">
                  <c:v>8.7261376131667803E-2</c:v>
                </c:pt>
                <c:pt idx="5">
                  <c:v>0</c:v>
                </c:pt>
                <c:pt idx="6">
                  <c:v>9.8027486812471726E-2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F-4714-A924-7F27A7FAEF9E}"/>
            </c:ext>
          </c:extLst>
        </c:ser>
        <c:ser>
          <c:idx val="1"/>
          <c:order val="1"/>
          <c:tx>
            <c:strRef>
              <c:f>业绩提成金额!$P$1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业绩提成金额!$P$2:$P$12</c:f>
              <c:numCache>
                <c:formatCode>0.0%</c:formatCode>
                <c:ptCount val="11"/>
                <c:pt idx="0">
                  <c:v>5.2603418395064154E-2</c:v>
                </c:pt>
                <c:pt idx="1">
                  <c:v>7.3363915381825823E-2</c:v>
                </c:pt>
                <c:pt idx="2">
                  <c:v>8.7341298787272384E-2</c:v>
                </c:pt>
                <c:pt idx="3">
                  <c:v>0.14614955159258824</c:v>
                </c:pt>
                <c:pt idx="4">
                  <c:v>8.7261376131667803E-2</c:v>
                </c:pt>
                <c:pt idx="5">
                  <c:v>-3.0936625092659341E-2</c:v>
                </c:pt>
                <c:pt idx="6">
                  <c:v>9.8027486812471726E-2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3.4884255805105353E-2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F-4714-A924-7F27A7FAE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6144"/>
        <c:axId val="40286960"/>
      </c:lineChart>
      <c:catAx>
        <c:axId val="402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6960"/>
        <c:crosses val="autoZero"/>
        <c:auto val="1"/>
        <c:lblAlgn val="ctr"/>
        <c:lblOffset val="100"/>
        <c:noMultiLvlLbl val="0"/>
      </c:catAx>
      <c:valAx>
        <c:axId val="402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业绩提成金额!$AE$97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业绩提成金额!$B$98:$B$105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业绩提成金额!$AE$98:$AE$105</c:f>
              <c:numCache>
                <c:formatCode>0.0%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-1.9538146279645226E-2</c:v>
                </c:pt>
                <c:pt idx="3">
                  <c:v>0</c:v>
                </c:pt>
                <c:pt idx="4">
                  <c:v>-2.1507363315149249E-2</c:v>
                </c:pt>
                <c:pt idx="5">
                  <c:v>0</c:v>
                </c:pt>
                <c:pt idx="6">
                  <c:v>0</c:v>
                </c:pt>
                <c:pt idx="7">
                  <c:v>0.43881276647349743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C-4D83-B709-C89435FBEF72}"/>
            </c:ext>
          </c:extLst>
        </c:ser>
        <c:ser>
          <c:idx val="1"/>
          <c:order val="1"/>
          <c:tx>
            <c:strRef>
              <c:f>业绩提成金额!$AF$97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业绩提成金额!$B$98:$B$105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业绩提成金额!$AF$98:$AF$105</c:f>
              <c:numCache>
                <c:formatCode>0.0%</c:formatCode>
                <c:ptCount val="8"/>
                <c:pt idx="0">
                  <c:v>0</c:v>
                </c:pt>
                <c:pt idx="1">
                  <c:v>4.0601697993713902E-2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0.4079299332836292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C-4D83-B709-C89435FB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09344"/>
        <c:axId val="509098528"/>
      </c:lineChart>
      <c:catAx>
        <c:axId val="5091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8528"/>
        <c:crosses val="autoZero"/>
        <c:auto val="1"/>
        <c:lblAlgn val="ctr"/>
        <c:lblOffset val="100"/>
        <c:noMultiLvlLbl val="0"/>
      </c:catAx>
      <c:valAx>
        <c:axId val="5090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业绩提成金额!$G$127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业绩提成金额!$B$128:$B$132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业绩提成金额!$G$128:$G$132</c:f>
              <c:numCache>
                <c:formatCode>0.0%</c:formatCode>
                <c:ptCount val="5"/>
                <c:pt idx="0">
                  <c:v>7.030152872679156E-2</c:v>
                </c:pt>
                <c:pt idx="1">
                  <c:v>7.6781647425359173E-2</c:v>
                </c:pt>
                <c:pt idx="2">
                  <c:v>6.4143419686649078E-2</c:v>
                </c:pt>
                <c:pt idx="3">
                  <c:v>5.3221874415507332E-2</c:v>
                </c:pt>
                <c:pt idx="4">
                  <c:v>8.5983768119864967E-2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4-425A-AEDC-934A14912589}"/>
            </c:ext>
          </c:extLst>
        </c:ser>
        <c:ser>
          <c:idx val="1"/>
          <c:order val="1"/>
          <c:tx>
            <c:strRef>
              <c:f>业绩提成金额!$H$127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业绩提成金额!$B$128:$B$132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业绩提成金额!$H$128:$H$132</c:f>
              <c:numCache>
                <c:formatCode>0.0%</c:formatCode>
                <c:ptCount val="5"/>
                <c:pt idx="0">
                  <c:v>5.6286762572055421E-2</c:v>
                </c:pt>
                <c:pt idx="1">
                  <c:v>7.1057293463324372E-2</c:v>
                </c:pt>
                <c:pt idx="2">
                  <c:v>5.7141134373669848E-2</c:v>
                </c:pt>
                <c:pt idx="3">
                  <c:v>5.7063668695364729E-2</c:v>
                </c:pt>
                <c:pt idx="4">
                  <c:v>6.9890797097512586E-2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4-425A-AEDC-934A1491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92048"/>
        <c:axId val="28094960"/>
      </c:lineChart>
      <c:catAx>
        <c:axId val="280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4960"/>
        <c:crosses val="autoZero"/>
        <c:auto val="1"/>
        <c:lblAlgn val="ctr"/>
        <c:lblOffset val="100"/>
        <c:noMultiLvlLbl val="0"/>
      </c:catAx>
      <c:valAx>
        <c:axId val="280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业绩提成金额!$O$127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业绩提成金额!$B$128:$B$132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业绩提成金额!$O$128:$O$132</c:f>
              <c:numCache>
                <c:formatCode>0.0%</c:formatCode>
                <c:ptCount val="5"/>
                <c:pt idx="0">
                  <c:v>7.6031769224353549E-2</c:v>
                </c:pt>
                <c:pt idx="1">
                  <c:v>9.3343612875818119E-2</c:v>
                </c:pt>
                <c:pt idx="2">
                  <c:v>0.1</c:v>
                </c:pt>
                <c:pt idx="3">
                  <c:v>0.17907898334094133</c:v>
                </c:pt>
                <c:pt idx="4">
                  <c:v>9.9444769178225215E-2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E-4587-A118-AA7BF0256968}"/>
            </c:ext>
          </c:extLst>
        </c:ser>
        <c:ser>
          <c:idx val="1"/>
          <c:order val="1"/>
          <c:tx>
            <c:strRef>
              <c:f>业绩提成金额!$P$127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业绩提成金额!$B$128:$B$132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业绩提成金额!$P$128:$P$132</c:f>
              <c:numCache>
                <c:formatCode>0.0%</c:formatCode>
                <c:ptCount val="5"/>
                <c:pt idx="0">
                  <c:v>7.0063231516261829E-2</c:v>
                </c:pt>
                <c:pt idx="1">
                  <c:v>9.3343612875818119E-2</c:v>
                </c:pt>
                <c:pt idx="2">
                  <c:v>3.2561770108383528E-2</c:v>
                </c:pt>
                <c:pt idx="3">
                  <c:v>0.19078809876908065</c:v>
                </c:pt>
                <c:pt idx="4">
                  <c:v>7.6389795959874163E-2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E-4587-A118-AA7BF0256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479952"/>
        <c:axId val="263477456"/>
      </c:lineChart>
      <c:catAx>
        <c:axId val="2634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77456"/>
        <c:crosses val="autoZero"/>
        <c:auto val="1"/>
        <c:lblAlgn val="ctr"/>
        <c:lblOffset val="100"/>
        <c:noMultiLvlLbl val="0"/>
      </c:catAx>
      <c:valAx>
        <c:axId val="2634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业绩提成金额!$W$127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业绩提成金额!$B$128:$B$132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业绩提成金额!$W$128:$W$132</c:f>
              <c:numCache>
                <c:formatCode>0.0%</c:formatCode>
                <c:ptCount val="5"/>
                <c:pt idx="0">
                  <c:v>6.9205146931668904E-2</c:v>
                </c:pt>
                <c:pt idx="1">
                  <c:v>9.9999999999999992E-2</c:v>
                </c:pt>
                <c:pt idx="2">
                  <c:v>5.5574959858792281E-2</c:v>
                </c:pt>
                <c:pt idx="3">
                  <c:v>6.0986683028573144E-2</c:v>
                </c:pt>
                <c:pt idx="4">
                  <c:v>8.4896637636962605E-2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2-42AA-A769-3A559851C34E}"/>
            </c:ext>
          </c:extLst>
        </c:ser>
        <c:ser>
          <c:idx val="1"/>
          <c:order val="1"/>
          <c:tx>
            <c:strRef>
              <c:f>业绩提成金额!$X$127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业绩提成金额!$B$128:$B$132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业绩提成金额!$X$128:$X$132</c:f>
              <c:numCache>
                <c:formatCode>0.0%</c:formatCode>
                <c:ptCount val="5"/>
                <c:pt idx="0">
                  <c:v>6.4459337253747098E-2</c:v>
                </c:pt>
                <c:pt idx="1">
                  <c:v>0.11036032075221362</c:v>
                </c:pt>
                <c:pt idx="2">
                  <c:v>4.7493369534846452E-2</c:v>
                </c:pt>
                <c:pt idx="3">
                  <c:v>6.0307537326465516E-2</c:v>
                </c:pt>
                <c:pt idx="4">
                  <c:v>7.6136611097031223E-2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2-42AA-A769-3A559851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6976"/>
        <c:axId val="40261584"/>
      </c:lineChart>
      <c:catAx>
        <c:axId val="402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1584"/>
        <c:crosses val="autoZero"/>
        <c:auto val="1"/>
        <c:lblAlgn val="ctr"/>
        <c:lblOffset val="100"/>
        <c:noMultiLvlLbl val="0"/>
      </c:catAx>
      <c:valAx>
        <c:axId val="402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业绩提成金额!$AE$127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业绩提成金额!$B$128:$B$132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业绩提成金额!$AE$128:$AE$132</c:f>
              <c:numCache>
                <c:formatCode>0.0%</c:formatCode>
                <c:ptCount val="5"/>
                <c:pt idx="0">
                  <c:v>0</c:v>
                </c:pt>
                <c:pt idx="1">
                  <c:v>-5.1213077202513002E-2</c:v>
                </c:pt>
                <c:pt idx="2">
                  <c:v>-9.1226464664223208E-3</c:v>
                </c:pt>
                <c:pt idx="3">
                  <c:v>0</c:v>
                </c:pt>
                <c:pt idx="4">
                  <c:v>0.3152188948378063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6D4-833D-C7358B7A7942}"/>
            </c:ext>
          </c:extLst>
        </c:ser>
        <c:ser>
          <c:idx val="1"/>
          <c:order val="1"/>
          <c:tx>
            <c:strRef>
              <c:f>业绩提成金额!$AF$127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业绩提成金额!$B$128:$B$132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业绩提成金额!$AF$128:$AF$132</c:f>
              <c:numCache>
                <c:formatCode>0.0%</c:formatCode>
                <c:ptCount val="5"/>
                <c:pt idx="0">
                  <c:v>0</c:v>
                </c:pt>
                <c:pt idx="1">
                  <c:v>-2.3657631907343102E-2</c:v>
                </c:pt>
                <c:pt idx="2">
                  <c:v>0</c:v>
                </c:pt>
                <c:pt idx="3">
                  <c:v>0</c:v>
                </c:pt>
                <c:pt idx="4">
                  <c:v>0.21649953808548461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C-46D4-833D-C7358B7A7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36560"/>
        <c:axId val="315746960"/>
      </c:lineChart>
      <c:catAx>
        <c:axId val="3157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46960"/>
        <c:crosses val="autoZero"/>
        <c:auto val="1"/>
        <c:lblAlgn val="ctr"/>
        <c:lblOffset val="100"/>
        <c:noMultiLvlLbl val="0"/>
      </c:catAx>
      <c:valAx>
        <c:axId val="3157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业绩提成BP!$C$1</c:f>
              <c:strCache>
                <c:ptCount val="1"/>
                <c:pt idx="0">
                  <c:v>161005激励1年化利率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业绩提成BP!$C$2:$C$12</c:f>
              <c:numCache>
                <c:formatCode>_ * #,##0.00_ ;_ * \-#,##0.00_ ;_ * "-"??_ ;_ @_ </c:formatCode>
                <c:ptCount val="11"/>
                <c:pt idx="0">
                  <c:v>0</c:v>
                </c:pt>
                <c:pt idx="1">
                  <c:v>0.999999999999999</c:v>
                </c:pt>
                <c:pt idx="2">
                  <c:v>1</c:v>
                </c:pt>
                <c:pt idx="3">
                  <c:v>0.57826344948150299</c:v>
                </c:pt>
                <c:pt idx="4">
                  <c:v>0.78922801887857097</c:v>
                </c:pt>
                <c:pt idx="5">
                  <c:v>4.7606857383516298E-2</c:v>
                </c:pt>
                <c:pt idx="6">
                  <c:v>1</c:v>
                </c:pt>
                <c:pt idx="7">
                  <c:v>0.49199994606413</c:v>
                </c:pt>
                <c:pt idx="8">
                  <c:v>0.88177968116013705</c:v>
                </c:pt>
                <c:pt idx="9">
                  <c:v>0</c:v>
                </c:pt>
                <c:pt idx="10">
                  <c:v>0.97387013693980296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8-43BE-87B1-EEAD8306F114}"/>
            </c:ext>
          </c:extLst>
        </c:ser>
        <c:ser>
          <c:idx val="1"/>
          <c:order val="1"/>
          <c:tx>
            <c:strRef>
              <c:f>业绩提成BP!$D$1</c:f>
              <c:strCache>
                <c:ptCount val="1"/>
                <c:pt idx="0">
                  <c:v>161005激励2年化利率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业绩提成BP!$D$2:$D$12</c:f>
              <c:numCache>
                <c:formatCode>_ * #,##0.00_ ;_ * \-#,##0.00_ ;_ * "-"??_ ;_ @_ </c:formatCode>
                <c:ptCount val="11"/>
                <c:pt idx="0">
                  <c:v>0</c:v>
                </c:pt>
                <c:pt idx="1">
                  <c:v>0.999999999999999</c:v>
                </c:pt>
                <c:pt idx="2">
                  <c:v>1</c:v>
                </c:pt>
                <c:pt idx="3">
                  <c:v>0.57394851360423405</c:v>
                </c:pt>
                <c:pt idx="4">
                  <c:v>0.59094462046916496</c:v>
                </c:pt>
                <c:pt idx="5">
                  <c:v>0.10342339664648199</c:v>
                </c:pt>
                <c:pt idx="6">
                  <c:v>1</c:v>
                </c:pt>
                <c:pt idx="7">
                  <c:v>0.514699024734809</c:v>
                </c:pt>
                <c:pt idx="8">
                  <c:v>1</c:v>
                </c:pt>
                <c:pt idx="9">
                  <c:v>0</c:v>
                </c:pt>
                <c:pt idx="10">
                  <c:v>0.94134427957672795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3BE-87B1-EEAD8306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29808"/>
        <c:axId val="1962731056"/>
      </c:lineChart>
      <c:catAx>
        <c:axId val="19627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31056"/>
        <c:crosses val="autoZero"/>
        <c:auto val="1"/>
        <c:lblAlgn val="ctr"/>
        <c:lblOffset val="100"/>
        <c:noMultiLvlLbl val="0"/>
      </c:catAx>
      <c:valAx>
        <c:axId val="1962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业绩提成BP!$G$1</c:f>
              <c:strCache>
                <c:ptCount val="1"/>
                <c:pt idx="0">
                  <c:v>340006激励1年化利率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业绩提成BP!$G$2:$G$12</c:f>
              <c:numCache>
                <c:formatCode>_ * #,##0.00_ ;_ * \-#,##0.00_ ;_ * "-"??_ ;_ @_ </c:formatCode>
                <c:ptCount val="11"/>
                <c:pt idx="0">
                  <c:v>0.999999999999999</c:v>
                </c:pt>
                <c:pt idx="1">
                  <c:v>1</c:v>
                </c:pt>
                <c:pt idx="2">
                  <c:v>0.88070404210033004</c:v>
                </c:pt>
                <c:pt idx="3">
                  <c:v>0.37527945556382197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0.92809839967697405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9-46E6-8A46-86D4C818206C}"/>
            </c:ext>
          </c:extLst>
        </c:ser>
        <c:ser>
          <c:idx val="1"/>
          <c:order val="1"/>
          <c:tx>
            <c:strRef>
              <c:f>业绩提成BP!$H$1</c:f>
              <c:strCache>
                <c:ptCount val="1"/>
                <c:pt idx="0">
                  <c:v>340006激励2年化利率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业绩提成BP!$H$2:$H$12</c:f>
              <c:numCache>
                <c:formatCode>_ * #,##0.00_ ;_ * \-#,##0.00_ ;_ * "-"??_ ;_ @_ </c:formatCode>
                <c:ptCount val="11"/>
                <c:pt idx="0">
                  <c:v>0.999999999999999</c:v>
                </c:pt>
                <c:pt idx="1">
                  <c:v>1</c:v>
                </c:pt>
                <c:pt idx="2">
                  <c:v>0.76921834884243401</c:v>
                </c:pt>
                <c:pt idx="3">
                  <c:v>0.54846924152563203</c:v>
                </c:pt>
                <c:pt idx="4">
                  <c:v>1</c:v>
                </c:pt>
                <c:pt idx="5">
                  <c:v>3.5737310604098897E-2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0.32376021986640602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9-46E6-8A46-86D4C818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173648"/>
        <c:axId val="1849183632"/>
      </c:lineChart>
      <c:catAx>
        <c:axId val="18491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83632"/>
        <c:crosses val="autoZero"/>
        <c:auto val="1"/>
        <c:lblAlgn val="ctr"/>
        <c:lblOffset val="100"/>
        <c:noMultiLvlLbl val="0"/>
      </c:catAx>
      <c:valAx>
        <c:axId val="18491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业绩提成BP!$K$1</c:f>
              <c:strCache>
                <c:ptCount val="1"/>
                <c:pt idx="0">
                  <c:v>163402激励1年化利率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业绩提成BP!$K$2:$K$12</c:f>
              <c:numCache>
                <c:formatCode>_ * #,##0.00_ ;_ * \-#,##0.00_ ;_ * "-"??_ ;_ @_ </c:formatCode>
                <c:ptCount val="11"/>
                <c:pt idx="0">
                  <c:v>1</c:v>
                </c:pt>
                <c:pt idx="1">
                  <c:v>0.97779019725606398</c:v>
                </c:pt>
                <c:pt idx="2">
                  <c:v>0</c:v>
                </c:pt>
                <c:pt idx="3">
                  <c:v>0.23374520943437899</c:v>
                </c:pt>
                <c:pt idx="4">
                  <c:v>0.64500579854075302</c:v>
                </c:pt>
                <c:pt idx="5">
                  <c:v>0</c:v>
                </c:pt>
                <c:pt idx="6">
                  <c:v>0.999999999999999</c:v>
                </c:pt>
                <c:pt idx="7">
                  <c:v>0.51455877499179703</c:v>
                </c:pt>
                <c:pt idx="8">
                  <c:v>0.94362098268222705</c:v>
                </c:pt>
                <c:pt idx="9">
                  <c:v>0.49152250456165703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D-4236-B391-6060F73C0FC5}"/>
            </c:ext>
          </c:extLst>
        </c:ser>
        <c:ser>
          <c:idx val="1"/>
          <c:order val="1"/>
          <c:tx>
            <c:strRef>
              <c:f>业绩提成BP!$L$1</c:f>
              <c:strCache>
                <c:ptCount val="1"/>
                <c:pt idx="0">
                  <c:v>163402激励2年化利率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业绩提成BP!$L$2:$L$12</c:f>
              <c:numCache>
                <c:formatCode>_ * #,##0.00_ ;_ * \-#,##0.00_ ;_ * "-"??_ ;_ @_ 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0.27536183886937299</c:v>
                </c:pt>
                <c:pt idx="4">
                  <c:v>0.469523662398386</c:v>
                </c:pt>
                <c:pt idx="5">
                  <c:v>0.12962813478888799</c:v>
                </c:pt>
                <c:pt idx="6">
                  <c:v>0.999999999999999</c:v>
                </c:pt>
                <c:pt idx="7">
                  <c:v>0.985124617554341</c:v>
                </c:pt>
                <c:pt idx="8">
                  <c:v>0.999999999999999</c:v>
                </c:pt>
                <c:pt idx="9">
                  <c:v>0.22045758977493299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D-4236-B391-6060F73C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764080"/>
        <c:axId val="1963755760"/>
      </c:lineChart>
      <c:catAx>
        <c:axId val="19637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55760"/>
        <c:crosses val="autoZero"/>
        <c:auto val="1"/>
        <c:lblAlgn val="ctr"/>
        <c:lblOffset val="100"/>
        <c:noMultiLvlLbl val="0"/>
      </c:catAx>
      <c:valAx>
        <c:axId val="19637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业绩提成BP!$O$1</c:f>
              <c:strCache>
                <c:ptCount val="1"/>
                <c:pt idx="0">
                  <c:v>519005激励1年化利率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业绩提成BP!$O$2:$O$12</c:f>
              <c:numCache>
                <c:formatCode>_ * #,##0.00_ ;_ * \-#,##0.00_ ;_ * "-"??_ ;_ @_ </c:formatCode>
                <c:ptCount val="11"/>
                <c:pt idx="0">
                  <c:v>0</c:v>
                </c:pt>
                <c:pt idx="1">
                  <c:v>0.93706206669277603</c:v>
                </c:pt>
                <c:pt idx="2">
                  <c:v>0</c:v>
                </c:pt>
                <c:pt idx="3">
                  <c:v>0</c:v>
                </c:pt>
                <c:pt idx="4">
                  <c:v>0.17773489699759901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3-4C83-8AC5-F8A551DE7BD7}"/>
            </c:ext>
          </c:extLst>
        </c:ser>
        <c:ser>
          <c:idx val="1"/>
          <c:order val="1"/>
          <c:tx>
            <c:strRef>
              <c:f>业绩提成BP!$P$1</c:f>
              <c:strCache>
                <c:ptCount val="1"/>
                <c:pt idx="0">
                  <c:v>519005激励2年化利率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业绩提成BP!$P$2:$P$12</c:f>
              <c:numCache>
                <c:formatCode>_ * #,##0.00_ ;_ * \-#,##0.00_ ;_ * "-"??_ ;_ @_ </c:formatCode>
                <c:ptCount val="11"/>
                <c:pt idx="0">
                  <c:v>0</c:v>
                </c:pt>
                <c:pt idx="1">
                  <c:v>0.51128760378840898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3-4C83-8AC5-F8A551DE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192368"/>
        <c:axId val="1849192784"/>
      </c:lineChart>
      <c:catAx>
        <c:axId val="18491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92784"/>
        <c:crosses val="autoZero"/>
        <c:auto val="1"/>
        <c:lblAlgn val="ctr"/>
        <c:lblOffset val="100"/>
        <c:noMultiLvlLbl val="0"/>
      </c:catAx>
      <c:valAx>
        <c:axId val="18491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业绩提成BP!$C$27</c:f>
              <c:strCache>
                <c:ptCount val="1"/>
                <c:pt idx="0">
                  <c:v>161005激励1年化利率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业绩提成BP!$B$28:$B$35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业绩提成BP!$C$28:$C$35</c:f>
              <c:numCache>
                <c:formatCode>_ * #,##0.00_ ;_ * \-#,##0.00_ ;_ * "-"??_ ;_ @_ </c:formatCode>
                <c:ptCount val="8"/>
                <c:pt idx="0">
                  <c:v>0.24519082473384199</c:v>
                </c:pt>
                <c:pt idx="1">
                  <c:v>0.61399486293483696</c:v>
                </c:pt>
                <c:pt idx="2">
                  <c:v>0.46830713602238599</c:v>
                </c:pt>
                <c:pt idx="3">
                  <c:v>0.46445645630953603</c:v>
                </c:pt>
                <c:pt idx="4">
                  <c:v>0.50363026680662004</c:v>
                </c:pt>
                <c:pt idx="5">
                  <c:v>0.22145013750251899</c:v>
                </c:pt>
                <c:pt idx="6">
                  <c:v>0.45649673698103399</c:v>
                </c:pt>
                <c:pt idx="7">
                  <c:v>0.39673035294377401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6-4AF0-BCC4-4987683586A5}"/>
            </c:ext>
          </c:extLst>
        </c:ser>
        <c:ser>
          <c:idx val="1"/>
          <c:order val="1"/>
          <c:tx>
            <c:strRef>
              <c:f>业绩提成BP!$D$27</c:f>
              <c:strCache>
                <c:ptCount val="1"/>
                <c:pt idx="0">
                  <c:v>161005激励2年化利率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业绩提成BP!$B$28:$B$35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业绩提成BP!$D$28:$D$35</c:f>
              <c:numCache>
                <c:formatCode>_ * #,##0.00_ ;_ * \-#,##0.00_ ;_ * "-"??_ ;_ @_ </c:formatCode>
                <c:ptCount val="8"/>
                <c:pt idx="0">
                  <c:v>8.8142508599490799E-2</c:v>
                </c:pt>
                <c:pt idx="1">
                  <c:v>0.56132305920300696</c:v>
                </c:pt>
                <c:pt idx="2">
                  <c:v>0.36770513130146198</c:v>
                </c:pt>
                <c:pt idx="3">
                  <c:v>0.48571254144224302</c:v>
                </c:pt>
                <c:pt idx="4">
                  <c:v>0.34525890781394297</c:v>
                </c:pt>
                <c:pt idx="5">
                  <c:v>0.17102278879938401</c:v>
                </c:pt>
                <c:pt idx="6">
                  <c:v>0.44913100482125701</c:v>
                </c:pt>
                <c:pt idx="7">
                  <c:v>0.33884081288072798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6-4AF0-BCC4-49876835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00272"/>
        <c:axId val="1962699024"/>
      </c:lineChart>
      <c:catAx>
        <c:axId val="19627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99024"/>
        <c:crosses val="autoZero"/>
        <c:auto val="1"/>
        <c:lblAlgn val="ctr"/>
        <c:lblOffset val="100"/>
        <c:noMultiLvlLbl val="0"/>
      </c:catAx>
      <c:valAx>
        <c:axId val="19626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业绩提成金额!$W$1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业绩提成金额!$W$2:$W$12</c:f>
              <c:numCache>
                <c:formatCode>0.0%</c:formatCode>
                <c:ptCount val="11"/>
                <c:pt idx="0">
                  <c:v>5.2671073918767269E-2</c:v>
                </c:pt>
                <c:pt idx="1">
                  <c:v>9.9999999999999992E-2</c:v>
                </c:pt>
                <c:pt idx="2">
                  <c:v>0</c:v>
                </c:pt>
                <c:pt idx="3">
                  <c:v>0.1</c:v>
                </c:pt>
                <c:pt idx="4">
                  <c:v>9.9999999999999992E-2</c:v>
                </c:pt>
                <c:pt idx="5">
                  <c:v>0</c:v>
                </c:pt>
                <c:pt idx="6">
                  <c:v>6.2996361748387242E-2</c:v>
                </c:pt>
                <c:pt idx="7">
                  <c:v>9.9999999999999992E-2</c:v>
                </c:pt>
                <c:pt idx="8">
                  <c:v>0.1</c:v>
                </c:pt>
                <c:pt idx="9">
                  <c:v>0.1</c:v>
                </c:pt>
                <c:pt idx="10">
                  <c:v>8.1591822886299251E-2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9-45E6-9C7B-8D30696B30B4}"/>
            </c:ext>
          </c:extLst>
        </c:ser>
        <c:ser>
          <c:idx val="1"/>
          <c:order val="1"/>
          <c:tx>
            <c:strRef>
              <c:f>业绩提成金额!$X$1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业绩提成金额!$X$2:$X$12</c:f>
              <c:numCache>
                <c:formatCode>0.0%</c:formatCode>
                <c:ptCount val="11"/>
                <c:pt idx="0">
                  <c:v>5.2671073918767269E-2</c:v>
                </c:pt>
                <c:pt idx="1">
                  <c:v>0.10227142824772237</c:v>
                </c:pt>
                <c:pt idx="2">
                  <c:v>0</c:v>
                </c:pt>
                <c:pt idx="3">
                  <c:v>0.11780427052845216</c:v>
                </c:pt>
                <c:pt idx="4">
                  <c:v>7.2793711848889761E-2</c:v>
                </c:pt>
                <c:pt idx="5">
                  <c:v>-7.9862321417764157E-2</c:v>
                </c:pt>
                <c:pt idx="6">
                  <c:v>6.2996361748387242E-2</c:v>
                </c:pt>
                <c:pt idx="7">
                  <c:v>0.19145035813839656</c:v>
                </c:pt>
                <c:pt idx="8">
                  <c:v>0.10597475240085445</c:v>
                </c:pt>
                <c:pt idx="9">
                  <c:v>4.4851982916131093E-2</c:v>
                </c:pt>
                <c:pt idx="10">
                  <c:v>8.1591822886299251E-2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9-45E6-9C7B-8D30696B3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82384"/>
        <c:axId val="40265328"/>
      </c:lineChart>
      <c:catAx>
        <c:axId val="4028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5328"/>
        <c:crosses val="autoZero"/>
        <c:auto val="1"/>
        <c:lblAlgn val="ctr"/>
        <c:lblOffset val="100"/>
        <c:noMultiLvlLbl val="0"/>
      </c:catAx>
      <c:valAx>
        <c:axId val="402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业绩提成BP!$G$27</c:f>
              <c:strCache>
                <c:ptCount val="1"/>
                <c:pt idx="0">
                  <c:v>340006激励1年化利率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业绩提成BP!$B$28:$B$35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业绩提成BP!$G$28:$G$35</c:f>
              <c:numCache>
                <c:formatCode>_ * #,##0.00_ ;_ * \-#,##0.00_ ;_ * "-"??_ ;_ @_ </c:formatCode>
                <c:ptCount val="8"/>
                <c:pt idx="0">
                  <c:v>0.50023198463301399</c:v>
                </c:pt>
                <c:pt idx="1">
                  <c:v>0.61457379275913404</c:v>
                </c:pt>
                <c:pt idx="2">
                  <c:v>0.52856270528442795</c:v>
                </c:pt>
                <c:pt idx="3">
                  <c:v>0.354771363903016</c:v>
                </c:pt>
                <c:pt idx="4">
                  <c:v>0.58803002607306798</c:v>
                </c:pt>
                <c:pt idx="5">
                  <c:v>0</c:v>
                </c:pt>
                <c:pt idx="6">
                  <c:v>0.49169537601153501</c:v>
                </c:pt>
                <c:pt idx="7">
                  <c:v>0.16162447585103501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2-46E1-9F4A-6B8755AA2048}"/>
            </c:ext>
          </c:extLst>
        </c:ser>
        <c:ser>
          <c:idx val="1"/>
          <c:order val="1"/>
          <c:tx>
            <c:strRef>
              <c:f>业绩提成BP!$H$27</c:f>
              <c:strCache>
                <c:ptCount val="1"/>
                <c:pt idx="0">
                  <c:v>340006激励2年化利率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业绩提成BP!$B$28:$B$35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业绩提成BP!$H$28:$H$35</c:f>
              <c:numCache>
                <c:formatCode>_ * #,##0.00_ ;_ * \-#,##0.00_ ;_ * "-"??_ ;_ @_ </c:formatCode>
                <c:ptCount val="8"/>
                <c:pt idx="0">
                  <c:v>0.33379730259936102</c:v>
                </c:pt>
                <c:pt idx="1">
                  <c:v>0.56248091885160201</c:v>
                </c:pt>
                <c:pt idx="2">
                  <c:v>0.29734619858400502</c:v>
                </c:pt>
                <c:pt idx="3">
                  <c:v>0.450675999377875</c:v>
                </c:pt>
                <c:pt idx="4">
                  <c:v>0.58803002607306798</c:v>
                </c:pt>
                <c:pt idx="5">
                  <c:v>1.5914595392692299E-2</c:v>
                </c:pt>
                <c:pt idx="6">
                  <c:v>0.49169537601153501</c:v>
                </c:pt>
                <c:pt idx="7">
                  <c:v>0.13112496917691499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2-46E1-9F4A-6B8755AA2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22736"/>
        <c:axId val="1962733552"/>
      </c:lineChart>
      <c:catAx>
        <c:axId val="19627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33552"/>
        <c:crosses val="autoZero"/>
        <c:auto val="1"/>
        <c:lblAlgn val="ctr"/>
        <c:lblOffset val="100"/>
        <c:noMultiLvlLbl val="0"/>
      </c:catAx>
      <c:valAx>
        <c:axId val="19627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业绩提成BP!$K$27</c:f>
              <c:strCache>
                <c:ptCount val="1"/>
                <c:pt idx="0">
                  <c:v>163402激励1年化利率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业绩提成BP!$B$28:$B$35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业绩提成BP!$K$28:$K$35</c:f>
              <c:numCache>
                <c:formatCode>_ * #,##0.00_ ;_ * \-#,##0.00_ ;_ * "-"??_ ;_ @_ </c:formatCode>
                <c:ptCount val="8"/>
                <c:pt idx="0">
                  <c:v>0.50230043055404505</c:v>
                </c:pt>
                <c:pt idx="1">
                  <c:v>0.62061642957725205</c:v>
                </c:pt>
                <c:pt idx="2">
                  <c:v>0.202454034133489</c:v>
                </c:pt>
                <c:pt idx="3">
                  <c:v>0.28609005370628399</c:v>
                </c:pt>
                <c:pt idx="4">
                  <c:v>0.50447176334700705</c:v>
                </c:pt>
                <c:pt idx="5">
                  <c:v>0.215299451151094</c:v>
                </c:pt>
                <c:pt idx="6">
                  <c:v>0.54078748473472504</c:v>
                </c:pt>
                <c:pt idx="7">
                  <c:v>0.397167770974241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C-4CD8-9AE8-2020B204912C}"/>
            </c:ext>
          </c:extLst>
        </c:ser>
        <c:ser>
          <c:idx val="1"/>
          <c:order val="1"/>
          <c:tx>
            <c:strRef>
              <c:f>业绩提成BP!$L$27</c:f>
              <c:strCache>
                <c:ptCount val="1"/>
                <c:pt idx="0">
                  <c:v>163402激励2年化利率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业绩提成BP!$B$28:$B$35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业绩提成BP!$L$28:$L$35</c:f>
              <c:numCache>
                <c:formatCode>_ * #,##0.00_ ;_ * \-#,##0.00_ ;_ * "-"??_ ;_ @_ </c:formatCode>
                <c:ptCount val="8"/>
                <c:pt idx="0">
                  <c:v>0.33793419444142497</c:v>
                </c:pt>
                <c:pt idx="1">
                  <c:v>0.59436736540236601</c:v>
                </c:pt>
                <c:pt idx="2">
                  <c:v>9.0023886510548101E-2</c:v>
                </c:pt>
                <c:pt idx="3">
                  <c:v>0.28875688287073997</c:v>
                </c:pt>
                <c:pt idx="4">
                  <c:v>0.44084640484227999</c:v>
                </c:pt>
                <c:pt idx="5">
                  <c:v>0.16393541814976301</c:v>
                </c:pt>
                <c:pt idx="6">
                  <c:v>0.56989429461762298</c:v>
                </c:pt>
                <c:pt idx="7">
                  <c:v>0.464410631740724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C-4CD8-9AE8-2020B2049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752848"/>
        <c:axId val="1963761584"/>
      </c:lineChart>
      <c:catAx>
        <c:axId val="19637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61584"/>
        <c:crosses val="autoZero"/>
        <c:auto val="1"/>
        <c:lblAlgn val="ctr"/>
        <c:lblOffset val="100"/>
        <c:noMultiLvlLbl val="0"/>
      </c:catAx>
      <c:valAx>
        <c:axId val="19637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业绩提成BP!$O$27</c:f>
              <c:strCache>
                <c:ptCount val="1"/>
                <c:pt idx="0">
                  <c:v>519005激励1年化利率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业绩提成BP!$B$28:$B$35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业绩提成BP!$O$28:$O$35</c:f>
              <c:numCache>
                <c:formatCode>_ * #,##0.00_ ;_ * \-#,##0.00_ ;_ * "-"??_ ;_ @_ </c:formatCode>
                <c:ptCount val="8"/>
                <c:pt idx="0">
                  <c:v>0</c:v>
                </c:pt>
                <c:pt idx="1">
                  <c:v>0.31835187250971198</c:v>
                </c:pt>
                <c:pt idx="2">
                  <c:v>0</c:v>
                </c:pt>
                <c:pt idx="3">
                  <c:v>0</c:v>
                </c:pt>
                <c:pt idx="4">
                  <c:v>9.2618387885937001E-2</c:v>
                </c:pt>
                <c:pt idx="5">
                  <c:v>0</c:v>
                </c:pt>
                <c:pt idx="6">
                  <c:v>0</c:v>
                </c:pt>
                <c:pt idx="7">
                  <c:v>1.3066197065177101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2-4A9E-8BB8-A9E210C3E1DF}"/>
            </c:ext>
          </c:extLst>
        </c:ser>
        <c:ser>
          <c:idx val="1"/>
          <c:order val="1"/>
          <c:tx>
            <c:strRef>
              <c:f>业绩提成BP!$P$27</c:f>
              <c:strCache>
                <c:ptCount val="1"/>
                <c:pt idx="0">
                  <c:v>519005激励2年化利率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业绩提成BP!$B$28:$B$35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业绩提成BP!$P$28:$P$35</c:f>
              <c:numCache>
                <c:formatCode>_ * #,##0.00_ ;_ * \-#,##0.00_ ;_ * "-"??_ ;_ @_ </c:formatCode>
                <c:ptCount val="8"/>
                <c:pt idx="0">
                  <c:v>0</c:v>
                </c:pt>
                <c:pt idx="1">
                  <c:v>0.17370179825069099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1.5227701267668501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2-4A9E-8BB8-A9E210C3E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88080"/>
        <c:axId val="1719983088"/>
      </c:lineChart>
      <c:catAx>
        <c:axId val="17199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83088"/>
        <c:crosses val="autoZero"/>
        <c:auto val="1"/>
        <c:lblAlgn val="ctr"/>
        <c:lblOffset val="100"/>
        <c:noMultiLvlLbl val="0"/>
      </c:catAx>
      <c:valAx>
        <c:axId val="17199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业绩提成BP!$C$49</c:f>
              <c:strCache>
                <c:ptCount val="1"/>
                <c:pt idx="0">
                  <c:v>161005激励1年化利率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业绩提成BP!$B$50:$B$54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业绩提成BP!$C$50:$C$54</c:f>
              <c:numCache>
                <c:formatCode>_ * #,##0.00_ ;_ * \-#,##0.00_ ;_ * "-"??_ ;_ @_ </c:formatCode>
                <c:ptCount val="5"/>
                <c:pt idx="0">
                  <c:v>0.73482390752516302</c:v>
                </c:pt>
                <c:pt idx="1">
                  <c:v>0.72811502828061603</c:v>
                </c:pt>
                <c:pt idx="2">
                  <c:v>0.70029091726107795</c:v>
                </c:pt>
                <c:pt idx="3">
                  <c:v>0.49980072147822602</c:v>
                </c:pt>
                <c:pt idx="4">
                  <c:v>0.79983778032955399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3-42ED-A2FD-91E7866A70F9}"/>
            </c:ext>
          </c:extLst>
        </c:ser>
        <c:ser>
          <c:idx val="1"/>
          <c:order val="1"/>
          <c:tx>
            <c:strRef>
              <c:f>业绩提成BP!$D$49</c:f>
              <c:strCache>
                <c:ptCount val="1"/>
                <c:pt idx="0">
                  <c:v>161005激励2年化利率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业绩提成BP!$B$50:$B$54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业绩提成BP!$D$50:$D$54</c:f>
              <c:numCache>
                <c:formatCode>_ * #,##0.00_ ;_ * \-#,##0.00_ ;_ * "-"??_ ;_ @_ </c:formatCode>
                <c:ptCount val="5"/>
                <c:pt idx="0">
                  <c:v>0.62923184247722097</c:v>
                </c:pt>
                <c:pt idx="1">
                  <c:v>0.68074780254606504</c:v>
                </c:pt>
                <c:pt idx="2">
                  <c:v>0.64358273740881899</c:v>
                </c:pt>
                <c:pt idx="3">
                  <c:v>0.49462358019644997</c:v>
                </c:pt>
                <c:pt idx="4">
                  <c:v>0.72023204281475794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3-42ED-A2FD-91E7866A7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768240"/>
        <c:axId val="1963756176"/>
      </c:lineChart>
      <c:catAx>
        <c:axId val="19637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56176"/>
        <c:crosses val="autoZero"/>
        <c:auto val="1"/>
        <c:lblAlgn val="ctr"/>
        <c:lblOffset val="100"/>
        <c:noMultiLvlLbl val="0"/>
      </c:catAx>
      <c:valAx>
        <c:axId val="19637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6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业绩提成BP!$G$49</c:f>
              <c:strCache>
                <c:ptCount val="1"/>
                <c:pt idx="0">
                  <c:v>340006激励1年化利率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业绩提成BP!$B$50:$B$54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业绩提成BP!$G$50:$G$54</c:f>
              <c:numCache>
                <c:formatCode>_ * #,##0.00_ ;_ * \-#,##0.00_ ;_ * "-"??_ ;_ @_ </c:formatCode>
                <c:ptCount val="5"/>
                <c:pt idx="0">
                  <c:v>0.81996241317311702</c:v>
                </c:pt>
                <c:pt idx="1">
                  <c:v>0.759018390983904</c:v>
                </c:pt>
                <c:pt idx="2">
                  <c:v>0.41674480382872398</c:v>
                </c:pt>
                <c:pt idx="3">
                  <c:v>0.48852467432076802</c:v>
                </c:pt>
                <c:pt idx="4">
                  <c:v>0.47326469792979398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9-4565-A49A-67B51DC78B60}"/>
            </c:ext>
          </c:extLst>
        </c:ser>
        <c:ser>
          <c:idx val="1"/>
          <c:order val="1"/>
          <c:tx>
            <c:strRef>
              <c:f>业绩提成BP!$H$49</c:f>
              <c:strCache>
                <c:ptCount val="1"/>
                <c:pt idx="0">
                  <c:v>340006激励2年化利率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业绩提成BP!$B$50:$B$54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业绩提成BP!$H$50:$H$54</c:f>
              <c:numCache>
                <c:formatCode>_ * #,##0.00_ ;_ * \-#,##0.00_ ;_ * "-"??_ ;_ @_ </c:formatCode>
                <c:ptCount val="5"/>
                <c:pt idx="0">
                  <c:v>0.765571561255872</c:v>
                </c:pt>
                <c:pt idx="1">
                  <c:v>0.759018390983904</c:v>
                </c:pt>
                <c:pt idx="2">
                  <c:v>0.19394594111051</c:v>
                </c:pt>
                <c:pt idx="3">
                  <c:v>0.55204850597139499</c:v>
                </c:pt>
                <c:pt idx="4">
                  <c:v>0.49272002918783903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9-4565-A49A-67B51DC78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36880"/>
        <c:axId val="1962723152"/>
      </c:lineChart>
      <c:catAx>
        <c:axId val="19627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23152"/>
        <c:crosses val="autoZero"/>
        <c:auto val="1"/>
        <c:lblAlgn val="ctr"/>
        <c:lblOffset val="100"/>
        <c:noMultiLvlLbl val="0"/>
      </c:catAx>
      <c:valAx>
        <c:axId val="19627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业绩提成BP!$K$49</c:f>
              <c:strCache>
                <c:ptCount val="1"/>
                <c:pt idx="0">
                  <c:v>163402激励1年化利率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业绩提成BP!$B$50:$B$54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业绩提成BP!$K$50:$K$54</c:f>
              <c:numCache>
                <c:formatCode>_ * #,##0.00_ ;_ * \-#,##0.00_ ;_ * "-"??_ ;_ @_ </c:formatCode>
                <c:ptCount val="5"/>
                <c:pt idx="0">
                  <c:v>0.70058616057355905</c:v>
                </c:pt>
                <c:pt idx="1">
                  <c:v>0.76175995415437503</c:v>
                </c:pt>
                <c:pt idx="2">
                  <c:v>0.59123676974553696</c:v>
                </c:pt>
                <c:pt idx="3">
                  <c:v>0.47483795879102803</c:v>
                </c:pt>
                <c:pt idx="4">
                  <c:v>0.865469606471024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0-4B0B-AFEE-1A97FB5F6A93}"/>
            </c:ext>
          </c:extLst>
        </c:ser>
        <c:ser>
          <c:idx val="1"/>
          <c:order val="1"/>
          <c:tx>
            <c:strRef>
              <c:f>业绩提成BP!$L$49</c:f>
              <c:strCache>
                <c:ptCount val="1"/>
                <c:pt idx="0">
                  <c:v>163402激励2年化利率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业绩提成BP!$B$50:$B$54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业绩提成BP!$L$50:$L$54</c:f>
              <c:numCache>
                <c:formatCode>_ * #,##0.00_ ;_ * \-#,##0.00_ ;_ * "-"??_ ;_ @_ </c:formatCode>
                <c:ptCount val="5"/>
                <c:pt idx="0">
                  <c:v>0.64509562243633201</c:v>
                </c:pt>
                <c:pt idx="1">
                  <c:v>0.76896870152408703</c:v>
                </c:pt>
                <c:pt idx="2">
                  <c:v>0.53596861359278403</c:v>
                </c:pt>
                <c:pt idx="3">
                  <c:v>0.50640712056724901</c:v>
                </c:pt>
                <c:pt idx="4">
                  <c:v>0.822719750330414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0-4B0B-AFEE-1A97FB5F6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273456"/>
        <c:axId val="1567273872"/>
      </c:lineChart>
      <c:catAx>
        <c:axId val="15672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73872"/>
        <c:crosses val="autoZero"/>
        <c:auto val="1"/>
        <c:lblAlgn val="ctr"/>
        <c:lblOffset val="100"/>
        <c:noMultiLvlLbl val="0"/>
      </c:catAx>
      <c:valAx>
        <c:axId val="15672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业绩提成BP!$O$49</c:f>
              <c:strCache>
                <c:ptCount val="1"/>
                <c:pt idx="0">
                  <c:v>519005激励1年化利率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业绩提成BP!$B$50:$B$54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业绩提成BP!$O$50:$O$54</c:f>
              <c:numCache>
                <c:formatCode>_ * #,##0.00_ ;_ * \-#,##0.00_ ;_ * "-"??_ ;_ @_ </c:formatCode>
                <c:ptCount val="5"/>
                <c:pt idx="0">
                  <c:v>0</c:v>
                </c:pt>
                <c:pt idx="1">
                  <c:v>0.22953359500891399</c:v>
                </c:pt>
                <c:pt idx="2">
                  <c:v>0</c:v>
                </c:pt>
                <c:pt idx="3">
                  <c:v>0</c:v>
                </c:pt>
                <c:pt idx="4">
                  <c:v>0.420896084932187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8-46AE-802D-5B3155F2A4A2}"/>
            </c:ext>
          </c:extLst>
        </c:ser>
        <c:ser>
          <c:idx val="1"/>
          <c:order val="1"/>
          <c:tx>
            <c:strRef>
              <c:f>业绩提成BP!$P$49</c:f>
              <c:strCache>
                <c:ptCount val="1"/>
                <c:pt idx="0">
                  <c:v>519005激励2年化利率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业绩提成BP!$B$50:$B$54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业绩提成BP!$P$50:$P$54</c:f>
              <c:numCache>
                <c:formatCode>_ * #,##0.00_ ;_ * \-#,##0.00_ ;_ * "-"??_ ;_ @_ </c:formatCode>
                <c:ptCount val="5"/>
                <c:pt idx="0">
                  <c:v>0</c:v>
                </c:pt>
                <c:pt idx="1">
                  <c:v>0.12524003046590501</c:v>
                </c:pt>
                <c:pt idx="2">
                  <c:v>0</c:v>
                </c:pt>
                <c:pt idx="3">
                  <c:v>0</c:v>
                </c:pt>
                <c:pt idx="4">
                  <c:v>0.36178570588554498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8-46AE-802D-5B3155F2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28976"/>
        <c:axId val="1962718160"/>
      </c:lineChart>
      <c:catAx>
        <c:axId val="19627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18160"/>
        <c:crosses val="autoZero"/>
        <c:auto val="1"/>
        <c:lblAlgn val="ctr"/>
        <c:lblOffset val="100"/>
        <c:noMultiLvlLbl val="0"/>
      </c:catAx>
      <c:valAx>
        <c:axId val="19627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随机情景下业绩提成BP!$C$1</c:f>
              <c:strCache>
                <c:ptCount val="1"/>
                <c:pt idx="0">
                  <c:v>161005激励1年化利率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随机情景下业绩提成BP!$C$2:$C$12</c:f>
              <c:numCache>
                <c:formatCode>_ * #,##0.00_ ;_ * \-#,##0.00_ ;_ * "-"??_ ;_ @_ </c:formatCode>
                <c:ptCount val="11"/>
                <c:pt idx="0">
                  <c:v>0.20333779663940699</c:v>
                </c:pt>
                <c:pt idx="1">
                  <c:v>1</c:v>
                </c:pt>
                <c:pt idx="2">
                  <c:v>1</c:v>
                </c:pt>
                <c:pt idx="3">
                  <c:v>0.21148555785932899</c:v>
                </c:pt>
                <c:pt idx="4">
                  <c:v>0.999999999999999</c:v>
                </c:pt>
                <c:pt idx="5">
                  <c:v>8.6147970069661198E-2</c:v>
                </c:pt>
                <c:pt idx="6">
                  <c:v>1</c:v>
                </c:pt>
                <c:pt idx="7">
                  <c:v>0.71659951571373903</c:v>
                </c:pt>
                <c:pt idx="8">
                  <c:v>0.79870515986301505</c:v>
                </c:pt>
                <c:pt idx="9">
                  <c:v>8.8449703639835606E-2</c:v>
                </c:pt>
                <c:pt idx="1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C-48E1-8B35-266AAAA28451}"/>
            </c:ext>
          </c:extLst>
        </c:ser>
        <c:ser>
          <c:idx val="1"/>
          <c:order val="1"/>
          <c:tx>
            <c:strRef>
              <c:f>随机情景下业绩提成BP!$D$1</c:f>
              <c:strCache>
                <c:ptCount val="1"/>
                <c:pt idx="0">
                  <c:v>161005激励2年化利率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随机情景下业绩提成BP!$D$2:$D$12</c:f>
              <c:numCache>
                <c:formatCode>_ * #,##0.00_ ;_ * \-#,##0.00_ ;_ * "-"??_ ;_ @_ 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0.57394851360423405</c:v>
                </c:pt>
                <c:pt idx="4">
                  <c:v>0.59094462046916496</c:v>
                </c:pt>
                <c:pt idx="5">
                  <c:v>0.10342339664648199</c:v>
                </c:pt>
                <c:pt idx="6">
                  <c:v>1</c:v>
                </c:pt>
                <c:pt idx="7">
                  <c:v>0.514699024734809</c:v>
                </c:pt>
                <c:pt idx="8">
                  <c:v>1</c:v>
                </c:pt>
                <c:pt idx="9">
                  <c:v>0</c:v>
                </c:pt>
                <c:pt idx="10">
                  <c:v>0.94134427957672795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C-48E1-8B35-266AAAA28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29808"/>
        <c:axId val="1962731056"/>
      </c:lineChart>
      <c:catAx>
        <c:axId val="19627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31056"/>
        <c:crosses val="autoZero"/>
        <c:auto val="1"/>
        <c:lblAlgn val="ctr"/>
        <c:lblOffset val="100"/>
        <c:noMultiLvlLbl val="0"/>
      </c:catAx>
      <c:valAx>
        <c:axId val="1962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随机情景下业绩提成BP!$G$1</c:f>
              <c:strCache>
                <c:ptCount val="1"/>
                <c:pt idx="0">
                  <c:v>340006激励1年化利率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随机情景下业绩提成BP!$G$2:$G$12</c:f>
              <c:numCache>
                <c:formatCode>_ * #,##0.00_ ;_ * \-#,##0.00_ ;_ * "-"??_ ;_ @_ 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0.40718481313888499</c:v>
                </c:pt>
                <c:pt idx="4">
                  <c:v>1</c:v>
                </c:pt>
                <c:pt idx="5">
                  <c:v>0</c:v>
                </c:pt>
                <c:pt idx="6">
                  <c:v>0.62205392202578202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B-4559-9CB9-5F36A484C867}"/>
            </c:ext>
          </c:extLst>
        </c:ser>
        <c:ser>
          <c:idx val="1"/>
          <c:order val="1"/>
          <c:tx>
            <c:strRef>
              <c:f>随机情景下业绩提成BP!$H$1</c:f>
              <c:strCache>
                <c:ptCount val="1"/>
                <c:pt idx="0">
                  <c:v>340006激励2年化利率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随机情景下业绩提成BP!$H$2:$H$12</c:f>
              <c:numCache>
                <c:formatCode>_ * #,##0.00_ ;_ * \-#,##0.00_ ;_ * "-"??_ ;_ @_ 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0.76921834884243401</c:v>
                </c:pt>
                <c:pt idx="3">
                  <c:v>0.54846924152563203</c:v>
                </c:pt>
                <c:pt idx="4">
                  <c:v>1</c:v>
                </c:pt>
                <c:pt idx="5">
                  <c:v>3.5737310604098897E-2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0.32376021986640602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B-4559-9CB9-5F36A484C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173648"/>
        <c:axId val="1849183632"/>
      </c:lineChart>
      <c:catAx>
        <c:axId val="18491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83632"/>
        <c:crosses val="autoZero"/>
        <c:auto val="1"/>
        <c:lblAlgn val="ctr"/>
        <c:lblOffset val="100"/>
        <c:noMultiLvlLbl val="0"/>
      </c:catAx>
      <c:valAx>
        <c:axId val="18491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随机情景下业绩提成BP!$K$1</c:f>
              <c:strCache>
                <c:ptCount val="1"/>
                <c:pt idx="0">
                  <c:v>163402激励1年化利率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随机情景下业绩提成BP!$K$2:$K$12</c:f>
              <c:numCache>
                <c:formatCode>_ * #,##0.00_ ;_ * \-#,##0.00_ ;_ * "-"??_ ;_ @_ </c:formatCode>
                <c:ptCount val="11"/>
                <c:pt idx="0">
                  <c:v>1</c:v>
                </c:pt>
                <c:pt idx="1">
                  <c:v>0.69111243131351396</c:v>
                </c:pt>
                <c:pt idx="2">
                  <c:v>8.7872623856690604E-2</c:v>
                </c:pt>
                <c:pt idx="3">
                  <c:v>0.29412389777859599</c:v>
                </c:pt>
                <c:pt idx="4">
                  <c:v>0.84987934851499702</c:v>
                </c:pt>
                <c:pt idx="5">
                  <c:v>0</c:v>
                </c:pt>
                <c:pt idx="6">
                  <c:v>0.999999999999999</c:v>
                </c:pt>
                <c:pt idx="7">
                  <c:v>1</c:v>
                </c:pt>
                <c:pt idx="8">
                  <c:v>1</c:v>
                </c:pt>
                <c:pt idx="9">
                  <c:v>0.45648550578265101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3-451D-90A4-4ABEF8ED9989}"/>
            </c:ext>
          </c:extLst>
        </c:ser>
        <c:ser>
          <c:idx val="1"/>
          <c:order val="1"/>
          <c:tx>
            <c:strRef>
              <c:f>随机情景下业绩提成BP!$L$1</c:f>
              <c:strCache>
                <c:ptCount val="1"/>
                <c:pt idx="0">
                  <c:v>163402激励2年化利率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随机情景下业绩提成BP!$L$2:$L$12</c:f>
              <c:numCache>
                <c:formatCode>_ * #,##0.00_ ;_ * \-#,##0.00_ ;_ * "-"??_ ;_ @_ 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0.27536183886937299</c:v>
                </c:pt>
                <c:pt idx="4">
                  <c:v>0.469523662398386</c:v>
                </c:pt>
                <c:pt idx="5">
                  <c:v>0.12962813478888799</c:v>
                </c:pt>
                <c:pt idx="6">
                  <c:v>0.999999999999999</c:v>
                </c:pt>
                <c:pt idx="7">
                  <c:v>0.985124617554341</c:v>
                </c:pt>
                <c:pt idx="8">
                  <c:v>1</c:v>
                </c:pt>
                <c:pt idx="9">
                  <c:v>0.22045758977493299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3-451D-90A4-4ABEF8ED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764080"/>
        <c:axId val="1963755760"/>
      </c:lineChart>
      <c:catAx>
        <c:axId val="19637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55760"/>
        <c:crosses val="autoZero"/>
        <c:auto val="1"/>
        <c:lblAlgn val="ctr"/>
        <c:lblOffset val="100"/>
        <c:noMultiLvlLbl val="0"/>
      </c:catAx>
      <c:valAx>
        <c:axId val="19637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业绩提成金额!$AE$1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业绩提成金额!$AE$2:$AE$12</c:f>
              <c:numCache>
                <c:formatCode>0.0%</c:formatCode>
                <c:ptCount val="11"/>
                <c:pt idx="0">
                  <c:v>0</c:v>
                </c:pt>
                <c:pt idx="1">
                  <c:v>9.9999999999999992E-2</c:v>
                </c:pt>
                <c:pt idx="2">
                  <c:v>0</c:v>
                </c:pt>
                <c:pt idx="3">
                  <c:v>0</c:v>
                </c:pt>
                <c:pt idx="4">
                  <c:v>0.10000000000000002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5.2007608744724231E-2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6-4BB2-AC1C-2F561DB52F59}"/>
            </c:ext>
          </c:extLst>
        </c:ser>
        <c:ser>
          <c:idx val="1"/>
          <c:order val="1"/>
          <c:tx>
            <c:strRef>
              <c:f>业绩提成金额!$AF$1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业绩提成金额!$AF$2:$AF$12</c:f>
              <c:numCache>
                <c:formatCode>0.0%</c:formatCode>
                <c:ptCount val="11"/>
                <c:pt idx="0">
                  <c:v>0</c:v>
                </c:pt>
                <c:pt idx="1">
                  <c:v>5.4562832277794043E-2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5.2007608744724231E-2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6-4BB2-AC1C-2F561DB5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96656"/>
        <c:axId val="442097072"/>
      </c:lineChart>
      <c:catAx>
        <c:axId val="4420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7072"/>
        <c:crosses val="autoZero"/>
        <c:auto val="1"/>
        <c:lblAlgn val="ctr"/>
        <c:lblOffset val="100"/>
        <c:noMultiLvlLbl val="0"/>
      </c:catAx>
      <c:valAx>
        <c:axId val="442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随机情景下业绩提成BP!$O$1</c:f>
              <c:strCache>
                <c:ptCount val="1"/>
                <c:pt idx="0">
                  <c:v>519005激励1年化利率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随机情景下业绩提成BP!$O$2:$O$12</c:f>
              <c:numCache>
                <c:formatCode>_ * #,##0.00_ ;_ * \-#,##0.00_ ;_ * "-"??_ ;_ @_ 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4.5363040706032497E-2</c:v>
                </c:pt>
                <c:pt idx="3">
                  <c:v>0</c:v>
                </c:pt>
                <c:pt idx="4">
                  <c:v>0.34794270954002499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D-4591-918B-E8557FC6E0DD}"/>
            </c:ext>
          </c:extLst>
        </c:ser>
        <c:ser>
          <c:idx val="1"/>
          <c:order val="1"/>
          <c:tx>
            <c:strRef>
              <c:f>随机情景下业绩提成BP!$P$1</c:f>
              <c:strCache>
                <c:ptCount val="1"/>
                <c:pt idx="0">
                  <c:v>519005激励2年化利率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随机情景下业绩提成BP!$B$2:$B$12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随机情景下业绩提成BP!$P$2:$P$12</c:f>
              <c:numCache>
                <c:formatCode>_ * #,##0.00_ ;_ * \-#,##0.00_ ;_ * "-"??_ ;_ @_ </c:formatCode>
                <c:ptCount val="11"/>
                <c:pt idx="0">
                  <c:v>0</c:v>
                </c:pt>
                <c:pt idx="1">
                  <c:v>0.51128760378840898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D-4591-918B-E8557FC6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192368"/>
        <c:axId val="1849192784"/>
      </c:lineChart>
      <c:catAx>
        <c:axId val="18491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92784"/>
        <c:crosses val="autoZero"/>
        <c:auto val="1"/>
        <c:lblAlgn val="ctr"/>
        <c:lblOffset val="100"/>
        <c:noMultiLvlLbl val="0"/>
      </c:catAx>
      <c:valAx>
        <c:axId val="18491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随机情景下业绩提成BP!$C$27</c:f>
              <c:strCache>
                <c:ptCount val="1"/>
                <c:pt idx="0">
                  <c:v>161005激励1年化利率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随机情景下业绩提成BP!$B$28:$B$35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随机情景下业绩提成BP!$C$28:$C$35</c:f>
              <c:numCache>
                <c:formatCode>_ * #,##0.00_ ;_ * \-#,##0.00_ ;_ * "-"??_ ;_ @_ </c:formatCode>
                <c:ptCount val="8"/>
                <c:pt idx="0">
                  <c:v>0.57729957482171901</c:v>
                </c:pt>
                <c:pt idx="1">
                  <c:v>0.78239806424740799</c:v>
                </c:pt>
                <c:pt idx="2">
                  <c:v>0.62917339256368598</c:v>
                </c:pt>
                <c:pt idx="3">
                  <c:v>0.71139291782841396</c:v>
                </c:pt>
                <c:pt idx="4">
                  <c:v>0.89162485626556198</c:v>
                </c:pt>
                <c:pt idx="5">
                  <c:v>0.79821985855287603</c:v>
                </c:pt>
                <c:pt idx="6">
                  <c:v>0.43334617970085298</c:v>
                </c:pt>
                <c:pt idx="7">
                  <c:v>0.82980750121709301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7-479A-A77E-92F756D4318C}"/>
            </c:ext>
          </c:extLst>
        </c:ser>
        <c:ser>
          <c:idx val="1"/>
          <c:order val="1"/>
          <c:tx>
            <c:strRef>
              <c:f>随机情景下业绩提成BP!$D$27</c:f>
              <c:strCache>
                <c:ptCount val="1"/>
                <c:pt idx="0">
                  <c:v>161005激励2年化利率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随机情景下业绩提成BP!$B$28:$B$35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随机情景下业绩提成BP!$D$28:$D$35</c:f>
              <c:numCache>
                <c:formatCode>_ * #,##0.00_ ;_ * \-#,##0.00_ ;_ * "-"??_ ;_ @_ </c:formatCode>
                <c:ptCount val="8"/>
                <c:pt idx="0">
                  <c:v>0.36766344211012703</c:v>
                </c:pt>
                <c:pt idx="1">
                  <c:v>0.720520116131806</c:v>
                </c:pt>
                <c:pt idx="2">
                  <c:v>0.42679540207320799</c:v>
                </c:pt>
                <c:pt idx="3">
                  <c:v>0.78896421313312604</c:v>
                </c:pt>
                <c:pt idx="4">
                  <c:v>0.55262346140029905</c:v>
                </c:pt>
                <c:pt idx="5">
                  <c:v>0.61927957133044398</c:v>
                </c:pt>
                <c:pt idx="6">
                  <c:v>0.400699696161196</c:v>
                </c:pt>
                <c:pt idx="7">
                  <c:v>0.77436777736486195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7-479A-A77E-92F756D43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00272"/>
        <c:axId val="1962699024"/>
      </c:lineChart>
      <c:catAx>
        <c:axId val="19627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99024"/>
        <c:crosses val="autoZero"/>
        <c:auto val="1"/>
        <c:lblAlgn val="ctr"/>
        <c:lblOffset val="100"/>
        <c:noMultiLvlLbl val="0"/>
      </c:catAx>
      <c:valAx>
        <c:axId val="19626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随机情景下业绩提成BP!$G$27</c:f>
              <c:strCache>
                <c:ptCount val="1"/>
                <c:pt idx="0">
                  <c:v>340006激励1年化利率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随机情景下业绩提成BP!$B$28:$B$35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随机情景下业绩提成BP!$G$28:$G$35</c:f>
              <c:numCache>
                <c:formatCode>_ * #,##0.00_ ;_ * \-#,##0.00_ ;_ * "-"??_ ;_ @_ </c:formatCode>
                <c:ptCount val="8"/>
                <c:pt idx="0">
                  <c:v>0.79707611035766601</c:v>
                </c:pt>
                <c:pt idx="1">
                  <c:v>1</c:v>
                </c:pt>
                <c:pt idx="2">
                  <c:v>0.57874472405070199</c:v>
                </c:pt>
                <c:pt idx="3">
                  <c:v>0.73895600842332598</c:v>
                </c:pt>
                <c:pt idx="4">
                  <c:v>0.425312904377249</c:v>
                </c:pt>
                <c:pt idx="5">
                  <c:v>0.27485978134955102</c:v>
                </c:pt>
                <c:pt idx="6">
                  <c:v>0.29822908821652599</c:v>
                </c:pt>
                <c:pt idx="7">
                  <c:v>0.233502771584047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E-4B6C-8CBE-0A2E5A19BD51}"/>
            </c:ext>
          </c:extLst>
        </c:ser>
        <c:ser>
          <c:idx val="1"/>
          <c:order val="1"/>
          <c:tx>
            <c:strRef>
              <c:f>随机情景下业绩提成BP!$H$27</c:f>
              <c:strCache>
                <c:ptCount val="1"/>
                <c:pt idx="0">
                  <c:v>340006激励2年化利率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随机情景下业绩提成BP!$B$28:$B$35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随机情景下业绩提成BP!$H$28:$H$35</c:f>
              <c:numCache>
                <c:formatCode>_ * #,##0.00_ ;_ * \-#,##0.00_ ;_ * "-"??_ ;_ @_ </c:formatCode>
                <c:ptCount val="8"/>
                <c:pt idx="0">
                  <c:v>0.67553633354045695</c:v>
                </c:pt>
                <c:pt idx="1">
                  <c:v>1</c:v>
                </c:pt>
                <c:pt idx="2">
                  <c:v>0.31740490615480299</c:v>
                </c:pt>
                <c:pt idx="3">
                  <c:v>0.773187862792727</c:v>
                </c:pt>
                <c:pt idx="4">
                  <c:v>0.425312904377249</c:v>
                </c:pt>
                <c:pt idx="5">
                  <c:v>1.25859903301832E-2</c:v>
                </c:pt>
                <c:pt idx="6">
                  <c:v>0.39379339257288798</c:v>
                </c:pt>
                <c:pt idx="7">
                  <c:v>0.20028819912759899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E-4B6C-8CBE-0A2E5A19B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22736"/>
        <c:axId val="1962733552"/>
      </c:lineChart>
      <c:catAx>
        <c:axId val="19627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33552"/>
        <c:crosses val="autoZero"/>
        <c:auto val="1"/>
        <c:lblAlgn val="ctr"/>
        <c:lblOffset val="100"/>
        <c:noMultiLvlLbl val="0"/>
      </c:catAx>
      <c:valAx>
        <c:axId val="19627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随机情景下业绩提成BP!$K$27</c:f>
              <c:strCache>
                <c:ptCount val="1"/>
                <c:pt idx="0">
                  <c:v>163402激励1年化利率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随机情景下业绩提成BP!$B$28:$B$35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随机情景下业绩提成BP!$K$28:$K$35</c:f>
              <c:numCache>
                <c:formatCode>_ * #,##0.00_ ;_ * \-#,##0.00_ ;_ * "-"??_ ;_ @_ </c:formatCode>
                <c:ptCount val="8"/>
                <c:pt idx="0">
                  <c:v>0.55457716117738498</c:v>
                </c:pt>
                <c:pt idx="1">
                  <c:v>0.678459567663656</c:v>
                </c:pt>
                <c:pt idx="2">
                  <c:v>0.19872896124968301</c:v>
                </c:pt>
                <c:pt idx="3">
                  <c:v>0.69160168165253</c:v>
                </c:pt>
                <c:pt idx="4">
                  <c:v>0.85577861606047501</c:v>
                </c:pt>
                <c:pt idx="5">
                  <c:v>0.620729637741537</c:v>
                </c:pt>
                <c:pt idx="6">
                  <c:v>0.55907612211598601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9-4DA1-8B51-409BE238E2E1}"/>
            </c:ext>
          </c:extLst>
        </c:ser>
        <c:ser>
          <c:idx val="1"/>
          <c:order val="1"/>
          <c:tx>
            <c:strRef>
              <c:f>随机情景下业绩提成BP!$L$27</c:f>
              <c:strCache>
                <c:ptCount val="1"/>
                <c:pt idx="0">
                  <c:v>163402激励2年化利率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随机情景下业绩提成BP!$B$28:$B$35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随机情景下业绩提成BP!$L$28:$L$35</c:f>
              <c:numCache>
                <c:formatCode>_ * #,##0.00_ ;_ * \-#,##0.00_ ;_ * "-"??_ ;_ @_ </c:formatCode>
                <c:ptCount val="8"/>
                <c:pt idx="0">
                  <c:v>0.43792741770541599</c:v>
                </c:pt>
                <c:pt idx="1">
                  <c:v>0.67063613966989399</c:v>
                </c:pt>
                <c:pt idx="2">
                  <c:v>8.1684684671318605E-2</c:v>
                </c:pt>
                <c:pt idx="3">
                  <c:v>0.68356666467692795</c:v>
                </c:pt>
                <c:pt idx="4">
                  <c:v>0.714274491585696</c:v>
                </c:pt>
                <c:pt idx="5">
                  <c:v>0.59784559607443799</c:v>
                </c:pt>
                <c:pt idx="6">
                  <c:v>0.54238587222748902</c:v>
                </c:pt>
                <c:pt idx="7">
                  <c:v>0.994073668199142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9-4DA1-8B51-409BE238E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752848"/>
        <c:axId val="1963761584"/>
      </c:lineChart>
      <c:catAx>
        <c:axId val="19637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61584"/>
        <c:crosses val="autoZero"/>
        <c:auto val="1"/>
        <c:lblAlgn val="ctr"/>
        <c:lblOffset val="100"/>
        <c:noMultiLvlLbl val="0"/>
      </c:catAx>
      <c:valAx>
        <c:axId val="19637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随机情景下业绩提成BP!$O$27</c:f>
              <c:strCache>
                <c:ptCount val="1"/>
                <c:pt idx="0">
                  <c:v>519005激励1年化利率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随机情景下业绩提成BP!$B$28:$B$35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随机情景下业绩提成BP!$O$28:$O$35</c:f>
              <c:numCache>
                <c:formatCode>_ * #,##0.00_ ;_ * \-#,##0.00_ ;_ * "-"??_ ;_ @_ </c:formatCode>
                <c:ptCount val="8"/>
                <c:pt idx="0">
                  <c:v>0</c:v>
                </c:pt>
                <c:pt idx="1">
                  <c:v>0.36116209781275099</c:v>
                </c:pt>
                <c:pt idx="2">
                  <c:v>4.8306197256165001E-2</c:v>
                </c:pt>
                <c:pt idx="3">
                  <c:v>0</c:v>
                </c:pt>
                <c:pt idx="4">
                  <c:v>0.12534000535984399</c:v>
                </c:pt>
                <c:pt idx="5">
                  <c:v>0</c:v>
                </c:pt>
                <c:pt idx="6">
                  <c:v>0</c:v>
                </c:pt>
                <c:pt idx="7">
                  <c:v>0.58606845639605198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8-452D-BF2C-DD9621D60F6B}"/>
            </c:ext>
          </c:extLst>
        </c:ser>
        <c:ser>
          <c:idx val="1"/>
          <c:order val="1"/>
          <c:tx>
            <c:strRef>
              <c:f>随机情景下业绩提成BP!$P$27</c:f>
              <c:strCache>
                <c:ptCount val="1"/>
                <c:pt idx="0">
                  <c:v>519005激励2年化利率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随机情景下业绩提成BP!$B$28:$B$35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随机情景下业绩提成BP!$P$28:$P$35</c:f>
              <c:numCache>
                <c:formatCode>_ * #,##0.00_ ;_ * \-#,##0.00_ ;_ * "-"??_ ;_ @_ </c:formatCode>
                <c:ptCount val="8"/>
                <c:pt idx="0">
                  <c:v>0</c:v>
                </c:pt>
                <c:pt idx="1">
                  <c:v>0.19242557675160701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0.58606845639605198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8-452D-BF2C-DD9621D60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88080"/>
        <c:axId val="1719983088"/>
      </c:lineChart>
      <c:catAx>
        <c:axId val="17199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83088"/>
        <c:crosses val="autoZero"/>
        <c:auto val="1"/>
        <c:lblAlgn val="ctr"/>
        <c:lblOffset val="100"/>
        <c:noMultiLvlLbl val="0"/>
      </c:catAx>
      <c:valAx>
        <c:axId val="17199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随机情景下业绩提成BP!$C$49</c:f>
              <c:strCache>
                <c:ptCount val="1"/>
                <c:pt idx="0">
                  <c:v>161005激励1年化利率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随机情景下业绩提成BP!$B$50:$B$54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随机情景下业绩提成BP!$C$50:$C$54</c:f>
              <c:numCache>
                <c:formatCode>_ * #,##0.00_ ;_ * \-#,##0.00_ ;_ * "-"??_ ;_ @_ </c:formatCode>
                <c:ptCount val="5"/>
                <c:pt idx="0">
                  <c:v>0.82613432575205703</c:v>
                </c:pt>
                <c:pt idx="1">
                  <c:v>0.80925084510613798</c:v>
                </c:pt>
                <c:pt idx="2">
                  <c:v>0.73815865440721196</c:v>
                </c:pt>
                <c:pt idx="3">
                  <c:v>0.48139619504852699</c:v>
                </c:pt>
                <c:pt idx="4">
                  <c:v>0.79146762865623099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0-474F-A81E-A0C9A824A357}"/>
            </c:ext>
          </c:extLst>
        </c:ser>
        <c:ser>
          <c:idx val="1"/>
          <c:order val="1"/>
          <c:tx>
            <c:strRef>
              <c:f>随机情景下业绩提成BP!$D$49</c:f>
              <c:strCache>
                <c:ptCount val="1"/>
                <c:pt idx="0">
                  <c:v>161005激励2年化利率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随机情景下业绩提成BP!$B$50:$B$54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随机情景下业绩提成BP!$D$50:$D$54</c:f>
              <c:numCache>
                <c:formatCode>_ * #,##0.00_ ;_ * \-#,##0.00_ ;_ * "-"??_ ;_ @_ </c:formatCode>
                <c:ptCount val="5"/>
                <c:pt idx="0">
                  <c:v>0.66144260997428295</c:v>
                </c:pt>
                <c:pt idx="1">
                  <c:v>0.74891822088149396</c:v>
                </c:pt>
                <c:pt idx="2">
                  <c:v>0.65757677196853903</c:v>
                </c:pt>
                <c:pt idx="3">
                  <c:v>0.51614553765987803</c:v>
                </c:pt>
                <c:pt idx="4">
                  <c:v>0.64333425544399003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0-474F-A81E-A0C9A824A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768240"/>
        <c:axId val="1963756176"/>
      </c:lineChart>
      <c:catAx>
        <c:axId val="19637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56176"/>
        <c:crosses val="autoZero"/>
        <c:auto val="1"/>
        <c:lblAlgn val="ctr"/>
        <c:lblOffset val="100"/>
        <c:noMultiLvlLbl val="0"/>
      </c:catAx>
      <c:valAx>
        <c:axId val="19637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6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随机情景下业绩提成BP!$G$49</c:f>
              <c:strCache>
                <c:ptCount val="1"/>
                <c:pt idx="0">
                  <c:v>340006激励1年化利率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随机情景下业绩提成BP!$B$50:$B$54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随机情景下业绩提成BP!$G$50:$G$54</c:f>
              <c:numCache>
                <c:formatCode>_ * #,##0.00_ ;_ * \-#,##0.00_ ;_ * "-"??_ ;_ @_ </c:formatCode>
                <c:ptCount val="5"/>
                <c:pt idx="0">
                  <c:v>1.0376398856858999</c:v>
                </c:pt>
                <c:pt idx="1">
                  <c:v>0.70631636274572196</c:v>
                </c:pt>
                <c:pt idx="2">
                  <c:v>0.62508656511239402</c:v>
                </c:pt>
                <c:pt idx="3">
                  <c:v>0.43714130485330899</c:v>
                </c:pt>
                <c:pt idx="4">
                  <c:v>0.48859865602943398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F-4F97-859E-CF3C10E57B41}"/>
            </c:ext>
          </c:extLst>
        </c:ser>
        <c:ser>
          <c:idx val="1"/>
          <c:order val="1"/>
          <c:tx>
            <c:strRef>
              <c:f>随机情景下业绩提成BP!$H$49</c:f>
              <c:strCache>
                <c:ptCount val="1"/>
                <c:pt idx="0">
                  <c:v>340006激励2年化利率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随机情景下业绩提成BP!$B$50:$B$54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随机情景下业绩提成BP!$H$50:$H$54</c:f>
              <c:numCache>
                <c:formatCode>_ * #,##0.00_ ;_ * \-#,##0.00_ ;_ * "-"??_ ;_ @_ </c:formatCode>
                <c:ptCount val="5"/>
                <c:pt idx="0">
                  <c:v>0.95618455657391799</c:v>
                </c:pt>
                <c:pt idx="1">
                  <c:v>0.70631636274572196</c:v>
                </c:pt>
                <c:pt idx="2">
                  <c:v>0.20353925031028899</c:v>
                </c:pt>
                <c:pt idx="3">
                  <c:v>0.46572387719899699</c:v>
                </c:pt>
                <c:pt idx="4">
                  <c:v>0.37532342775581301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F-4F97-859E-CF3C10E57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36880"/>
        <c:axId val="1962723152"/>
      </c:lineChart>
      <c:catAx>
        <c:axId val="19627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23152"/>
        <c:crosses val="autoZero"/>
        <c:auto val="1"/>
        <c:lblAlgn val="ctr"/>
        <c:lblOffset val="100"/>
        <c:noMultiLvlLbl val="0"/>
      </c:catAx>
      <c:valAx>
        <c:axId val="19627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随机情景下业绩提成BP!$K$49</c:f>
              <c:strCache>
                <c:ptCount val="1"/>
                <c:pt idx="0">
                  <c:v>163402激励1年化利率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随机情景下业绩提成BP!$B$50:$B$54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随机情景下业绩提成BP!$K$50:$K$54</c:f>
              <c:numCache>
                <c:formatCode>_ * #,##0.00_ ;_ * \-#,##0.00_ ;_ * "-"??_ ;_ @_ </c:formatCode>
                <c:ptCount val="5"/>
                <c:pt idx="0">
                  <c:v>0.83085452089369605</c:v>
                </c:pt>
                <c:pt idx="1">
                  <c:v>0.80525023460650202</c:v>
                </c:pt>
                <c:pt idx="2">
                  <c:v>0.51222353037114998</c:v>
                </c:pt>
                <c:pt idx="3">
                  <c:v>0.52980165004278601</c:v>
                </c:pt>
                <c:pt idx="4">
                  <c:v>0.90763337554797996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F-4B54-8BB9-211572CD03E8}"/>
            </c:ext>
          </c:extLst>
        </c:ser>
        <c:ser>
          <c:idx val="1"/>
          <c:order val="1"/>
          <c:tx>
            <c:strRef>
              <c:f>随机情景下业绩提成BP!$L$49</c:f>
              <c:strCache>
                <c:ptCount val="1"/>
                <c:pt idx="0">
                  <c:v>163402激励2年化利率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随机情景下业绩提成BP!$B$50:$B$54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随机情景下业绩提成BP!$L$50:$L$54</c:f>
              <c:numCache>
                <c:formatCode>_ * #,##0.00_ ;_ * \-#,##0.00_ ;_ * "-"??_ ;_ @_ </c:formatCode>
                <c:ptCount val="5"/>
                <c:pt idx="0">
                  <c:v>0.77387787101972605</c:v>
                </c:pt>
                <c:pt idx="1">
                  <c:v>0.88867674176968603</c:v>
                </c:pt>
                <c:pt idx="2">
                  <c:v>0.43773709372300801</c:v>
                </c:pt>
                <c:pt idx="3">
                  <c:v>0.52390179624310496</c:v>
                </c:pt>
                <c:pt idx="4">
                  <c:v>0.81397957865289305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F-4B54-8BB9-211572CD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273456"/>
        <c:axId val="1567273872"/>
      </c:lineChart>
      <c:catAx>
        <c:axId val="15672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73872"/>
        <c:crosses val="autoZero"/>
        <c:auto val="1"/>
        <c:lblAlgn val="ctr"/>
        <c:lblOffset val="100"/>
        <c:noMultiLvlLbl val="0"/>
      </c:catAx>
      <c:valAx>
        <c:axId val="15672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随机情景下业绩提成BP!$O$49</c:f>
              <c:strCache>
                <c:ptCount val="1"/>
                <c:pt idx="0">
                  <c:v>519005激励1年化利率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随机情景下业绩提成BP!$B$50:$B$54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随机情景下业绩提成BP!$O$50:$O$54</c:f>
              <c:numCache>
                <c:formatCode>_ * #,##0.00_ ;_ * \-#,##0.00_ ;_ * "-"??_ ;_ @_ </c:formatCode>
                <c:ptCount val="5"/>
                <c:pt idx="0">
                  <c:v>0</c:v>
                </c:pt>
                <c:pt idx="1">
                  <c:v>0.25427987835193899</c:v>
                </c:pt>
                <c:pt idx="2">
                  <c:v>4.5244617458493001E-2</c:v>
                </c:pt>
                <c:pt idx="3">
                  <c:v>0</c:v>
                </c:pt>
                <c:pt idx="4">
                  <c:v>0.47553898745164103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7-464D-A80E-6E393D3BC2E1}"/>
            </c:ext>
          </c:extLst>
        </c:ser>
        <c:ser>
          <c:idx val="1"/>
          <c:order val="1"/>
          <c:tx>
            <c:strRef>
              <c:f>随机情景下业绩提成BP!$P$49</c:f>
              <c:strCache>
                <c:ptCount val="1"/>
                <c:pt idx="0">
                  <c:v>519005激励2年化利率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随机情景下业绩提成BP!$B$50:$B$54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随机情景下业绩提成BP!$P$50:$P$54</c:f>
              <c:numCache>
                <c:formatCode>_ * #,##0.00_ ;_ * \-#,##0.00_ ;_ * "-"??_ ;_ @_ </c:formatCode>
                <c:ptCount val="5"/>
                <c:pt idx="0">
                  <c:v>0</c:v>
                </c:pt>
                <c:pt idx="1">
                  <c:v>0.11746335295780599</c:v>
                </c:pt>
                <c:pt idx="2">
                  <c:v>0</c:v>
                </c:pt>
                <c:pt idx="3">
                  <c:v>0</c:v>
                </c:pt>
                <c:pt idx="4">
                  <c:v>0.32661104017223702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7-464D-A80E-6E393D3B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28976"/>
        <c:axId val="1962718160"/>
      </c:lineChart>
      <c:catAx>
        <c:axId val="19627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18160"/>
        <c:crosses val="autoZero"/>
        <c:auto val="1"/>
        <c:lblAlgn val="ctr"/>
        <c:lblOffset val="100"/>
        <c:noMultiLvlLbl val="0"/>
      </c:catAx>
      <c:valAx>
        <c:axId val="19627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业绩提成金额!$G$26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业绩提成金额!$B$27:$B$34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业绩提成金额!$G$27:$G$34</c:f>
              <c:numCache>
                <c:formatCode>0.0%</c:formatCode>
                <c:ptCount val="8"/>
                <c:pt idx="0">
                  <c:v>8.6424380272785359E-2</c:v>
                </c:pt>
                <c:pt idx="1">
                  <c:v>5.2522625538398052E-2</c:v>
                </c:pt>
                <c:pt idx="2">
                  <c:v>7.5354338277781402E-2</c:v>
                </c:pt>
                <c:pt idx="3">
                  <c:v>3.9848354899327164E-2</c:v>
                </c:pt>
                <c:pt idx="4">
                  <c:v>7.8746212762949172E-2</c:v>
                </c:pt>
                <c:pt idx="5">
                  <c:v>2.1163802372454351E-2</c:v>
                </c:pt>
                <c:pt idx="6">
                  <c:v>5.9036979293319594E-2</c:v>
                </c:pt>
                <c:pt idx="7">
                  <c:v>4.6479081520012518E-2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E-477C-8DB8-9B10484EEF02}"/>
            </c:ext>
          </c:extLst>
        </c:ser>
        <c:ser>
          <c:idx val="1"/>
          <c:order val="1"/>
          <c:tx>
            <c:strRef>
              <c:f>业绩提成金额!$H$26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业绩提成金额!$B$27:$B$34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业绩提成金额!$H$27:$H$34</c:f>
              <c:numCache>
                <c:formatCode>0.0%</c:formatCode>
                <c:ptCount val="8"/>
                <c:pt idx="0">
                  <c:v>3.1068298292437044E-2</c:v>
                </c:pt>
                <c:pt idx="1">
                  <c:v>4.8016950343306629E-2</c:v>
                </c:pt>
                <c:pt idx="2">
                  <c:v>5.9166676565957546E-2</c:v>
                </c:pt>
                <c:pt idx="3">
                  <c:v>4.1672035058428952E-2</c:v>
                </c:pt>
                <c:pt idx="4">
                  <c:v>5.3983712268547181E-2</c:v>
                </c:pt>
                <c:pt idx="5">
                  <c:v>1.6344503300635773E-2</c:v>
                </c:pt>
                <c:pt idx="6">
                  <c:v>5.8084397288303058E-2</c:v>
                </c:pt>
                <c:pt idx="7">
                  <c:v>3.9697012460306165E-2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E-477C-8DB8-9B10484E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10176"/>
        <c:axId val="509116000"/>
      </c:lineChart>
      <c:catAx>
        <c:axId val="5091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16000"/>
        <c:crosses val="autoZero"/>
        <c:auto val="1"/>
        <c:lblAlgn val="ctr"/>
        <c:lblOffset val="100"/>
        <c:noMultiLvlLbl val="0"/>
      </c:catAx>
      <c:valAx>
        <c:axId val="5091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业绩提成金额!$O$26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业绩提成金额!$B$27:$B$34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业绩提成金额!$O$27:$O$34</c:f>
              <c:numCache>
                <c:formatCode>0.0%</c:formatCode>
                <c:ptCount val="8"/>
                <c:pt idx="0">
                  <c:v>5.1804669954685009E-2</c:v>
                </c:pt>
                <c:pt idx="1">
                  <c:v>5.0655889265028925E-2</c:v>
                </c:pt>
                <c:pt idx="2">
                  <c:v>8.2726495621620683E-2</c:v>
                </c:pt>
                <c:pt idx="3">
                  <c:v>3.3569791693795974E-2</c:v>
                </c:pt>
                <c:pt idx="4">
                  <c:v>0.16972470291190342</c:v>
                </c:pt>
                <c:pt idx="5">
                  <c:v>0</c:v>
                </c:pt>
                <c:pt idx="6">
                  <c:v>-1.0120884887900286</c:v>
                </c:pt>
                <c:pt idx="7">
                  <c:v>-0.20823436634179274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8-43EF-9297-77F43314D101}"/>
            </c:ext>
          </c:extLst>
        </c:ser>
        <c:ser>
          <c:idx val="1"/>
          <c:order val="1"/>
          <c:tx>
            <c:strRef>
              <c:f>业绩提成金额!$P$26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业绩提成金额!$B$27:$B$34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业绩提成金额!$P$27:$P$34</c:f>
              <c:numCache>
                <c:formatCode>0.0%</c:formatCode>
                <c:ptCount val="8"/>
                <c:pt idx="0">
                  <c:v>3.4568479473798916E-2</c:v>
                </c:pt>
                <c:pt idx="1">
                  <c:v>4.6362164275048315E-2</c:v>
                </c:pt>
                <c:pt idx="2">
                  <c:v>4.6538298577135651E-2</c:v>
                </c:pt>
                <c:pt idx="3">
                  <c:v>4.2644646552263507E-2</c:v>
                </c:pt>
                <c:pt idx="4">
                  <c:v>0.16972470291190342</c:v>
                </c:pt>
                <c:pt idx="5">
                  <c:v>-2.3343859375885928E-2</c:v>
                </c:pt>
                <c:pt idx="6">
                  <c:v>-1.0120884887900286</c:v>
                </c:pt>
                <c:pt idx="7">
                  <c:v>-0.16893929415312056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8-43EF-9297-77F43314D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0320"/>
        <c:axId val="40283632"/>
      </c:lineChart>
      <c:catAx>
        <c:axId val="402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3632"/>
        <c:crosses val="autoZero"/>
        <c:auto val="1"/>
        <c:lblAlgn val="ctr"/>
        <c:lblOffset val="100"/>
        <c:noMultiLvlLbl val="0"/>
      </c:catAx>
      <c:valAx>
        <c:axId val="40283632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业绩提成金额!$W$26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业绩提成金额!$B$27:$B$34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业绩提成金额!$W$27:$W$34</c:f>
              <c:numCache>
                <c:formatCode>0.0%</c:formatCode>
                <c:ptCount val="8"/>
                <c:pt idx="0">
                  <c:v>6.5119637726651039E-2</c:v>
                </c:pt>
                <c:pt idx="1">
                  <c:v>8.6577154552362465E-2</c:v>
                </c:pt>
                <c:pt idx="2">
                  <c:v>0.13055271126152654</c:v>
                </c:pt>
                <c:pt idx="3">
                  <c:v>2.6882382637088063E-2</c:v>
                </c:pt>
                <c:pt idx="4">
                  <c:v>6.5188357690583898E-2</c:v>
                </c:pt>
                <c:pt idx="5">
                  <c:v>2.1320634922498215E-2</c:v>
                </c:pt>
                <c:pt idx="6">
                  <c:v>6.7254458314244314E-2</c:v>
                </c:pt>
                <c:pt idx="7">
                  <c:v>4.5482276003300189E-2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7-45D5-B72F-24A01454B02B}"/>
            </c:ext>
          </c:extLst>
        </c:ser>
        <c:ser>
          <c:idx val="1"/>
          <c:order val="1"/>
          <c:tx>
            <c:strRef>
              <c:f>业绩提成金额!$X$26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业绩提成金额!$B$27:$B$34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业绩提成金额!$X$27:$X$34</c:f>
              <c:numCache>
                <c:formatCode>0.0%</c:formatCode>
                <c:ptCount val="8"/>
                <c:pt idx="0">
                  <c:v>4.3810737516589551E-2</c:v>
                </c:pt>
                <c:pt idx="1">
                  <c:v>8.2915360926511597E-2</c:v>
                </c:pt>
                <c:pt idx="2">
                  <c:v>5.805200431077933E-2</c:v>
                </c:pt>
                <c:pt idx="3">
                  <c:v>2.7132970593914625E-2</c:v>
                </c:pt>
                <c:pt idx="4">
                  <c:v>5.6966623730927597E-2</c:v>
                </c:pt>
                <c:pt idx="5">
                  <c:v>1.6234166796762074E-2</c:v>
                </c:pt>
                <c:pt idx="6">
                  <c:v>7.087429565735566E-2</c:v>
                </c:pt>
                <c:pt idx="7">
                  <c:v>5.3182695262220879E-2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7-45D5-B72F-24A01454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482032"/>
        <c:axId val="263477040"/>
      </c:lineChart>
      <c:catAx>
        <c:axId val="2634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77040"/>
        <c:crosses val="autoZero"/>
        <c:auto val="1"/>
        <c:lblAlgn val="ctr"/>
        <c:lblOffset val="100"/>
        <c:noMultiLvlLbl val="0"/>
      </c:catAx>
      <c:valAx>
        <c:axId val="2634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8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业绩提成金额!$AE$26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业绩提成金额!$B$27:$B$34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业绩提成金额!$AE$27:$AE$34</c:f>
              <c:numCache>
                <c:formatCode>0.0%</c:formatCode>
                <c:ptCount val="8"/>
                <c:pt idx="0">
                  <c:v>0</c:v>
                </c:pt>
                <c:pt idx="1">
                  <c:v>0.10138048801988901</c:v>
                </c:pt>
                <c:pt idx="2">
                  <c:v>0</c:v>
                </c:pt>
                <c:pt idx="3">
                  <c:v>0</c:v>
                </c:pt>
                <c:pt idx="4">
                  <c:v>-8.7323840513090882E-3</c:v>
                </c:pt>
                <c:pt idx="5">
                  <c:v>0</c:v>
                </c:pt>
                <c:pt idx="6">
                  <c:v>0</c:v>
                </c:pt>
                <c:pt idx="7">
                  <c:v>3.9453411439123787E-2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9-448B-98D2-72C83C72EFB2}"/>
            </c:ext>
          </c:extLst>
        </c:ser>
        <c:ser>
          <c:idx val="1"/>
          <c:order val="1"/>
          <c:tx>
            <c:strRef>
              <c:f>业绩提成金额!$AF$26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业绩提成金额!$B$27:$B$34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业绩提成金额!$AF$27:$AF$34</c:f>
              <c:numCache>
                <c:formatCode>0.0%</c:formatCode>
                <c:ptCount val="8"/>
                <c:pt idx="0">
                  <c:v>0</c:v>
                </c:pt>
                <c:pt idx="1">
                  <c:v>5.5316065640701129E-2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1.7544331030213033E-2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9-448B-98D2-72C83C72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22928"/>
        <c:axId val="34623344"/>
      </c:lineChart>
      <c:catAx>
        <c:axId val="346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3344"/>
        <c:crosses val="autoZero"/>
        <c:auto val="1"/>
        <c:lblAlgn val="ctr"/>
        <c:lblOffset val="100"/>
        <c:noMultiLvlLbl val="0"/>
      </c:catAx>
      <c:valAx>
        <c:axId val="346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业绩提成金额!$G$55</c:f>
              <c:strCache>
                <c:ptCount val="1"/>
                <c:pt idx="0">
                  <c:v>激励1/超额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业绩提成金额!$B$56:$B$60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业绩提成金额!$G$56:$G$60</c:f>
              <c:numCache>
                <c:formatCode>0.0%</c:formatCode>
                <c:ptCount val="5"/>
                <c:pt idx="0">
                  <c:v>8.8038631454013472E-2</c:v>
                </c:pt>
                <c:pt idx="1">
                  <c:v>7.5142083744498656E-2</c:v>
                </c:pt>
                <c:pt idx="2">
                  <c:v>6.4697289444013414E-2</c:v>
                </c:pt>
                <c:pt idx="3">
                  <c:v>6.659042170314218E-2</c:v>
                </c:pt>
                <c:pt idx="4">
                  <c:v>9.975048764284522E-2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3-4C45-BEA5-FC5745010C79}"/>
            </c:ext>
          </c:extLst>
        </c:ser>
        <c:ser>
          <c:idx val="1"/>
          <c:order val="1"/>
          <c:tx>
            <c:strRef>
              <c:f>业绩提成金额!$H$55</c:f>
              <c:strCache>
                <c:ptCount val="1"/>
                <c:pt idx="0">
                  <c:v>激励2/超额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业绩提成金额!$B$56:$B$60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业绩提成金额!$H$56:$H$60</c:f>
              <c:numCache>
                <c:formatCode>0.0%</c:formatCode>
                <c:ptCount val="5"/>
                <c:pt idx="0">
                  <c:v>7.5387735363094982E-2</c:v>
                </c:pt>
                <c:pt idx="1">
                  <c:v>7.0253746181551488E-2</c:v>
                </c:pt>
                <c:pt idx="2">
                  <c:v>5.945823031114026E-2</c:v>
                </c:pt>
                <c:pt idx="3">
                  <c:v>6.5900650747729189E-2</c:v>
                </c:pt>
                <c:pt idx="4">
                  <c:v>8.9822585596260968E-2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3-4C45-BEA5-FC5745010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99360"/>
        <c:axId val="509098112"/>
      </c:lineChart>
      <c:catAx>
        <c:axId val="5090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8112"/>
        <c:crosses val="autoZero"/>
        <c:auto val="1"/>
        <c:lblAlgn val="ctr"/>
        <c:lblOffset val="100"/>
        <c:noMultiLvlLbl val="0"/>
      </c:catAx>
      <c:valAx>
        <c:axId val="509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12</xdr:row>
      <xdr:rowOff>0</xdr:rowOff>
    </xdr:from>
    <xdr:to>
      <xdr:col>8</xdr:col>
      <xdr:colOff>19050</xdr:colOff>
      <xdr:row>24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12</xdr:row>
      <xdr:rowOff>19050</xdr:rowOff>
    </xdr:from>
    <xdr:to>
      <xdr:col>16</xdr:col>
      <xdr:colOff>9524</xdr:colOff>
      <xdr:row>24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</xdr:colOff>
      <xdr:row>12</xdr:row>
      <xdr:rowOff>0</xdr:rowOff>
    </xdr:from>
    <xdr:to>
      <xdr:col>23</xdr:col>
      <xdr:colOff>952500</xdr:colOff>
      <xdr:row>24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28574</xdr:colOff>
      <xdr:row>12</xdr:row>
      <xdr:rowOff>38100</xdr:rowOff>
    </xdr:from>
    <xdr:to>
      <xdr:col>32</xdr:col>
      <xdr:colOff>19049</xdr:colOff>
      <xdr:row>23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34</xdr:row>
      <xdr:rowOff>19050</xdr:rowOff>
    </xdr:from>
    <xdr:to>
      <xdr:col>6</xdr:col>
      <xdr:colOff>561975</xdr:colOff>
      <xdr:row>54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</xdr:colOff>
      <xdr:row>34</xdr:row>
      <xdr:rowOff>9525</xdr:rowOff>
    </xdr:from>
    <xdr:to>
      <xdr:col>14</xdr:col>
      <xdr:colOff>561975</xdr:colOff>
      <xdr:row>53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1000125</xdr:colOff>
      <xdr:row>34</xdr:row>
      <xdr:rowOff>0</xdr:rowOff>
    </xdr:from>
    <xdr:to>
      <xdr:col>22</xdr:col>
      <xdr:colOff>600075</xdr:colOff>
      <xdr:row>50</xdr:row>
      <xdr:rowOff>171450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952500</xdr:colOff>
      <xdr:row>34</xdr:row>
      <xdr:rowOff>9525</xdr:rowOff>
    </xdr:from>
    <xdr:to>
      <xdr:col>30</xdr:col>
      <xdr:colOff>666750</xdr:colOff>
      <xdr:row>50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28575</xdr:colOff>
      <xdr:row>60</xdr:row>
      <xdr:rowOff>66675</xdr:rowOff>
    </xdr:from>
    <xdr:to>
      <xdr:col>6</xdr:col>
      <xdr:colOff>561975</xdr:colOff>
      <xdr:row>70</xdr:row>
      <xdr:rowOff>123825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47624</xdr:colOff>
      <xdr:row>60</xdr:row>
      <xdr:rowOff>9525</xdr:rowOff>
    </xdr:from>
    <xdr:to>
      <xdr:col>14</xdr:col>
      <xdr:colOff>476249</xdr:colOff>
      <xdr:row>71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1000125</xdr:colOff>
      <xdr:row>60</xdr:row>
      <xdr:rowOff>0</xdr:rowOff>
    </xdr:from>
    <xdr:to>
      <xdr:col>22</xdr:col>
      <xdr:colOff>600075</xdr:colOff>
      <xdr:row>70</xdr:row>
      <xdr:rowOff>123825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19050</xdr:colOff>
      <xdr:row>60</xdr:row>
      <xdr:rowOff>19050</xdr:rowOff>
    </xdr:from>
    <xdr:to>
      <xdr:col>30</xdr:col>
      <xdr:colOff>704850</xdr:colOff>
      <xdr:row>70</xdr:row>
      <xdr:rowOff>133350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83</xdr:row>
      <xdr:rowOff>66675</xdr:rowOff>
    </xdr:from>
    <xdr:to>
      <xdr:col>6</xdr:col>
      <xdr:colOff>533400</xdr:colOff>
      <xdr:row>94</xdr:row>
      <xdr:rowOff>85725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83</xdr:row>
      <xdr:rowOff>19050</xdr:rowOff>
    </xdr:from>
    <xdr:to>
      <xdr:col>14</xdr:col>
      <xdr:colOff>533400</xdr:colOff>
      <xdr:row>95</xdr:row>
      <xdr:rowOff>142875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83</xdr:row>
      <xdr:rowOff>19050</xdr:rowOff>
    </xdr:from>
    <xdr:to>
      <xdr:col>22</xdr:col>
      <xdr:colOff>609600</xdr:colOff>
      <xdr:row>95</xdr:row>
      <xdr:rowOff>9525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9525</xdr:colOff>
      <xdr:row>83</xdr:row>
      <xdr:rowOff>19050</xdr:rowOff>
    </xdr:from>
    <xdr:to>
      <xdr:col>30</xdr:col>
      <xdr:colOff>695325</xdr:colOff>
      <xdr:row>95</xdr:row>
      <xdr:rowOff>9525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85725</xdr:colOff>
      <xdr:row>105</xdr:row>
      <xdr:rowOff>47625</xdr:rowOff>
    </xdr:from>
    <xdr:to>
      <xdr:col>6</xdr:col>
      <xdr:colOff>619125</xdr:colOff>
      <xdr:row>125</xdr:row>
      <xdr:rowOff>104775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19050</xdr:colOff>
      <xdr:row>105</xdr:row>
      <xdr:rowOff>38100</xdr:rowOff>
    </xdr:from>
    <xdr:to>
      <xdr:col>14</xdr:col>
      <xdr:colOff>552450</xdr:colOff>
      <xdr:row>125</xdr:row>
      <xdr:rowOff>114300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9525</xdr:colOff>
      <xdr:row>105</xdr:row>
      <xdr:rowOff>0</xdr:rowOff>
    </xdr:from>
    <xdr:to>
      <xdr:col>22</xdr:col>
      <xdr:colOff>619125</xdr:colOff>
      <xdr:row>125</xdr:row>
      <xdr:rowOff>47625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66675</xdr:colOff>
      <xdr:row>105</xdr:row>
      <xdr:rowOff>85725</xdr:rowOff>
    </xdr:from>
    <xdr:to>
      <xdr:col>32</xdr:col>
      <xdr:colOff>66675</xdr:colOff>
      <xdr:row>125</xdr:row>
      <xdr:rowOff>161925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19050</xdr:colOff>
      <xdr:row>132</xdr:row>
      <xdr:rowOff>38100</xdr:rowOff>
    </xdr:from>
    <xdr:to>
      <xdr:col>6</xdr:col>
      <xdr:colOff>552450</xdr:colOff>
      <xdr:row>147</xdr:row>
      <xdr:rowOff>66675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9525</xdr:colOff>
      <xdr:row>132</xdr:row>
      <xdr:rowOff>28575</xdr:rowOff>
    </xdr:from>
    <xdr:to>
      <xdr:col>14</xdr:col>
      <xdr:colOff>542925</xdr:colOff>
      <xdr:row>147</xdr:row>
      <xdr:rowOff>57150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9525</xdr:colOff>
      <xdr:row>132</xdr:row>
      <xdr:rowOff>47625</xdr:rowOff>
    </xdr:from>
    <xdr:to>
      <xdr:col>22</xdr:col>
      <xdr:colOff>619125</xdr:colOff>
      <xdr:row>147</xdr:row>
      <xdr:rowOff>76200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76200</xdr:colOff>
      <xdr:row>132</xdr:row>
      <xdr:rowOff>66675</xdr:rowOff>
    </xdr:from>
    <xdr:to>
      <xdr:col>32</xdr:col>
      <xdr:colOff>76200</xdr:colOff>
      <xdr:row>147</xdr:row>
      <xdr:rowOff>95250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9525</xdr:rowOff>
    </xdr:from>
    <xdr:to>
      <xdr:col>4</xdr:col>
      <xdr:colOff>1028700</xdr:colOff>
      <xdr:row>24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12</xdr:row>
      <xdr:rowOff>28575</xdr:rowOff>
    </xdr:from>
    <xdr:to>
      <xdr:col>8</xdr:col>
      <xdr:colOff>1019175</xdr:colOff>
      <xdr:row>24</xdr:row>
      <xdr:rowOff>114300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12</xdr:row>
      <xdr:rowOff>28575</xdr:rowOff>
    </xdr:from>
    <xdr:to>
      <xdr:col>12</xdr:col>
      <xdr:colOff>1000125</xdr:colOff>
      <xdr:row>24</xdr:row>
      <xdr:rowOff>114300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</xdr:row>
      <xdr:rowOff>9525</xdr:rowOff>
    </xdr:from>
    <xdr:to>
      <xdr:col>17</xdr:col>
      <xdr:colOff>19050</xdr:colOff>
      <xdr:row>24</xdr:row>
      <xdr:rowOff>114300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35</xdr:row>
      <xdr:rowOff>19050</xdr:rowOff>
    </xdr:from>
    <xdr:to>
      <xdr:col>4</xdr:col>
      <xdr:colOff>1019175</xdr:colOff>
      <xdr:row>47</xdr:row>
      <xdr:rowOff>28575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35</xdr:row>
      <xdr:rowOff>28575</xdr:rowOff>
    </xdr:from>
    <xdr:to>
      <xdr:col>8</xdr:col>
      <xdr:colOff>1028700</xdr:colOff>
      <xdr:row>47</xdr:row>
      <xdr:rowOff>28575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</xdr:colOff>
      <xdr:row>35</xdr:row>
      <xdr:rowOff>19050</xdr:rowOff>
    </xdr:from>
    <xdr:to>
      <xdr:col>12</xdr:col>
      <xdr:colOff>1000125</xdr:colOff>
      <xdr:row>47</xdr:row>
      <xdr:rowOff>9525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</xdr:colOff>
      <xdr:row>35</xdr:row>
      <xdr:rowOff>19050</xdr:rowOff>
    </xdr:from>
    <xdr:to>
      <xdr:col>17</xdr:col>
      <xdr:colOff>0</xdr:colOff>
      <xdr:row>46</xdr:row>
      <xdr:rowOff>171450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676275</xdr:colOff>
      <xdr:row>54</xdr:row>
      <xdr:rowOff>19050</xdr:rowOff>
    </xdr:from>
    <xdr:to>
      <xdr:col>4</xdr:col>
      <xdr:colOff>1019175</xdr:colOff>
      <xdr:row>66</xdr:row>
      <xdr:rowOff>81382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57150</xdr:colOff>
      <xdr:row>54</xdr:row>
      <xdr:rowOff>28574</xdr:rowOff>
    </xdr:from>
    <xdr:to>
      <xdr:col>8</xdr:col>
      <xdr:colOff>971550</xdr:colOff>
      <xdr:row>66</xdr:row>
      <xdr:rowOff>79209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54</xdr:row>
      <xdr:rowOff>9525</xdr:rowOff>
    </xdr:from>
    <xdr:to>
      <xdr:col>12</xdr:col>
      <xdr:colOff>1000125</xdr:colOff>
      <xdr:row>66</xdr:row>
      <xdr:rowOff>95250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54</xdr:row>
      <xdr:rowOff>47625</xdr:rowOff>
    </xdr:from>
    <xdr:to>
      <xdr:col>16</xdr:col>
      <xdr:colOff>1000125</xdr:colOff>
      <xdr:row>66</xdr:row>
      <xdr:rowOff>76200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9525</xdr:rowOff>
    </xdr:from>
    <xdr:to>
      <xdr:col>4</xdr:col>
      <xdr:colOff>1028700</xdr:colOff>
      <xdr:row>24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12</xdr:row>
      <xdr:rowOff>28575</xdr:rowOff>
    </xdr:from>
    <xdr:to>
      <xdr:col>8</xdr:col>
      <xdr:colOff>1019175</xdr:colOff>
      <xdr:row>24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12</xdr:row>
      <xdr:rowOff>28575</xdr:rowOff>
    </xdr:from>
    <xdr:to>
      <xdr:col>12</xdr:col>
      <xdr:colOff>1000125</xdr:colOff>
      <xdr:row>24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</xdr:row>
      <xdr:rowOff>9525</xdr:rowOff>
    </xdr:from>
    <xdr:to>
      <xdr:col>17</xdr:col>
      <xdr:colOff>19050</xdr:colOff>
      <xdr:row>24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35</xdr:row>
      <xdr:rowOff>19050</xdr:rowOff>
    </xdr:from>
    <xdr:to>
      <xdr:col>4</xdr:col>
      <xdr:colOff>1019175</xdr:colOff>
      <xdr:row>47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35</xdr:row>
      <xdr:rowOff>28575</xdr:rowOff>
    </xdr:from>
    <xdr:to>
      <xdr:col>8</xdr:col>
      <xdr:colOff>1028700</xdr:colOff>
      <xdr:row>47</xdr:row>
      <xdr:rowOff>28575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</xdr:colOff>
      <xdr:row>35</xdr:row>
      <xdr:rowOff>19050</xdr:rowOff>
    </xdr:from>
    <xdr:to>
      <xdr:col>12</xdr:col>
      <xdr:colOff>1000125</xdr:colOff>
      <xdr:row>47</xdr:row>
      <xdr:rowOff>9525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</xdr:colOff>
      <xdr:row>35</xdr:row>
      <xdr:rowOff>19050</xdr:rowOff>
    </xdr:from>
    <xdr:to>
      <xdr:col>17</xdr:col>
      <xdr:colOff>0</xdr:colOff>
      <xdr:row>46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676275</xdr:colOff>
      <xdr:row>54</xdr:row>
      <xdr:rowOff>19050</xdr:rowOff>
    </xdr:from>
    <xdr:to>
      <xdr:col>4</xdr:col>
      <xdr:colOff>1019175</xdr:colOff>
      <xdr:row>66</xdr:row>
      <xdr:rowOff>81382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19050</xdr:colOff>
      <xdr:row>54</xdr:row>
      <xdr:rowOff>28574</xdr:rowOff>
    </xdr:from>
    <xdr:to>
      <xdr:col>8</xdr:col>
      <xdr:colOff>971550</xdr:colOff>
      <xdr:row>66</xdr:row>
      <xdr:rowOff>79209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54</xdr:row>
      <xdr:rowOff>9525</xdr:rowOff>
    </xdr:from>
    <xdr:to>
      <xdr:col>12</xdr:col>
      <xdr:colOff>1000125</xdr:colOff>
      <xdr:row>66</xdr:row>
      <xdr:rowOff>95250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54</xdr:row>
      <xdr:rowOff>47625</xdr:rowOff>
    </xdr:from>
    <xdr:to>
      <xdr:col>16</xdr:col>
      <xdr:colOff>1000125</xdr:colOff>
      <xdr:row>66</xdr:row>
      <xdr:rowOff>76200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A18" sqref="A18"/>
    </sheetView>
  </sheetViews>
  <sheetFormatPr baseColWidth="10" defaultColWidth="9" defaultRowHeight="15" x14ac:dyDescent="0.2"/>
  <cols>
    <col min="1" max="16384" width="9" style="4"/>
  </cols>
  <sheetData>
    <row r="1" spans="1:3" x14ac:dyDescent="0.2">
      <c r="A1" s="3" t="s">
        <v>25</v>
      </c>
    </row>
    <row r="2" spans="1:3" x14ac:dyDescent="0.2">
      <c r="A2" s="5"/>
    </row>
    <row r="3" spans="1:3" x14ac:dyDescent="0.2">
      <c r="A3" s="3" t="s">
        <v>26</v>
      </c>
    </row>
    <row r="4" spans="1:3" x14ac:dyDescent="0.2">
      <c r="A4" s="3" t="s">
        <v>22</v>
      </c>
    </row>
    <row r="5" spans="1:3" x14ac:dyDescent="0.2">
      <c r="A5" s="3" t="s">
        <v>23</v>
      </c>
    </row>
    <row r="6" spans="1:3" x14ac:dyDescent="0.2">
      <c r="A6" s="3" t="s">
        <v>24</v>
      </c>
    </row>
    <row r="9" spans="1:3" x14ac:dyDescent="0.2">
      <c r="A9" s="6" t="s">
        <v>27</v>
      </c>
      <c r="C9" s="4" t="s">
        <v>28</v>
      </c>
    </row>
    <row r="13" spans="1:3" x14ac:dyDescent="0.2">
      <c r="A13" s="4" t="s">
        <v>41</v>
      </c>
    </row>
    <row r="14" spans="1:3" x14ac:dyDescent="0.2">
      <c r="A14" s="4" t="s">
        <v>42</v>
      </c>
    </row>
    <row r="15" spans="1:3" x14ac:dyDescent="0.2">
      <c r="A15" s="4" t="s">
        <v>44</v>
      </c>
    </row>
    <row r="16" spans="1:3" x14ac:dyDescent="0.2">
      <c r="A16" s="7" t="s">
        <v>43</v>
      </c>
    </row>
    <row r="17" spans="1:1" x14ac:dyDescent="0.2">
      <c r="A17" s="7" t="s">
        <v>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37"/>
  <sheetViews>
    <sheetView tabSelected="1" topLeftCell="A7" workbookViewId="0">
      <selection activeCell="Z23" sqref="Z23"/>
    </sheetView>
  </sheetViews>
  <sheetFormatPr baseColWidth="10" defaultColWidth="8.83203125" defaultRowHeight="15" x14ac:dyDescent="0.2"/>
  <cols>
    <col min="3" max="5" width="13.1640625" customWidth="1"/>
    <col min="6" max="6" width="14" bestFit="1" customWidth="1"/>
    <col min="7" max="20" width="13.1640625" customWidth="1"/>
    <col min="21" max="31" width="12.6640625" customWidth="1"/>
  </cols>
  <sheetData>
    <row r="1" spans="1:40" x14ac:dyDescent="0.2">
      <c r="B1" s="1"/>
      <c r="C1" s="1" t="s">
        <v>0</v>
      </c>
      <c r="D1" s="1" t="s">
        <v>1</v>
      </c>
      <c r="E1" s="1" t="s">
        <v>2</v>
      </c>
      <c r="F1" s="1" t="s">
        <v>34</v>
      </c>
      <c r="G1" s="1" t="s">
        <v>51</v>
      </c>
      <c r="H1" s="1" t="s">
        <v>47</v>
      </c>
      <c r="I1" s="1" t="s">
        <v>48</v>
      </c>
      <c r="J1" s="1"/>
      <c r="K1" s="1" t="s">
        <v>3</v>
      </c>
      <c r="L1" s="1" t="s">
        <v>4</v>
      </c>
      <c r="M1" s="1" t="s">
        <v>5</v>
      </c>
      <c r="N1" s="1" t="s">
        <v>35</v>
      </c>
      <c r="O1" s="1" t="s">
        <v>46</v>
      </c>
      <c r="P1" s="1" t="s">
        <v>47</v>
      </c>
      <c r="Q1" s="1" t="s">
        <v>48</v>
      </c>
      <c r="R1" s="1"/>
      <c r="S1" s="1" t="s">
        <v>6</v>
      </c>
      <c r="T1" s="1" t="s">
        <v>7</v>
      </c>
      <c r="U1" s="1" t="s">
        <v>8</v>
      </c>
      <c r="V1" s="1" t="s">
        <v>36</v>
      </c>
      <c r="W1" s="1" t="s">
        <v>46</v>
      </c>
      <c r="X1" s="1" t="s">
        <v>47</v>
      </c>
      <c r="Y1" s="1" t="s">
        <v>48</v>
      </c>
      <c r="Z1" s="1"/>
      <c r="AA1" s="1" t="s">
        <v>9</v>
      </c>
      <c r="AB1" s="1" t="s">
        <v>10</v>
      </c>
      <c r="AC1" s="1" t="s">
        <v>11</v>
      </c>
      <c r="AD1" s="1" t="s">
        <v>37</v>
      </c>
      <c r="AE1" s="1" t="s">
        <v>46</v>
      </c>
      <c r="AF1" s="1" t="s">
        <v>47</v>
      </c>
      <c r="AG1" s="1" t="s">
        <v>48</v>
      </c>
      <c r="AH1" s="1"/>
      <c r="AI1" s="1"/>
      <c r="AJ1" s="1"/>
      <c r="AK1" s="1"/>
      <c r="AL1" s="1"/>
      <c r="AM1" s="1"/>
      <c r="AN1" s="1"/>
    </row>
    <row r="2" spans="1:40" x14ac:dyDescent="0.2">
      <c r="A2" s="10" t="s">
        <v>20</v>
      </c>
      <c r="B2" s="1">
        <v>2006</v>
      </c>
      <c r="C2" s="2">
        <v>0</v>
      </c>
      <c r="D2" s="2">
        <v>0</v>
      </c>
      <c r="E2" s="2">
        <v>8.75</v>
      </c>
      <c r="F2" s="2">
        <v>-3.0082487472357</v>
      </c>
      <c r="G2" s="8">
        <f t="shared" ref="G2:G12" si="0">C2/F2</f>
        <v>0</v>
      </c>
      <c r="H2" s="8">
        <f t="shared" ref="H2:H12" si="1">D2/F2</f>
        <v>0</v>
      </c>
      <c r="I2" s="2">
        <f>C2-D2</f>
        <v>0</v>
      </c>
      <c r="J2" s="2"/>
      <c r="K2" s="2">
        <v>0.33749999999999902</v>
      </c>
      <c r="L2" s="2">
        <v>0.33749999999999902</v>
      </c>
      <c r="M2" s="2">
        <v>11.249999999999901</v>
      </c>
      <c r="N2" s="2">
        <v>6.4159328480383904</v>
      </c>
      <c r="O2" s="8">
        <f>K2/N2</f>
        <v>5.2603418395064154E-2</v>
      </c>
      <c r="P2" s="8">
        <f>L2/N2</f>
        <v>5.2603418395064154E-2</v>
      </c>
      <c r="Q2" s="2">
        <f>K2-L2</f>
        <v>0</v>
      </c>
      <c r="R2" s="2"/>
      <c r="S2" s="2">
        <v>0.374999999999999</v>
      </c>
      <c r="T2" s="2">
        <v>0.374999999999999</v>
      </c>
      <c r="U2" s="2">
        <v>12.499999999999901</v>
      </c>
      <c r="V2" s="2">
        <v>7.1196573773746898</v>
      </c>
      <c r="W2" s="8">
        <f>S2/V2</f>
        <v>5.2671073918767269E-2</v>
      </c>
      <c r="X2" s="8">
        <f>T2/V2</f>
        <v>5.2671073918767269E-2</v>
      </c>
      <c r="Y2" s="2">
        <f>S2-T2</f>
        <v>0</v>
      </c>
      <c r="Z2" s="2"/>
      <c r="AA2" s="2">
        <v>0</v>
      </c>
      <c r="AB2" s="2">
        <v>0</v>
      </c>
      <c r="AC2" s="2">
        <v>5.4166666666666599</v>
      </c>
      <c r="AD2" s="2">
        <v>-5.5907463890886699</v>
      </c>
      <c r="AE2" s="8">
        <f>AA2/AD2</f>
        <v>0</v>
      </c>
      <c r="AF2" s="8">
        <f>AB2/AD2</f>
        <v>0</v>
      </c>
      <c r="AG2" s="2">
        <f>AA2-AB2</f>
        <v>0</v>
      </c>
      <c r="AH2" s="2"/>
      <c r="AI2" s="2"/>
      <c r="AJ2" s="2"/>
      <c r="AK2" s="2"/>
      <c r="AL2" s="2"/>
      <c r="AM2" s="2"/>
      <c r="AN2" s="2"/>
    </row>
    <row r="3" spans="1:40" x14ac:dyDescent="0.2">
      <c r="A3" s="10"/>
      <c r="B3" s="1">
        <v>2007</v>
      </c>
      <c r="C3" s="2">
        <v>0.76249999999999996</v>
      </c>
      <c r="D3" s="2">
        <v>0.76249999999999996</v>
      </c>
      <c r="E3" s="2">
        <v>25.4166666666666</v>
      </c>
      <c r="F3" s="2">
        <v>14.1526794264438</v>
      </c>
      <c r="G3" s="8">
        <f t="shared" si="0"/>
        <v>5.3876723765486738E-2</v>
      </c>
      <c r="H3" s="8">
        <f t="shared" si="1"/>
        <v>5.3876723765486738E-2</v>
      </c>
      <c r="I3" s="2">
        <f t="shared" ref="I3:I12" si="2">C3-D3</f>
        <v>0</v>
      </c>
      <c r="J3" s="2"/>
      <c r="K3" s="2">
        <v>0.75</v>
      </c>
      <c r="L3" s="2">
        <v>0.75</v>
      </c>
      <c r="M3" s="2">
        <v>25</v>
      </c>
      <c r="N3" s="2">
        <v>10.223009446763999</v>
      </c>
      <c r="O3" s="8">
        <f t="shared" ref="O3:O12" si="3">K3/N3</f>
        <v>7.3363915381825823E-2</v>
      </c>
      <c r="P3" s="8">
        <f t="shared" ref="P3:P12" si="4">L3/N3</f>
        <v>7.3363915381825823E-2</v>
      </c>
      <c r="Q3" s="2">
        <f t="shared" ref="Q3:Q5" si="5">K3-L3</f>
        <v>0</v>
      </c>
      <c r="R3" s="2"/>
      <c r="S3" s="2">
        <v>0.80667691273625297</v>
      </c>
      <c r="T3" s="2">
        <v>0.82499999999999896</v>
      </c>
      <c r="U3" s="2">
        <v>27.499999999999901</v>
      </c>
      <c r="V3" s="2">
        <v>8.0667691273625302</v>
      </c>
      <c r="W3" s="8">
        <f t="shared" ref="W3:W12" si="6">S3/V3</f>
        <v>9.9999999999999992E-2</v>
      </c>
      <c r="X3" s="8">
        <f t="shared" ref="X3:X12" si="7">T3/V3</f>
        <v>0.10227142824772237</v>
      </c>
      <c r="Y3" s="2">
        <f t="shared" ref="Y3:Y5" si="8">S3-T3</f>
        <v>-1.8323087263745985E-2</v>
      </c>
      <c r="Z3" s="2"/>
      <c r="AA3" s="2">
        <v>0.51538413668102601</v>
      </c>
      <c r="AB3" s="2">
        <v>0.28120818208362502</v>
      </c>
      <c r="AC3" s="2">
        <v>18.3333333333333</v>
      </c>
      <c r="AD3" s="2">
        <v>5.1538413668102603</v>
      </c>
      <c r="AE3" s="8">
        <f t="shared" ref="AE3:AE12" si="9">AA3/AD3</f>
        <v>9.9999999999999992E-2</v>
      </c>
      <c r="AF3" s="8">
        <f t="shared" ref="AF3:AF12" si="10">AB3/AD3</f>
        <v>5.4562832277794043E-2</v>
      </c>
      <c r="AG3" s="2">
        <f t="shared" ref="AG3:AG5" si="11">AA3-AB3</f>
        <v>0.23417595459740098</v>
      </c>
      <c r="AH3" s="2"/>
      <c r="AI3" s="2"/>
      <c r="AJ3" s="2"/>
      <c r="AK3" s="2"/>
      <c r="AL3" s="2"/>
      <c r="AM3" s="2"/>
      <c r="AN3" s="2"/>
    </row>
    <row r="4" spans="1:40" x14ac:dyDescent="0.2">
      <c r="A4" s="10"/>
      <c r="B4" s="1">
        <v>2008</v>
      </c>
      <c r="C4" s="2">
        <v>0.39999999999999902</v>
      </c>
      <c r="D4" s="2">
        <v>0.39999999999999902</v>
      </c>
      <c r="E4" s="2">
        <v>13.3333333333333</v>
      </c>
      <c r="F4" s="2">
        <v>6.0784675213032404</v>
      </c>
      <c r="G4" s="8">
        <f t="shared" si="0"/>
        <v>6.580606026076749E-2</v>
      </c>
      <c r="H4" s="8">
        <f t="shared" si="1"/>
        <v>6.580606026076749E-2</v>
      </c>
      <c r="I4" s="2">
        <f t="shared" si="2"/>
        <v>0</v>
      </c>
      <c r="J4" s="2"/>
      <c r="K4" s="2">
        <v>0.39631681894514798</v>
      </c>
      <c r="L4" s="2">
        <v>0.34614825697909501</v>
      </c>
      <c r="M4" s="2">
        <v>14.999999999999901</v>
      </c>
      <c r="N4" s="2">
        <v>3.9631681894514799</v>
      </c>
      <c r="O4" s="8">
        <f>K4/N4</f>
        <v>9.9999999999999992E-2</v>
      </c>
      <c r="P4" s="8">
        <f>L4/N4</f>
        <v>8.7341298787272384E-2</v>
      </c>
      <c r="Q4" s="2">
        <f t="shared" si="5"/>
        <v>5.016856196605296E-2</v>
      </c>
      <c r="R4" s="2"/>
      <c r="S4" s="2">
        <v>0</v>
      </c>
      <c r="T4" s="2">
        <v>0</v>
      </c>
      <c r="U4" s="2">
        <v>10.8333333333333</v>
      </c>
      <c r="V4" s="2">
        <v>-0.57015723963856901</v>
      </c>
      <c r="W4" s="8">
        <f>S4/V4</f>
        <v>0</v>
      </c>
      <c r="X4" s="8">
        <f>T4/V4</f>
        <v>0</v>
      </c>
      <c r="Y4" s="2">
        <f t="shared" si="8"/>
        <v>0</v>
      </c>
      <c r="Z4" s="2"/>
      <c r="AA4" s="2">
        <v>0</v>
      </c>
      <c r="AB4" s="2">
        <v>0</v>
      </c>
      <c r="AC4" s="2">
        <v>12.9166666666666</v>
      </c>
      <c r="AD4" s="2">
        <v>-0.56791392341159297</v>
      </c>
      <c r="AE4" s="8">
        <f t="shared" si="9"/>
        <v>0</v>
      </c>
      <c r="AF4" s="8">
        <f>AB4/AD4</f>
        <v>0</v>
      </c>
      <c r="AG4" s="2">
        <f t="shared" si="11"/>
        <v>0</v>
      </c>
      <c r="AH4" s="2"/>
      <c r="AI4" s="2"/>
      <c r="AJ4" s="2"/>
      <c r="AK4" s="2"/>
      <c r="AL4" s="2"/>
      <c r="AM4" s="2"/>
      <c r="AN4" s="2"/>
    </row>
    <row r="5" spans="1:40" x14ac:dyDescent="0.2">
      <c r="A5" s="10"/>
      <c r="B5" s="1">
        <v>2009</v>
      </c>
      <c r="C5" s="2">
        <v>0.39032782840001401</v>
      </c>
      <c r="D5" s="2">
        <v>0.38741524668285798</v>
      </c>
      <c r="E5" s="2">
        <v>22.499999999999901</v>
      </c>
      <c r="F5" s="2">
        <v>3.9032782840001401</v>
      </c>
      <c r="G5" s="8">
        <f t="shared" si="0"/>
        <v>0.1</v>
      </c>
      <c r="H5" s="8">
        <f t="shared" si="1"/>
        <v>9.925381141050206E-2</v>
      </c>
      <c r="I5" s="2">
        <f t="shared" si="2"/>
        <v>2.9125817171560264E-3</v>
      </c>
      <c r="J5" s="2"/>
      <c r="K5" s="2">
        <v>0.25331363250557998</v>
      </c>
      <c r="L5" s="2">
        <v>0.37021673802980198</v>
      </c>
      <c r="M5" s="2">
        <v>22.5</v>
      </c>
      <c r="N5" s="2">
        <v>2.5331363250557999</v>
      </c>
      <c r="O5" s="8">
        <f t="shared" si="3"/>
        <v>9.9999999999999992E-2</v>
      </c>
      <c r="P5" s="8">
        <f t="shared" si="4"/>
        <v>0.14614955159258824</v>
      </c>
      <c r="Q5" s="2">
        <f t="shared" si="5"/>
        <v>-0.11690310552422201</v>
      </c>
      <c r="R5" s="2"/>
      <c r="S5" s="2">
        <v>0.151934386132346</v>
      </c>
      <c r="T5" s="2">
        <v>0.17898519526509199</v>
      </c>
      <c r="U5" s="2">
        <v>21.6666666666666</v>
      </c>
      <c r="V5" s="2">
        <v>1.51934386132346</v>
      </c>
      <c r="W5" s="8">
        <f>S5/V5</f>
        <v>0.1</v>
      </c>
      <c r="X5" s="8">
        <f t="shared" si="7"/>
        <v>0.11780427052845216</v>
      </c>
      <c r="Y5" s="2">
        <f t="shared" si="8"/>
        <v>-2.705080913274599E-2</v>
      </c>
      <c r="Z5" s="2"/>
      <c r="AA5" s="2">
        <v>0</v>
      </c>
      <c r="AB5" s="2">
        <v>0</v>
      </c>
      <c r="AC5" s="2">
        <v>20.8333333333333</v>
      </c>
      <c r="AD5" s="2">
        <v>-1.5144972991061501</v>
      </c>
      <c r="AE5" s="8">
        <f>AA5/AD5</f>
        <v>0</v>
      </c>
      <c r="AF5" s="8">
        <f t="shared" si="10"/>
        <v>0</v>
      </c>
      <c r="AG5" s="2">
        <f t="shared" si="11"/>
        <v>0</v>
      </c>
      <c r="AH5" s="2"/>
      <c r="AI5" s="2"/>
      <c r="AJ5" s="2"/>
      <c r="AK5" s="2"/>
      <c r="AL5" s="2"/>
      <c r="AM5" s="2"/>
      <c r="AN5" s="2"/>
    </row>
    <row r="6" spans="1:40" x14ac:dyDescent="0.2">
      <c r="A6" s="10"/>
      <c r="B6" s="1">
        <v>2010</v>
      </c>
      <c r="C6" s="2">
        <v>0.40447935967526799</v>
      </c>
      <c r="D6" s="2">
        <v>0.30285911799044701</v>
      </c>
      <c r="E6" s="2">
        <v>17.0833333333333</v>
      </c>
      <c r="F6" s="2">
        <v>4.0447935967526796</v>
      </c>
      <c r="G6" s="8">
        <f t="shared" si="0"/>
        <v>0.1</v>
      </c>
      <c r="H6" s="8">
        <f t="shared" si="1"/>
        <v>7.4876284968803927E-2</v>
      </c>
      <c r="I6" s="2">
        <f>C6-D6</f>
        <v>0.10162024168482098</v>
      </c>
      <c r="J6" s="2"/>
      <c r="K6" s="2">
        <v>0.57499999999999896</v>
      </c>
      <c r="L6" s="2">
        <v>0.57499999999999896</v>
      </c>
      <c r="M6" s="2">
        <v>19.1666666666666</v>
      </c>
      <c r="N6" s="2">
        <v>6.5893987178518403</v>
      </c>
      <c r="O6" s="8">
        <f>K6/N6</f>
        <v>8.7261376131667803E-2</v>
      </c>
      <c r="P6" s="8">
        <f>L6/N6</f>
        <v>8.7261376131667803E-2</v>
      </c>
      <c r="Q6" s="2">
        <f>K6-L6</f>
        <v>0</v>
      </c>
      <c r="R6" s="2"/>
      <c r="S6" s="2">
        <v>0.44344148649676701</v>
      </c>
      <c r="T6" s="2">
        <v>0.32279751789889</v>
      </c>
      <c r="U6" s="2">
        <v>22.9166666666666</v>
      </c>
      <c r="V6" s="2">
        <v>4.4344148649676702</v>
      </c>
      <c r="W6" s="8">
        <f t="shared" si="6"/>
        <v>9.9999999999999992E-2</v>
      </c>
      <c r="X6" s="8">
        <f t="shared" si="7"/>
        <v>7.2793711848889761E-2</v>
      </c>
      <c r="Y6" s="2">
        <f>S6-T6</f>
        <v>0.12064396859787702</v>
      </c>
      <c r="Z6" s="2"/>
      <c r="AA6" s="2">
        <v>0.10441925198608901</v>
      </c>
      <c r="AB6" s="2">
        <v>0</v>
      </c>
      <c r="AC6" s="2">
        <v>19.5833333333333</v>
      </c>
      <c r="AD6" s="2">
        <v>1.0441925198608899</v>
      </c>
      <c r="AE6" s="8">
        <f t="shared" si="9"/>
        <v>0.10000000000000002</v>
      </c>
      <c r="AF6" s="8">
        <f t="shared" si="10"/>
        <v>0</v>
      </c>
      <c r="AG6" s="2">
        <f>AA6-AB6</f>
        <v>0.10441925198608901</v>
      </c>
      <c r="AH6" s="2"/>
      <c r="AI6" s="2"/>
      <c r="AJ6" s="2"/>
      <c r="AK6" s="2"/>
      <c r="AL6" s="2"/>
      <c r="AM6" s="2"/>
      <c r="AN6" s="2"/>
    </row>
    <row r="7" spans="1:40" x14ac:dyDescent="0.2">
      <c r="A7" s="10"/>
      <c r="B7" s="1">
        <v>2011</v>
      </c>
      <c r="C7" s="2">
        <v>3.0944457299285601E-2</v>
      </c>
      <c r="D7" s="2">
        <v>6.7225207820213698E-2</v>
      </c>
      <c r="E7" s="2">
        <v>21.6666666666666</v>
      </c>
      <c r="F7" s="2">
        <v>0.30944457299285599</v>
      </c>
      <c r="G7" s="8">
        <f t="shared" si="0"/>
        <v>0.1</v>
      </c>
      <c r="H7" s="8">
        <f t="shared" si="1"/>
        <v>0.21724474651480055</v>
      </c>
      <c r="I7" s="2">
        <f t="shared" si="2"/>
        <v>-3.6280750520928093E-2</v>
      </c>
      <c r="J7" s="2"/>
      <c r="K7" s="2">
        <v>0</v>
      </c>
      <c r="L7" s="2">
        <v>2.0995669979908101E-2</v>
      </c>
      <c r="M7" s="2">
        <v>19.5833333333333</v>
      </c>
      <c r="N7" s="2">
        <v>-0.67866711113520795</v>
      </c>
      <c r="O7" s="8">
        <f t="shared" si="3"/>
        <v>0</v>
      </c>
      <c r="P7" s="8">
        <f t="shared" si="4"/>
        <v>-3.0936625092659341E-2</v>
      </c>
      <c r="Q7" s="2">
        <f t="shared" ref="Q7:Q12" si="12">K7-L7</f>
        <v>-2.0995669979908101E-2</v>
      </c>
      <c r="R7" s="2"/>
      <c r="S7" s="2">
        <v>0</v>
      </c>
      <c r="T7" s="2">
        <v>8.1017584243055205E-2</v>
      </c>
      <c r="U7" s="2">
        <v>20.8333333333333</v>
      </c>
      <c r="V7" s="2">
        <v>-1.01446568049591</v>
      </c>
      <c r="W7" s="8">
        <f t="shared" si="6"/>
        <v>0</v>
      </c>
      <c r="X7" s="8">
        <f t="shared" si="7"/>
        <v>-7.9862321417764157E-2</v>
      </c>
      <c r="Y7" s="2">
        <f t="shared" ref="Y7:Y12" si="13">S7-T7</f>
        <v>-8.1017584243055205E-2</v>
      </c>
      <c r="Z7" s="2"/>
      <c r="AA7" s="2">
        <v>0</v>
      </c>
      <c r="AB7" s="2">
        <v>0</v>
      </c>
      <c r="AC7" s="2">
        <v>20.4166666666666</v>
      </c>
      <c r="AD7" s="2">
        <v>-5.3879425012102304</v>
      </c>
      <c r="AE7" s="8">
        <f t="shared" si="9"/>
        <v>0</v>
      </c>
      <c r="AF7" s="8">
        <f t="shared" si="10"/>
        <v>0</v>
      </c>
      <c r="AG7" s="2">
        <f t="shared" ref="AG7:AG12" si="14">AA7-AB7</f>
        <v>0</v>
      </c>
      <c r="AH7" s="2"/>
      <c r="AI7" s="2"/>
      <c r="AJ7" s="2"/>
      <c r="AK7" s="2"/>
      <c r="AL7" s="2"/>
      <c r="AM7" s="2"/>
      <c r="AN7" s="2"/>
    </row>
    <row r="8" spans="1:40" x14ac:dyDescent="0.2">
      <c r="A8" s="10"/>
      <c r="B8" s="1">
        <v>2012</v>
      </c>
      <c r="C8" s="2">
        <v>0.624999999999999</v>
      </c>
      <c r="D8" s="2">
        <v>0.624999999999999</v>
      </c>
      <c r="E8" s="2">
        <v>20.8333333333333</v>
      </c>
      <c r="F8" s="2">
        <v>10.6577048462084</v>
      </c>
      <c r="G8" s="8">
        <f>C8/F8</f>
        <v>5.8643020145406809E-2</v>
      </c>
      <c r="H8" s="8">
        <f t="shared" si="1"/>
        <v>5.8643020145406809E-2</v>
      </c>
      <c r="I8" s="2">
        <f t="shared" si="2"/>
        <v>0</v>
      </c>
      <c r="J8" s="2"/>
      <c r="K8" s="2">
        <v>0.5</v>
      </c>
      <c r="L8" s="2">
        <v>0.5</v>
      </c>
      <c r="M8" s="2">
        <v>16.6666666666666</v>
      </c>
      <c r="N8" s="2">
        <v>5.1006102090172796</v>
      </c>
      <c r="O8" s="8">
        <f t="shared" si="3"/>
        <v>9.8027486812471726E-2</v>
      </c>
      <c r="P8" s="8">
        <f t="shared" si="4"/>
        <v>9.8027486812471726E-2</v>
      </c>
      <c r="Q8" s="2">
        <f t="shared" si="12"/>
        <v>0</v>
      </c>
      <c r="R8" s="2"/>
      <c r="S8" s="2">
        <v>0.624999999999999</v>
      </c>
      <c r="T8" s="2">
        <v>0.624999999999999</v>
      </c>
      <c r="U8" s="2">
        <v>20.8333333333333</v>
      </c>
      <c r="V8" s="2">
        <v>9.9212078706434106</v>
      </c>
      <c r="W8" s="8">
        <f t="shared" si="6"/>
        <v>6.2996361748387242E-2</v>
      </c>
      <c r="X8" s="8">
        <f t="shared" si="7"/>
        <v>6.2996361748387242E-2</v>
      </c>
      <c r="Y8" s="2">
        <f t="shared" si="13"/>
        <v>0</v>
      </c>
      <c r="Z8" s="2"/>
      <c r="AA8" s="2">
        <v>0</v>
      </c>
      <c r="AB8" s="2">
        <v>0</v>
      </c>
      <c r="AC8" s="2">
        <v>15.8333333333333</v>
      </c>
      <c r="AD8" s="2">
        <v>-2.67264000960007</v>
      </c>
      <c r="AE8" s="8">
        <f t="shared" si="9"/>
        <v>0</v>
      </c>
      <c r="AF8" s="8">
        <f t="shared" si="10"/>
        <v>0</v>
      </c>
      <c r="AG8" s="2">
        <f t="shared" si="14"/>
        <v>0</v>
      </c>
      <c r="AH8" s="2"/>
      <c r="AI8" s="2"/>
      <c r="AJ8" s="2"/>
      <c r="AK8" s="2"/>
      <c r="AL8" s="2"/>
      <c r="AM8" s="2"/>
      <c r="AN8" s="2"/>
    </row>
    <row r="9" spans="1:40" x14ac:dyDescent="0.2">
      <c r="A9" s="10"/>
      <c r="B9" s="1">
        <v>2013</v>
      </c>
      <c r="C9" s="2">
        <v>0.270599970335271</v>
      </c>
      <c r="D9" s="2">
        <v>0.28308446360414502</v>
      </c>
      <c r="E9" s="2">
        <v>18.3333333333333</v>
      </c>
      <c r="F9" s="2">
        <v>2.7059997033527101</v>
      </c>
      <c r="G9" s="8">
        <f t="shared" si="0"/>
        <v>9.9999999999999992E-2</v>
      </c>
      <c r="H9" s="8">
        <f>D9/F9</f>
        <v>0.10461363438192763</v>
      </c>
      <c r="I9" s="2">
        <f t="shared" si="2"/>
        <v>-1.248449326887402E-2</v>
      </c>
      <c r="J9" s="2"/>
      <c r="K9" s="2">
        <v>0</v>
      </c>
      <c r="L9" s="2">
        <v>0</v>
      </c>
      <c r="M9" s="2">
        <v>11.6666666666666</v>
      </c>
      <c r="N9" s="2">
        <v>-2.1286152670092</v>
      </c>
      <c r="O9" s="8">
        <f t="shared" si="3"/>
        <v>0</v>
      </c>
      <c r="P9" s="8">
        <f t="shared" si="4"/>
        <v>0</v>
      </c>
      <c r="Q9" s="2">
        <f t="shared" si="12"/>
        <v>0</v>
      </c>
      <c r="R9" s="2"/>
      <c r="S9" s="2">
        <v>0.22511946405891101</v>
      </c>
      <c r="T9" s="2">
        <v>0.43099202018002403</v>
      </c>
      <c r="U9" s="2">
        <v>14.5833333333333</v>
      </c>
      <c r="V9" s="2">
        <v>2.2511946405891101</v>
      </c>
      <c r="W9" s="8">
        <f t="shared" si="6"/>
        <v>9.9999999999999992E-2</v>
      </c>
      <c r="X9" s="8">
        <f t="shared" si="7"/>
        <v>0.19145035813839656</v>
      </c>
      <c r="Y9" s="2">
        <f t="shared" si="13"/>
        <v>-0.20587255612111302</v>
      </c>
      <c r="Z9" s="2"/>
      <c r="AA9" s="2">
        <v>0</v>
      </c>
      <c r="AB9" s="2">
        <v>0</v>
      </c>
      <c r="AC9" s="2">
        <v>9.9999999999999893</v>
      </c>
      <c r="AD9" s="2">
        <v>-7.0349288553564504</v>
      </c>
      <c r="AE9" s="8">
        <f t="shared" si="9"/>
        <v>0</v>
      </c>
      <c r="AF9" s="8">
        <f t="shared" si="10"/>
        <v>0</v>
      </c>
      <c r="AG9" s="2">
        <f t="shared" si="14"/>
        <v>0</v>
      </c>
      <c r="AH9" s="2"/>
      <c r="AI9" s="2"/>
      <c r="AJ9" s="2"/>
      <c r="AK9" s="2"/>
      <c r="AL9" s="2"/>
      <c r="AM9" s="2"/>
      <c r="AN9" s="2"/>
    </row>
    <row r="10" spans="1:40" x14ac:dyDescent="0.2">
      <c r="A10" s="10"/>
      <c r="B10" s="1">
        <v>2014</v>
      </c>
      <c r="C10" s="2">
        <v>0.57315679275408904</v>
      </c>
      <c r="D10" s="2">
        <v>0.65</v>
      </c>
      <c r="E10" s="2">
        <v>21.6666666666666</v>
      </c>
      <c r="F10" s="2">
        <v>5.7315679275408904</v>
      </c>
      <c r="G10" s="8">
        <f t="shared" si="0"/>
        <v>0.1</v>
      </c>
      <c r="H10" s="8">
        <f t="shared" si="1"/>
        <v>0.1134070132671149</v>
      </c>
      <c r="I10" s="2">
        <f t="shared" si="2"/>
        <v>-7.6843207245910983E-2</v>
      </c>
      <c r="J10" s="2"/>
      <c r="K10" s="2">
        <v>0</v>
      </c>
      <c r="L10" s="2">
        <v>0</v>
      </c>
      <c r="M10" s="2">
        <v>17.9166666666666</v>
      </c>
      <c r="N10" s="2">
        <v>-3.3556404904908899</v>
      </c>
      <c r="O10" s="8">
        <f t="shared" si="3"/>
        <v>0</v>
      </c>
      <c r="P10" s="8">
        <f t="shared" si="4"/>
        <v>0</v>
      </c>
      <c r="Q10" s="2">
        <f t="shared" si="12"/>
        <v>0</v>
      </c>
      <c r="R10" s="2"/>
      <c r="S10" s="2">
        <v>0.58976311417639204</v>
      </c>
      <c r="T10" s="2">
        <v>0.625</v>
      </c>
      <c r="U10" s="2">
        <v>20.8333333333333</v>
      </c>
      <c r="V10" s="2">
        <v>5.8976311417639202</v>
      </c>
      <c r="W10" s="8">
        <f t="shared" si="6"/>
        <v>0.1</v>
      </c>
      <c r="X10" s="8">
        <f t="shared" si="7"/>
        <v>0.10597475240085445</v>
      </c>
      <c r="Y10" s="2">
        <f t="shared" si="13"/>
        <v>-3.5236885823607955E-2</v>
      </c>
      <c r="Z10" s="2"/>
      <c r="AA10" s="2">
        <v>0</v>
      </c>
      <c r="AB10" s="2">
        <v>0</v>
      </c>
      <c r="AC10" s="2">
        <v>12.0833333333333</v>
      </c>
      <c r="AD10" s="2">
        <v>-2.5522659849748499</v>
      </c>
      <c r="AE10" s="8">
        <f t="shared" si="9"/>
        <v>0</v>
      </c>
      <c r="AF10" s="8">
        <f t="shared" si="10"/>
        <v>0</v>
      </c>
      <c r="AG10" s="2">
        <f t="shared" si="14"/>
        <v>0</v>
      </c>
      <c r="AH10" s="2"/>
      <c r="AI10" s="2"/>
      <c r="AJ10" s="2"/>
      <c r="AK10" s="2"/>
      <c r="AL10" s="2"/>
      <c r="AM10" s="2"/>
      <c r="AN10" s="2"/>
    </row>
    <row r="11" spans="1:40" x14ac:dyDescent="0.2">
      <c r="A11" s="10"/>
      <c r="B11" s="1">
        <v>2015</v>
      </c>
      <c r="C11" s="2">
        <v>0</v>
      </c>
      <c r="D11" s="2">
        <v>0</v>
      </c>
      <c r="E11" s="2">
        <v>15.8333333333333</v>
      </c>
      <c r="F11" s="2">
        <v>-0.76794963239040404</v>
      </c>
      <c r="G11" s="8">
        <f t="shared" si="0"/>
        <v>0</v>
      </c>
      <c r="H11" s="8">
        <f t="shared" si="1"/>
        <v>0</v>
      </c>
      <c r="I11" s="2">
        <f t="shared" si="2"/>
        <v>0</v>
      </c>
      <c r="J11" s="2"/>
      <c r="K11" s="2">
        <v>0</v>
      </c>
      <c r="L11" s="2">
        <v>0</v>
      </c>
      <c r="M11" s="2">
        <v>12.0833333333333</v>
      </c>
      <c r="N11" s="2">
        <v>-3.0422326484155802</v>
      </c>
      <c r="O11" s="8">
        <f t="shared" si="3"/>
        <v>0</v>
      </c>
      <c r="P11" s="8">
        <f t="shared" si="4"/>
        <v>0</v>
      </c>
      <c r="Q11" s="2">
        <f t="shared" si="12"/>
        <v>0</v>
      </c>
      <c r="R11" s="2"/>
      <c r="S11" s="2">
        <v>0.1781769079036</v>
      </c>
      <c r="T11" s="2">
        <v>7.9915876293413304E-2</v>
      </c>
      <c r="U11" s="2">
        <v>12.0833333333333</v>
      </c>
      <c r="V11" s="2">
        <v>1.7817690790359999</v>
      </c>
      <c r="W11" s="8">
        <f t="shared" si="6"/>
        <v>0.1</v>
      </c>
      <c r="X11" s="8">
        <f t="shared" si="7"/>
        <v>4.4851982916131093E-2</v>
      </c>
      <c r="Y11" s="2">
        <f t="shared" si="13"/>
        <v>9.8261031610186692E-2</v>
      </c>
      <c r="Z11" s="2"/>
      <c r="AA11" s="2">
        <v>0</v>
      </c>
      <c r="AB11" s="2">
        <v>0</v>
      </c>
      <c r="AC11" s="2">
        <v>7.9166666666666599</v>
      </c>
      <c r="AD11" s="2">
        <v>-3.0020958455492899</v>
      </c>
      <c r="AE11" s="8">
        <f t="shared" si="9"/>
        <v>0</v>
      </c>
      <c r="AF11" s="8">
        <f t="shared" si="10"/>
        <v>0</v>
      </c>
      <c r="AG11" s="2">
        <f t="shared" si="14"/>
        <v>0</v>
      </c>
      <c r="AH11" s="2"/>
      <c r="AI11" s="2"/>
      <c r="AJ11" s="2"/>
      <c r="AK11" s="2"/>
      <c r="AL11" s="2"/>
      <c r="AM11" s="2"/>
      <c r="AN11" s="2"/>
    </row>
    <row r="12" spans="1:40" x14ac:dyDescent="0.2">
      <c r="A12" s="10"/>
      <c r="B12" s="1">
        <v>2016</v>
      </c>
      <c r="C12" s="2">
        <v>0.57214870545213403</v>
      </c>
      <c r="D12" s="2">
        <v>0.55303976425132795</v>
      </c>
      <c r="E12" s="2">
        <v>19.5833333333333</v>
      </c>
      <c r="F12" s="2">
        <v>5.7214870545213401</v>
      </c>
      <c r="G12" s="8">
        <f t="shared" si="0"/>
        <v>0.1</v>
      </c>
      <c r="H12" s="8">
        <f t="shared" si="1"/>
        <v>9.6660144291385669E-2</v>
      </c>
      <c r="I12" s="2">
        <f t="shared" si="2"/>
        <v>1.9108941200806084E-2</v>
      </c>
      <c r="J12" s="2"/>
      <c r="K12" s="2">
        <v>0.39444181986271398</v>
      </c>
      <c r="L12" s="2">
        <v>0.13759809344322199</v>
      </c>
      <c r="M12" s="2">
        <v>14.1666666666666</v>
      </c>
      <c r="N12" s="2">
        <v>3.9444181986271398</v>
      </c>
      <c r="O12" s="8">
        <f t="shared" si="3"/>
        <v>0.1</v>
      </c>
      <c r="P12" s="8">
        <f t="shared" si="4"/>
        <v>3.4884255805105353E-2</v>
      </c>
      <c r="Q12" s="2">
        <f t="shared" si="12"/>
        <v>0.25684372641949199</v>
      </c>
      <c r="R12" s="2"/>
      <c r="S12" s="2">
        <v>0.7</v>
      </c>
      <c r="T12" s="2">
        <v>0.7</v>
      </c>
      <c r="U12" s="2">
        <v>23.3333333333333</v>
      </c>
      <c r="V12" s="2">
        <v>8.5792911009657402</v>
      </c>
      <c r="W12" s="8">
        <f t="shared" si="6"/>
        <v>8.1591822886299251E-2</v>
      </c>
      <c r="X12" s="8">
        <f t="shared" si="7"/>
        <v>8.1591822886299251E-2</v>
      </c>
      <c r="Y12" s="2">
        <f t="shared" si="13"/>
        <v>0</v>
      </c>
      <c r="Z12" s="2"/>
      <c r="AA12" s="2">
        <v>0.73749999999999905</v>
      </c>
      <c r="AB12" s="2">
        <v>0.73749999999999905</v>
      </c>
      <c r="AC12" s="2">
        <v>24.5833333333333</v>
      </c>
      <c r="AD12" s="2">
        <v>14.1806173711998</v>
      </c>
      <c r="AE12" s="8">
        <f t="shared" si="9"/>
        <v>5.2007608744724231E-2</v>
      </c>
      <c r="AF12" s="8">
        <f t="shared" si="10"/>
        <v>5.2007608744724231E-2</v>
      </c>
      <c r="AG12" s="2">
        <f t="shared" si="14"/>
        <v>0</v>
      </c>
      <c r="AH12" s="2"/>
      <c r="AI12" s="2"/>
      <c r="AJ12" s="2"/>
      <c r="AK12" s="2"/>
      <c r="AL12" s="2"/>
      <c r="AM12" s="2"/>
      <c r="AN12" s="2"/>
    </row>
    <row r="14" spans="1:40" x14ac:dyDescent="0.2">
      <c r="I14" s="9">
        <f>COUNTIF(I2:I12,"&gt;0")</f>
        <v>3</v>
      </c>
      <c r="J14" s="9" t="s">
        <v>49</v>
      </c>
      <c r="Q14" s="9">
        <f>COUNTIF(Q2:Q12,"&gt;0")</f>
        <v>2</v>
      </c>
      <c r="R14" s="9" t="s">
        <v>49</v>
      </c>
      <c r="Y14" s="9">
        <f>COUNTIF(Y2:Y12,"&gt;0")</f>
        <v>2</v>
      </c>
      <c r="Z14" s="9" t="s">
        <v>49</v>
      </c>
      <c r="AG14" s="9">
        <f>COUNTIF(AG2:AG12,"&gt;0")</f>
        <v>2</v>
      </c>
      <c r="AH14" s="9" t="s">
        <v>49</v>
      </c>
    </row>
    <row r="15" spans="1:40" x14ac:dyDescent="0.2">
      <c r="I15">
        <f>COUNTIF(I2:I12,"=0")</f>
        <v>5</v>
      </c>
      <c r="J15">
        <v>0</v>
      </c>
      <c r="Q15">
        <f>COUNTIF(Q2:Q12,"=0")</f>
        <v>7</v>
      </c>
      <c r="R15">
        <v>0</v>
      </c>
      <c r="Y15">
        <f>COUNTIF(Y2:Y12,"=0")</f>
        <v>4</v>
      </c>
      <c r="Z15">
        <v>0</v>
      </c>
      <c r="AG15">
        <f>COUNTIF(AG2:AG12,"=0")</f>
        <v>9</v>
      </c>
      <c r="AH15">
        <v>0</v>
      </c>
    </row>
    <row r="16" spans="1:40" x14ac:dyDescent="0.2">
      <c r="I16">
        <f>COUNTIF(I2:I12,"&lt;0")</f>
        <v>3</v>
      </c>
      <c r="J16" t="s">
        <v>50</v>
      </c>
      <c r="Q16">
        <f>COUNTIF(Q2:Q12,"&lt;0")</f>
        <v>2</v>
      </c>
      <c r="R16" t="s">
        <v>50</v>
      </c>
      <c r="Y16">
        <f>COUNTIF(Y2:Y12,"&lt;0")</f>
        <v>5</v>
      </c>
      <c r="Z16" t="s">
        <v>50</v>
      </c>
      <c r="AG16">
        <f>COUNTIF(AG2:AG12,"&lt;0")</f>
        <v>0</v>
      </c>
      <c r="AH16" t="s">
        <v>50</v>
      </c>
    </row>
    <row r="17" spans="1:40" x14ac:dyDescent="0.2">
      <c r="I17">
        <f>COUNT(I2:I12)</f>
        <v>11</v>
      </c>
      <c r="Q17">
        <f>COUNT(Q2:Q12)</f>
        <v>11</v>
      </c>
      <c r="Y17">
        <f>COUNT(Y2:Y12)</f>
        <v>11</v>
      </c>
      <c r="AG17">
        <f>COUNT(AG2:AG12)</f>
        <v>11</v>
      </c>
    </row>
    <row r="26" spans="1:40" x14ac:dyDescent="0.2">
      <c r="C26" s="1" t="s">
        <v>0</v>
      </c>
      <c r="D26" s="1" t="s">
        <v>1</v>
      </c>
      <c r="E26" s="1" t="s">
        <v>2</v>
      </c>
      <c r="F26" s="1" t="s">
        <v>34</v>
      </c>
      <c r="G26" s="1" t="s">
        <v>46</v>
      </c>
      <c r="H26" s="1" t="s">
        <v>47</v>
      </c>
      <c r="I26" s="1" t="s">
        <v>48</v>
      </c>
      <c r="J26" s="1"/>
      <c r="K26" s="1" t="s">
        <v>3</v>
      </c>
      <c r="L26" s="1" t="s">
        <v>4</v>
      </c>
      <c r="M26" s="1" t="s">
        <v>5</v>
      </c>
      <c r="N26" s="1" t="s">
        <v>35</v>
      </c>
      <c r="O26" s="1" t="s">
        <v>46</v>
      </c>
      <c r="P26" s="1" t="s">
        <v>47</v>
      </c>
      <c r="Q26" s="1" t="s">
        <v>48</v>
      </c>
      <c r="R26" s="1"/>
      <c r="S26" s="1" t="s">
        <v>6</v>
      </c>
      <c r="T26" s="1" t="s">
        <v>7</v>
      </c>
      <c r="U26" s="1" t="s">
        <v>8</v>
      </c>
      <c r="V26" s="1" t="s">
        <v>36</v>
      </c>
      <c r="W26" s="1" t="s">
        <v>46</v>
      </c>
      <c r="X26" s="1" t="s">
        <v>47</v>
      </c>
      <c r="Y26" s="1" t="s">
        <v>48</v>
      </c>
      <c r="Z26" s="1"/>
      <c r="AA26" s="1" t="s">
        <v>9</v>
      </c>
      <c r="AB26" s="1" t="s">
        <v>10</v>
      </c>
      <c r="AC26" s="1" t="s">
        <v>11</v>
      </c>
      <c r="AD26" s="1" t="s">
        <v>37</v>
      </c>
      <c r="AE26" s="1" t="s">
        <v>46</v>
      </c>
      <c r="AF26" s="1" t="s">
        <v>47</v>
      </c>
      <c r="AG26" s="1" t="s">
        <v>48</v>
      </c>
      <c r="AH26" s="1"/>
      <c r="AI26" s="1"/>
      <c r="AJ26" s="1"/>
      <c r="AK26" s="1"/>
      <c r="AL26" s="1"/>
      <c r="AM26" s="1"/>
      <c r="AN26" s="1"/>
    </row>
    <row r="27" spans="1:40" x14ac:dyDescent="0.2">
      <c r="A27" s="10" t="s">
        <v>21</v>
      </c>
      <c r="B27" s="1">
        <v>2006</v>
      </c>
      <c r="C27" s="2">
        <v>0.24340352351096001</v>
      </c>
      <c r="D27" s="2">
        <v>8.7499999999999994E-2</v>
      </c>
      <c r="E27" s="2">
        <v>16.545176175548001</v>
      </c>
      <c r="F27" s="2">
        <v>2.8163756886967999</v>
      </c>
      <c r="G27" s="8">
        <f>C27/F27</f>
        <v>8.6424380272785359E-2</v>
      </c>
      <c r="H27" s="8">
        <f>D27/F27</f>
        <v>3.1068298292437044E-2</v>
      </c>
      <c r="I27" s="2">
        <f>C27-D27</f>
        <v>0.15590352351096001</v>
      </c>
      <c r="J27" s="2"/>
      <c r="K27" s="2">
        <v>0.67437451211232902</v>
      </c>
      <c r="L27" s="2">
        <v>0.44999999999999901</v>
      </c>
      <c r="M27" s="2">
        <v>22.468725605616399</v>
      </c>
      <c r="N27" s="2">
        <v>13.0176393885382</v>
      </c>
      <c r="O27" s="8">
        <f>K27/N27</f>
        <v>5.1804669954685009E-2</v>
      </c>
      <c r="P27" s="8">
        <f>L27/N27</f>
        <v>3.4568479473798916E-2</v>
      </c>
      <c r="Q27" s="2">
        <f>K27-L27</f>
        <v>0.22437451211233</v>
      </c>
      <c r="R27" s="2"/>
      <c r="S27" s="2">
        <v>0.74319266711719301</v>
      </c>
      <c r="T27" s="2">
        <v>0.499999999999999</v>
      </c>
      <c r="U27" s="2">
        <v>24.659633355859601</v>
      </c>
      <c r="V27" s="2">
        <v>11.412727297975</v>
      </c>
      <c r="W27" s="8">
        <f>S27/V27</f>
        <v>6.5119637726651039E-2</v>
      </c>
      <c r="X27" s="8">
        <f>T27/V27</f>
        <v>4.3810737516589551E-2</v>
      </c>
      <c r="Y27" s="2">
        <f>S27-T27</f>
        <v>0.24319266711719401</v>
      </c>
      <c r="Z27" s="2"/>
      <c r="AA27" s="2">
        <v>0</v>
      </c>
      <c r="AB27" s="2">
        <v>0</v>
      </c>
      <c r="AC27" s="2">
        <v>13.831904365507601</v>
      </c>
      <c r="AD27" s="2">
        <v>-7.1131947382124201</v>
      </c>
      <c r="AE27" s="8">
        <f>AA27/AD27</f>
        <v>0</v>
      </c>
      <c r="AF27" s="8">
        <f>AB27/AD27</f>
        <v>0</v>
      </c>
      <c r="AG27" s="2">
        <f>AA27-AB27</f>
        <v>0</v>
      </c>
      <c r="AH27" s="2"/>
      <c r="AI27" s="2"/>
      <c r="AJ27" s="2"/>
      <c r="AK27" s="2"/>
      <c r="AL27" s="2"/>
      <c r="AM27" s="2"/>
      <c r="AN27" s="2"/>
    </row>
    <row r="28" spans="1:40" x14ac:dyDescent="0.2">
      <c r="A28" s="10"/>
      <c r="B28" s="1">
        <v>2007</v>
      </c>
      <c r="C28" s="2">
        <v>1.1120656819919801</v>
      </c>
      <c r="D28" s="2">
        <v>1.0166666666666599</v>
      </c>
      <c r="E28" s="2">
        <v>30.186617432932401</v>
      </c>
      <c r="F28" s="2">
        <v>21.173078660718801</v>
      </c>
      <c r="G28" s="8">
        <f t="shared" ref="G28:G32" si="15">C28/F28</f>
        <v>5.2522625538398052E-2</v>
      </c>
      <c r="H28" s="8">
        <f t="shared" ref="H28:H32" si="16">D28/F28</f>
        <v>4.8016950343306629E-2</v>
      </c>
      <c r="I28" s="2">
        <f t="shared" ref="I28:I34" si="17">C28-D28</f>
        <v>9.5399015325320136E-2</v>
      </c>
      <c r="J28" s="2"/>
      <c r="K28" s="2">
        <v>1.0926126952250901</v>
      </c>
      <c r="L28" s="2">
        <v>1</v>
      </c>
      <c r="M28" s="2">
        <v>29.630634761254498</v>
      </c>
      <c r="N28" s="2">
        <v>21.5693122967124</v>
      </c>
      <c r="O28" s="8">
        <f t="shared" ref="O28:O32" si="18">K28/N28</f>
        <v>5.0655889265028925E-2</v>
      </c>
      <c r="P28" s="8">
        <f t="shared" ref="P28:P32" si="19">L28/N28</f>
        <v>4.6362164275048315E-2</v>
      </c>
      <c r="Q28" s="2">
        <f t="shared" ref="Q28:Q34" si="20">K28-L28</f>
        <v>9.261269522509008E-2</v>
      </c>
      <c r="R28" s="2"/>
      <c r="S28" s="2">
        <v>1.1485793337136301</v>
      </c>
      <c r="T28" s="2">
        <v>1.0999999999999901</v>
      </c>
      <c r="U28" s="2">
        <v>30.845121048868901</v>
      </c>
      <c r="V28" s="2">
        <v>13.266540574730501</v>
      </c>
      <c r="W28" s="8">
        <f t="shared" ref="W28:W32" si="21">S28/V28</f>
        <v>8.6577154552362465E-2</v>
      </c>
      <c r="X28" s="8">
        <f t="shared" ref="X28:X32" si="22">T28/V28</f>
        <v>8.2915360926511597E-2</v>
      </c>
      <c r="Y28" s="2">
        <f t="shared" ref="Y28:Y34" si="23">S28-T28</f>
        <v>4.8579333713639983E-2</v>
      </c>
      <c r="Z28" s="2"/>
      <c r="AA28" s="2">
        <v>0.51538413668102601</v>
      </c>
      <c r="AB28" s="2">
        <v>0.28120818208362502</v>
      </c>
      <c r="AC28" s="2">
        <v>26.9818912753163</v>
      </c>
      <c r="AD28" s="2">
        <v>5.0836620216300101</v>
      </c>
      <c r="AE28" s="8">
        <f t="shared" ref="AE28:AE32" si="24">AA28/AD28</f>
        <v>0.10138048801988901</v>
      </c>
      <c r="AF28" s="8">
        <f t="shared" ref="AF28:AF32" si="25">AB28/AD28</f>
        <v>5.5316065640701129E-2</v>
      </c>
      <c r="AG28" s="2">
        <f t="shared" ref="AG28:AG34" si="26">AA28-AB28</f>
        <v>0.23417595459740098</v>
      </c>
      <c r="AH28" s="2"/>
      <c r="AI28" s="2"/>
      <c r="AJ28" s="2"/>
      <c r="AK28" s="2"/>
      <c r="AL28" s="2"/>
      <c r="AM28" s="2"/>
      <c r="AN28" s="2"/>
    </row>
    <row r="29" spans="1:40" x14ac:dyDescent="0.2">
      <c r="A29" s="10"/>
      <c r="B29" s="1">
        <v>2008</v>
      </c>
      <c r="C29" s="2">
        <v>0.63549336376092702</v>
      </c>
      <c r="D29" s="2">
        <v>0.49897631872034798</v>
      </c>
      <c r="E29" s="2">
        <v>22.6166873147451</v>
      </c>
      <c r="F29" s="2">
        <v>8.4334011589125097</v>
      </c>
      <c r="G29" s="8">
        <f t="shared" si="15"/>
        <v>7.5354338277781402E-2</v>
      </c>
      <c r="H29" s="8">
        <f t="shared" si="16"/>
        <v>5.9166676565957546E-2</v>
      </c>
      <c r="I29" s="2">
        <f t="shared" si="17"/>
        <v>0.13651704504057904</v>
      </c>
      <c r="J29" s="2"/>
      <c r="K29" s="2">
        <v>0.66687652005209597</v>
      </c>
      <c r="L29" s="2">
        <v>0.37515548520532899</v>
      </c>
      <c r="M29" s="2">
        <v>21.027985055347301</v>
      </c>
      <c r="N29" s="2">
        <v>8.0612204716406097</v>
      </c>
      <c r="O29" s="8">
        <f t="shared" si="18"/>
        <v>8.2726495621620683E-2</v>
      </c>
      <c r="P29" s="8">
        <f t="shared" si="19"/>
        <v>4.6538298577135651E-2</v>
      </c>
      <c r="Q29" s="2">
        <f t="shared" si="20"/>
        <v>0.29172103484676698</v>
      </c>
      <c r="R29" s="2"/>
      <c r="S29" s="2">
        <v>0.243630009929548</v>
      </c>
      <c r="T29" s="2">
        <v>0.108333333333333</v>
      </c>
      <c r="U29" s="2">
        <v>20.056405311316901</v>
      </c>
      <c r="V29" s="2">
        <v>1.8661428596569101</v>
      </c>
      <c r="W29" s="8">
        <f t="shared" si="21"/>
        <v>0.13055271126152654</v>
      </c>
      <c r="X29" s="8">
        <f t="shared" si="22"/>
        <v>5.805200431077933E-2</v>
      </c>
      <c r="Y29" s="2">
        <f t="shared" si="23"/>
        <v>0.135296676596215</v>
      </c>
      <c r="Z29" s="2"/>
      <c r="AA29" s="2">
        <v>0</v>
      </c>
      <c r="AB29" s="2">
        <v>0</v>
      </c>
      <c r="AC29" s="2">
        <v>20.219372041474099</v>
      </c>
      <c r="AD29" s="2">
        <v>-7.0333779710642199</v>
      </c>
      <c r="AE29" s="8">
        <f t="shared" si="24"/>
        <v>0</v>
      </c>
      <c r="AF29" s="8">
        <f t="shared" si="25"/>
        <v>0</v>
      </c>
      <c r="AG29" s="2">
        <f t="shared" si="26"/>
        <v>0</v>
      </c>
      <c r="AH29" s="2"/>
      <c r="AI29" s="2"/>
      <c r="AJ29" s="2"/>
      <c r="AK29" s="2"/>
      <c r="AL29" s="2"/>
      <c r="AM29" s="2"/>
      <c r="AN29" s="2"/>
    </row>
    <row r="30" spans="1:40" x14ac:dyDescent="0.2">
      <c r="A30" s="10"/>
      <c r="B30" s="1">
        <v>2009</v>
      </c>
      <c r="C30" s="2">
        <v>0.58561431092483696</v>
      </c>
      <c r="D30" s="2">
        <v>0.61241524668285796</v>
      </c>
      <c r="E30" s="2">
        <v>21.0143241262411</v>
      </c>
      <c r="F30" s="2">
        <v>14.696072457804901</v>
      </c>
      <c r="G30" s="8">
        <f t="shared" si="15"/>
        <v>3.9848354899327164E-2</v>
      </c>
      <c r="H30" s="8">
        <f t="shared" si="16"/>
        <v>4.1672035058428952E-2</v>
      </c>
      <c r="I30" s="2">
        <f t="shared" si="17"/>
        <v>-2.6800935758021005E-2</v>
      </c>
      <c r="J30" s="2"/>
      <c r="K30" s="2">
        <v>0.46855358230799099</v>
      </c>
      <c r="L30" s="2">
        <v>0.59521673802980202</v>
      </c>
      <c r="M30" s="2">
        <v>22.0119974901205</v>
      </c>
      <c r="N30" s="2">
        <v>13.957595762936601</v>
      </c>
      <c r="O30" s="8">
        <f t="shared" si="18"/>
        <v>3.3569791693795974E-2</v>
      </c>
      <c r="P30" s="8">
        <f t="shared" si="19"/>
        <v>4.2644646552263507E-2</v>
      </c>
      <c r="Q30" s="2">
        <f t="shared" si="20"/>
        <v>-0.12666315572181103</v>
      </c>
      <c r="R30" s="2"/>
      <c r="S30" s="2">
        <v>0.39199779864543599</v>
      </c>
      <c r="T30" s="2">
        <v>0.395651861931759</v>
      </c>
      <c r="U30" s="2">
        <v>22.836503958987802</v>
      </c>
      <c r="V30" s="2">
        <v>14.5819588961813</v>
      </c>
      <c r="W30" s="8">
        <f t="shared" si="21"/>
        <v>2.6882382637088063E-2</v>
      </c>
      <c r="X30" s="8">
        <f t="shared" si="22"/>
        <v>2.7132970593914625E-2</v>
      </c>
      <c r="Y30" s="2">
        <f t="shared" si="23"/>
        <v>-3.654063286323006E-3</v>
      </c>
      <c r="Z30" s="2"/>
      <c r="AA30" s="2">
        <v>0</v>
      </c>
      <c r="AB30" s="2">
        <v>0</v>
      </c>
      <c r="AC30" s="2">
        <v>20.755486139531602</v>
      </c>
      <c r="AD30" s="2">
        <v>-3.5861170150900499</v>
      </c>
      <c r="AE30" s="8">
        <f t="shared" si="24"/>
        <v>0</v>
      </c>
      <c r="AF30" s="8">
        <f t="shared" si="25"/>
        <v>0</v>
      </c>
      <c r="AG30" s="2">
        <f t="shared" si="26"/>
        <v>0</v>
      </c>
      <c r="AH30" s="2"/>
      <c r="AI30" s="2"/>
      <c r="AJ30" s="2"/>
      <c r="AK30" s="2"/>
      <c r="AL30" s="2"/>
      <c r="AM30" s="2"/>
      <c r="AN30" s="2"/>
    </row>
    <row r="31" spans="1:40" x14ac:dyDescent="0.2">
      <c r="A31" s="10"/>
      <c r="B31" s="1">
        <v>2010</v>
      </c>
      <c r="C31" s="2">
        <v>0.69097668516358202</v>
      </c>
      <c r="D31" s="2">
        <v>0.47369245132378002</v>
      </c>
      <c r="E31" s="2">
        <v>22.866532941082401</v>
      </c>
      <c r="F31" s="2">
        <v>8.7747291065747994</v>
      </c>
      <c r="G31" s="8">
        <f t="shared" si="15"/>
        <v>7.8746212762949172E-2</v>
      </c>
      <c r="H31" s="8">
        <f t="shared" si="16"/>
        <v>5.3983712268547181E-2</v>
      </c>
      <c r="I31" s="2">
        <f t="shared" si="17"/>
        <v>0.217284233839802</v>
      </c>
      <c r="J31" s="2"/>
      <c r="K31" s="2">
        <v>0.57499999999999896</v>
      </c>
      <c r="L31" s="2">
        <v>0.57499999999999896</v>
      </c>
      <c r="M31" s="2">
        <v>16.297353720747701</v>
      </c>
      <c r="N31" s="2">
        <v>3.3878391897875701</v>
      </c>
      <c r="O31" s="8">
        <f t="shared" si="18"/>
        <v>0.16972470291190342</v>
      </c>
      <c r="P31" s="8">
        <f t="shared" si="19"/>
        <v>0.16972470291190342</v>
      </c>
      <c r="Q31" s="2">
        <f t="shared" si="20"/>
        <v>0</v>
      </c>
      <c r="R31" s="2"/>
      <c r="S31" s="2">
        <v>0.63162666732373496</v>
      </c>
      <c r="T31" s="2">
        <v>0.55196418456555696</v>
      </c>
      <c r="U31" s="2">
        <v>20.867592374681699</v>
      </c>
      <c r="V31" s="2">
        <v>9.6892557152881</v>
      </c>
      <c r="W31" s="8">
        <f t="shared" si="21"/>
        <v>6.5188357690583898E-2</v>
      </c>
      <c r="X31" s="8">
        <f t="shared" si="22"/>
        <v>5.6966623730927597E-2</v>
      </c>
      <c r="Y31" s="2">
        <f t="shared" si="23"/>
        <v>7.9662482758177999E-2</v>
      </c>
      <c r="Z31" s="2"/>
      <c r="AA31" s="2">
        <v>0.10441925198608901</v>
      </c>
      <c r="AB31" s="2">
        <v>0</v>
      </c>
      <c r="AC31" s="2">
        <v>18.790230602783598</v>
      </c>
      <c r="AD31" s="2">
        <v>-11.957702658581001</v>
      </c>
      <c r="AE31" s="8">
        <f t="shared" si="24"/>
        <v>-8.7323840513090882E-3</v>
      </c>
      <c r="AF31" s="8">
        <f t="shared" si="25"/>
        <v>0</v>
      </c>
      <c r="AG31" s="2">
        <f t="shared" si="26"/>
        <v>0.10441925198608901</v>
      </c>
      <c r="AH31" s="2"/>
      <c r="AI31" s="2"/>
      <c r="AJ31" s="2"/>
      <c r="AK31" s="2"/>
      <c r="AL31" s="2"/>
      <c r="AM31" s="2"/>
      <c r="AN31" s="2"/>
    </row>
    <row r="32" spans="1:40" x14ac:dyDescent="0.2">
      <c r="A32" s="10"/>
      <c r="B32" s="1">
        <v>2011</v>
      </c>
      <c r="C32" s="2">
        <v>0.36759951748134401</v>
      </c>
      <c r="D32" s="2">
        <v>0.28389187448688002</v>
      </c>
      <c r="E32" s="2">
        <v>27.666086342436198</v>
      </c>
      <c r="F32" s="2">
        <v>17.3692567626596</v>
      </c>
      <c r="G32" s="8">
        <f t="shared" si="15"/>
        <v>2.1163802372454351E-2</v>
      </c>
      <c r="H32" s="8">
        <f t="shared" si="16"/>
        <v>1.6344503300635773E-2</v>
      </c>
      <c r="I32" s="2">
        <f t="shared" si="17"/>
        <v>8.3707642994463982E-2</v>
      </c>
      <c r="J32" s="2"/>
      <c r="K32" s="2">
        <v>0</v>
      </c>
      <c r="L32" s="2">
        <v>2.0995669979908101E-2</v>
      </c>
      <c r="M32" s="2">
        <v>21.987856075759701</v>
      </c>
      <c r="N32" s="2">
        <v>-0.89940868996137402</v>
      </c>
      <c r="O32" s="8">
        <f t="shared" si="18"/>
        <v>0</v>
      </c>
      <c r="P32" s="8">
        <f t="shared" si="19"/>
        <v>-2.3343859375885928E-2</v>
      </c>
      <c r="Q32" s="2">
        <f t="shared" si="20"/>
        <v>-2.0995669979908101E-2</v>
      </c>
      <c r="R32" s="2"/>
      <c r="S32" s="2">
        <v>0.38000997250850499</v>
      </c>
      <c r="T32" s="2">
        <v>0.28935091757638798</v>
      </c>
      <c r="U32" s="2">
        <v>29.417165292091902</v>
      </c>
      <c r="V32" s="2">
        <v>17.823576731643499</v>
      </c>
      <c r="W32" s="8">
        <f t="shared" si="21"/>
        <v>2.1320634922498215E-2</v>
      </c>
      <c r="X32" s="8">
        <f t="shared" si="22"/>
        <v>1.6234166796762074E-2</v>
      </c>
      <c r="Y32" s="2">
        <f t="shared" si="23"/>
        <v>9.0659054932117011E-2</v>
      </c>
      <c r="Z32" s="2"/>
      <c r="AA32" s="2">
        <v>0</v>
      </c>
      <c r="AB32" s="2">
        <v>0</v>
      </c>
      <c r="AC32" s="2">
        <v>20.481286024341401</v>
      </c>
      <c r="AD32" s="2">
        <v>-8.5015484084456503</v>
      </c>
      <c r="AE32" s="8">
        <f t="shared" si="24"/>
        <v>0</v>
      </c>
      <c r="AF32" s="8">
        <f t="shared" si="25"/>
        <v>0</v>
      </c>
      <c r="AG32" s="2">
        <f t="shared" si="26"/>
        <v>0</v>
      </c>
      <c r="AH32" s="2"/>
      <c r="AI32" s="2"/>
      <c r="AJ32" s="2"/>
      <c r="AK32" s="2"/>
      <c r="AL32" s="2"/>
      <c r="AM32" s="2"/>
      <c r="AN32" s="2"/>
    </row>
    <row r="33" spans="1:40" x14ac:dyDescent="0.2">
      <c r="A33" s="10"/>
      <c r="B33" s="1">
        <v>2012</v>
      </c>
      <c r="C33" s="2">
        <v>0.63524997729046195</v>
      </c>
      <c r="D33" s="2">
        <v>0.624999999999999</v>
      </c>
      <c r="E33" s="2">
        <v>23.192936036139798</v>
      </c>
      <c r="F33" s="2">
        <v>10.7602046191131</v>
      </c>
      <c r="G33" s="8">
        <f>C33/F33</f>
        <v>5.9036979293319594E-2</v>
      </c>
      <c r="H33" s="8">
        <f>D33/F33</f>
        <v>5.8084397288303058E-2</v>
      </c>
      <c r="I33" s="2">
        <f t="shared" si="17"/>
        <v>1.0249977290462953E-2</v>
      </c>
      <c r="J33" s="2"/>
      <c r="K33" s="2">
        <v>0.5</v>
      </c>
      <c r="L33" s="2">
        <v>0.5</v>
      </c>
      <c r="M33" s="2">
        <v>16.948162907144798</v>
      </c>
      <c r="N33" s="2">
        <v>-0.494027948680416</v>
      </c>
      <c r="O33" s="8">
        <f>K33/N33</f>
        <v>-1.0120884887900286</v>
      </c>
      <c r="P33" s="8">
        <f>L33/N33</f>
        <v>-1.0120884887900286</v>
      </c>
      <c r="Q33" s="2">
        <f t="shared" si="20"/>
        <v>0</v>
      </c>
      <c r="R33" s="2"/>
      <c r="S33" s="2">
        <v>0.75401133708077495</v>
      </c>
      <c r="T33" s="2">
        <v>0.79459449637619695</v>
      </c>
      <c r="U33" s="2">
        <v>23.2380666578802</v>
      </c>
      <c r="V33" s="2">
        <v>11.211321241451101</v>
      </c>
      <c r="W33" s="8">
        <f>S33/V33</f>
        <v>6.7254458314244314E-2</v>
      </c>
      <c r="X33" s="8">
        <f>T33/V33</f>
        <v>7.087429565735566E-2</v>
      </c>
      <c r="Y33" s="2">
        <f t="shared" si="23"/>
        <v>-4.0583159295422E-2</v>
      </c>
      <c r="Z33" s="2"/>
      <c r="AA33" s="2">
        <v>0</v>
      </c>
      <c r="AB33" s="2">
        <v>0</v>
      </c>
      <c r="AC33" s="2">
        <v>12.8503152647226</v>
      </c>
      <c r="AD33" s="2">
        <v>-6.5517794726525098</v>
      </c>
      <c r="AE33" s="8">
        <f>AA33/AD33</f>
        <v>0</v>
      </c>
      <c r="AF33" s="8">
        <f>AB33/AD33</f>
        <v>0</v>
      </c>
      <c r="AG33" s="2">
        <f t="shared" si="26"/>
        <v>0</v>
      </c>
      <c r="AH33" s="2"/>
      <c r="AI33" s="2"/>
      <c r="AJ33" s="2"/>
      <c r="AK33" s="2"/>
      <c r="AL33" s="2"/>
      <c r="AM33" s="2"/>
      <c r="AN33" s="2"/>
    </row>
    <row r="34" spans="1:40" x14ac:dyDescent="0.2">
      <c r="A34" s="10"/>
      <c r="B34" s="1">
        <v>2013</v>
      </c>
      <c r="C34" s="2">
        <v>0.546103332786532</v>
      </c>
      <c r="D34" s="2">
        <v>0.46641779693747798</v>
      </c>
      <c r="E34" s="2">
        <v>22.941834789229699</v>
      </c>
      <c r="F34" s="2">
        <v>11.749443296365399</v>
      </c>
      <c r="G34" s="8">
        <f t="shared" ref="G34" si="27">C34/F34</f>
        <v>4.6479081520012518E-2</v>
      </c>
      <c r="H34" s="8">
        <f t="shared" ref="H34" si="28">D34/F34</f>
        <v>3.9697012460306165E-2</v>
      </c>
      <c r="I34" s="2">
        <f t="shared" si="17"/>
        <v>7.9685535849054023E-2</v>
      </c>
      <c r="J34" s="2"/>
      <c r="K34" s="2">
        <v>0.14380318994658001</v>
      </c>
      <c r="L34" s="2">
        <v>0.116666666666666</v>
      </c>
      <c r="M34" s="2">
        <v>14.8289410983271</v>
      </c>
      <c r="N34" s="2">
        <v>-0.690583367543394</v>
      </c>
      <c r="O34" s="8">
        <f t="shared" ref="O34" si="29">K34/N34</f>
        <v>-0.20823436634179274</v>
      </c>
      <c r="P34" s="8">
        <f t="shared" ref="P34" si="30">L34/N34</f>
        <v>-0.16893929415312056</v>
      </c>
      <c r="Q34" s="2">
        <f t="shared" si="20"/>
        <v>2.7136523279914004E-2</v>
      </c>
      <c r="R34" s="2"/>
      <c r="S34" s="2">
        <v>0.49330576054561798</v>
      </c>
      <c r="T34" s="2">
        <v>0.57682535351335695</v>
      </c>
      <c r="U34" s="2">
        <v>20.700981491002</v>
      </c>
      <c r="V34" s="2">
        <v>10.846109823303999</v>
      </c>
      <c r="W34" s="8">
        <f t="shared" ref="W34" si="31">S34/V34</f>
        <v>4.5482276003300189E-2</v>
      </c>
      <c r="X34" s="8">
        <f t="shared" ref="X34" si="32">T34/V34</f>
        <v>5.3182695262220879E-2</v>
      </c>
      <c r="Y34" s="2">
        <f t="shared" si="23"/>
        <v>-8.3519592967738976E-2</v>
      </c>
      <c r="Z34" s="2"/>
      <c r="AA34" s="2">
        <v>0.224878403007679</v>
      </c>
      <c r="AB34" s="2">
        <v>9.9999999999999895E-2</v>
      </c>
      <c r="AC34" s="2">
        <v>16.2439201503839</v>
      </c>
      <c r="AD34" s="2">
        <v>5.6998468523986601</v>
      </c>
      <c r="AE34" s="8">
        <f t="shared" ref="AE34" si="33">AA34/AD34</f>
        <v>3.9453411439123787E-2</v>
      </c>
      <c r="AF34" s="8">
        <f t="shared" ref="AF34" si="34">AB34/AD34</f>
        <v>1.7544331030213033E-2</v>
      </c>
      <c r="AG34" s="2">
        <f t="shared" si="26"/>
        <v>0.12487840300767911</v>
      </c>
      <c r="AH34" s="2"/>
      <c r="AI34" s="2"/>
      <c r="AJ34" s="2"/>
      <c r="AK34" s="2"/>
      <c r="AL34" s="2"/>
      <c r="AM34" s="2"/>
      <c r="AN34" s="2"/>
    </row>
    <row r="36" spans="1:40" x14ac:dyDescent="0.2">
      <c r="I36" s="9">
        <f>COUNTIF(I27:I34,"&gt;0")</f>
        <v>7</v>
      </c>
      <c r="J36" s="9"/>
      <c r="Q36" s="9">
        <f>COUNTIF(Q27:Q34,"&gt;0")</f>
        <v>4</v>
      </c>
      <c r="R36" s="9"/>
      <c r="Y36" s="9">
        <f>COUNTIF(Y27:Y34,"&gt;0")</f>
        <v>5</v>
      </c>
      <c r="Z36" s="9"/>
      <c r="AG36" s="9">
        <f>COUNTIF(AG27:AG34,"&gt;0")</f>
        <v>3</v>
      </c>
    </row>
    <row r="37" spans="1:40" x14ac:dyDescent="0.2">
      <c r="I37">
        <f>COUNTIF(I27:I34,"=0")</f>
        <v>0</v>
      </c>
      <c r="Q37">
        <f>COUNTIF(Q27:Q34,"=0")</f>
        <v>2</v>
      </c>
      <c r="Y37">
        <f>COUNTIF(Y27:Y34,"=0")</f>
        <v>0</v>
      </c>
      <c r="AG37">
        <f>COUNTIF(AG27:AG34,"=0")</f>
        <v>5</v>
      </c>
    </row>
    <row r="38" spans="1:40" x14ac:dyDescent="0.2">
      <c r="I38">
        <f>COUNTIF(I27:I34,"&lt;0")</f>
        <v>1</v>
      </c>
      <c r="Q38">
        <f>COUNTIF(Q27:Q34,"&lt;0")</f>
        <v>2</v>
      </c>
      <c r="Y38">
        <f>COUNTIF(Y27:Y34,"&lt;0")</f>
        <v>3</v>
      </c>
      <c r="AG38">
        <f>COUNTIF(AG27:AG34,"&lt;0")</f>
        <v>0</v>
      </c>
    </row>
    <row r="39" spans="1:40" x14ac:dyDescent="0.2">
      <c r="I39">
        <f>COUNT(I27:I34)</f>
        <v>8</v>
      </c>
      <c r="Q39">
        <f>COUNT(Q27:Q34)</f>
        <v>8</v>
      </c>
      <c r="Y39">
        <f>COUNT(Y27:Y34)</f>
        <v>8</v>
      </c>
      <c r="AG39">
        <f>COUNT(AG27:AG34)</f>
        <v>8</v>
      </c>
    </row>
    <row r="55" spans="1:40" x14ac:dyDescent="0.2">
      <c r="C55" s="1" t="s">
        <v>0</v>
      </c>
      <c r="D55" s="1" t="s">
        <v>1</v>
      </c>
      <c r="E55" s="1" t="s">
        <v>2</v>
      </c>
      <c r="F55" s="1" t="s">
        <v>34</v>
      </c>
      <c r="G55" s="1" t="s">
        <v>46</v>
      </c>
      <c r="H55" s="1" t="s">
        <v>47</v>
      </c>
      <c r="I55" s="1" t="s">
        <v>48</v>
      </c>
      <c r="J55" s="1"/>
      <c r="K55" s="1" t="s">
        <v>3</v>
      </c>
      <c r="L55" s="1" t="s">
        <v>4</v>
      </c>
      <c r="M55" s="1" t="s">
        <v>5</v>
      </c>
      <c r="N55" s="1" t="s">
        <v>35</v>
      </c>
      <c r="O55" s="1" t="s">
        <v>46</v>
      </c>
      <c r="P55" s="1" t="s">
        <v>47</v>
      </c>
      <c r="Q55" s="1" t="s">
        <v>48</v>
      </c>
      <c r="R55" s="1"/>
      <c r="S55" s="1" t="s">
        <v>6</v>
      </c>
      <c r="T55" s="1" t="s">
        <v>7</v>
      </c>
      <c r="U55" s="1" t="s">
        <v>8</v>
      </c>
      <c r="V55" s="1" t="s">
        <v>36</v>
      </c>
      <c r="W55" s="1" t="s">
        <v>46</v>
      </c>
      <c r="X55" s="1" t="s">
        <v>47</v>
      </c>
      <c r="Y55" s="1" t="s">
        <v>48</v>
      </c>
      <c r="Z55" s="1"/>
      <c r="AA55" s="1" t="s">
        <v>9</v>
      </c>
      <c r="AB55" s="1" t="s">
        <v>10</v>
      </c>
      <c r="AC55" s="1" t="s">
        <v>11</v>
      </c>
      <c r="AD55" s="1" t="s">
        <v>37</v>
      </c>
      <c r="AE55" s="1" t="s">
        <v>46</v>
      </c>
      <c r="AF55" s="1" t="s">
        <v>47</v>
      </c>
      <c r="AG55" s="1" t="s">
        <v>48</v>
      </c>
      <c r="AH55" s="1"/>
      <c r="AI55" s="1"/>
      <c r="AJ55" s="1"/>
      <c r="AK55" s="1"/>
      <c r="AL55" s="1"/>
      <c r="AM55" s="1"/>
      <c r="AN55" s="1"/>
    </row>
    <row r="56" spans="1:40" ht="12" customHeight="1" x14ac:dyDescent="0.2">
      <c r="A56" s="10" t="s">
        <v>33</v>
      </c>
      <c r="B56" s="1">
        <v>2006</v>
      </c>
      <c r="C56" s="2">
        <v>1.1368299792005701</v>
      </c>
      <c r="D56" s="2">
        <v>0.97347080718277501</v>
      </c>
      <c r="E56" s="2">
        <v>17.189756734891201</v>
      </c>
      <c r="F56" s="2">
        <v>12.912853828201399</v>
      </c>
      <c r="G56" s="8">
        <f>C56/F56</f>
        <v>8.8038631454013472E-2</v>
      </c>
      <c r="H56" s="8">
        <f>D56/F56</f>
        <v>7.5387735363094982E-2</v>
      </c>
      <c r="I56" s="2">
        <f>C56-D56</f>
        <v>0.16335917201779504</v>
      </c>
      <c r="J56" s="2"/>
      <c r="K56" s="2">
        <v>1.5961011038202699</v>
      </c>
      <c r="L56" s="2">
        <v>1.49022637421299</v>
      </c>
      <c r="M56" s="2">
        <v>21.628377623414199</v>
      </c>
      <c r="N56" s="2">
        <v>24.011098132049899</v>
      </c>
      <c r="O56" s="8">
        <f>K56/N56</f>
        <v>6.6473473851235559E-2</v>
      </c>
      <c r="P56" s="8">
        <f>L56/N56</f>
        <v>6.2064065792303058E-2</v>
      </c>
      <c r="Q56" s="2">
        <f>K56-L56</f>
        <v>0.10587472960727995</v>
      </c>
      <c r="R56" s="2"/>
      <c r="S56" s="2">
        <v>1.5800389342471399</v>
      </c>
      <c r="T56" s="2">
        <v>1.45489057181394</v>
      </c>
      <c r="U56" s="2">
        <v>25.058999372652099</v>
      </c>
      <c r="V56" s="2">
        <v>25.2999114436602</v>
      </c>
      <c r="W56" s="8">
        <f>S56/V56</f>
        <v>6.245235038730048E-2</v>
      </c>
      <c r="X56" s="8">
        <f>T56/V56</f>
        <v>5.7505757482740713E-2</v>
      </c>
      <c r="Y56" s="2">
        <f>S56-T56</f>
        <v>0.12514836243319993</v>
      </c>
      <c r="Z56" s="2"/>
      <c r="AA56" s="2">
        <v>0</v>
      </c>
      <c r="AB56" s="2">
        <v>0</v>
      </c>
      <c r="AC56" s="2">
        <v>16.444818863580199</v>
      </c>
      <c r="AD56" s="2">
        <v>-9.2790731705228602</v>
      </c>
      <c r="AE56" s="8">
        <f>AA56/AD56</f>
        <v>0</v>
      </c>
      <c r="AF56" s="8">
        <f>AB56/AD56</f>
        <v>0</v>
      </c>
      <c r="AG56" s="2">
        <f>AA56-AB56</f>
        <v>0</v>
      </c>
      <c r="AH56" s="2"/>
      <c r="AI56" s="2"/>
      <c r="AJ56" s="2"/>
      <c r="AK56" s="2"/>
      <c r="AL56" s="2"/>
      <c r="AM56" s="2"/>
      <c r="AN56" s="2"/>
    </row>
    <row r="57" spans="1:40" x14ac:dyDescent="0.2">
      <c r="A57" s="10"/>
      <c r="B57" s="1">
        <v>2007</v>
      </c>
      <c r="C57" s="2">
        <v>1.97322828300432</v>
      </c>
      <c r="D57" s="2">
        <v>1.8448607231043599</v>
      </c>
      <c r="E57" s="2">
        <v>30.111668965028102</v>
      </c>
      <c r="F57" s="2">
        <v>26.259962256487</v>
      </c>
      <c r="G57" s="8">
        <f t="shared" ref="G57:G59" si="35">C57/F57</f>
        <v>7.5142083744498656E-2</v>
      </c>
      <c r="H57" s="8">
        <f t="shared" ref="H57:H59" si="36">D57/F57</f>
        <v>7.0253746181551488E-2</v>
      </c>
      <c r="I57" s="2">
        <f t="shared" ref="I57:I60" si="37">C57-D57</f>
        <v>0.12836755989996007</v>
      </c>
      <c r="J57" s="2"/>
      <c r="K57" s="2">
        <v>1.77783808567527</v>
      </c>
      <c r="L57" s="2">
        <v>1.77783808567527</v>
      </c>
      <c r="M57" s="2">
        <v>26.025399044542802</v>
      </c>
      <c r="N57" s="2">
        <v>17.880842057804202</v>
      </c>
      <c r="O57" s="8">
        <f t="shared" ref="O57:O59" si="38">K57/N57</f>
        <v>9.9426977763573607E-2</v>
      </c>
      <c r="P57" s="8">
        <f t="shared" ref="P57:P59" si="39">L57/N57</f>
        <v>9.9426977763573607E-2</v>
      </c>
      <c r="Q57" s="2">
        <f t="shared" ref="Q57:Q60" si="40">K57-L57</f>
        <v>0</v>
      </c>
      <c r="R57" s="2"/>
      <c r="S57" s="2">
        <v>1.8205034376704901</v>
      </c>
      <c r="T57" s="2">
        <v>1.83773137055969</v>
      </c>
      <c r="U57" s="2">
        <v>26.5540553343622</v>
      </c>
      <c r="V57" s="2">
        <v>18.205034376704901</v>
      </c>
      <c r="W57" s="8">
        <f t="shared" ref="W57:W59" si="41">S57/V57</f>
        <v>9.9999999999999992E-2</v>
      </c>
      <c r="X57" s="8">
        <f t="shared" ref="X57:X59" si="42">T57/V57</f>
        <v>0.10094632795152778</v>
      </c>
      <c r="Y57" s="2">
        <f t="shared" ref="Y57:Y60" si="43">S57-T57</f>
        <v>-1.7227932889199993E-2</v>
      </c>
      <c r="Z57" s="2"/>
      <c r="AA57" s="2">
        <v>0.51538413668102601</v>
      </c>
      <c r="AB57" s="2">
        <v>0.28120818208362502</v>
      </c>
      <c r="AC57" s="2">
        <v>24.948375889571</v>
      </c>
      <c r="AD57" s="2">
        <v>-10.283606125038499</v>
      </c>
      <c r="AE57" s="8">
        <f t="shared" ref="AE57:AE59" si="44">AA57/AD57</f>
        <v>-5.0117063062748969E-2</v>
      </c>
      <c r="AF57" s="8">
        <f t="shared" ref="AF57:AF59" si="45">AB57/AD57</f>
        <v>-2.734528906148399E-2</v>
      </c>
      <c r="AG57" s="2">
        <f t="shared" ref="AG57:AG60" si="46">AA57-AB57</f>
        <v>0.23417595459740098</v>
      </c>
      <c r="AH57" s="2"/>
      <c r="AI57" s="2"/>
      <c r="AJ57" s="2"/>
      <c r="AK57" s="2"/>
      <c r="AL57" s="2"/>
      <c r="AM57" s="2"/>
      <c r="AN57" s="2"/>
    </row>
    <row r="58" spans="1:40" x14ac:dyDescent="0.2">
      <c r="A58" s="10"/>
      <c r="B58" s="1">
        <v>2008</v>
      </c>
      <c r="C58" s="2">
        <v>1.6858528512519599</v>
      </c>
      <c r="D58" s="2">
        <v>1.54933580621138</v>
      </c>
      <c r="E58" s="2">
        <v>26.748452515286001</v>
      </c>
      <c r="F58" s="2">
        <v>26.0575499489949</v>
      </c>
      <c r="G58" s="8">
        <f t="shared" si="35"/>
        <v>6.4697289444013414E-2</v>
      </c>
      <c r="H58" s="8">
        <f t="shared" si="36"/>
        <v>5.945823031114026E-2</v>
      </c>
      <c r="I58" s="2">
        <f t="shared" si="37"/>
        <v>0.13651704504057993</v>
      </c>
      <c r="J58" s="2"/>
      <c r="K58" s="2">
        <v>0.80612204716406</v>
      </c>
      <c r="L58" s="2">
        <v>0.37515548520532899</v>
      </c>
      <c r="M58" s="2">
        <v>21.492557442509501</v>
      </c>
      <c r="N58" s="2">
        <v>8.0123803044717903</v>
      </c>
      <c r="O58" s="8">
        <f t="shared" si="38"/>
        <v>0.10060955877420785</v>
      </c>
      <c r="P58" s="8">
        <f t="shared" si="39"/>
        <v>4.682197685947969E-2</v>
      </c>
      <c r="Q58" s="2">
        <f t="shared" si="40"/>
        <v>0.43096656195873101</v>
      </c>
      <c r="R58" s="2"/>
      <c r="S58" s="2">
        <v>1.3881924675591599</v>
      </c>
      <c r="T58" s="2">
        <v>1.2584257784877799</v>
      </c>
      <c r="U58" s="2">
        <v>26.0882975145404</v>
      </c>
      <c r="V58" s="2">
        <v>20.7767835885473</v>
      </c>
      <c r="W58" s="8">
        <f t="shared" si="41"/>
        <v>6.6814599172336162E-2</v>
      </c>
      <c r="X58" s="8">
        <f t="shared" si="42"/>
        <v>6.0568844697475539E-2</v>
      </c>
      <c r="Y58" s="2">
        <f t="shared" si="43"/>
        <v>0.12976668907138</v>
      </c>
      <c r="Z58" s="2"/>
      <c r="AA58" s="2">
        <v>0</v>
      </c>
      <c r="AB58" s="2">
        <v>0</v>
      </c>
      <c r="AC58" s="2">
        <v>21.439922784938499</v>
      </c>
      <c r="AD58" s="2">
        <v>-10.798487921766901</v>
      </c>
      <c r="AE58" s="8">
        <f t="shared" si="44"/>
        <v>0</v>
      </c>
      <c r="AF58" s="8">
        <f t="shared" si="45"/>
        <v>0</v>
      </c>
      <c r="AG58" s="2">
        <f t="shared" si="46"/>
        <v>0</v>
      </c>
      <c r="AH58" s="2"/>
      <c r="AI58" s="2"/>
      <c r="AJ58" s="2"/>
      <c r="AK58" s="2"/>
      <c r="AL58" s="2"/>
      <c r="AM58" s="2"/>
      <c r="AN58" s="2"/>
    </row>
    <row r="59" spans="1:40" x14ac:dyDescent="0.2">
      <c r="A59" s="10"/>
      <c r="B59" s="1">
        <v>2009</v>
      </c>
      <c r="C59" s="2">
        <v>0.98346179572172698</v>
      </c>
      <c r="D59" s="2">
        <v>0.97327469425732605</v>
      </c>
      <c r="E59" s="2">
        <v>21.863420391787098</v>
      </c>
      <c r="F59" s="2">
        <v>14.768817655277299</v>
      </c>
      <c r="G59" s="8">
        <f t="shared" si="35"/>
        <v>6.659042170314218E-2</v>
      </c>
      <c r="H59" s="8">
        <f t="shared" si="36"/>
        <v>6.5900650747729189E-2</v>
      </c>
      <c r="I59" s="2">
        <f t="shared" si="37"/>
        <v>1.0187101464400938E-2</v>
      </c>
      <c r="J59" s="2"/>
      <c r="K59" s="2">
        <v>0.89903348191281196</v>
      </c>
      <c r="L59" s="2">
        <v>1.0159365874370301</v>
      </c>
      <c r="M59" s="2">
        <v>20.4478124345124</v>
      </c>
      <c r="N59" s="2">
        <v>8.5623914457404595</v>
      </c>
      <c r="O59" s="8">
        <f t="shared" si="38"/>
        <v>0.10499794217654636</v>
      </c>
      <c r="P59" s="8">
        <f t="shared" si="39"/>
        <v>0.11865103270213474</v>
      </c>
      <c r="Q59" s="2">
        <f t="shared" si="40"/>
        <v>-0.11690310552421812</v>
      </c>
      <c r="R59" s="2"/>
      <c r="S59" s="2">
        <v>0.99153468167562198</v>
      </c>
      <c r="T59" s="2">
        <v>1.0574559463787301</v>
      </c>
      <c r="U59" s="2">
        <v>23.201708740110401</v>
      </c>
      <c r="V59" s="2">
        <v>15.7760594762214</v>
      </c>
      <c r="W59" s="8">
        <f t="shared" si="41"/>
        <v>6.2850592264191263E-2</v>
      </c>
      <c r="X59" s="8">
        <f t="shared" si="42"/>
        <v>6.7029155662894746E-2</v>
      </c>
      <c r="Y59" s="2">
        <f t="shared" si="43"/>
        <v>-6.5921264703108107E-2</v>
      </c>
      <c r="Z59" s="2"/>
      <c r="AA59" s="2">
        <v>0</v>
      </c>
      <c r="AB59" s="2">
        <v>0</v>
      </c>
      <c r="AC59" s="2">
        <v>17.7817268611178</v>
      </c>
      <c r="AD59" s="2">
        <v>-8.7114979029274995</v>
      </c>
      <c r="AE59" s="8">
        <f t="shared" si="44"/>
        <v>0</v>
      </c>
      <c r="AF59" s="8">
        <f t="shared" si="45"/>
        <v>0</v>
      </c>
      <c r="AG59" s="2">
        <f t="shared" si="46"/>
        <v>0</v>
      </c>
      <c r="AH59" s="2"/>
      <c r="AI59" s="2"/>
      <c r="AJ59" s="2"/>
      <c r="AK59" s="2"/>
      <c r="AL59" s="2"/>
      <c r="AM59" s="2"/>
      <c r="AN59" s="2"/>
    </row>
    <row r="60" spans="1:40" x14ac:dyDescent="0.2">
      <c r="A60" s="10"/>
      <c r="B60" s="1">
        <v>2010</v>
      </c>
      <c r="C60" s="2">
        <v>1.97607237058676</v>
      </c>
      <c r="D60" s="2">
        <v>1.77939911719486</v>
      </c>
      <c r="E60" s="2">
        <v>27.451015959935798</v>
      </c>
      <c r="F60" s="2">
        <v>19.810152484287102</v>
      </c>
      <c r="G60" s="8">
        <f>C60/F60</f>
        <v>9.975048764284522E-2</v>
      </c>
      <c r="H60" s="8">
        <f>D60/F60</f>
        <v>8.9822585596260968E-2</v>
      </c>
      <c r="I60" s="2">
        <f t="shared" si="37"/>
        <v>0.1966732533919</v>
      </c>
      <c r="J60" s="2"/>
      <c r="K60" s="2">
        <v>0.72383001506036304</v>
      </c>
      <c r="L60" s="2">
        <v>0.75358577917950498</v>
      </c>
      <c r="M60" s="2">
        <v>16.9937790798121</v>
      </c>
      <c r="N60" s="2">
        <v>4.8761393403912097</v>
      </c>
      <c r="O60" s="8">
        <f>K60/N60</f>
        <v>0.14844325900709199</v>
      </c>
      <c r="P60" s="8">
        <f>L60/N60</f>
        <v>0.15454557931460697</v>
      </c>
      <c r="Q60" s="2">
        <f t="shared" si="40"/>
        <v>-2.9755764119141936E-2</v>
      </c>
      <c r="R60" s="2"/>
      <c r="S60" s="2">
        <v>1.82144999440058</v>
      </c>
      <c r="T60" s="2">
        <v>1.7314795036453401</v>
      </c>
      <c r="U60" s="2">
        <v>23.3842218372519</v>
      </c>
      <c r="V60" s="2">
        <v>19.148588747334699</v>
      </c>
      <c r="W60" s="8">
        <f>S60/V60</f>
        <v>9.5121892189266866E-2</v>
      </c>
      <c r="X60" s="8">
        <f>T60/V60</f>
        <v>9.0423347981001753E-2</v>
      </c>
      <c r="Y60" s="2">
        <f t="shared" si="43"/>
        <v>8.9970490755239885E-2</v>
      </c>
      <c r="Z60" s="2"/>
      <c r="AA60" s="2">
        <v>0.74351839831399702</v>
      </c>
      <c r="AB60" s="2">
        <v>0.63909914632790699</v>
      </c>
      <c r="AC60" s="2">
        <v>19.6279220277214</v>
      </c>
      <c r="AD60" s="2">
        <v>-4.0228960439381199E-2</v>
      </c>
      <c r="AE60" s="8">
        <f>AA60/AD60</f>
        <v>-18.482167826194861</v>
      </c>
      <c r="AF60" s="8">
        <f>AB60/AD60</f>
        <v>-15.886543906371386</v>
      </c>
      <c r="AG60" s="2">
        <f t="shared" si="46"/>
        <v>0.10441925198609003</v>
      </c>
      <c r="AH60" s="2"/>
      <c r="AI60" s="2"/>
      <c r="AJ60" s="2"/>
      <c r="AK60" s="2"/>
      <c r="AL60" s="2"/>
      <c r="AM60" s="2"/>
      <c r="AN60" s="2"/>
    </row>
    <row r="62" spans="1:40" x14ac:dyDescent="0.2">
      <c r="I62" s="9">
        <f>COUNTIF(I56:I60,"&gt;0")</f>
        <v>5</v>
      </c>
      <c r="J62" s="9"/>
      <c r="Q62" s="9">
        <f>COUNTIF(Q56:Q60,"&gt;0")</f>
        <v>2</v>
      </c>
      <c r="R62" s="9"/>
      <c r="Y62" s="9">
        <f>COUNTIF(Y56:Y60,"&gt;0")</f>
        <v>3</v>
      </c>
      <c r="Z62" s="9"/>
      <c r="AG62" s="9">
        <f>COUNTIF(AG56:AG60,"&gt;0")</f>
        <v>2</v>
      </c>
    </row>
    <row r="63" spans="1:40" x14ac:dyDescent="0.2">
      <c r="I63">
        <f>COUNTIF(I56:I60,"=0")</f>
        <v>0</v>
      </c>
      <c r="Q63">
        <f>COUNTIF(Q56:Q60,"=0")</f>
        <v>1</v>
      </c>
      <c r="Y63">
        <f>COUNTIF(Y56:Y60,"=0")</f>
        <v>0</v>
      </c>
      <c r="AG63">
        <f>COUNTIF(AG56:AG60,"=0")</f>
        <v>3</v>
      </c>
    </row>
    <row r="64" spans="1:40" x14ac:dyDescent="0.2">
      <c r="I64">
        <f>COUNTIF(I56:I60,"&lt;0")</f>
        <v>0</v>
      </c>
      <c r="Q64">
        <f>COUNTIF(Q56:Q60,"&lt;0")</f>
        <v>2</v>
      </c>
      <c r="Y64">
        <f>COUNTIF(Y56:Y60,"&lt;0")</f>
        <v>2</v>
      </c>
      <c r="AG64">
        <f>COUNTIF(AG56:AG60,"&lt;0")</f>
        <v>0</v>
      </c>
    </row>
    <row r="65" spans="1:39" x14ac:dyDescent="0.2">
      <c r="I65">
        <f>COUNT(I56:I60)</f>
        <v>5</v>
      </c>
      <c r="Q65">
        <f>COUNT(Q56:Q60)</f>
        <v>5</v>
      </c>
      <c r="Y65">
        <f>COUNT(Y56:Y60)</f>
        <v>5</v>
      </c>
      <c r="AG65">
        <f>COUNT(AG56:AG60)</f>
        <v>5</v>
      </c>
    </row>
    <row r="72" spans="1:39" x14ac:dyDescent="0.2">
      <c r="B72" s="1"/>
      <c r="C72" s="1" t="s">
        <v>0</v>
      </c>
      <c r="D72" s="1" t="s">
        <v>1</v>
      </c>
      <c r="E72" s="1" t="s">
        <v>2</v>
      </c>
      <c r="F72" s="1" t="s">
        <v>34</v>
      </c>
      <c r="G72" s="1" t="s">
        <v>46</v>
      </c>
      <c r="H72" s="1" t="s">
        <v>47</v>
      </c>
      <c r="I72" s="1" t="s">
        <v>48</v>
      </c>
      <c r="J72" s="1"/>
      <c r="K72" s="1" t="s">
        <v>3</v>
      </c>
      <c r="L72" s="1" t="s">
        <v>4</v>
      </c>
      <c r="M72" s="1" t="s">
        <v>5</v>
      </c>
      <c r="N72" s="1" t="s">
        <v>35</v>
      </c>
      <c r="O72" s="1" t="s">
        <v>46</v>
      </c>
      <c r="P72" s="1" t="s">
        <v>47</v>
      </c>
      <c r="Q72" s="1" t="s">
        <v>48</v>
      </c>
      <c r="R72" s="1"/>
      <c r="S72" s="1" t="s">
        <v>6</v>
      </c>
      <c r="T72" s="1" t="s">
        <v>7</v>
      </c>
      <c r="U72" s="1" t="s">
        <v>8</v>
      </c>
      <c r="V72" s="1" t="s">
        <v>36</v>
      </c>
      <c r="W72" s="1" t="s">
        <v>46</v>
      </c>
      <c r="X72" s="1" t="s">
        <v>47</v>
      </c>
      <c r="Y72" s="1" t="s">
        <v>48</v>
      </c>
      <c r="Z72" s="1"/>
      <c r="AA72" s="1" t="s">
        <v>9</v>
      </c>
      <c r="AB72" s="1" t="s">
        <v>10</v>
      </c>
      <c r="AC72" s="1" t="s">
        <v>11</v>
      </c>
      <c r="AD72" s="1" t="s">
        <v>37</v>
      </c>
      <c r="AE72" s="1" t="s">
        <v>46</v>
      </c>
      <c r="AF72" s="1" t="s">
        <v>47</v>
      </c>
      <c r="AG72" s="1" t="s">
        <v>48</v>
      </c>
      <c r="AH72" s="1"/>
      <c r="AI72" s="1"/>
      <c r="AJ72" s="1"/>
      <c r="AK72" s="1"/>
      <c r="AL72" s="1"/>
      <c r="AM72" s="1"/>
    </row>
    <row r="73" spans="1:39" x14ac:dyDescent="0.2">
      <c r="A73" s="10" t="s">
        <v>38</v>
      </c>
      <c r="B73" s="1">
        <v>2006</v>
      </c>
      <c r="C73" s="2">
        <v>0.10309083385220399</v>
      </c>
      <c r="D73" s="2">
        <v>0</v>
      </c>
      <c r="E73" s="2">
        <v>16.899765735638201</v>
      </c>
      <c r="F73" s="2">
        <v>1.0309083385220399</v>
      </c>
      <c r="G73" s="8">
        <f>C73/F73</f>
        <v>0.1</v>
      </c>
      <c r="H73" s="8">
        <f>D73/F73</f>
        <v>0</v>
      </c>
      <c r="I73" s="2">
        <f>C73-D73</f>
        <v>0.10309083385220399</v>
      </c>
      <c r="J73" s="2"/>
      <c r="K73" s="2">
        <v>0.40442799667677798</v>
      </c>
      <c r="L73" s="2">
        <v>0.40442799667677798</v>
      </c>
      <c r="M73" s="2">
        <v>13.4809332225592</v>
      </c>
      <c r="N73" s="2">
        <v>12.237574474552501</v>
      </c>
      <c r="O73" s="8">
        <f>K73/N73</f>
        <v>3.3048051925466788E-2</v>
      </c>
      <c r="P73" s="8">
        <f>L73/N73</f>
        <v>3.3048051925466788E-2</v>
      </c>
      <c r="Q73" s="2">
        <f>K73-L73</f>
        <v>0</v>
      </c>
      <c r="R73" s="2"/>
      <c r="S73" s="2">
        <v>0.28480651471269702</v>
      </c>
      <c r="T73" s="2">
        <v>0.28480651471269702</v>
      </c>
      <c r="U73" s="2">
        <v>9.4935504904232495</v>
      </c>
      <c r="V73" s="2">
        <v>6.7272974175783498</v>
      </c>
      <c r="W73" s="8">
        <f>S73/V73</f>
        <v>4.233594815779973E-2</v>
      </c>
      <c r="X73" s="8">
        <f>T73/V73</f>
        <v>4.233594815779973E-2</v>
      </c>
      <c r="Y73" s="2">
        <f>S73-T73</f>
        <v>0</v>
      </c>
      <c r="Z73" s="2"/>
      <c r="AA73" s="2">
        <v>0</v>
      </c>
      <c r="AB73" s="2">
        <v>0</v>
      </c>
      <c r="AC73" s="2">
        <v>16.204994751047</v>
      </c>
      <c r="AD73" s="2">
        <v>-9.0139825167411001</v>
      </c>
      <c r="AE73" s="8">
        <f>AA73/AD73</f>
        <v>0</v>
      </c>
      <c r="AF73" s="8">
        <f>AB73/AD73</f>
        <v>0</v>
      </c>
      <c r="AG73" s="2">
        <f>AA73-AB73</f>
        <v>0</v>
      </c>
      <c r="AH73" s="2"/>
      <c r="AI73" s="2"/>
      <c r="AJ73" s="2"/>
      <c r="AK73" s="2"/>
      <c r="AL73" s="2"/>
      <c r="AM73" s="2"/>
    </row>
    <row r="74" spans="1:39" x14ac:dyDescent="0.2">
      <c r="A74" s="10"/>
      <c r="B74" s="1">
        <v>2007</v>
      </c>
      <c r="C74" s="2">
        <v>0.58845750729022595</v>
      </c>
      <c r="D74" s="2">
        <v>0.58845750729022595</v>
      </c>
      <c r="E74" s="2">
        <v>19.615250243007502</v>
      </c>
      <c r="F74" s="2">
        <v>11.444015037913699</v>
      </c>
      <c r="G74" s="8">
        <f t="shared" ref="G74:G83" si="47">C74/F74</f>
        <v>5.1420546490080869E-2</v>
      </c>
      <c r="H74" s="8">
        <f t="shared" ref="H74:H83" si="48">D74/F74</f>
        <v>5.1420546490080869E-2</v>
      </c>
      <c r="I74" s="2">
        <f t="shared" ref="I74:I83" si="49">C74-D74</f>
        <v>0</v>
      </c>
      <c r="J74" s="2"/>
      <c r="K74" s="2">
        <v>0.59340764924468203</v>
      </c>
      <c r="L74" s="2">
        <v>0.59340764924468203</v>
      </c>
      <c r="M74" s="2">
        <v>19.7802549748227</v>
      </c>
      <c r="N74" s="2">
        <v>5.9767654980976701</v>
      </c>
      <c r="O74" s="8">
        <f t="shared" ref="O74:O83" si="50">K74/N74</f>
        <v>9.9285750701371217E-2</v>
      </c>
      <c r="P74" s="8">
        <f t="shared" ref="P74:P83" si="51">L74/N74</f>
        <v>9.9285750701371217E-2</v>
      </c>
      <c r="Q74" s="2">
        <f t="shared" ref="Q74:Q83" si="52">K74-L74</f>
        <v>0</v>
      </c>
      <c r="R74" s="2"/>
      <c r="S74" s="2">
        <v>0.3833148318613</v>
      </c>
      <c r="T74" s="2">
        <v>0.55463454930593503</v>
      </c>
      <c r="U74" s="2">
        <v>18.487818310197799</v>
      </c>
      <c r="V74" s="2">
        <v>3.833148318613</v>
      </c>
      <c r="W74" s="8">
        <f t="shared" ref="W74:W83" si="53">S74/V74</f>
        <v>0.1</v>
      </c>
      <c r="X74" s="8">
        <f t="shared" ref="X74:X83" si="54">T74/V74</f>
        <v>0.1446942573583028</v>
      </c>
      <c r="Y74" s="2">
        <f t="shared" ref="Y74:Y83" si="55">S74-T74</f>
        <v>-0.17131971744463503</v>
      </c>
      <c r="Z74" s="2"/>
      <c r="AA74" s="2">
        <v>0.58645618101866503</v>
      </c>
      <c r="AB74" s="2">
        <v>0.29984777551993502</v>
      </c>
      <c r="AC74" s="2">
        <v>19.5485393672888</v>
      </c>
      <c r="AD74" s="2">
        <v>6.0274094015783</v>
      </c>
      <c r="AE74" s="8">
        <f t="shared" ref="AE74:AE83" si="56">AA74/AD74</f>
        <v>9.7298215857893985E-2</v>
      </c>
      <c r="AF74" s="8">
        <f t="shared" ref="AF74:AF83" si="57">AB74/AD74</f>
        <v>4.9747371638870053E-2</v>
      </c>
      <c r="AG74" s="2">
        <f t="shared" ref="AG74:AG83" si="58">AA74-AB74</f>
        <v>0.28660840549873001</v>
      </c>
      <c r="AH74" s="2"/>
      <c r="AI74" s="2"/>
      <c r="AJ74" s="2"/>
      <c r="AK74" s="2"/>
      <c r="AL74" s="2"/>
      <c r="AM74" s="2"/>
    </row>
    <row r="75" spans="1:39" x14ac:dyDescent="0.2">
      <c r="A75" s="10"/>
      <c r="B75" s="1">
        <v>2008</v>
      </c>
      <c r="C75" s="2">
        <v>0.490228077646091</v>
      </c>
      <c r="D75" s="2">
        <v>0.490228077646091</v>
      </c>
      <c r="E75" s="2">
        <v>16.3409359215363</v>
      </c>
      <c r="F75" s="2">
        <v>8.2885609411741896</v>
      </c>
      <c r="G75" s="8">
        <f t="shared" si="47"/>
        <v>5.9145137633100808E-2</v>
      </c>
      <c r="H75" s="8">
        <f t="shared" si="48"/>
        <v>5.9145137633100808E-2</v>
      </c>
      <c r="I75" s="2">
        <f t="shared" si="49"/>
        <v>0</v>
      </c>
      <c r="J75" s="2"/>
      <c r="K75" s="2">
        <v>0.44509266249387103</v>
      </c>
      <c r="L75" s="2">
        <v>0.34237344292541899</v>
      </c>
      <c r="M75" s="2">
        <v>14.836422083128999</v>
      </c>
      <c r="N75" s="2">
        <v>4.6660389719895203</v>
      </c>
      <c r="O75" s="8">
        <f t="shared" si="50"/>
        <v>9.5389829610465299E-2</v>
      </c>
      <c r="P75" s="8">
        <f t="shared" si="51"/>
        <v>7.3375607229323403E-2</v>
      </c>
      <c r="Q75" s="2">
        <f t="shared" si="52"/>
        <v>0.10271921956845204</v>
      </c>
      <c r="R75" s="2"/>
      <c r="S75" s="2">
        <v>5.12829423976746E-2</v>
      </c>
      <c r="T75" s="2">
        <v>0</v>
      </c>
      <c r="U75" s="2">
        <v>19.4535150793231</v>
      </c>
      <c r="V75" s="2">
        <v>0.51282942397674602</v>
      </c>
      <c r="W75" s="8">
        <f t="shared" si="53"/>
        <v>9.9999999999999992E-2</v>
      </c>
      <c r="X75" s="8">
        <f t="shared" si="54"/>
        <v>0</v>
      </c>
      <c r="Y75" s="2">
        <f t="shared" si="55"/>
        <v>5.12829423976746E-2</v>
      </c>
      <c r="Z75" s="2"/>
      <c r="AA75" s="2">
        <v>2.4511442614467801E-2</v>
      </c>
      <c r="AB75" s="2">
        <v>0</v>
      </c>
      <c r="AC75" s="2">
        <v>18.0113165791435</v>
      </c>
      <c r="AD75" s="2">
        <v>0.24511442614467799</v>
      </c>
      <c r="AE75" s="8">
        <f t="shared" si="56"/>
        <v>0.1</v>
      </c>
      <c r="AF75" s="8">
        <f t="shared" si="57"/>
        <v>0</v>
      </c>
      <c r="AG75" s="2">
        <f t="shared" si="58"/>
        <v>2.4511442614467801E-2</v>
      </c>
      <c r="AH75" s="2"/>
      <c r="AI75" s="2"/>
      <c r="AJ75" s="2"/>
      <c r="AK75" s="2"/>
      <c r="AL75" s="2"/>
      <c r="AM75" s="2"/>
    </row>
    <row r="76" spans="1:39" x14ac:dyDescent="0.2">
      <c r="A76" s="10"/>
      <c r="B76" s="1">
        <v>2009</v>
      </c>
      <c r="C76" s="2">
        <v>0.118352692422628</v>
      </c>
      <c r="D76" s="2">
        <v>0.32119617332077799</v>
      </c>
      <c r="E76" s="2">
        <v>18.654180395831201</v>
      </c>
      <c r="F76" s="2">
        <v>1.18352692422628</v>
      </c>
      <c r="G76" s="8">
        <f t="shared" si="47"/>
        <v>9.9999999999999992E-2</v>
      </c>
      <c r="H76" s="8">
        <f t="shared" si="48"/>
        <v>0.27138898722625771</v>
      </c>
      <c r="I76" s="2">
        <f t="shared" si="49"/>
        <v>-0.20284348089814999</v>
      </c>
      <c r="J76" s="2"/>
      <c r="K76" s="2">
        <v>0.22319668060883099</v>
      </c>
      <c r="L76" s="2">
        <v>0.30064115893931798</v>
      </c>
      <c r="M76" s="2">
        <v>18.271529569768202</v>
      </c>
      <c r="N76" s="2">
        <v>2.2319668060883102</v>
      </c>
      <c r="O76" s="8">
        <f t="shared" si="50"/>
        <v>9.9999999999999992E-2</v>
      </c>
      <c r="P76" s="8">
        <f t="shared" si="51"/>
        <v>0.13469786294278016</v>
      </c>
      <c r="Q76" s="2">
        <f t="shared" si="52"/>
        <v>-7.7444478330486982E-2</v>
      </c>
      <c r="R76" s="2"/>
      <c r="S76" s="2">
        <v>0.14773708306789299</v>
      </c>
      <c r="T76" s="2">
        <v>0.13831298704396799</v>
      </c>
      <c r="U76" s="2">
        <v>16.743180247473202</v>
      </c>
      <c r="V76" s="2">
        <v>1.4773708306789299</v>
      </c>
      <c r="W76" s="8">
        <f t="shared" si="53"/>
        <v>9.9999999999999992E-2</v>
      </c>
      <c r="X76" s="8">
        <f t="shared" si="54"/>
        <v>9.362103553946971E-2</v>
      </c>
      <c r="Y76" s="2">
        <f t="shared" si="55"/>
        <v>9.4240960239249938E-3</v>
      </c>
      <c r="Z76" s="2"/>
      <c r="AA76" s="2">
        <v>0</v>
      </c>
      <c r="AB76" s="2">
        <v>0</v>
      </c>
      <c r="AC76" s="2">
        <v>14.892991298208299</v>
      </c>
      <c r="AD76" s="2">
        <v>-1.51870113904669</v>
      </c>
      <c r="AE76" s="8">
        <f t="shared" si="56"/>
        <v>0</v>
      </c>
      <c r="AF76" s="8">
        <f t="shared" si="57"/>
        <v>0</v>
      </c>
      <c r="AG76" s="2">
        <f t="shared" si="58"/>
        <v>0</v>
      </c>
      <c r="AH76" s="2"/>
      <c r="AI76" s="2"/>
      <c r="AJ76" s="2"/>
      <c r="AK76" s="2"/>
      <c r="AL76" s="2"/>
      <c r="AM76" s="2"/>
    </row>
    <row r="77" spans="1:39" x14ac:dyDescent="0.2">
      <c r="A77" s="10"/>
      <c r="B77" s="1">
        <v>2010</v>
      </c>
      <c r="C77" s="2">
        <v>0.77787116385342503</v>
      </c>
      <c r="D77" s="2">
        <v>0.45967877969727</v>
      </c>
      <c r="E77" s="2">
        <v>25.929038795114099</v>
      </c>
      <c r="F77" s="2">
        <v>8.0726349715985393</v>
      </c>
      <c r="G77" s="8">
        <f t="shared" si="47"/>
        <v>9.6359016181229773E-2</v>
      </c>
      <c r="H77" s="8">
        <f t="shared" si="48"/>
        <v>5.6942842245998972E-2</v>
      </c>
      <c r="I77" s="2">
        <f t="shared" si="49"/>
        <v>0.31819238415615503</v>
      </c>
      <c r="J77" s="2"/>
      <c r="K77" s="2">
        <v>0.66512393822938698</v>
      </c>
      <c r="L77" s="2">
        <v>0.66512393822938698</v>
      </c>
      <c r="M77" s="2">
        <v>22.170797940979501</v>
      </c>
      <c r="N77" s="2">
        <v>9.2697580707324807</v>
      </c>
      <c r="O77" s="8">
        <f t="shared" si="50"/>
        <v>7.1752027739471522E-2</v>
      </c>
      <c r="P77" s="8">
        <f t="shared" si="51"/>
        <v>7.1752027739471522E-2</v>
      </c>
      <c r="Q77" s="2">
        <f t="shared" si="52"/>
        <v>0</v>
      </c>
      <c r="R77" s="2"/>
      <c r="S77" s="2">
        <v>0.50428015065586596</v>
      </c>
      <c r="T77" s="2">
        <v>0.27859420707711702</v>
      </c>
      <c r="U77" s="2">
        <v>19.7784996006394</v>
      </c>
      <c r="V77" s="2">
        <v>5.0428015065586598</v>
      </c>
      <c r="W77" s="8">
        <f t="shared" si="53"/>
        <v>9.9999999999999992E-2</v>
      </c>
      <c r="X77" s="8">
        <f t="shared" si="54"/>
        <v>5.524591969657696E-2</v>
      </c>
      <c r="Y77" s="2">
        <f t="shared" si="55"/>
        <v>0.22568594357874894</v>
      </c>
      <c r="Z77" s="2"/>
      <c r="AA77" s="2">
        <v>0.16184797071972801</v>
      </c>
      <c r="AB77" s="2">
        <v>0</v>
      </c>
      <c r="AC77" s="2">
        <v>15.505231779267</v>
      </c>
      <c r="AD77" s="2">
        <v>1.6184797071972801</v>
      </c>
      <c r="AE77" s="8">
        <f t="shared" si="56"/>
        <v>0.1</v>
      </c>
      <c r="AF77" s="8">
        <f t="shared" si="57"/>
        <v>0</v>
      </c>
      <c r="AG77" s="2">
        <f t="shared" si="58"/>
        <v>0.16184797071972801</v>
      </c>
      <c r="AH77" s="2"/>
      <c r="AI77" s="2"/>
      <c r="AJ77" s="2"/>
      <c r="AK77" s="2"/>
      <c r="AL77" s="2"/>
      <c r="AM77" s="2"/>
    </row>
    <row r="78" spans="1:39" x14ac:dyDescent="0.2">
      <c r="A78" s="10"/>
      <c r="B78" s="1">
        <v>2011</v>
      </c>
      <c r="C78" s="2">
        <v>5.2728901073535103E-2</v>
      </c>
      <c r="D78" s="2">
        <v>6.3302734191549997E-2</v>
      </c>
      <c r="E78" s="2">
        <v>20.402454455551801</v>
      </c>
      <c r="F78" s="2">
        <v>0.52728901073535095</v>
      </c>
      <c r="G78" s="8">
        <f t="shared" si="47"/>
        <v>0.10000000000000002</v>
      </c>
      <c r="H78" s="8">
        <f t="shared" si="48"/>
        <v>0.12005320213912435</v>
      </c>
      <c r="I78" s="2">
        <f t="shared" si="49"/>
        <v>-1.0573833118014894E-2</v>
      </c>
      <c r="J78" s="2"/>
      <c r="K78" s="2">
        <v>0</v>
      </c>
      <c r="L78" s="2">
        <v>1.9554948174594002E-2</v>
      </c>
      <c r="M78" s="2">
        <v>18.239525996817299</v>
      </c>
      <c r="N78" s="2">
        <v>-1.39266827767095</v>
      </c>
      <c r="O78" s="8">
        <f t="shared" si="50"/>
        <v>0</v>
      </c>
      <c r="P78" s="8">
        <f t="shared" si="51"/>
        <v>-1.4041353916165173E-2</v>
      </c>
      <c r="Q78" s="2">
        <f t="shared" si="52"/>
        <v>-1.9554948174594002E-2</v>
      </c>
      <c r="R78" s="2"/>
      <c r="S78" s="2">
        <v>0</v>
      </c>
      <c r="T78" s="2">
        <v>8.2248742592345506E-2</v>
      </c>
      <c r="U78" s="2">
        <v>21.149920559631401</v>
      </c>
      <c r="V78" s="2">
        <v>-0.197785345352361</v>
      </c>
      <c r="W78" s="8">
        <f t="shared" si="53"/>
        <v>0</v>
      </c>
      <c r="X78" s="8">
        <f t="shared" si="54"/>
        <v>-0.41584851721858718</v>
      </c>
      <c r="Y78" s="2">
        <f t="shared" si="55"/>
        <v>-8.2248742592345506E-2</v>
      </c>
      <c r="Z78" s="2"/>
      <c r="AA78" s="2">
        <v>0</v>
      </c>
      <c r="AB78" s="2">
        <v>0</v>
      </c>
      <c r="AC78" s="2">
        <v>15.101429445620999</v>
      </c>
      <c r="AD78" s="2">
        <v>-8.2229563903706406</v>
      </c>
      <c r="AE78" s="8">
        <f t="shared" si="56"/>
        <v>0</v>
      </c>
      <c r="AF78" s="8">
        <f t="shared" si="57"/>
        <v>0</v>
      </c>
      <c r="AG78" s="2">
        <f t="shared" si="58"/>
        <v>0</v>
      </c>
      <c r="AH78" s="2"/>
      <c r="AI78" s="2"/>
      <c r="AJ78" s="2"/>
      <c r="AK78" s="2"/>
      <c r="AL78" s="2"/>
      <c r="AM78" s="2"/>
    </row>
    <row r="79" spans="1:39" x14ac:dyDescent="0.2">
      <c r="A79" s="10"/>
      <c r="B79" s="1">
        <v>2012</v>
      </c>
      <c r="C79" s="2">
        <v>0.44302767324686199</v>
      </c>
      <c r="D79" s="2">
        <v>0.44302767324686199</v>
      </c>
      <c r="E79" s="2">
        <v>14.7675891082287</v>
      </c>
      <c r="F79" s="2">
        <v>8.3080504692470196</v>
      </c>
      <c r="G79" s="8">
        <f t="shared" si="47"/>
        <v>5.3325106158992164E-2</v>
      </c>
      <c r="H79" s="8">
        <f t="shared" si="48"/>
        <v>5.3325106158992164E-2</v>
      </c>
      <c r="I79" s="2">
        <f t="shared" si="49"/>
        <v>0</v>
      </c>
      <c r="J79" s="2"/>
      <c r="K79" s="2">
        <v>0.32952098206916702</v>
      </c>
      <c r="L79" s="2">
        <v>0.52973057543958202</v>
      </c>
      <c r="M79" s="2">
        <v>17.657685847985999</v>
      </c>
      <c r="N79" s="2">
        <v>3.29520982069167</v>
      </c>
      <c r="O79" s="8">
        <f t="shared" si="50"/>
        <v>0.1</v>
      </c>
      <c r="P79" s="8">
        <f t="shared" si="51"/>
        <v>0.16075776787057242</v>
      </c>
      <c r="Q79" s="2">
        <f t="shared" si="52"/>
        <v>-0.200209593370415</v>
      </c>
      <c r="R79" s="2"/>
      <c r="S79" s="2">
        <v>0.55636170217119596</v>
      </c>
      <c r="T79" s="2">
        <v>0.55636170217119596</v>
      </c>
      <c r="U79" s="2">
        <v>18.545390072373198</v>
      </c>
      <c r="V79" s="2">
        <v>9.2846792166484899</v>
      </c>
      <c r="W79" s="8">
        <f t="shared" si="53"/>
        <v>5.9922555124314464E-2</v>
      </c>
      <c r="X79" s="8">
        <f t="shared" si="54"/>
        <v>5.9922555124314464E-2</v>
      </c>
      <c r="Y79" s="2">
        <f t="shared" si="55"/>
        <v>0</v>
      </c>
      <c r="Z79" s="2"/>
      <c r="AA79" s="2">
        <v>0</v>
      </c>
      <c r="AB79" s="2">
        <v>0</v>
      </c>
      <c r="AC79" s="2">
        <v>11.811754501317401</v>
      </c>
      <c r="AD79" s="2">
        <v>-2.5548367903995199</v>
      </c>
      <c r="AE79" s="8">
        <f t="shared" si="56"/>
        <v>0</v>
      </c>
      <c r="AF79" s="8">
        <f t="shared" si="57"/>
        <v>0</v>
      </c>
      <c r="AG79" s="2">
        <f t="shared" si="58"/>
        <v>0</v>
      </c>
      <c r="AH79" s="2"/>
      <c r="AI79" s="2"/>
      <c r="AJ79" s="2"/>
      <c r="AK79" s="2"/>
      <c r="AL79" s="2"/>
      <c r="AM79" s="2"/>
    </row>
    <row r="80" spans="1:39" x14ac:dyDescent="0.2">
      <c r="A80" s="10"/>
      <c r="B80" s="1">
        <v>2013</v>
      </c>
      <c r="C80" s="2">
        <v>0.32537196136901902</v>
      </c>
      <c r="D80" s="2">
        <v>0.23369905717266101</v>
      </c>
      <c r="E80" s="2">
        <v>15.1349977327734</v>
      </c>
      <c r="F80" s="2">
        <v>3.25371961369019</v>
      </c>
      <c r="G80" s="8">
        <f t="shared" si="47"/>
        <v>0.1</v>
      </c>
      <c r="H80" s="8">
        <f t="shared" si="48"/>
        <v>7.1825198517217151E-2</v>
      </c>
      <c r="I80" s="2">
        <f t="shared" si="49"/>
        <v>9.1672904196358013E-2</v>
      </c>
      <c r="J80" s="2"/>
      <c r="K80" s="2">
        <v>0</v>
      </c>
      <c r="L80" s="2">
        <v>0</v>
      </c>
      <c r="M80" s="2">
        <v>18.2815517034186</v>
      </c>
      <c r="N80" s="2">
        <v>-6.4741385499926696E-2</v>
      </c>
      <c r="O80" s="8">
        <f t="shared" si="50"/>
        <v>0</v>
      </c>
      <c r="P80" s="8">
        <f t="shared" si="51"/>
        <v>0</v>
      </c>
      <c r="Q80" s="2">
        <f t="shared" si="52"/>
        <v>0</v>
      </c>
      <c r="R80" s="2"/>
      <c r="S80" s="2">
        <v>0.46630953828661698</v>
      </c>
      <c r="T80" s="2">
        <v>0.45937300556654498</v>
      </c>
      <c r="U80" s="2">
        <v>15.543651276220499</v>
      </c>
      <c r="V80" s="2">
        <v>4.7467907538199796</v>
      </c>
      <c r="W80" s="8">
        <f t="shared" si="53"/>
        <v>9.8236800918884912E-2</v>
      </c>
      <c r="X80" s="8">
        <f t="shared" si="54"/>
        <v>9.6775490934978448E-2</v>
      </c>
      <c r="Y80" s="2">
        <f t="shared" si="55"/>
        <v>6.9365327200719973E-3</v>
      </c>
      <c r="Z80" s="2"/>
      <c r="AA80" s="2">
        <v>0</v>
      </c>
      <c r="AB80" s="2">
        <v>0</v>
      </c>
      <c r="AC80" s="2">
        <v>19.318324551370399</v>
      </c>
      <c r="AD80" s="2">
        <v>-12.2518370895997</v>
      </c>
      <c r="AE80" s="8">
        <f t="shared" si="56"/>
        <v>0</v>
      </c>
      <c r="AF80" s="8">
        <f t="shared" si="57"/>
        <v>0</v>
      </c>
      <c r="AG80" s="2">
        <f t="shared" si="58"/>
        <v>0</v>
      </c>
      <c r="AH80" s="2"/>
      <c r="AI80" s="2"/>
      <c r="AJ80" s="2"/>
      <c r="AK80" s="2"/>
      <c r="AL80" s="2"/>
      <c r="AM80" s="2"/>
    </row>
    <row r="81" spans="1:39" x14ac:dyDescent="0.2">
      <c r="A81" s="10"/>
      <c r="B81" s="1">
        <v>2014</v>
      </c>
      <c r="C81" s="2">
        <v>0.42521651588145498</v>
      </c>
      <c r="D81" s="2">
        <v>0.53238233236703203</v>
      </c>
      <c r="E81" s="2">
        <v>17.7460777455677</v>
      </c>
      <c r="F81" s="2">
        <v>4.2521651588145497</v>
      </c>
      <c r="G81" s="8">
        <f t="shared" si="47"/>
        <v>0.1</v>
      </c>
      <c r="H81" s="8">
        <f t="shared" si="48"/>
        <v>0.12520264676536072</v>
      </c>
      <c r="I81" s="2">
        <f t="shared" si="49"/>
        <v>-0.10716581648557705</v>
      </c>
      <c r="J81" s="2"/>
      <c r="K81" s="2">
        <v>0</v>
      </c>
      <c r="L81" s="2">
        <v>0</v>
      </c>
      <c r="M81" s="2">
        <v>21.907594721795</v>
      </c>
      <c r="N81" s="2">
        <v>-3.7608125289344199</v>
      </c>
      <c r="O81" s="8">
        <f t="shared" si="50"/>
        <v>0</v>
      </c>
      <c r="P81" s="8">
        <f t="shared" si="51"/>
        <v>0</v>
      </c>
      <c r="Q81" s="2">
        <f t="shared" si="52"/>
        <v>0</v>
      </c>
      <c r="R81" s="2"/>
      <c r="S81" s="2">
        <v>0.458233885347409</v>
      </c>
      <c r="T81" s="2">
        <v>0.458233885347409</v>
      </c>
      <c r="U81" s="2">
        <v>15.2744628449136</v>
      </c>
      <c r="V81" s="2">
        <v>4.9170745580213699</v>
      </c>
      <c r="W81" s="8">
        <f t="shared" si="53"/>
        <v>9.3192380945267231E-2</v>
      </c>
      <c r="X81" s="8">
        <f t="shared" si="54"/>
        <v>9.3192380945267231E-2</v>
      </c>
      <c r="Y81" s="2">
        <f t="shared" si="55"/>
        <v>0</v>
      </c>
      <c r="Z81" s="2"/>
      <c r="AA81" s="2">
        <v>0</v>
      </c>
      <c r="AB81" s="2">
        <v>0</v>
      </c>
      <c r="AC81" s="2">
        <v>19.082442656557198</v>
      </c>
      <c r="AD81" s="2">
        <v>-2.0659210333882601</v>
      </c>
      <c r="AE81" s="8">
        <f t="shared" si="56"/>
        <v>0</v>
      </c>
      <c r="AF81" s="8">
        <f t="shared" si="57"/>
        <v>0</v>
      </c>
      <c r="AG81" s="2">
        <f t="shared" si="58"/>
        <v>0</v>
      </c>
      <c r="AH81" s="2"/>
      <c r="AI81" s="2"/>
      <c r="AJ81" s="2"/>
      <c r="AK81" s="2"/>
      <c r="AL81" s="2"/>
      <c r="AM81" s="2"/>
    </row>
    <row r="82" spans="1:39" x14ac:dyDescent="0.2">
      <c r="A82" s="10"/>
      <c r="B82" s="1">
        <v>2015</v>
      </c>
      <c r="C82" s="2">
        <v>4.6013352502381498E-2</v>
      </c>
      <c r="D82" s="2">
        <v>0</v>
      </c>
      <c r="E82" s="2">
        <v>17.340684633512598</v>
      </c>
      <c r="F82" s="2">
        <v>0.46013352502381499</v>
      </c>
      <c r="G82" s="8">
        <f t="shared" si="47"/>
        <v>9.9999999999999992E-2</v>
      </c>
      <c r="H82" s="8">
        <f t="shared" si="48"/>
        <v>0</v>
      </c>
      <c r="I82" s="2">
        <f t="shared" si="49"/>
        <v>4.6013352502381498E-2</v>
      </c>
      <c r="J82" s="2"/>
      <c r="K82" s="2">
        <v>0</v>
      </c>
      <c r="L82" s="2">
        <v>0</v>
      </c>
      <c r="M82" s="2">
        <v>22.4295767968006</v>
      </c>
      <c r="N82" s="2">
        <v>-5.0155395360014703</v>
      </c>
      <c r="O82" s="8">
        <f t="shared" si="50"/>
        <v>0</v>
      </c>
      <c r="P82" s="8">
        <f t="shared" si="51"/>
        <v>0</v>
      </c>
      <c r="Q82" s="2">
        <f t="shared" si="52"/>
        <v>0</v>
      </c>
      <c r="R82" s="2"/>
      <c r="S82" s="2">
        <v>0.29062098861735097</v>
      </c>
      <c r="T82" s="2">
        <v>0.14035407888524601</v>
      </c>
      <c r="U82" s="2">
        <v>21.221629524985499</v>
      </c>
      <c r="V82" s="2">
        <v>2.9062098861735102</v>
      </c>
      <c r="W82" s="8">
        <f t="shared" si="53"/>
        <v>9.9999999999999978E-2</v>
      </c>
      <c r="X82" s="8">
        <f t="shared" si="54"/>
        <v>4.8294543196274305E-2</v>
      </c>
      <c r="Y82" s="2">
        <f t="shared" si="55"/>
        <v>0.15026690973210496</v>
      </c>
      <c r="Z82" s="2"/>
      <c r="AA82" s="2">
        <v>0</v>
      </c>
      <c r="AB82" s="2">
        <v>0</v>
      </c>
      <c r="AC82" s="2">
        <v>19.469461840684001</v>
      </c>
      <c r="AD82" s="2">
        <v>-0.91032260507200702</v>
      </c>
      <c r="AE82" s="8">
        <f t="shared" si="56"/>
        <v>0</v>
      </c>
      <c r="AF82" s="8">
        <f t="shared" si="57"/>
        <v>0</v>
      </c>
      <c r="AG82" s="2">
        <f t="shared" si="58"/>
        <v>0</v>
      </c>
      <c r="AH82" s="2"/>
      <c r="AI82" s="2"/>
      <c r="AJ82" s="2"/>
      <c r="AK82" s="2"/>
      <c r="AL82" s="2"/>
      <c r="AM82" s="2"/>
    </row>
    <row r="83" spans="1:39" x14ac:dyDescent="0.2">
      <c r="A83" s="10"/>
      <c r="B83" s="1">
        <v>2016</v>
      </c>
      <c r="C83" s="2">
        <v>0.56701054910420401</v>
      </c>
      <c r="D83" s="2">
        <v>0.53375213685890299</v>
      </c>
      <c r="E83" s="2">
        <v>18.9003516368068</v>
      </c>
      <c r="F83" s="2">
        <v>6.0234237641263402</v>
      </c>
      <c r="G83" s="8">
        <f t="shared" si="47"/>
        <v>9.4134261726884383E-2</v>
      </c>
      <c r="H83" s="8">
        <f t="shared" si="48"/>
        <v>8.8612748788781323E-2</v>
      </c>
      <c r="I83" s="2">
        <f t="shared" si="49"/>
        <v>3.3258412245301017E-2</v>
      </c>
      <c r="J83" s="2"/>
      <c r="K83" s="2">
        <v>0.60228582194831304</v>
      </c>
      <c r="L83" s="2">
        <v>0.19499619013640501</v>
      </c>
      <c r="M83" s="2">
        <v>20.076194064943699</v>
      </c>
      <c r="N83" s="2">
        <v>6.7671226039637702</v>
      </c>
      <c r="O83" s="8">
        <f t="shared" si="50"/>
        <v>8.9001760008830116E-2</v>
      </c>
      <c r="P83" s="8">
        <f t="shared" si="51"/>
        <v>2.8815229388955959E-2</v>
      </c>
      <c r="Q83" s="2">
        <f t="shared" si="52"/>
        <v>0.40728963181190803</v>
      </c>
      <c r="R83" s="2"/>
      <c r="S83" s="2">
        <v>0.67849633563260703</v>
      </c>
      <c r="T83" s="2">
        <v>0.67849633563260703</v>
      </c>
      <c r="U83" s="2">
        <v>22.616544521086901</v>
      </c>
      <c r="V83" s="2">
        <v>8.0191898879374595</v>
      </c>
      <c r="W83" s="8">
        <f t="shared" si="53"/>
        <v>8.4609087091603558E-2</v>
      </c>
      <c r="X83" s="8">
        <f t="shared" si="54"/>
        <v>8.4609087091603558E-2</v>
      </c>
      <c r="Y83" s="2">
        <f t="shared" si="55"/>
        <v>0</v>
      </c>
      <c r="Z83" s="2"/>
      <c r="AA83" s="2">
        <v>0.58400980076498399</v>
      </c>
      <c r="AB83" s="2">
        <v>0.58400980076498399</v>
      </c>
      <c r="AC83" s="2">
        <v>19.466993358832799</v>
      </c>
      <c r="AD83" s="2">
        <v>14.0953940216819</v>
      </c>
      <c r="AE83" s="8">
        <f t="shared" si="56"/>
        <v>4.1432669414323928E-2</v>
      </c>
      <c r="AF83" s="8">
        <f t="shared" si="57"/>
        <v>4.1432669414323928E-2</v>
      </c>
      <c r="AG83" s="2">
        <f t="shared" si="58"/>
        <v>0</v>
      </c>
      <c r="AH83" s="2"/>
      <c r="AI83" s="2"/>
      <c r="AJ83" s="2"/>
      <c r="AK83" s="2"/>
      <c r="AL83" s="2"/>
      <c r="AM83" s="2"/>
    </row>
    <row r="85" spans="1:39" x14ac:dyDescent="0.2">
      <c r="I85" s="9">
        <f>COUNTIF(I73:I83,"&gt;0")</f>
        <v>5</v>
      </c>
      <c r="J85" s="9"/>
      <c r="Q85" s="9">
        <f>COUNTIF(Q73:Q83,"&gt;0")</f>
        <v>2</v>
      </c>
      <c r="R85" s="9"/>
      <c r="Y85" s="9">
        <f>COUNTIF(Y73:Y83,"&gt;0")</f>
        <v>5</v>
      </c>
      <c r="Z85" s="9"/>
      <c r="AG85" s="9">
        <f>COUNTIF(AG73:AG83,"&gt;0")</f>
        <v>3</v>
      </c>
    </row>
    <row r="86" spans="1:39" x14ac:dyDescent="0.2">
      <c r="I86">
        <f>COUNTIF(I73:I83,"=0")</f>
        <v>3</v>
      </c>
      <c r="Q86">
        <f>COUNTIF(Q73:Q83,"=0")</f>
        <v>6</v>
      </c>
      <c r="Y86">
        <f>COUNTIF(Y73:Y83,"=0")</f>
        <v>4</v>
      </c>
      <c r="AG86">
        <f>COUNTIF(AG73:AG83,"=0")</f>
        <v>8</v>
      </c>
    </row>
    <row r="87" spans="1:39" x14ac:dyDescent="0.2">
      <c r="I87">
        <f>COUNTIF(I73:I83,"&lt;0")</f>
        <v>3</v>
      </c>
      <c r="Q87">
        <f>COUNTIF(Q73:Q83,"&lt;0")</f>
        <v>3</v>
      </c>
      <c r="Y87">
        <f>COUNTIF(Y73:Y83,"&lt;0")</f>
        <v>2</v>
      </c>
      <c r="AG87">
        <f>COUNTIF(AG73:AG83,"&lt;0")</f>
        <v>0</v>
      </c>
    </row>
    <row r="88" spans="1:39" x14ac:dyDescent="0.2">
      <c r="I88">
        <f>COUNT(I73:I83)</f>
        <v>11</v>
      </c>
      <c r="Q88">
        <f>COUNT(Q73:Q83)</f>
        <v>11</v>
      </c>
      <c r="Y88">
        <f>COUNT(Y73:Y83)</f>
        <v>11</v>
      </c>
      <c r="AG88">
        <f>COUNT(AG73:AG83)</f>
        <v>11</v>
      </c>
    </row>
    <row r="97" spans="1:39" x14ac:dyDescent="0.2">
      <c r="C97" s="1" t="s">
        <v>0</v>
      </c>
      <c r="D97" s="1" t="s">
        <v>1</v>
      </c>
      <c r="E97" s="1" t="s">
        <v>2</v>
      </c>
      <c r="F97" s="1" t="s">
        <v>34</v>
      </c>
      <c r="G97" s="1" t="s">
        <v>46</v>
      </c>
      <c r="H97" s="1" t="s">
        <v>47</v>
      </c>
      <c r="I97" s="1" t="s">
        <v>48</v>
      </c>
      <c r="J97" s="1"/>
      <c r="K97" s="1" t="s">
        <v>3</v>
      </c>
      <c r="L97" s="1" t="s">
        <v>4</v>
      </c>
      <c r="M97" s="1" t="s">
        <v>5</v>
      </c>
      <c r="N97" s="1" t="s">
        <v>35</v>
      </c>
      <c r="O97" s="1" t="s">
        <v>46</v>
      </c>
      <c r="P97" s="1" t="s">
        <v>47</v>
      </c>
      <c r="Q97" s="1" t="s">
        <v>48</v>
      </c>
      <c r="R97" s="1"/>
      <c r="S97" s="1" t="s">
        <v>6</v>
      </c>
      <c r="T97" s="1" t="s">
        <v>7</v>
      </c>
      <c r="U97" s="1" t="s">
        <v>8</v>
      </c>
      <c r="V97" s="1" t="s">
        <v>36</v>
      </c>
      <c r="W97" s="1" t="s">
        <v>46</v>
      </c>
      <c r="X97" s="1" t="s">
        <v>47</v>
      </c>
      <c r="Y97" s="1" t="s">
        <v>48</v>
      </c>
      <c r="Z97" s="1"/>
      <c r="AA97" s="1" t="s">
        <v>9</v>
      </c>
      <c r="AB97" s="1" t="s">
        <v>10</v>
      </c>
      <c r="AC97" s="1" t="s">
        <v>11</v>
      </c>
      <c r="AD97" s="1" t="s">
        <v>37</v>
      </c>
      <c r="AE97" s="1" t="s">
        <v>46</v>
      </c>
      <c r="AF97" s="1" t="s">
        <v>47</v>
      </c>
      <c r="AG97" s="1" t="s">
        <v>48</v>
      </c>
      <c r="AH97" s="1"/>
      <c r="AI97" s="1"/>
      <c r="AJ97" s="1"/>
      <c r="AK97" s="1"/>
      <c r="AL97" s="1"/>
      <c r="AM97" s="1"/>
    </row>
    <row r="98" spans="1:39" x14ac:dyDescent="0.2">
      <c r="A98" s="10" t="s">
        <v>39</v>
      </c>
      <c r="B98" s="1">
        <v>2006</v>
      </c>
      <c r="C98" s="2">
        <v>0.79346941531060899</v>
      </c>
      <c r="D98" s="2">
        <v>0.50533502736824298</v>
      </c>
      <c r="E98" s="2">
        <v>22.9075004243001</v>
      </c>
      <c r="F98" s="2">
        <v>7.9346941531060899</v>
      </c>
      <c r="G98" s="8">
        <f>C98/F98</f>
        <v>0.1</v>
      </c>
      <c r="H98" s="8">
        <f>D98/F98</f>
        <v>6.3686768212789416E-2</v>
      </c>
      <c r="I98" s="2">
        <f>C98-D98</f>
        <v>0.28813438794236601</v>
      </c>
      <c r="J98" s="2"/>
      <c r="K98" s="2">
        <v>1.10944040150629</v>
      </c>
      <c r="L98" s="2">
        <v>0.94027068604391095</v>
      </c>
      <c r="M98" s="2">
        <v>23.198127654511001</v>
      </c>
      <c r="N98" s="2">
        <v>15.8399994553669</v>
      </c>
      <c r="O98" s="8">
        <f>K98/N98</f>
        <v>7.0040431796251731E-2</v>
      </c>
      <c r="P98" s="8">
        <f>L98/N98</f>
        <v>5.9360525149849609E-2</v>
      </c>
      <c r="Q98" s="2">
        <f>K98-L98</f>
        <v>0.16916971546237902</v>
      </c>
      <c r="R98" s="2"/>
      <c r="S98" s="2">
        <v>0.72634419001780504</v>
      </c>
      <c r="T98" s="2">
        <v>0.57356497484411795</v>
      </c>
      <c r="U98" s="2">
        <v>21.828768560529699</v>
      </c>
      <c r="V98" s="2">
        <v>11.829329895411</v>
      </c>
      <c r="W98" s="8">
        <f>S98/V98</f>
        <v>6.1401972591835371E-2</v>
      </c>
      <c r="X98" s="8">
        <f>T98/V98</f>
        <v>4.8486683515912711E-2</v>
      </c>
      <c r="Y98" s="2">
        <f>S98-T98</f>
        <v>0.15277921517368709</v>
      </c>
      <c r="Z98" s="2"/>
      <c r="AA98" s="2">
        <v>0</v>
      </c>
      <c r="AB98" s="2">
        <v>0</v>
      </c>
      <c r="AC98" s="2">
        <v>24.203948186087398</v>
      </c>
      <c r="AD98" s="2">
        <v>-8.7169418044023406</v>
      </c>
      <c r="AE98" s="8">
        <f>AA98/AD98</f>
        <v>0</v>
      </c>
      <c r="AF98" s="8">
        <f>AB98/AD98</f>
        <v>0</v>
      </c>
      <c r="AG98" s="2">
        <f>AA98-AB98</f>
        <v>0</v>
      </c>
      <c r="AH98" s="2"/>
      <c r="AI98" s="2"/>
      <c r="AJ98" s="2"/>
      <c r="AK98" s="2"/>
      <c r="AL98" s="2"/>
      <c r="AM98" s="2"/>
    </row>
    <row r="99" spans="1:39" x14ac:dyDescent="0.2">
      <c r="A99" s="10"/>
      <c r="B99" s="1">
        <v>2007</v>
      </c>
      <c r="C99" s="2">
        <v>1.3032446167701499</v>
      </c>
      <c r="D99" s="2">
        <v>1.20017418949856</v>
      </c>
      <c r="E99" s="2">
        <v>27.761755307675902</v>
      </c>
      <c r="F99" s="2">
        <v>18.793621123024501</v>
      </c>
      <c r="G99" s="8">
        <f t="shared" ref="G99:G103" si="59">C99/F99</f>
        <v>6.9345051080843309E-2</v>
      </c>
      <c r="H99" s="8">
        <f t="shared" ref="H99:H103" si="60">D99/F99</f>
        <v>6.38607207010361E-2</v>
      </c>
      <c r="I99" s="2">
        <f t="shared" ref="I99:I105" si="61">C99-D99</f>
        <v>0.10307042727158988</v>
      </c>
      <c r="J99" s="2"/>
      <c r="K99" s="2">
        <v>1.57466217991055</v>
      </c>
      <c r="L99" s="2">
        <v>1.57466217991055</v>
      </c>
      <c r="M99" s="2">
        <v>26.244369665175899</v>
      </c>
      <c r="N99" s="2">
        <v>17.444953153062801</v>
      </c>
      <c r="O99" s="8">
        <f t="shared" ref="O99:O103" si="62">K99/N99</f>
        <v>9.0264626456396491E-2</v>
      </c>
      <c r="P99" s="8">
        <f t="shared" ref="P99:P103" si="63">L99/N99</f>
        <v>9.0264626456396491E-2</v>
      </c>
      <c r="Q99" s="2">
        <f t="shared" ref="Q99:Q105" si="64">K99-L99</f>
        <v>0</v>
      </c>
      <c r="R99" s="2"/>
      <c r="S99" s="2">
        <v>1.15632214251679</v>
      </c>
      <c r="T99" s="2">
        <v>1.14298840318915</v>
      </c>
      <c r="U99" s="2">
        <v>28.4055773212521</v>
      </c>
      <c r="V99" s="2">
        <v>11.5632214251679</v>
      </c>
      <c r="W99" s="8">
        <f t="shared" ref="W99:W103" si="65">S99/V99</f>
        <v>0.1</v>
      </c>
      <c r="X99" s="8">
        <f t="shared" ref="X99:X103" si="66">T99/V99</f>
        <v>9.8846883680821118E-2</v>
      </c>
      <c r="Y99" s="2">
        <f t="shared" ref="Y99:Y105" si="67">S99-T99</f>
        <v>1.3333739327640037E-2</v>
      </c>
      <c r="Z99" s="2"/>
      <c r="AA99" s="2">
        <v>0.55479141749118899</v>
      </c>
      <c r="AB99" s="2">
        <v>0.225254735824817</v>
      </c>
      <c r="AC99" s="2">
        <v>25.3670208364797</v>
      </c>
      <c r="AD99" s="2">
        <v>5.5479141749118899</v>
      </c>
      <c r="AE99" s="8">
        <f t="shared" ref="AE99:AE103" si="68">AA99/AD99</f>
        <v>0.1</v>
      </c>
      <c r="AF99" s="8">
        <f t="shared" ref="AF99:AF103" si="69">AB99/AD99</f>
        <v>4.0601697993713902E-2</v>
      </c>
      <c r="AG99" s="2">
        <f t="shared" ref="AG99:AG105" si="70">AA99-AB99</f>
        <v>0.32953668166637196</v>
      </c>
      <c r="AH99" s="2"/>
      <c r="AI99" s="2"/>
      <c r="AJ99" s="2"/>
      <c r="AK99" s="2"/>
      <c r="AL99" s="2"/>
      <c r="AM99" s="2"/>
    </row>
    <row r="100" spans="1:39" x14ac:dyDescent="0.2">
      <c r="A100" s="10"/>
      <c r="B100" s="1">
        <v>2008</v>
      </c>
      <c r="C100" s="2">
        <v>0.86018187183025496</v>
      </c>
      <c r="D100" s="2">
        <v>0.58349839993705299</v>
      </c>
      <c r="E100" s="2">
        <v>22.786031163981701</v>
      </c>
      <c r="F100" s="2">
        <v>12.625542508658199</v>
      </c>
      <c r="G100" s="8">
        <f t="shared" si="59"/>
        <v>6.8130289945193989E-2</v>
      </c>
      <c r="H100" s="8">
        <f t="shared" si="60"/>
        <v>4.6215709110076511E-2</v>
      </c>
      <c r="I100" s="2">
        <f t="shared" si="61"/>
        <v>0.27668347189320197</v>
      </c>
      <c r="J100" s="2"/>
      <c r="K100" s="2">
        <v>0.77691899917468299</v>
      </c>
      <c r="L100" s="2">
        <v>0.42609097202123303</v>
      </c>
      <c r="M100" s="2">
        <v>22.373681259011001</v>
      </c>
      <c r="N100" s="2">
        <v>7.7691899917468197</v>
      </c>
      <c r="O100" s="8">
        <f t="shared" si="62"/>
        <v>0.10000000000000013</v>
      </c>
      <c r="P100" s="8">
        <f t="shared" si="63"/>
        <v>5.4843680290206288E-2</v>
      </c>
      <c r="Q100" s="2">
        <f t="shared" si="64"/>
        <v>0.35082802715344996</v>
      </c>
      <c r="R100" s="2"/>
      <c r="S100" s="2">
        <v>0.28741302481078101</v>
      </c>
      <c r="T100" s="2">
        <v>0.118136995002966</v>
      </c>
      <c r="U100" s="2">
        <v>24.104272724302401</v>
      </c>
      <c r="V100" s="2">
        <v>2.8741302481078099</v>
      </c>
      <c r="W100" s="8">
        <f t="shared" si="65"/>
        <v>0.1</v>
      </c>
      <c r="X100" s="8">
        <f t="shared" si="66"/>
        <v>4.1103563445234172E-2</v>
      </c>
      <c r="Y100" s="2">
        <f t="shared" si="67"/>
        <v>0.16927602980781503</v>
      </c>
      <c r="Z100" s="2"/>
      <c r="AA100" s="2">
        <v>9.6404847121225795E-2</v>
      </c>
      <c r="AB100" s="2">
        <v>0</v>
      </c>
      <c r="AC100" s="2">
        <v>22.798750767080801</v>
      </c>
      <c r="AD100" s="2">
        <v>-4.9341859632640803</v>
      </c>
      <c r="AE100" s="8">
        <f t="shared" si="68"/>
        <v>-1.9538146279645226E-2</v>
      </c>
      <c r="AF100" s="8">
        <f t="shared" si="69"/>
        <v>0</v>
      </c>
      <c r="AG100" s="2">
        <f t="shared" si="70"/>
        <v>9.6404847121225795E-2</v>
      </c>
      <c r="AH100" s="2"/>
      <c r="AI100" s="2"/>
      <c r="AJ100" s="2"/>
      <c r="AK100" s="2"/>
      <c r="AL100" s="2"/>
      <c r="AM100" s="2"/>
    </row>
    <row r="101" spans="1:39" x14ac:dyDescent="0.2">
      <c r="A101" s="10"/>
      <c r="B101" s="1">
        <v>2009</v>
      </c>
      <c r="C101" s="2">
        <v>1.0319521094319299</v>
      </c>
      <c r="D101" s="2">
        <v>1.14447763479901</v>
      </c>
      <c r="E101" s="2">
        <v>24.176796525283901</v>
      </c>
      <c r="F101" s="2">
        <v>20.8438141107126</v>
      </c>
      <c r="G101" s="8">
        <f t="shared" si="59"/>
        <v>4.9508794501365375E-2</v>
      </c>
      <c r="H101" s="8">
        <f t="shared" si="60"/>
        <v>5.4907303851400691E-2</v>
      </c>
      <c r="I101" s="2">
        <f t="shared" si="61"/>
        <v>-0.11252552536708005</v>
      </c>
      <c r="J101" s="2"/>
      <c r="K101" s="2">
        <v>0.97111449714347597</v>
      </c>
      <c r="L101" s="2">
        <v>1.0161010046801799</v>
      </c>
      <c r="M101" s="2">
        <v>21.902848660222102</v>
      </c>
      <c r="N101" s="2">
        <v>13.8486694884459</v>
      </c>
      <c r="O101" s="8">
        <f t="shared" si="62"/>
        <v>7.0123306643550681E-2</v>
      </c>
      <c r="P101" s="8">
        <f t="shared" si="63"/>
        <v>7.337174199499269E-2</v>
      </c>
      <c r="Q101" s="2">
        <f t="shared" si="64"/>
        <v>-4.4986507536703968E-2</v>
      </c>
      <c r="R101" s="2"/>
      <c r="S101" s="2">
        <v>0.90989926085219697</v>
      </c>
      <c r="T101" s="2">
        <v>0.89932806618771099</v>
      </c>
      <c r="U101" s="2">
        <v>21.9273435608692</v>
      </c>
      <c r="V101" s="2">
        <v>16.3583101553495</v>
      </c>
      <c r="W101" s="8">
        <f t="shared" si="65"/>
        <v>5.5623059607696791E-2</v>
      </c>
      <c r="X101" s="8">
        <f t="shared" si="66"/>
        <v>5.4976831814966688E-2</v>
      </c>
      <c r="Y101" s="2">
        <f t="shared" si="67"/>
        <v>1.0571194664485972E-2</v>
      </c>
      <c r="Z101" s="2"/>
      <c r="AA101" s="2">
        <v>0</v>
      </c>
      <c r="AB101" s="2">
        <v>0</v>
      </c>
      <c r="AC101" s="2">
        <v>22.5486822952717</v>
      </c>
      <c r="AD101" s="2">
        <v>-3.9401248837163898</v>
      </c>
      <c r="AE101" s="8">
        <f t="shared" si="68"/>
        <v>0</v>
      </c>
      <c r="AF101" s="8">
        <f t="shared" si="69"/>
        <v>0</v>
      </c>
      <c r="AG101" s="2">
        <f t="shared" si="70"/>
        <v>0</v>
      </c>
      <c r="AH101" s="2"/>
      <c r="AI101" s="2"/>
      <c r="AJ101" s="2"/>
      <c r="AK101" s="2"/>
      <c r="AL101" s="2"/>
      <c r="AM101" s="2"/>
    </row>
    <row r="102" spans="1:39" x14ac:dyDescent="0.2">
      <c r="A102" s="10"/>
      <c r="B102" s="1">
        <v>2010</v>
      </c>
      <c r="C102" s="2">
        <v>1.1772822383127901</v>
      </c>
      <c r="D102" s="2">
        <v>0.72967210482043399</v>
      </c>
      <c r="E102" s="2">
        <v>22.0063073619636</v>
      </c>
      <c r="F102" s="2">
        <v>11.772822383127901</v>
      </c>
      <c r="G102" s="8">
        <f t="shared" si="59"/>
        <v>0.1</v>
      </c>
      <c r="H102" s="8">
        <f t="shared" si="60"/>
        <v>6.1979369183905814E-2</v>
      </c>
      <c r="I102" s="2">
        <f t="shared" si="61"/>
        <v>0.44761013349235612</v>
      </c>
      <c r="J102" s="2"/>
      <c r="K102" s="2">
        <v>0.55641643588601697</v>
      </c>
      <c r="L102" s="2">
        <v>0.55641643588601697</v>
      </c>
      <c r="M102" s="2">
        <v>21.8041991421481</v>
      </c>
      <c r="N102" s="2">
        <v>4.4468967564497301</v>
      </c>
      <c r="O102" s="8">
        <f t="shared" si="62"/>
        <v>0.12512465801662626</v>
      </c>
      <c r="P102" s="8">
        <f t="shared" si="63"/>
        <v>0.12512465801662626</v>
      </c>
      <c r="Q102" s="2">
        <f t="shared" si="64"/>
        <v>0</v>
      </c>
      <c r="R102" s="2"/>
      <c r="S102" s="2">
        <v>1.20383915550318</v>
      </c>
      <c r="T102" s="2">
        <v>1.0047827611144999</v>
      </c>
      <c r="U102" s="2">
        <v>23.445299460059399</v>
      </c>
      <c r="V102" s="2">
        <v>13.9084868084707</v>
      </c>
      <c r="W102" s="8">
        <f t="shared" si="65"/>
        <v>8.6554286751740997E-2</v>
      </c>
      <c r="X102" s="8">
        <f t="shared" si="66"/>
        <v>7.2242421116764197E-2</v>
      </c>
      <c r="Y102" s="2">
        <f t="shared" si="67"/>
        <v>0.19905639438868006</v>
      </c>
      <c r="Z102" s="2"/>
      <c r="AA102" s="2">
        <v>0.308970017998</v>
      </c>
      <c r="AB102" s="2">
        <v>0</v>
      </c>
      <c r="AC102" s="2">
        <v>22.5951594053974</v>
      </c>
      <c r="AD102" s="2">
        <v>-14.365778522947499</v>
      </c>
      <c r="AE102" s="8">
        <f t="shared" si="68"/>
        <v>-2.1507363315149249E-2</v>
      </c>
      <c r="AF102" s="8">
        <f t="shared" si="69"/>
        <v>0</v>
      </c>
      <c r="AG102" s="2">
        <f t="shared" si="70"/>
        <v>0.308970017998</v>
      </c>
      <c r="AH102" s="2"/>
      <c r="AI102" s="2"/>
      <c r="AJ102" s="2"/>
      <c r="AK102" s="2"/>
      <c r="AL102" s="2"/>
      <c r="AM102" s="2"/>
    </row>
    <row r="103" spans="1:39" x14ac:dyDescent="0.2">
      <c r="A103" s="10"/>
      <c r="B103" s="1">
        <v>2011</v>
      </c>
      <c r="C103" s="2">
        <v>1.28259922927901</v>
      </c>
      <c r="D103" s="2">
        <v>0.99507359079823299</v>
      </c>
      <c r="E103" s="2">
        <v>26.780408420396199</v>
      </c>
      <c r="F103" s="2">
        <v>20.460424515168199</v>
      </c>
      <c r="G103" s="8">
        <f t="shared" si="59"/>
        <v>6.2686833712964449E-2</v>
      </c>
      <c r="H103" s="8">
        <f t="shared" si="60"/>
        <v>4.8634063778126492E-2</v>
      </c>
      <c r="I103" s="2">
        <f t="shared" si="61"/>
        <v>0.28752563848077706</v>
      </c>
      <c r="J103" s="2"/>
      <c r="K103" s="2">
        <v>0.38662793418504199</v>
      </c>
      <c r="L103" s="2">
        <v>1.77039194935661E-2</v>
      </c>
      <c r="M103" s="2">
        <v>23.4439497530167</v>
      </c>
      <c r="N103" s="2">
        <v>0.24547473401457101</v>
      </c>
      <c r="O103" s="8">
        <f t="shared" si="62"/>
        <v>1.575021297964182</v>
      </c>
      <c r="P103" s="8">
        <f t="shared" si="63"/>
        <v>7.212114747628251E-2</v>
      </c>
      <c r="Q103" s="2">
        <f t="shared" si="64"/>
        <v>0.3689240146914759</v>
      </c>
      <c r="R103" s="2"/>
      <c r="S103" s="2">
        <v>0.86446475153477798</v>
      </c>
      <c r="T103" s="2">
        <v>0.83259508366160095</v>
      </c>
      <c r="U103" s="2">
        <v>23.210984272209199</v>
      </c>
      <c r="V103" s="2">
        <v>17.0970827411243</v>
      </c>
      <c r="W103" s="8">
        <f t="shared" si="65"/>
        <v>5.056212013617073E-2</v>
      </c>
      <c r="X103" s="8">
        <f t="shared" si="66"/>
        <v>4.8698078863414901E-2</v>
      </c>
      <c r="Y103" s="2">
        <f t="shared" si="67"/>
        <v>3.1869667873177021E-2</v>
      </c>
      <c r="Z103" s="2"/>
      <c r="AA103" s="2">
        <v>0</v>
      </c>
      <c r="AB103" s="2">
        <v>0</v>
      </c>
      <c r="AC103" s="2">
        <v>26.7341080232618</v>
      </c>
      <c r="AD103" s="2">
        <v>-11.7292097343907</v>
      </c>
      <c r="AE103" s="8">
        <f t="shared" si="68"/>
        <v>0</v>
      </c>
      <c r="AF103" s="8">
        <f t="shared" si="69"/>
        <v>0</v>
      </c>
      <c r="AG103" s="2">
        <f t="shared" si="70"/>
        <v>0</v>
      </c>
      <c r="AH103" s="2"/>
      <c r="AI103" s="2"/>
      <c r="AJ103" s="2"/>
      <c r="AK103" s="2"/>
      <c r="AL103" s="2"/>
      <c r="AM103" s="2"/>
    </row>
    <row r="104" spans="1:39" x14ac:dyDescent="0.2">
      <c r="A104" s="10"/>
      <c r="B104" s="1">
        <v>2012</v>
      </c>
      <c r="C104" s="2">
        <v>0.49583030182568399</v>
      </c>
      <c r="D104" s="2">
        <v>0.45847652661024502</v>
      </c>
      <c r="E104" s="2">
        <v>19.069830890089001</v>
      </c>
      <c r="F104" s="2">
        <v>8.7452643396736498</v>
      </c>
      <c r="G104" s="8">
        <f>C104/F104</f>
        <v>5.6697005666976448E-2</v>
      </c>
      <c r="H104" s="8">
        <f>D104/F104</f>
        <v>5.2425691071489575E-2</v>
      </c>
      <c r="I104" s="2">
        <f t="shared" si="61"/>
        <v>3.7353775215438978E-2</v>
      </c>
      <c r="J104" s="2"/>
      <c r="K104" s="2">
        <v>0.39263197100252101</v>
      </c>
      <c r="L104" s="2">
        <v>0.51844666400014305</v>
      </c>
      <c r="M104" s="2">
        <v>21.942414210864001</v>
      </c>
      <c r="N104" s="2">
        <v>-3.4791199486753599</v>
      </c>
      <c r="O104" s="8">
        <f>K104/N104</f>
        <v>-0.11285381843532348</v>
      </c>
      <c r="P104" s="8">
        <f>L104/N104</f>
        <v>-0.14901661099598951</v>
      </c>
      <c r="Q104" s="2">
        <f t="shared" si="64"/>
        <v>-0.12581469299762205</v>
      </c>
      <c r="R104" s="2"/>
      <c r="S104" s="2">
        <v>0.74056884157585001</v>
      </c>
      <c r="T104" s="2">
        <v>0.71846044070415005</v>
      </c>
      <c r="U104" s="2">
        <v>22.077161835403</v>
      </c>
      <c r="V104" s="2">
        <v>11.741210587099999</v>
      </c>
      <c r="W104" s="8">
        <f>S104/V104</f>
        <v>6.307431725903194E-2</v>
      </c>
      <c r="X104" s="8">
        <f>T104/V104</f>
        <v>6.1191342696256416E-2</v>
      </c>
      <c r="Y104" s="2">
        <f t="shared" si="67"/>
        <v>2.2108400871699962E-2</v>
      </c>
      <c r="Z104" s="2"/>
      <c r="AA104" s="2">
        <v>0</v>
      </c>
      <c r="AB104" s="2">
        <v>0</v>
      </c>
      <c r="AC104" s="2">
        <v>21.538032518190299</v>
      </c>
      <c r="AD104" s="2">
        <v>-8.4901749863479896</v>
      </c>
      <c r="AE104" s="8">
        <f>AA104/AD104</f>
        <v>0</v>
      </c>
      <c r="AF104" s="8">
        <f>AB104/AD104</f>
        <v>0</v>
      </c>
      <c r="AG104" s="2">
        <f t="shared" si="70"/>
        <v>0</v>
      </c>
      <c r="AH104" s="2"/>
      <c r="AI104" s="2"/>
      <c r="AJ104" s="2"/>
      <c r="AK104" s="2"/>
      <c r="AL104" s="2"/>
      <c r="AM104" s="2"/>
    </row>
    <row r="105" spans="1:39" x14ac:dyDescent="0.2">
      <c r="A105" s="10"/>
      <c r="B105" s="1">
        <v>2013</v>
      </c>
      <c r="C105" s="2">
        <v>1.03432043588717</v>
      </c>
      <c r="D105" s="2">
        <v>0.96521713270397003</v>
      </c>
      <c r="E105" s="2">
        <v>20.774304770888001</v>
      </c>
      <c r="F105" s="2">
        <v>10.840015015269501</v>
      </c>
      <c r="G105" s="8">
        <f t="shared" ref="G105" si="71">C105/F105</f>
        <v>9.541688221189748E-2</v>
      </c>
      <c r="H105" s="8">
        <f t="shared" ref="H105" si="72">D105/F105</f>
        <v>8.9042047575058014E-2</v>
      </c>
      <c r="I105" s="2">
        <f t="shared" si="61"/>
        <v>6.9103303183200016E-2</v>
      </c>
      <c r="J105" s="2"/>
      <c r="K105" s="2">
        <v>0.32590683533290399</v>
      </c>
      <c r="L105" s="2">
        <v>0.27954825841845299</v>
      </c>
      <c r="M105" s="2">
        <v>23.262167519611701</v>
      </c>
      <c r="N105" s="2">
        <v>3.2155311177434802</v>
      </c>
      <c r="O105" s="8">
        <f t="shared" ref="O105" si="73">K105/N105</f>
        <v>0.10135396716720665</v>
      </c>
      <c r="P105" s="8">
        <f t="shared" ref="P105" si="74">L105/N105</f>
        <v>8.6936884820019336E-2</v>
      </c>
      <c r="Q105" s="2">
        <f t="shared" si="64"/>
        <v>4.6358576914451E-2</v>
      </c>
      <c r="R105" s="2"/>
      <c r="S105" s="2">
        <v>1.31241011722335</v>
      </c>
      <c r="T105" s="2">
        <v>1.30463233940988</v>
      </c>
      <c r="U105" s="2">
        <v>21.873501953722499</v>
      </c>
      <c r="V105" s="2">
        <v>15.107300691230799</v>
      </c>
      <c r="W105" s="8">
        <f t="shared" ref="W105" si="75">S105/V105</f>
        <v>8.6872575322814158E-2</v>
      </c>
      <c r="X105" s="8">
        <f t="shared" ref="X105" si="76">T105/V105</f>
        <v>8.6357739617056034E-2</v>
      </c>
      <c r="Y105" s="2">
        <f t="shared" si="67"/>
        <v>7.7777778134699993E-3</v>
      </c>
      <c r="Z105" s="2"/>
      <c r="AA105" s="2">
        <v>1.7726376576163501</v>
      </c>
      <c r="AB105" s="2">
        <v>1.64788268859803</v>
      </c>
      <c r="AC105" s="2">
        <v>22.795736679427399</v>
      </c>
      <c r="AD105" s="2">
        <v>4.0396218912728701</v>
      </c>
      <c r="AE105" s="8">
        <f t="shared" ref="AE105" si="77">AA105/AD105</f>
        <v>0.43881276647349743</v>
      </c>
      <c r="AF105" s="8">
        <f t="shared" ref="AF105" si="78">AB105/AD105</f>
        <v>0.4079299332836292</v>
      </c>
      <c r="AG105" s="2">
        <f t="shared" si="70"/>
        <v>0.12475496901832006</v>
      </c>
      <c r="AH105" s="2"/>
      <c r="AI105" s="2"/>
      <c r="AJ105" s="2"/>
      <c r="AK105" s="2"/>
      <c r="AL105" s="2"/>
      <c r="AM105" s="2"/>
    </row>
    <row r="107" spans="1:39" x14ac:dyDescent="0.2">
      <c r="I107" s="9">
        <f>COUNTIF(I98:I105,"&gt;0")</f>
        <v>7</v>
      </c>
      <c r="J107" s="9"/>
      <c r="Q107" s="9">
        <f>COUNTIF(Q98:Q105,"&gt;0")</f>
        <v>4</v>
      </c>
      <c r="R107" s="9"/>
      <c r="Y107" s="9">
        <f>COUNTIF(Y98:Y105,"&gt;0")</f>
        <v>8</v>
      </c>
      <c r="Z107" s="9"/>
      <c r="AG107" s="9">
        <f>COUNTIF(AG98:AG105,"&gt;0")</f>
        <v>4</v>
      </c>
    </row>
    <row r="108" spans="1:39" x14ac:dyDescent="0.2">
      <c r="I108">
        <f>COUNTIF(I98:I105,"=0")</f>
        <v>0</v>
      </c>
      <c r="Q108">
        <f>COUNTIF(Q98:Q105,"=0")</f>
        <v>2</v>
      </c>
      <c r="Y108">
        <f>COUNTIF(Y98:Y105,"=0")</f>
        <v>0</v>
      </c>
      <c r="AG108">
        <f>COUNTIF(AG98:AG105,"=0")</f>
        <v>4</v>
      </c>
    </row>
    <row r="109" spans="1:39" x14ac:dyDescent="0.2">
      <c r="I109">
        <f>COUNTIF(I98:I105,"&lt;0")</f>
        <v>1</v>
      </c>
      <c r="Q109">
        <f>COUNTIF(Q98:Q105,"&lt;0")</f>
        <v>2</v>
      </c>
      <c r="Y109">
        <f>COUNTIF(Y98:Y105,"&lt;0")</f>
        <v>0</v>
      </c>
      <c r="AG109">
        <f>COUNTIF(AG98:AG105,"&lt;0")</f>
        <v>0</v>
      </c>
    </row>
    <row r="110" spans="1:39" x14ac:dyDescent="0.2">
      <c r="I110">
        <f>COUNT(I98:I105)</f>
        <v>8</v>
      </c>
      <c r="Q110">
        <f>COUNT(Q98:Q105)</f>
        <v>8</v>
      </c>
      <c r="Y110">
        <f>COUNT(Y98:Y105)</f>
        <v>8</v>
      </c>
      <c r="AG110">
        <f>COUNT(AG98:AG105)</f>
        <v>8</v>
      </c>
    </row>
    <row r="127" spans="1:39" x14ac:dyDescent="0.2">
      <c r="C127" s="1" t="s">
        <v>0</v>
      </c>
      <c r="D127" s="1" t="s">
        <v>1</v>
      </c>
      <c r="E127" s="1" t="s">
        <v>2</v>
      </c>
      <c r="F127" s="1" t="s">
        <v>34</v>
      </c>
      <c r="G127" s="1" t="s">
        <v>46</v>
      </c>
      <c r="H127" s="1" t="s">
        <v>47</v>
      </c>
      <c r="I127" s="1" t="s">
        <v>48</v>
      </c>
      <c r="J127" s="1"/>
      <c r="K127" s="1" t="s">
        <v>3</v>
      </c>
      <c r="L127" s="1" t="s">
        <v>4</v>
      </c>
      <c r="M127" s="1" t="s">
        <v>5</v>
      </c>
      <c r="N127" s="1" t="s">
        <v>35</v>
      </c>
      <c r="O127" s="1" t="s">
        <v>46</v>
      </c>
      <c r="P127" s="1" t="s">
        <v>47</v>
      </c>
      <c r="Q127" s="1" t="s">
        <v>48</v>
      </c>
      <c r="R127" s="1"/>
      <c r="S127" s="1" t="s">
        <v>6</v>
      </c>
      <c r="T127" s="1" t="s">
        <v>7</v>
      </c>
      <c r="U127" s="1" t="s">
        <v>8</v>
      </c>
      <c r="V127" s="1" t="s">
        <v>36</v>
      </c>
      <c r="W127" s="1" t="s">
        <v>46</v>
      </c>
      <c r="X127" s="1" t="s">
        <v>47</v>
      </c>
      <c r="Y127" s="1" t="s">
        <v>48</v>
      </c>
      <c r="Z127" s="1"/>
      <c r="AA127" s="1" t="s">
        <v>9</v>
      </c>
      <c r="AB127" s="1" t="s">
        <v>10</v>
      </c>
      <c r="AC127" s="1" t="s">
        <v>11</v>
      </c>
      <c r="AD127" s="1" t="s">
        <v>37</v>
      </c>
      <c r="AE127" s="1" t="s">
        <v>46</v>
      </c>
      <c r="AF127" s="1" t="s">
        <v>47</v>
      </c>
      <c r="AG127" s="1" t="s">
        <v>48</v>
      </c>
      <c r="AH127" s="1"/>
      <c r="AI127" s="1"/>
      <c r="AJ127" s="1"/>
      <c r="AK127" s="1"/>
      <c r="AL127" s="1"/>
      <c r="AM127" s="1"/>
    </row>
    <row r="128" spans="1:39" ht="12" customHeight="1" x14ac:dyDescent="0.2">
      <c r="A128" s="10" t="s">
        <v>40</v>
      </c>
      <c r="B128" s="1">
        <v>2006</v>
      </c>
      <c r="C128" s="2">
        <v>1.77049998683697</v>
      </c>
      <c r="D128" s="2">
        <v>1.41754687554812</v>
      </c>
      <c r="E128" s="2">
        <v>23.812377070833001</v>
      </c>
      <c r="F128" s="2">
        <v>25.184373923326099</v>
      </c>
      <c r="G128" s="8">
        <f>C128/F128</f>
        <v>7.030152872679156E-2</v>
      </c>
      <c r="H128" s="8">
        <f>D128/F128</f>
        <v>5.6286762572055421E-2</v>
      </c>
      <c r="I128" s="2">
        <f>C128-D128</f>
        <v>0.35295311128884999</v>
      </c>
      <c r="J128" s="2"/>
      <c r="K128" s="2">
        <v>2.1284084880608098</v>
      </c>
      <c r="L128" s="2">
        <v>1.96132719495387</v>
      </c>
      <c r="M128" s="2">
        <v>22.791127757240201</v>
      </c>
      <c r="N128" s="2">
        <v>27.993673036600399</v>
      </c>
      <c r="O128" s="8">
        <f>K128/N128</f>
        <v>7.6031769224353549E-2</v>
      </c>
      <c r="P128" s="8">
        <f>L128/N128</f>
        <v>7.0063231516261829E-2</v>
      </c>
      <c r="Q128" s="2">
        <f>K128-L128</f>
        <v>0.16708129310693987</v>
      </c>
      <c r="R128" s="2"/>
      <c r="S128" s="2">
        <v>1.8105785949213999</v>
      </c>
      <c r="T128" s="2">
        <v>1.6864164220283899</v>
      </c>
      <c r="U128" s="2">
        <v>24.213071527771199</v>
      </c>
      <c r="V128" s="2">
        <v>26.162484658967799</v>
      </c>
      <c r="W128" s="8">
        <f>S128/V128</f>
        <v>6.9205146931668904E-2</v>
      </c>
      <c r="X128" s="8">
        <f>T128/V128</f>
        <v>6.4459337253747098E-2</v>
      </c>
      <c r="Y128" s="2">
        <f>S128-T128</f>
        <v>0.12416217289301001</v>
      </c>
      <c r="Z128" s="2"/>
      <c r="AA128" s="2">
        <v>0</v>
      </c>
      <c r="AB128" s="2">
        <v>0</v>
      </c>
      <c r="AC128" s="2">
        <v>24.720547047477201</v>
      </c>
      <c r="AD128" s="2">
        <v>-10.5668278059541</v>
      </c>
      <c r="AE128" s="8">
        <f>AA128/AD128</f>
        <v>0</v>
      </c>
      <c r="AF128" s="8">
        <f>AB128/AD128</f>
        <v>0</v>
      </c>
      <c r="AG128" s="2">
        <f>AA128-AB128</f>
        <v>0</v>
      </c>
      <c r="AH128" s="2"/>
      <c r="AI128" s="2"/>
      <c r="AJ128" s="2"/>
      <c r="AK128" s="2"/>
      <c r="AL128" s="2"/>
      <c r="AM128" s="2"/>
    </row>
    <row r="129" spans="1:39" x14ac:dyDescent="0.2">
      <c r="A129" s="10"/>
      <c r="B129" s="1">
        <v>2007</v>
      </c>
      <c r="C129" s="2">
        <v>1.9338386267532299</v>
      </c>
      <c r="D129" s="2">
        <v>1.78966385092868</v>
      </c>
      <c r="E129" s="2">
        <v>26.551836161500098</v>
      </c>
      <c r="F129" s="2">
        <v>25.186209095515299</v>
      </c>
      <c r="G129" s="8">
        <f t="shared" ref="G129:G131" si="79">C129/F129</f>
        <v>7.6781647425359173E-2</v>
      </c>
      <c r="H129" s="8">
        <f t="shared" ref="H129:H131" si="80">D129/F129</f>
        <v>7.1057293463324372E-2</v>
      </c>
      <c r="I129" s="2">
        <f t="shared" ref="I129:I132" si="81">C129-D129</f>
        <v>0.14417477582454996</v>
      </c>
      <c r="J129" s="2"/>
      <c r="K129" s="2">
        <v>1.7126326310829401</v>
      </c>
      <c r="L129" s="2">
        <v>1.7126326310829401</v>
      </c>
      <c r="M129" s="2">
        <v>26.941541298155801</v>
      </c>
      <c r="N129" s="2">
        <v>18.3476145642807</v>
      </c>
      <c r="O129" s="8">
        <f t="shared" ref="O129:O131" si="82">K129/N129</f>
        <v>9.3343612875818119E-2</v>
      </c>
      <c r="P129" s="8">
        <f t="shared" ref="P129:P131" si="83">L129/N129</f>
        <v>9.3343612875818119E-2</v>
      </c>
      <c r="Q129" s="2">
        <f t="shared" ref="Q129:Q132" si="84">K129-L129</f>
        <v>0</v>
      </c>
      <c r="R129" s="2"/>
      <c r="S129" s="2">
        <v>1.81370085775753</v>
      </c>
      <c r="T129" s="2">
        <v>2.0016060841068599</v>
      </c>
      <c r="U129" s="2">
        <v>25.026048906038699</v>
      </c>
      <c r="V129" s="2">
        <v>18.137008577575301</v>
      </c>
      <c r="W129" s="8">
        <f t="shared" ref="W129:W131" si="85">S129/V129</f>
        <v>9.9999999999999992E-2</v>
      </c>
      <c r="X129" s="8">
        <f t="shared" ref="X129:X131" si="86">T129/V129</f>
        <v>0.11036032075221362</v>
      </c>
      <c r="Y129" s="2">
        <f t="shared" ref="Y129:Y132" si="87">S129-T129</f>
        <v>-0.18790522634932993</v>
      </c>
      <c r="Z129" s="2"/>
      <c r="AA129" s="2">
        <v>0.60603154041585505</v>
      </c>
      <c r="AB129" s="2">
        <v>0.27995332228727898</v>
      </c>
      <c r="AC129" s="2">
        <v>26.481386675348901</v>
      </c>
      <c r="AD129" s="2">
        <v>-11.8335310729213</v>
      </c>
      <c r="AE129" s="8">
        <f t="shared" ref="AE129:AE131" si="88">AA129/AD129</f>
        <v>-5.1213077202513002E-2</v>
      </c>
      <c r="AF129" s="8">
        <f t="shared" ref="AF129:AF131" si="89">AB129/AD129</f>
        <v>-2.3657631907343102E-2</v>
      </c>
      <c r="AG129" s="2">
        <f t="shared" ref="AG129:AG132" si="90">AA129-AB129</f>
        <v>0.32607821812857607</v>
      </c>
      <c r="AH129" s="2"/>
      <c r="AI129" s="2"/>
      <c r="AJ129" s="2"/>
      <c r="AK129" s="2"/>
      <c r="AL129" s="2"/>
      <c r="AM129" s="2"/>
    </row>
    <row r="130" spans="1:39" x14ac:dyDescent="0.2">
      <c r="A130" s="10"/>
      <c r="B130" s="1">
        <v>2008</v>
      </c>
      <c r="C130" s="2">
        <v>1.5831823834355601</v>
      </c>
      <c r="D130" s="2">
        <v>1.41035257789269</v>
      </c>
      <c r="E130" s="2">
        <v>23.830805567988399</v>
      </c>
      <c r="F130" s="2">
        <v>24.681914234845301</v>
      </c>
      <c r="G130" s="8">
        <f t="shared" si="79"/>
        <v>6.4143419686649078E-2</v>
      </c>
      <c r="H130" s="8">
        <f t="shared" si="80"/>
        <v>5.7141134373669848E-2</v>
      </c>
      <c r="I130" s="2">
        <f t="shared" si="81"/>
        <v>0.17282980554287009</v>
      </c>
      <c r="J130" s="2"/>
      <c r="K130" s="2">
        <v>1.3889909911034</v>
      </c>
      <c r="L130" s="2">
        <v>0.45228005334924698</v>
      </c>
      <c r="M130" s="2">
        <v>24.689753541107098</v>
      </c>
      <c r="N130" s="2">
        <v>13.889909911034</v>
      </c>
      <c r="O130" s="8">
        <f t="shared" si="82"/>
        <v>0.1</v>
      </c>
      <c r="P130" s="8">
        <f t="shared" si="83"/>
        <v>3.2561770108383528E-2</v>
      </c>
      <c r="Q130" s="2">
        <f t="shared" si="84"/>
        <v>0.93671093775415293</v>
      </c>
      <c r="R130" s="2"/>
      <c r="S130" s="2">
        <v>1.11567585731059</v>
      </c>
      <c r="T130" s="2">
        <v>0.95343668995877096</v>
      </c>
      <c r="U130" s="2">
        <v>24.201149848738702</v>
      </c>
      <c r="V130" s="2">
        <v>20.075153632955502</v>
      </c>
      <c r="W130" s="8">
        <f t="shared" si="85"/>
        <v>5.5574959858792281E-2</v>
      </c>
      <c r="X130" s="8">
        <f t="shared" si="86"/>
        <v>4.7493369534846452E-2</v>
      </c>
      <c r="Y130" s="2">
        <f t="shared" si="87"/>
        <v>0.16223916735181909</v>
      </c>
      <c r="Z130" s="2"/>
      <c r="AA130" s="2">
        <v>0.10355351370872801</v>
      </c>
      <c r="AB130" s="2">
        <v>0</v>
      </c>
      <c r="AC130" s="2">
        <v>25.4305298927368</v>
      </c>
      <c r="AD130" s="2">
        <v>-11.351258002804</v>
      </c>
      <c r="AE130" s="8">
        <f t="shared" si="88"/>
        <v>-9.1226464664223208E-3</v>
      </c>
      <c r="AF130" s="8">
        <f t="shared" si="89"/>
        <v>0</v>
      </c>
      <c r="AG130" s="2">
        <f t="shared" si="90"/>
        <v>0.10355351370872801</v>
      </c>
      <c r="AH130" s="2"/>
      <c r="AI130" s="2"/>
      <c r="AJ130" s="2"/>
      <c r="AK130" s="2"/>
      <c r="AL130" s="2"/>
      <c r="AM130" s="2"/>
    </row>
    <row r="131" spans="1:39" x14ac:dyDescent="0.2">
      <c r="A131" s="10"/>
      <c r="B131" s="1">
        <v>2009</v>
      </c>
      <c r="C131" s="2">
        <v>0.94863774740348095</v>
      </c>
      <c r="D131" s="2">
        <v>1.01711468685095</v>
      </c>
      <c r="E131" s="2">
        <v>21.8955187515175</v>
      </c>
      <c r="F131" s="2">
        <v>17.824207768358399</v>
      </c>
      <c r="G131" s="8">
        <f t="shared" si="79"/>
        <v>5.3221874415507332E-2</v>
      </c>
      <c r="H131" s="8">
        <f t="shared" si="80"/>
        <v>5.7063668695364729E-2</v>
      </c>
      <c r="I131" s="2">
        <f t="shared" si="81"/>
        <v>-6.8476939447469021E-2</v>
      </c>
      <c r="J131" s="2"/>
      <c r="K131" s="2">
        <v>0.79208899918547404</v>
      </c>
      <c r="L131" s="2">
        <v>0.84387989808266295</v>
      </c>
      <c r="M131" s="2">
        <v>20.133052589921501</v>
      </c>
      <c r="N131" s="2">
        <v>4.4231265132740196</v>
      </c>
      <c r="O131" s="8">
        <f t="shared" si="82"/>
        <v>0.17907898334094133</v>
      </c>
      <c r="P131" s="8">
        <f t="shared" si="83"/>
        <v>0.19078809876908065</v>
      </c>
      <c r="Q131" s="2">
        <f t="shared" si="84"/>
        <v>-5.1790898897188908E-2</v>
      </c>
      <c r="R131" s="2"/>
      <c r="S131" s="2">
        <v>1.0645499967628</v>
      </c>
      <c r="T131" s="2">
        <v>1.05269520291147</v>
      </c>
      <c r="U131" s="2">
        <v>22.325965380457401</v>
      </c>
      <c r="V131" s="2">
        <v>17.4554500080623</v>
      </c>
      <c r="W131" s="8">
        <f t="shared" si="85"/>
        <v>6.0986683028573144E-2</v>
      </c>
      <c r="X131" s="8">
        <f t="shared" si="86"/>
        <v>6.0307537326465516E-2</v>
      </c>
      <c r="Y131" s="2">
        <f t="shared" si="87"/>
        <v>1.1854793851330037E-2</v>
      </c>
      <c r="Z131" s="2"/>
      <c r="AA131" s="2">
        <v>0</v>
      </c>
      <c r="AB131" s="2">
        <v>0</v>
      </c>
      <c r="AC131" s="2">
        <v>25.472385658599901</v>
      </c>
      <c r="AD131" s="2">
        <v>-8.1216049734165097</v>
      </c>
      <c r="AE131" s="8">
        <f t="shared" si="88"/>
        <v>0</v>
      </c>
      <c r="AF131" s="8">
        <f t="shared" si="89"/>
        <v>0</v>
      </c>
      <c r="AG131" s="2">
        <f t="shared" si="90"/>
        <v>0</v>
      </c>
      <c r="AH131" s="2"/>
      <c r="AI131" s="2"/>
      <c r="AJ131" s="2"/>
      <c r="AK131" s="2"/>
      <c r="AL131" s="2"/>
      <c r="AM131" s="2"/>
    </row>
    <row r="132" spans="1:39" x14ac:dyDescent="0.2">
      <c r="A132" s="10"/>
      <c r="B132" s="1">
        <v>2010</v>
      </c>
      <c r="C132" s="2">
        <v>1.4474703677576899</v>
      </c>
      <c r="D132" s="2">
        <v>1.17655762232456</v>
      </c>
      <c r="E132" s="2">
        <v>20.320482485812601</v>
      </c>
      <c r="F132" s="2">
        <v>16.834228127102499</v>
      </c>
      <c r="G132" s="8">
        <f>C132/F132</f>
        <v>8.5983768119864967E-2</v>
      </c>
      <c r="H132" s="8">
        <f>D132/F132</f>
        <v>6.9890797097512586E-2</v>
      </c>
      <c r="I132" s="2">
        <f t="shared" si="81"/>
        <v>0.27091274543312993</v>
      </c>
      <c r="J132" s="2"/>
      <c r="K132" s="2">
        <v>1.0485037728215101</v>
      </c>
      <c r="L132" s="2">
        <v>0.80542184300761899</v>
      </c>
      <c r="M132" s="2">
        <v>23.843786257850802</v>
      </c>
      <c r="N132" s="2">
        <v>10.543578928142299</v>
      </c>
      <c r="O132" s="8">
        <f>K132/N132</f>
        <v>9.9444769178225215E-2</v>
      </c>
      <c r="P132" s="8">
        <f>L132/N132</f>
        <v>7.6389795959874163E-2</v>
      </c>
      <c r="Q132" s="2">
        <f t="shared" si="84"/>
        <v>0.2430819298138911</v>
      </c>
      <c r="R132" s="2"/>
      <c r="S132" s="2">
        <v>1.7565017804858201</v>
      </c>
      <c r="T132" s="2">
        <v>1.57525782733551</v>
      </c>
      <c r="U132" s="2">
        <v>21.502830300901302</v>
      </c>
      <c r="V132" s="2">
        <v>20.689886306181201</v>
      </c>
      <c r="W132" s="8">
        <f>S132/V132</f>
        <v>8.4896637636962605E-2</v>
      </c>
      <c r="X132" s="8">
        <f>T132/V132</f>
        <v>7.6136611097031223E-2</v>
      </c>
      <c r="Y132" s="2">
        <f t="shared" si="87"/>
        <v>0.18124395315031006</v>
      </c>
      <c r="Z132" s="2"/>
      <c r="AA132" s="2">
        <v>1.1017112042152399</v>
      </c>
      <c r="AB132" s="2">
        <v>0.75668042342109998</v>
      </c>
      <c r="AC132" s="2">
        <v>25.741812817474599</v>
      </c>
      <c r="AD132" s="2">
        <v>3.4950671493919101</v>
      </c>
      <c r="AE132" s="8">
        <f>AA132/AD132</f>
        <v>0.3152188948378063</v>
      </c>
      <c r="AF132" s="8">
        <f>AB132/AD132</f>
        <v>0.21649953808548461</v>
      </c>
      <c r="AG132" s="2">
        <f t="shared" si="90"/>
        <v>0.34503078079413996</v>
      </c>
      <c r="AH132" s="2"/>
      <c r="AI132" s="2"/>
      <c r="AJ132" s="2"/>
      <c r="AK132" s="2"/>
      <c r="AL132" s="2"/>
      <c r="AM132" s="2"/>
    </row>
    <row r="134" spans="1:39" x14ac:dyDescent="0.2">
      <c r="I134" s="9">
        <f>COUNTIF(I128:I132,"&gt;0")</f>
        <v>4</v>
      </c>
      <c r="J134" s="9"/>
      <c r="Q134" s="9">
        <f>COUNTIF(Q128:Q132,"&gt;0")</f>
        <v>3</v>
      </c>
      <c r="R134" s="9"/>
      <c r="Y134" s="9">
        <f>COUNTIF(Y128:Y132,"&gt;0")</f>
        <v>4</v>
      </c>
      <c r="Z134" s="9"/>
      <c r="AG134" s="9">
        <f>COUNTIF(AG128:AG132,"&gt;0")</f>
        <v>3</v>
      </c>
    </row>
    <row r="135" spans="1:39" x14ac:dyDescent="0.2">
      <c r="I135">
        <f>COUNTIF(I128:I132,"=0")</f>
        <v>0</v>
      </c>
      <c r="Q135">
        <f>COUNTIF(Q128:Q132,"=0")</f>
        <v>1</v>
      </c>
      <c r="Y135">
        <f>COUNTIF(Y128:Y132,"=0")</f>
        <v>0</v>
      </c>
      <c r="AG135">
        <f>COUNTIF(AG128:AG132,"=0")</f>
        <v>2</v>
      </c>
    </row>
    <row r="136" spans="1:39" x14ac:dyDescent="0.2">
      <c r="I136">
        <f>COUNTIF(I128:I132,"&lt;0")</f>
        <v>1</v>
      </c>
      <c r="Q136">
        <f>COUNTIF(Q128:Q132,"&lt;0")</f>
        <v>1</v>
      </c>
      <c r="Y136">
        <f>COUNTIF(Y128:Y132,"&lt;0")</f>
        <v>1</v>
      </c>
      <c r="AG136">
        <f>COUNTIF(AG128:AG132,"&lt;0")</f>
        <v>0</v>
      </c>
    </row>
    <row r="137" spans="1:39" x14ac:dyDescent="0.2">
      <c r="I137">
        <f>COUNT(I128:I132)</f>
        <v>5</v>
      </c>
      <c r="Q137">
        <f>COUNT(Q128:Q132)</f>
        <v>5</v>
      </c>
      <c r="Y137">
        <f>COUNT(Y128:Y132)</f>
        <v>5</v>
      </c>
      <c r="AG137">
        <f>COUNT(AG128:AG132)</f>
        <v>5</v>
      </c>
    </row>
  </sheetData>
  <mergeCells count="6">
    <mergeCell ref="A128:A132"/>
    <mergeCell ref="A2:A12"/>
    <mergeCell ref="A27:A34"/>
    <mergeCell ref="A56:A60"/>
    <mergeCell ref="A73:A83"/>
    <mergeCell ref="A98:A10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4"/>
  <sheetViews>
    <sheetView workbookViewId="0">
      <selection activeCell="F21" sqref="F21"/>
    </sheetView>
  </sheetViews>
  <sheetFormatPr baseColWidth="10" defaultColWidth="8.83203125" defaultRowHeight="15" x14ac:dyDescent="0.2"/>
  <cols>
    <col min="3" max="4" width="13.6640625" customWidth="1"/>
    <col min="5" max="6" width="17.1640625" customWidth="1"/>
    <col min="7" max="17" width="13.6640625" customWidth="1"/>
  </cols>
  <sheetData>
    <row r="1" spans="1:17" x14ac:dyDescent="0.2">
      <c r="C1" s="1" t="s">
        <v>12</v>
      </c>
      <c r="D1" s="1" t="s">
        <v>13</v>
      </c>
      <c r="E1" s="1" t="s">
        <v>29</v>
      </c>
      <c r="F1" s="1"/>
      <c r="G1" s="1" t="s">
        <v>14</v>
      </c>
      <c r="H1" s="1" t="s">
        <v>15</v>
      </c>
      <c r="I1" s="1" t="s">
        <v>30</v>
      </c>
      <c r="J1" s="1"/>
      <c r="K1" s="1" t="s">
        <v>16</v>
      </c>
      <c r="L1" s="1" t="s">
        <v>17</v>
      </c>
      <c r="M1" s="1" t="s">
        <v>31</v>
      </c>
      <c r="N1" s="1"/>
      <c r="O1" s="1" t="s">
        <v>18</v>
      </c>
      <c r="P1" s="1" t="s">
        <v>19</v>
      </c>
      <c r="Q1" s="1" t="s">
        <v>32</v>
      </c>
    </row>
    <row r="2" spans="1:17" x14ac:dyDescent="0.2">
      <c r="A2" s="10" t="s">
        <v>20</v>
      </c>
      <c r="B2" s="1">
        <v>2006</v>
      </c>
      <c r="C2" s="2">
        <v>0</v>
      </c>
      <c r="D2" s="2">
        <v>0</v>
      </c>
      <c r="E2" s="2">
        <v>-8.9256255727871991</v>
      </c>
      <c r="F2" s="2"/>
      <c r="G2" s="2">
        <v>0.999999999999999</v>
      </c>
      <c r="H2" s="2">
        <v>0.999999999999999</v>
      </c>
      <c r="I2" s="2">
        <v>91.7719533836907</v>
      </c>
      <c r="J2" s="2"/>
      <c r="K2" s="2">
        <v>1</v>
      </c>
      <c r="L2" s="2">
        <v>1</v>
      </c>
      <c r="M2" s="2">
        <v>89.996947691438393</v>
      </c>
      <c r="N2" s="2"/>
      <c r="O2" s="2">
        <v>0</v>
      </c>
      <c r="P2" s="2">
        <v>0</v>
      </c>
      <c r="Q2" s="2">
        <v>-60.912345331579402</v>
      </c>
    </row>
    <row r="3" spans="1:17" x14ac:dyDescent="0.2">
      <c r="A3" s="10"/>
      <c r="B3" s="1">
        <v>2007</v>
      </c>
      <c r="C3" s="2">
        <v>0.999999999999999</v>
      </c>
      <c r="D3" s="2">
        <v>0.999999999999999</v>
      </c>
      <c r="E3" s="2">
        <v>52.209164611047299</v>
      </c>
      <c r="F3" s="2"/>
      <c r="G3" s="2">
        <v>1</v>
      </c>
      <c r="H3" s="2">
        <v>1</v>
      </c>
      <c r="I3" s="2">
        <v>42.392631856345801</v>
      </c>
      <c r="J3" s="2"/>
      <c r="K3" s="2">
        <v>0.97779019725606398</v>
      </c>
      <c r="L3" s="2">
        <v>1</v>
      </c>
      <c r="M3" s="2">
        <v>40.253254561563999</v>
      </c>
      <c r="N3" s="2"/>
      <c r="O3" s="2">
        <v>0.93706206669277603</v>
      </c>
      <c r="P3" s="2">
        <v>0.51128760378840898</v>
      </c>
      <c r="Q3" s="2">
        <v>18.338628113652199</v>
      </c>
    </row>
    <row r="4" spans="1:17" x14ac:dyDescent="0.2">
      <c r="A4" s="10"/>
      <c r="B4" s="1">
        <v>2008</v>
      </c>
      <c r="C4" s="2">
        <v>1</v>
      </c>
      <c r="D4" s="2">
        <v>1</v>
      </c>
      <c r="E4" s="2">
        <v>53.652461314295401</v>
      </c>
      <c r="F4" s="2"/>
      <c r="G4" s="2">
        <v>0.88070404210033004</v>
      </c>
      <c r="H4" s="2">
        <v>0.76921834884243401</v>
      </c>
      <c r="I4" s="2">
        <v>26.076550465273002</v>
      </c>
      <c r="J4" s="2"/>
      <c r="K4" s="2">
        <v>0</v>
      </c>
      <c r="L4" s="2">
        <v>0</v>
      </c>
      <c r="M4" s="2">
        <v>-9.1546663034460494</v>
      </c>
      <c r="N4" s="2"/>
      <c r="O4" s="2">
        <v>0</v>
      </c>
      <c r="P4" s="2">
        <v>0</v>
      </c>
      <c r="Q4" s="2">
        <v>0.112618618987769</v>
      </c>
    </row>
    <row r="5" spans="1:17" x14ac:dyDescent="0.2">
      <c r="A5" s="10"/>
      <c r="B5" s="1">
        <v>2009</v>
      </c>
      <c r="C5" s="2">
        <v>0.57826344948150299</v>
      </c>
      <c r="D5" s="2">
        <v>0.57394851360423405</v>
      </c>
      <c r="E5" s="2">
        <v>20.218455408126999</v>
      </c>
      <c r="F5" s="2"/>
      <c r="G5" s="2">
        <v>0.37527945556382197</v>
      </c>
      <c r="H5" s="2">
        <v>0.54846924152563203</v>
      </c>
      <c r="I5" s="2">
        <v>19.4540772457689</v>
      </c>
      <c r="J5" s="2"/>
      <c r="K5" s="2">
        <v>0.23374520943437899</v>
      </c>
      <c r="L5" s="2">
        <v>0.27536183886937299</v>
      </c>
      <c r="M5" s="2">
        <v>11.2608551660812</v>
      </c>
      <c r="N5" s="2"/>
      <c r="O5" s="2">
        <v>0</v>
      </c>
      <c r="P5" s="2">
        <v>0</v>
      </c>
      <c r="Q5" s="2">
        <v>-0.56238512630228898</v>
      </c>
    </row>
    <row r="6" spans="1:17" x14ac:dyDescent="0.2">
      <c r="A6" s="10"/>
      <c r="B6" s="1">
        <v>2010</v>
      </c>
      <c r="C6" s="2">
        <v>0.78922801887857097</v>
      </c>
      <c r="D6" s="2">
        <v>0.59094462046916496</v>
      </c>
      <c r="E6" s="2">
        <v>20.7283386140749</v>
      </c>
      <c r="F6" s="2"/>
      <c r="G6" s="2">
        <v>1</v>
      </c>
      <c r="H6" s="2">
        <v>1</v>
      </c>
      <c r="I6" s="2">
        <v>36.046402592456403</v>
      </c>
      <c r="J6" s="2"/>
      <c r="K6" s="2">
        <v>0.64500579854075302</v>
      </c>
      <c r="L6" s="2">
        <v>0.469523662398386</v>
      </c>
      <c r="M6" s="2">
        <v>17.085709871951501</v>
      </c>
      <c r="N6" s="2"/>
      <c r="O6" s="2">
        <v>0.17773489699759901</v>
      </c>
      <c r="P6" s="2">
        <v>0</v>
      </c>
      <c r="Q6" s="2">
        <v>-1.7210427934285799</v>
      </c>
    </row>
    <row r="7" spans="1:17" x14ac:dyDescent="0.2">
      <c r="A7" s="10"/>
      <c r="B7" s="1">
        <v>2011</v>
      </c>
      <c r="C7" s="2">
        <v>4.7606857383516298E-2</v>
      </c>
      <c r="D7" s="2">
        <v>0.10342339664648199</v>
      </c>
      <c r="E7" s="2">
        <v>6.1027018993944804</v>
      </c>
      <c r="F7" s="2"/>
      <c r="G7" s="2">
        <v>0</v>
      </c>
      <c r="H7" s="2">
        <v>3.5737310604098897E-2</v>
      </c>
      <c r="I7" s="2">
        <v>4.0721193181229598</v>
      </c>
      <c r="J7" s="2"/>
      <c r="K7" s="2">
        <v>0</v>
      </c>
      <c r="L7" s="2">
        <v>0.12962813478888799</v>
      </c>
      <c r="M7" s="2">
        <v>6.8888440436666496</v>
      </c>
      <c r="N7" s="2"/>
      <c r="O7" s="2">
        <v>0</v>
      </c>
      <c r="P7" s="2">
        <v>0</v>
      </c>
      <c r="Q7" s="2">
        <v>-27.351157199921499</v>
      </c>
    </row>
    <row r="8" spans="1:17" x14ac:dyDescent="0.2">
      <c r="A8" s="10"/>
      <c r="B8" s="1">
        <v>2012</v>
      </c>
      <c r="C8" s="2">
        <v>1</v>
      </c>
      <c r="D8" s="2">
        <v>1</v>
      </c>
      <c r="E8" s="2">
        <v>66.332844607217893</v>
      </c>
      <c r="F8" s="2"/>
      <c r="G8" s="2">
        <v>1</v>
      </c>
      <c r="H8" s="2">
        <v>1</v>
      </c>
      <c r="I8" s="2">
        <v>44.940418349730699</v>
      </c>
      <c r="J8" s="2"/>
      <c r="K8" s="2">
        <v>0.999999999999999</v>
      </c>
      <c r="L8" s="2">
        <v>0.999999999999999</v>
      </c>
      <c r="M8" s="2">
        <v>60.485208801006401</v>
      </c>
      <c r="N8" s="2"/>
      <c r="O8" s="2">
        <v>0</v>
      </c>
      <c r="P8" s="2">
        <v>0</v>
      </c>
      <c r="Q8" s="2">
        <v>-9.4922326474680698</v>
      </c>
    </row>
    <row r="9" spans="1:17" x14ac:dyDescent="0.2">
      <c r="A9" s="10"/>
      <c r="B9" s="1">
        <v>2013</v>
      </c>
      <c r="C9" s="2">
        <v>0.49199994606413</v>
      </c>
      <c r="D9" s="2">
        <v>0.514699024734809</v>
      </c>
      <c r="E9" s="2">
        <v>18.4409707420442</v>
      </c>
      <c r="F9" s="2"/>
      <c r="G9" s="2">
        <v>0</v>
      </c>
      <c r="H9" s="2">
        <v>0</v>
      </c>
      <c r="I9" s="2">
        <v>-9.0388145443053904</v>
      </c>
      <c r="J9" s="2"/>
      <c r="K9" s="2">
        <v>0.51455877499179703</v>
      </c>
      <c r="L9" s="2">
        <v>0.985124617554341</v>
      </c>
      <c r="M9" s="2">
        <v>32.553738526630198</v>
      </c>
      <c r="N9" s="2"/>
      <c r="O9" s="2">
        <v>0</v>
      </c>
      <c r="P9" s="2">
        <v>0</v>
      </c>
      <c r="Q9" s="2">
        <v>-66.366035840537805</v>
      </c>
    </row>
    <row r="10" spans="1:17" x14ac:dyDescent="0.2">
      <c r="A10" s="10"/>
      <c r="B10" s="1">
        <v>2014</v>
      </c>
      <c r="C10" s="2">
        <v>0.88177968116013705</v>
      </c>
      <c r="D10" s="2">
        <v>1</v>
      </c>
      <c r="E10" s="2">
        <v>41.912089333722498</v>
      </c>
      <c r="F10" s="2"/>
      <c r="G10" s="2">
        <v>0</v>
      </c>
      <c r="H10" s="2">
        <v>0</v>
      </c>
      <c r="I10" s="2">
        <v>-1.75057540394041</v>
      </c>
      <c r="J10" s="2"/>
      <c r="K10" s="2">
        <v>0.94362098268222705</v>
      </c>
      <c r="L10" s="2">
        <v>0.999999999999999</v>
      </c>
      <c r="M10" s="2">
        <v>48.051411625853603</v>
      </c>
      <c r="N10" s="2"/>
      <c r="O10" s="2">
        <v>0</v>
      </c>
      <c r="P10" s="2">
        <v>0</v>
      </c>
      <c r="Q10" s="2">
        <v>-17.2553110199594</v>
      </c>
    </row>
    <row r="11" spans="1:17" x14ac:dyDescent="0.2">
      <c r="A11" s="10"/>
      <c r="B11" s="1">
        <v>2015</v>
      </c>
      <c r="C11" s="2">
        <v>0</v>
      </c>
      <c r="D11" s="2">
        <v>0</v>
      </c>
      <c r="E11" s="2">
        <v>1.49450949864864</v>
      </c>
      <c r="F11" s="2"/>
      <c r="G11" s="2">
        <v>0</v>
      </c>
      <c r="H11" s="2">
        <v>0</v>
      </c>
      <c r="I11" s="2">
        <v>-27.341456711666702</v>
      </c>
      <c r="J11" s="2"/>
      <c r="K11" s="2">
        <v>0.49152250456165703</v>
      </c>
      <c r="L11" s="2">
        <v>0.22045758977493299</v>
      </c>
      <c r="M11" s="2">
        <v>9.6137276932479896</v>
      </c>
      <c r="N11" s="2"/>
      <c r="O11" s="2">
        <v>0</v>
      </c>
      <c r="P11" s="2">
        <v>0</v>
      </c>
      <c r="Q11" s="2">
        <v>-16.6122525399417</v>
      </c>
    </row>
    <row r="12" spans="1:17" x14ac:dyDescent="0.2">
      <c r="A12" s="10"/>
      <c r="B12" s="1">
        <v>2016</v>
      </c>
      <c r="C12" s="2">
        <v>0.97387013693980296</v>
      </c>
      <c r="D12" s="2">
        <v>0.94134427957672795</v>
      </c>
      <c r="E12" s="2">
        <v>31.240328387301801</v>
      </c>
      <c r="F12" s="2"/>
      <c r="G12" s="2">
        <v>0.92809839967697405</v>
      </c>
      <c r="H12" s="2">
        <v>0.32376021986640602</v>
      </c>
      <c r="I12" s="2">
        <v>12.712806595992101</v>
      </c>
      <c r="J12" s="2"/>
      <c r="K12" s="2">
        <v>1</v>
      </c>
      <c r="L12" s="2">
        <v>1</v>
      </c>
      <c r="M12" s="2">
        <v>35.304024224480301</v>
      </c>
      <c r="N12" s="2"/>
      <c r="O12" s="2">
        <v>1</v>
      </c>
      <c r="P12" s="2">
        <v>1</v>
      </c>
      <c r="Q12" s="2">
        <v>68.997684123751498</v>
      </c>
    </row>
    <row r="27" spans="1:17" x14ac:dyDescent="0.2">
      <c r="B27" s="1"/>
      <c r="C27" s="1" t="s">
        <v>12</v>
      </c>
      <c r="D27" s="1" t="s">
        <v>13</v>
      </c>
      <c r="E27" s="1" t="s">
        <v>29</v>
      </c>
      <c r="F27" s="1"/>
      <c r="G27" s="1" t="s">
        <v>14</v>
      </c>
      <c r="H27" s="1" t="s">
        <v>15</v>
      </c>
      <c r="I27" s="1" t="s">
        <v>30</v>
      </c>
      <c r="J27" s="1"/>
      <c r="K27" s="1" t="s">
        <v>16</v>
      </c>
      <c r="L27" s="1" t="s">
        <v>17</v>
      </c>
      <c r="M27" s="1" t="s">
        <v>31</v>
      </c>
      <c r="N27" s="1"/>
      <c r="O27" s="1" t="s">
        <v>18</v>
      </c>
      <c r="P27" s="1" t="s">
        <v>19</v>
      </c>
      <c r="Q27" s="1" t="s">
        <v>32</v>
      </c>
    </row>
    <row r="28" spans="1:17" x14ac:dyDescent="0.2">
      <c r="A28" s="10" t="s">
        <v>21</v>
      </c>
      <c r="B28" s="1">
        <v>2006</v>
      </c>
      <c r="C28" s="2">
        <v>0.24519082473384199</v>
      </c>
      <c r="D28" s="2">
        <v>8.8142508599490799E-2</v>
      </c>
      <c r="E28" s="2">
        <v>42.462917217664</v>
      </c>
      <c r="F28" s="2"/>
      <c r="G28" s="2">
        <v>0.50023198463301399</v>
      </c>
      <c r="H28" s="2">
        <v>0.33379730259936102</v>
      </c>
      <c r="I28" s="2">
        <v>131.50114802054901</v>
      </c>
      <c r="J28" s="2"/>
      <c r="K28" s="2">
        <v>0.50230043055404505</v>
      </c>
      <c r="L28" s="2">
        <v>0.33793419444142497</v>
      </c>
      <c r="M28" s="2">
        <v>102.02598001387101</v>
      </c>
      <c r="N28" s="2"/>
      <c r="O28" s="2">
        <v>0</v>
      </c>
      <c r="P28" s="2">
        <v>0</v>
      </c>
      <c r="Q28" s="2">
        <v>-44.189755820336899</v>
      </c>
    </row>
    <row r="29" spans="1:17" x14ac:dyDescent="0.2">
      <c r="A29" s="10"/>
      <c r="B29" s="1">
        <v>2007</v>
      </c>
      <c r="C29" s="2">
        <v>0.61399486293483696</v>
      </c>
      <c r="D29" s="2">
        <v>0.56132305920300696</v>
      </c>
      <c r="E29" s="2">
        <v>61.784835693199803</v>
      </c>
      <c r="F29" s="2"/>
      <c r="G29" s="2">
        <v>0.61457379275913404</v>
      </c>
      <c r="H29" s="2">
        <v>0.56248091885160201</v>
      </c>
      <c r="I29" s="2">
        <v>68.222430129481694</v>
      </c>
      <c r="J29" s="2"/>
      <c r="K29" s="2">
        <v>0.62061642957725205</v>
      </c>
      <c r="L29" s="2">
        <v>0.59436736540236601</v>
      </c>
      <c r="M29" s="2">
        <v>46.834131050311598</v>
      </c>
      <c r="N29" s="2"/>
      <c r="O29" s="2">
        <v>0.31835187250971198</v>
      </c>
      <c r="P29" s="2">
        <v>0.17370179825069099</v>
      </c>
      <c r="Q29" s="2">
        <v>12.1692564908065</v>
      </c>
    </row>
    <row r="30" spans="1:17" x14ac:dyDescent="0.2">
      <c r="A30" s="10"/>
      <c r="B30" s="1">
        <v>2008</v>
      </c>
      <c r="C30" s="2">
        <v>0.46830713602238599</v>
      </c>
      <c r="D30" s="2">
        <v>0.36770513130146198</v>
      </c>
      <c r="E30" s="2">
        <v>93.872179453160896</v>
      </c>
      <c r="F30" s="2"/>
      <c r="G30" s="2">
        <v>0.52856270528442795</v>
      </c>
      <c r="H30" s="2">
        <v>0.29734619858400502</v>
      </c>
      <c r="I30" s="2">
        <v>46.832581182092397</v>
      </c>
      <c r="J30" s="2"/>
      <c r="K30" s="2">
        <v>0.202454034133489</v>
      </c>
      <c r="L30" s="2">
        <v>9.0023886510548101E-2</v>
      </c>
      <c r="M30" s="2">
        <v>-3.6305065422207599</v>
      </c>
      <c r="N30" s="2"/>
      <c r="O30" s="2">
        <v>0</v>
      </c>
      <c r="P30" s="2">
        <v>0</v>
      </c>
      <c r="Q30" s="2">
        <v>-42.831241038553003</v>
      </c>
    </row>
    <row r="31" spans="1:17" x14ac:dyDescent="0.2">
      <c r="A31" s="10"/>
      <c r="B31" s="1">
        <v>2009</v>
      </c>
      <c r="C31" s="2">
        <v>0.46445645630953603</v>
      </c>
      <c r="D31" s="2">
        <v>0.48571254144224302</v>
      </c>
      <c r="E31" s="2">
        <v>86.835936062847907</v>
      </c>
      <c r="F31" s="2"/>
      <c r="G31" s="2">
        <v>0.354771363903016</v>
      </c>
      <c r="H31" s="2">
        <v>0.450675999377875</v>
      </c>
      <c r="I31" s="2">
        <v>66.021211116951605</v>
      </c>
      <c r="J31" s="2"/>
      <c r="K31" s="2">
        <v>0.28609005370628399</v>
      </c>
      <c r="L31" s="2">
        <v>0.28875688287073997</v>
      </c>
      <c r="M31" s="2">
        <v>64.371992494904106</v>
      </c>
      <c r="N31" s="2"/>
      <c r="O31" s="2">
        <v>0</v>
      </c>
      <c r="P31" s="2">
        <v>0</v>
      </c>
      <c r="Q31" s="2">
        <v>-7.4030467340925696</v>
      </c>
    </row>
    <row r="32" spans="1:17" x14ac:dyDescent="0.2">
      <c r="A32" s="10"/>
      <c r="B32" s="1">
        <v>2010</v>
      </c>
      <c r="C32" s="2">
        <v>0.50363026680662004</v>
      </c>
      <c r="D32" s="2">
        <v>0.34525890781394297</v>
      </c>
      <c r="E32" s="2">
        <v>51.480890692310503</v>
      </c>
      <c r="F32" s="2"/>
      <c r="G32" s="2">
        <v>0.58803002607306798</v>
      </c>
      <c r="H32" s="2">
        <v>0.58803002607306798</v>
      </c>
      <c r="I32" s="2">
        <v>49.312461338505699</v>
      </c>
      <c r="J32" s="2"/>
      <c r="K32" s="2">
        <v>0.50447176334700705</v>
      </c>
      <c r="L32" s="2">
        <v>0.44084640484227999</v>
      </c>
      <c r="M32" s="2">
        <v>57.639306949603402</v>
      </c>
      <c r="N32" s="2"/>
      <c r="O32" s="2">
        <v>9.2618387885937001E-2</v>
      </c>
      <c r="P32" s="2">
        <v>0</v>
      </c>
      <c r="Q32" s="2">
        <v>-50.614958068471203</v>
      </c>
    </row>
    <row r="33" spans="1:17" x14ac:dyDescent="0.2">
      <c r="A33" s="10"/>
      <c r="B33" s="1">
        <v>2011</v>
      </c>
      <c r="C33" s="2">
        <v>0.22145013750251899</v>
      </c>
      <c r="D33" s="2">
        <v>0.17102278879938401</v>
      </c>
      <c r="E33" s="2">
        <v>73.173114186204003</v>
      </c>
      <c r="F33" s="2"/>
      <c r="G33" s="2">
        <v>0</v>
      </c>
      <c r="H33" s="2">
        <v>1.5914595392692299E-2</v>
      </c>
      <c r="I33" s="2">
        <v>2.1779126745099702</v>
      </c>
      <c r="J33" s="2"/>
      <c r="K33" s="2">
        <v>0.215299451151094</v>
      </c>
      <c r="L33" s="2">
        <v>0.16393541814976301</v>
      </c>
      <c r="M33" s="2">
        <v>84.1398332702679</v>
      </c>
      <c r="N33" s="2"/>
      <c r="O33" s="2">
        <v>0</v>
      </c>
      <c r="P33" s="2">
        <v>0</v>
      </c>
      <c r="Q33" s="2">
        <v>-54.195118017948403</v>
      </c>
    </row>
    <row r="34" spans="1:17" x14ac:dyDescent="0.2">
      <c r="A34" s="10"/>
      <c r="B34" s="1">
        <v>2012</v>
      </c>
      <c r="C34" s="2">
        <v>0.45649673698103399</v>
      </c>
      <c r="D34" s="2">
        <v>0.44913100482125701</v>
      </c>
      <c r="E34" s="2">
        <v>93.825837994002597</v>
      </c>
      <c r="F34" s="2"/>
      <c r="G34" s="2">
        <v>0.49169537601153501</v>
      </c>
      <c r="H34" s="2">
        <v>0.49169537601153501</v>
      </c>
      <c r="I34" s="2">
        <v>13.498648991583099</v>
      </c>
      <c r="J34" s="2"/>
      <c r="K34" s="2">
        <v>0.54078748473472504</v>
      </c>
      <c r="L34" s="2">
        <v>0.56989429461762298</v>
      </c>
      <c r="M34" s="2">
        <v>101.26418964067599</v>
      </c>
      <c r="N34" s="2"/>
      <c r="O34" s="2">
        <v>0</v>
      </c>
      <c r="P34" s="2">
        <v>0</v>
      </c>
      <c r="Q34" s="2">
        <v>-33.169688447783599</v>
      </c>
    </row>
    <row r="35" spans="1:17" x14ac:dyDescent="0.2">
      <c r="A35" s="10"/>
      <c r="B35" s="1">
        <v>2013</v>
      </c>
      <c r="C35" s="2">
        <v>0.39673035294377401</v>
      </c>
      <c r="D35" s="2">
        <v>0.33884081288072798</v>
      </c>
      <c r="E35" s="2">
        <v>78.507371637106203</v>
      </c>
      <c r="F35" s="2"/>
      <c r="G35" s="2">
        <v>0.16162447585103501</v>
      </c>
      <c r="H35" s="2">
        <v>0.13112496917691499</v>
      </c>
      <c r="I35" s="2">
        <v>9.2478507640218801</v>
      </c>
      <c r="J35" s="2"/>
      <c r="K35" s="2">
        <v>0.397167770974241</v>
      </c>
      <c r="L35" s="2">
        <v>0.464410631740724</v>
      </c>
      <c r="M35" s="2">
        <v>107.301539304709</v>
      </c>
      <c r="N35" s="2"/>
      <c r="O35" s="2">
        <v>1.3066197065177101</v>
      </c>
      <c r="P35" s="2">
        <v>1.5227701267668501</v>
      </c>
      <c r="Q35" s="2">
        <v>-9.4574402391830201</v>
      </c>
    </row>
    <row r="49" spans="1:17" x14ac:dyDescent="0.2">
      <c r="C49" s="1" t="s">
        <v>12</v>
      </c>
      <c r="D49" s="1" t="s">
        <v>13</v>
      </c>
      <c r="E49" s="1" t="s">
        <v>29</v>
      </c>
      <c r="F49" s="1"/>
      <c r="G49" s="1" t="s">
        <v>14</v>
      </c>
      <c r="H49" s="1" t="s">
        <v>15</v>
      </c>
      <c r="I49" s="1" t="s">
        <v>30</v>
      </c>
      <c r="J49" s="1"/>
      <c r="K49" s="1" t="s">
        <v>16</v>
      </c>
      <c r="L49" s="1" t="s">
        <v>17</v>
      </c>
      <c r="M49" s="1" t="s">
        <v>31</v>
      </c>
      <c r="N49" s="1"/>
      <c r="O49" s="1" t="s">
        <v>18</v>
      </c>
      <c r="P49" s="1" t="s">
        <v>19</v>
      </c>
      <c r="Q49" s="1" t="s">
        <v>32</v>
      </c>
    </row>
    <row r="50" spans="1:17" x14ac:dyDescent="0.2">
      <c r="A50" s="10" t="s">
        <v>33</v>
      </c>
      <c r="B50" s="1">
        <v>2006</v>
      </c>
      <c r="C50" s="2">
        <v>0.73482390752516302</v>
      </c>
      <c r="D50" s="2">
        <v>0.62923184247722097</v>
      </c>
      <c r="E50" s="2">
        <v>201.243219366022</v>
      </c>
      <c r="F50" s="2"/>
      <c r="G50" s="2">
        <v>0.81996241317311702</v>
      </c>
      <c r="H50" s="2">
        <v>0.765571561255872</v>
      </c>
      <c r="I50" s="2">
        <v>310.810901383491</v>
      </c>
      <c r="J50" s="2"/>
      <c r="K50" s="2">
        <v>0.70058616057355905</v>
      </c>
      <c r="L50" s="2">
        <v>0.64509562243633201</v>
      </c>
      <c r="M50" s="2">
        <v>302.383686661968</v>
      </c>
      <c r="N50" s="2"/>
      <c r="O50" s="2">
        <v>0</v>
      </c>
      <c r="P50" s="2">
        <v>0</v>
      </c>
      <c r="Q50" s="2">
        <v>-70.454719505172704</v>
      </c>
    </row>
    <row r="51" spans="1:17" x14ac:dyDescent="0.2">
      <c r="A51" s="10"/>
      <c r="B51" s="1">
        <v>2007</v>
      </c>
      <c r="C51" s="2">
        <v>0.72811502828061603</v>
      </c>
      <c r="D51" s="2">
        <v>0.68074780254606504</v>
      </c>
      <c r="E51" s="2">
        <v>121.103728935741</v>
      </c>
      <c r="F51" s="2"/>
      <c r="G51" s="2">
        <v>0.759018390983904</v>
      </c>
      <c r="H51" s="2">
        <v>0.759018390983904</v>
      </c>
      <c r="I51" s="2">
        <v>101.933207155537</v>
      </c>
      <c r="J51" s="2"/>
      <c r="K51" s="2">
        <v>0.76175995415437503</v>
      </c>
      <c r="L51" s="2">
        <v>0.76896870152408703</v>
      </c>
      <c r="M51" s="2">
        <v>106.647921525922</v>
      </c>
      <c r="N51" s="2"/>
      <c r="O51" s="2">
        <v>0.22953359500891399</v>
      </c>
      <c r="P51" s="2">
        <v>0.12524003046590501</v>
      </c>
      <c r="Q51" s="2">
        <v>-17.516427731201102</v>
      </c>
    </row>
    <row r="52" spans="1:17" x14ac:dyDescent="0.2">
      <c r="A52" s="10"/>
      <c r="B52" s="1">
        <v>2008</v>
      </c>
      <c r="C52" s="2">
        <v>0.70029091726107795</v>
      </c>
      <c r="D52" s="2">
        <v>0.64358273740881899</v>
      </c>
      <c r="E52" s="2">
        <v>251.54777777827599</v>
      </c>
      <c r="F52" s="2"/>
      <c r="G52" s="2">
        <v>0.41674480382872398</v>
      </c>
      <c r="H52" s="2">
        <v>0.19394594111051</v>
      </c>
      <c r="I52" s="2">
        <v>51.293997519605398</v>
      </c>
      <c r="J52" s="2"/>
      <c r="K52" s="2">
        <v>0.59123676974553696</v>
      </c>
      <c r="L52" s="2">
        <v>0.53596861359278403</v>
      </c>
      <c r="M52" s="2">
        <v>107.879423689663</v>
      </c>
      <c r="N52" s="2"/>
      <c r="O52" s="2">
        <v>0</v>
      </c>
      <c r="P52" s="2">
        <v>0</v>
      </c>
      <c r="Q52" s="2">
        <v>-85.0008618743352</v>
      </c>
    </row>
    <row r="53" spans="1:17" x14ac:dyDescent="0.2">
      <c r="A53" s="10"/>
      <c r="B53" s="1">
        <v>2009</v>
      </c>
      <c r="C53" s="2">
        <v>0.49980072147822602</v>
      </c>
      <c r="D53" s="2">
        <v>0.49462358019644997</v>
      </c>
      <c r="E53" s="2">
        <v>121.651094856447</v>
      </c>
      <c r="F53" s="2"/>
      <c r="G53" s="2">
        <v>0.48852467432076802</v>
      </c>
      <c r="H53" s="2">
        <v>0.55204850597139499</v>
      </c>
      <c r="I53" s="2">
        <v>47.065698067637797</v>
      </c>
      <c r="J53" s="2"/>
      <c r="K53" s="2">
        <v>0.47483795879102803</v>
      </c>
      <c r="L53" s="2">
        <v>0.50640712056724901</v>
      </c>
      <c r="M53" s="2">
        <v>103.288717986582</v>
      </c>
      <c r="N53" s="2"/>
      <c r="O53" s="2">
        <v>0</v>
      </c>
      <c r="P53" s="2">
        <v>0</v>
      </c>
      <c r="Q53" s="2">
        <v>-24.305611381147301</v>
      </c>
    </row>
    <row r="54" spans="1:17" x14ac:dyDescent="0.2">
      <c r="A54" s="10"/>
      <c r="B54" s="1">
        <v>2010</v>
      </c>
      <c r="C54" s="2">
        <v>0.79983778032955399</v>
      </c>
      <c r="D54" s="2">
        <v>0.72023204281475794</v>
      </c>
      <c r="E54" s="2">
        <v>113.699446522979</v>
      </c>
      <c r="F54" s="2"/>
      <c r="G54" s="2">
        <v>0.47326469792979398</v>
      </c>
      <c r="H54" s="2">
        <v>0.49272002918783903</v>
      </c>
      <c r="I54" s="2">
        <v>78.921528141603105</v>
      </c>
      <c r="J54" s="2"/>
      <c r="K54" s="2">
        <v>0.865469606471024</v>
      </c>
      <c r="L54" s="2">
        <v>0.822719750330414</v>
      </c>
      <c r="M54" s="2">
        <v>130.03870136352199</v>
      </c>
      <c r="N54" s="2"/>
      <c r="O54" s="2">
        <v>0.420896084932187</v>
      </c>
      <c r="P54" s="2">
        <v>0.36178570588554498</v>
      </c>
      <c r="Q54" s="2">
        <v>-10.0932544592005</v>
      </c>
    </row>
  </sheetData>
  <mergeCells count="3">
    <mergeCell ref="A2:A12"/>
    <mergeCell ref="A28:A35"/>
    <mergeCell ref="A50:A54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4"/>
  <sheetViews>
    <sheetView workbookViewId="0">
      <selection activeCell="C6" sqref="C6"/>
    </sheetView>
  </sheetViews>
  <sheetFormatPr baseColWidth="10" defaultColWidth="8.83203125" defaultRowHeight="15" x14ac:dyDescent="0.2"/>
  <cols>
    <col min="3" max="4" width="18.83203125" bestFit="1" customWidth="1"/>
    <col min="5" max="5" width="15.83203125" bestFit="1" customWidth="1"/>
    <col min="6" max="6" width="4.6640625" customWidth="1"/>
    <col min="7" max="8" width="18.83203125" bestFit="1" customWidth="1"/>
    <col min="9" max="9" width="15.83203125" bestFit="1" customWidth="1"/>
    <col min="10" max="10" width="4.6640625" customWidth="1"/>
    <col min="11" max="13" width="17" customWidth="1"/>
    <col min="14" max="14" width="4.83203125" customWidth="1"/>
    <col min="15" max="17" width="17" customWidth="1"/>
  </cols>
  <sheetData>
    <row r="1" spans="1:17" x14ac:dyDescent="0.2">
      <c r="C1" s="1" t="s">
        <v>12</v>
      </c>
      <c r="D1" s="1" t="s">
        <v>13</v>
      </c>
      <c r="E1" s="1" t="s">
        <v>29</v>
      </c>
      <c r="F1" s="1"/>
      <c r="G1" s="1" t="s">
        <v>14</v>
      </c>
      <c r="H1" s="1" t="s">
        <v>15</v>
      </c>
      <c r="I1" s="1" t="s">
        <v>30</v>
      </c>
      <c r="J1" s="1"/>
      <c r="K1" s="1" t="s">
        <v>16</v>
      </c>
      <c r="L1" s="1" t="s">
        <v>17</v>
      </c>
      <c r="M1" s="1" t="s">
        <v>31</v>
      </c>
      <c r="N1" s="1"/>
      <c r="O1" s="1" t="s">
        <v>18</v>
      </c>
      <c r="P1" s="1" t="s">
        <v>19</v>
      </c>
      <c r="Q1" s="1" t="s">
        <v>32</v>
      </c>
    </row>
    <row r="2" spans="1:17" ht="14.25" customHeight="1" x14ac:dyDescent="0.2">
      <c r="A2" s="10" t="s">
        <v>38</v>
      </c>
      <c r="B2" s="1">
        <v>2006</v>
      </c>
      <c r="C2" s="2">
        <v>0.20333779663940699</v>
      </c>
      <c r="D2" s="2">
        <v>0</v>
      </c>
      <c r="E2" s="2">
        <v>-8.9256255727871991</v>
      </c>
      <c r="F2" s="2"/>
      <c r="G2" s="2">
        <v>1</v>
      </c>
      <c r="H2" s="2">
        <v>1</v>
      </c>
      <c r="I2" s="2">
        <v>91.7719533836907</v>
      </c>
      <c r="J2" s="2"/>
      <c r="K2" s="2">
        <v>1</v>
      </c>
      <c r="L2" s="2">
        <v>1</v>
      </c>
      <c r="M2" s="2">
        <v>89.996947691438393</v>
      </c>
      <c r="N2" s="2"/>
      <c r="O2" s="2">
        <v>0</v>
      </c>
      <c r="P2" s="2">
        <v>0</v>
      </c>
      <c r="Q2" s="2">
        <v>-60.912345331579402</v>
      </c>
    </row>
    <row r="3" spans="1:17" x14ac:dyDescent="0.2">
      <c r="A3" s="10"/>
      <c r="B3" s="1">
        <v>2007</v>
      </c>
      <c r="C3" s="2">
        <v>1</v>
      </c>
      <c r="D3" s="2">
        <v>1</v>
      </c>
      <c r="E3" s="2">
        <v>52.209164611047299</v>
      </c>
      <c r="F3" s="2"/>
      <c r="G3" s="2">
        <v>1</v>
      </c>
      <c r="H3" s="2">
        <v>1</v>
      </c>
      <c r="I3" s="2">
        <v>42.392631856345801</v>
      </c>
      <c r="J3" s="2"/>
      <c r="K3" s="2">
        <v>0.69111243131351396</v>
      </c>
      <c r="L3" s="2">
        <v>1</v>
      </c>
      <c r="M3" s="2">
        <v>40.253254561563999</v>
      </c>
      <c r="N3" s="2"/>
      <c r="O3" s="2">
        <v>1</v>
      </c>
      <c r="P3" s="2">
        <v>0.51128760378840898</v>
      </c>
      <c r="Q3" s="2">
        <v>18.338628113652199</v>
      </c>
    </row>
    <row r="4" spans="1:17" x14ac:dyDescent="0.2">
      <c r="A4" s="10"/>
      <c r="B4" s="1">
        <v>2008</v>
      </c>
      <c r="C4" s="2">
        <v>1</v>
      </c>
      <c r="D4" s="2">
        <v>1</v>
      </c>
      <c r="E4" s="2">
        <v>53.652461314295401</v>
      </c>
      <c r="F4" s="2"/>
      <c r="G4" s="2">
        <v>1</v>
      </c>
      <c r="H4" s="2">
        <v>0.76921834884243401</v>
      </c>
      <c r="I4" s="2">
        <v>26.076550465273002</v>
      </c>
      <c r="J4" s="2"/>
      <c r="K4" s="2">
        <v>8.7872623856690604E-2</v>
      </c>
      <c r="L4" s="2">
        <v>0</v>
      </c>
      <c r="M4" s="2">
        <v>-9.1546663034460494</v>
      </c>
      <c r="N4" s="2"/>
      <c r="O4" s="2">
        <v>4.5363040706032497E-2</v>
      </c>
      <c r="P4" s="2">
        <v>0</v>
      </c>
      <c r="Q4" s="2">
        <v>0.112618618987769</v>
      </c>
    </row>
    <row r="5" spans="1:17" x14ac:dyDescent="0.2">
      <c r="A5" s="10"/>
      <c r="B5" s="1">
        <v>2009</v>
      </c>
      <c r="C5" s="2">
        <v>0.21148555785932899</v>
      </c>
      <c r="D5" s="2">
        <v>0.57394851360423405</v>
      </c>
      <c r="E5" s="2">
        <v>20.218455408126999</v>
      </c>
      <c r="F5" s="2"/>
      <c r="G5" s="2">
        <v>0.40718481313888499</v>
      </c>
      <c r="H5" s="2">
        <v>0.54846924152563203</v>
      </c>
      <c r="I5" s="2">
        <v>19.4540772457689</v>
      </c>
      <c r="J5" s="2"/>
      <c r="K5" s="2">
        <v>0.29412389777859599</v>
      </c>
      <c r="L5" s="2">
        <v>0.27536183886937299</v>
      </c>
      <c r="M5" s="2">
        <v>11.2608551660812</v>
      </c>
      <c r="N5" s="2"/>
      <c r="O5" s="2">
        <v>0</v>
      </c>
      <c r="P5" s="2">
        <v>0</v>
      </c>
      <c r="Q5" s="2">
        <v>-0.56238512630228898</v>
      </c>
    </row>
    <row r="6" spans="1:17" x14ac:dyDescent="0.2">
      <c r="A6" s="10"/>
      <c r="B6" s="1">
        <v>2010</v>
      </c>
      <c r="C6" s="2">
        <v>0.999999999999999</v>
      </c>
      <c r="D6" s="2">
        <v>0.59094462046916496</v>
      </c>
      <c r="E6" s="2">
        <v>20.7283386140749</v>
      </c>
      <c r="F6" s="2"/>
      <c r="G6" s="2">
        <v>1</v>
      </c>
      <c r="H6" s="2">
        <v>1</v>
      </c>
      <c r="I6" s="2">
        <v>36.046402592456403</v>
      </c>
      <c r="J6" s="2"/>
      <c r="K6" s="2">
        <v>0.84987934851499702</v>
      </c>
      <c r="L6" s="2">
        <v>0.469523662398386</v>
      </c>
      <c r="M6" s="2">
        <v>17.085709871951501</v>
      </c>
      <c r="N6" s="2"/>
      <c r="O6" s="2">
        <v>0.34794270954002499</v>
      </c>
      <c r="P6" s="2">
        <v>0</v>
      </c>
      <c r="Q6" s="2">
        <v>-1.7210427934285799</v>
      </c>
    </row>
    <row r="7" spans="1:17" x14ac:dyDescent="0.2">
      <c r="A7" s="10"/>
      <c r="B7" s="1">
        <v>2011</v>
      </c>
      <c r="C7" s="2">
        <v>8.6147970069661198E-2</v>
      </c>
      <c r="D7" s="2">
        <v>0.10342339664648199</v>
      </c>
      <c r="E7" s="2">
        <v>6.1027018993944804</v>
      </c>
      <c r="F7" s="2"/>
      <c r="G7" s="2">
        <v>0</v>
      </c>
      <c r="H7" s="2">
        <v>3.5737310604098897E-2</v>
      </c>
      <c r="I7" s="2">
        <v>4.0721193181229598</v>
      </c>
      <c r="J7" s="2"/>
      <c r="K7" s="2">
        <v>0</v>
      </c>
      <c r="L7" s="2">
        <v>0.12962813478888799</v>
      </c>
      <c r="M7" s="2">
        <v>6.8888440436666496</v>
      </c>
      <c r="N7" s="2"/>
      <c r="O7" s="2">
        <v>0</v>
      </c>
      <c r="P7" s="2">
        <v>0</v>
      </c>
      <c r="Q7" s="2">
        <v>-27.351157199921499</v>
      </c>
    </row>
    <row r="8" spans="1:17" x14ac:dyDescent="0.2">
      <c r="A8" s="10"/>
      <c r="B8" s="1">
        <v>2012</v>
      </c>
      <c r="C8" s="2">
        <v>1</v>
      </c>
      <c r="D8" s="2">
        <v>1</v>
      </c>
      <c r="E8" s="2">
        <v>66.332844607217893</v>
      </c>
      <c r="F8" s="2"/>
      <c r="G8" s="2">
        <v>0.62205392202578202</v>
      </c>
      <c r="H8" s="2">
        <v>1</v>
      </c>
      <c r="I8" s="2">
        <v>44.940418349730699</v>
      </c>
      <c r="J8" s="2"/>
      <c r="K8" s="2">
        <v>0.999999999999999</v>
      </c>
      <c r="L8" s="2">
        <v>0.999999999999999</v>
      </c>
      <c r="M8" s="2">
        <v>60.485208801006401</v>
      </c>
      <c r="N8" s="2"/>
      <c r="O8" s="2">
        <v>0</v>
      </c>
      <c r="P8" s="2">
        <v>0</v>
      </c>
      <c r="Q8" s="2">
        <v>-9.4922326474680698</v>
      </c>
    </row>
    <row r="9" spans="1:17" x14ac:dyDescent="0.2">
      <c r="A9" s="10"/>
      <c r="B9" s="1">
        <v>2013</v>
      </c>
      <c r="C9" s="2">
        <v>0.71659951571373903</v>
      </c>
      <c r="D9" s="2">
        <v>0.514699024734809</v>
      </c>
      <c r="E9" s="2">
        <v>18.4409707420442</v>
      </c>
      <c r="F9" s="2"/>
      <c r="G9" s="2">
        <v>0</v>
      </c>
      <c r="H9" s="2">
        <v>0</v>
      </c>
      <c r="I9" s="2">
        <v>-9.0388145443053904</v>
      </c>
      <c r="J9" s="2"/>
      <c r="K9" s="2">
        <v>1</v>
      </c>
      <c r="L9" s="2">
        <v>0.985124617554341</v>
      </c>
      <c r="M9" s="2">
        <v>32.553738526630198</v>
      </c>
      <c r="N9" s="2"/>
      <c r="O9" s="2">
        <v>0</v>
      </c>
      <c r="P9" s="2">
        <v>0</v>
      </c>
      <c r="Q9" s="2">
        <v>-66.366035840537805</v>
      </c>
    </row>
    <row r="10" spans="1:17" x14ac:dyDescent="0.2">
      <c r="A10" s="10"/>
      <c r="B10" s="1">
        <v>2014</v>
      </c>
      <c r="C10" s="2">
        <v>0.79870515986301505</v>
      </c>
      <c r="D10" s="2">
        <v>1</v>
      </c>
      <c r="E10" s="2">
        <v>41.912089333722498</v>
      </c>
      <c r="F10" s="2"/>
      <c r="G10" s="2">
        <v>0</v>
      </c>
      <c r="H10" s="2">
        <v>0</v>
      </c>
      <c r="I10" s="2">
        <v>-1.75057540394041</v>
      </c>
      <c r="J10" s="2"/>
      <c r="K10" s="2">
        <v>1</v>
      </c>
      <c r="L10" s="2">
        <v>1</v>
      </c>
      <c r="M10" s="2">
        <v>48.051411625853603</v>
      </c>
      <c r="N10" s="2"/>
      <c r="O10" s="2">
        <v>0</v>
      </c>
      <c r="P10" s="2">
        <v>0</v>
      </c>
      <c r="Q10" s="2">
        <v>-17.2553110199594</v>
      </c>
    </row>
    <row r="11" spans="1:17" x14ac:dyDescent="0.2">
      <c r="A11" s="10"/>
      <c r="B11" s="1">
        <v>2015</v>
      </c>
      <c r="C11" s="2">
        <v>8.8449703639835606E-2</v>
      </c>
      <c r="D11" s="2">
        <v>0</v>
      </c>
      <c r="E11" s="2">
        <v>1.49450949864864</v>
      </c>
      <c r="F11" s="2"/>
      <c r="G11" s="2">
        <v>0</v>
      </c>
      <c r="H11" s="2">
        <v>0</v>
      </c>
      <c r="I11" s="2">
        <v>-27.341456711666702</v>
      </c>
      <c r="J11" s="2"/>
      <c r="K11" s="2">
        <v>0.45648550578265101</v>
      </c>
      <c r="L11" s="2">
        <v>0.22045758977493299</v>
      </c>
      <c r="M11" s="2">
        <v>9.6137276932479896</v>
      </c>
      <c r="N11" s="2"/>
      <c r="O11" s="2">
        <v>0</v>
      </c>
      <c r="P11" s="2">
        <v>0</v>
      </c>
      <c r="Q11" s="2">
        <v>-16.6122525399417</v>
      </c>
    </row>
    <row r="12" spans="1:17" x14ac:dyDescent="0.2">
      <c r="A12" s="10"/>
      <c r="B12" s="1">
        <v>2016</v>
      </c>
      <c r="C12" s="2">
        <v>0.999999999999999</v>
      </c>
      <c r="D12" s="2">
        <v>0.94134427957672795</v>
      </c>
      <c r="E12" s="2">
        <v>31.240328387301801</v>
      </c>
      <c r="F12" s="2"/>
      <c r="G12" s="2">
        <v>0.999999999999999</v>
      </c>
      <c r="H12" s="2">
        <v>0.32376021986640602</v>
      </c>
      <c r="I12" s="2">
        <v>12.712806595992101</v>
      </c>
      <c r="J12" s="2"/>
      <c r="K12" s="2">
        <v>1</v>
      </c>
      <c r="L12" s="2">
        <v>1</v>
      </c>
      <c r="M12" s="2">
        <v>35.304024224480301</v>
      </c>
      <c r="N12" s="2"/>
      <c r="O12" s="2">
        <v>1</v>
      </c>
      <c r="P12" s="2">
        <v>1</v>
      </c>
      <c r="Q12" s="2">
        <v>68.997684123751498</v>
      </c>
    </row>
    <row r="27" spans="1:17" x14ac:dyDescent="0.2">
      <c r="B27" s="1"/>
      <c r="C27" s="1" t="s">
        <v>12</v>
      </c>
      <c r="D27" s="1" t="s">
        <v>13</v>
      </c>
      <c r="E27" s="1" t="s">
        <v>29</v>
      </c>
      <c r="F27" s="1"/>
      <c r="G27" s="1" t="s">
        <v>14</v>
      </c>
      <c r="H27" s="1" t="s">
        <v>15</v>
      </c>
      <c r="I27" s="1" t="s">
        <v>30</v>
      </c>
      <c r="J27" s="1"/>
      <c r="K27" s="1" t="s">
        <v>16</v>
      </c>
      <c r="L27" s="1" t="s">
        <v>17</v>
      </c>
      <c r="M27" s="1" t="s">
        <v>31</v>
      </c>
      <c r="N27" s="1"/>
      <c r="O27" s="1" t="s">
        <v>18</v>
      </c>
      <c r="P27" s="1" t="s">
        <v>19</v>
      </c>
      <c r="Q27" s="1" t="s">
        <v>32</v>
      </c>
    </row>
    <row r="28" spans="1:17" ht="14.25" customHeight="1" x14ac:dyDescent="0.2">
      <c r="A28" s="10" t="s">
        <v>39</v>
      </c>
      <c r="B28" s="1">
        <v>2006</v>
      </c>
      <c r="C28" s="2">
        <v>0.57729957482171901</v>
      </c>
      <c r="D28" s="2">
        <v>0.36766344211012703</v>
      </c>
      <c r="E28" s="2">
        <v>42.462917217664</v>
      </c>
      <c r="F28" s="2"/>
      <c r="G28" s="2">
        <v>0.79707611035766601</v>
      </c>
      <c r="H28" s="2">
        <v>0.67553633354045695</v>
      </c>
      <c r="I28" s="2">
        <v>131.50114802054901</v>
      </c>
      <c r="J28" s="2"/>
      <c r="K28" s="2">
        <v>0.55457716117738498</v>
      </c>
      <c r="L28" s="2">
        <v>0.43792741770541599</v>
      </c>
      <c r="M28" s="2">
        <v>102.02598001387101</v>
      </c>
      <c r="N28" s="2"/>
      <c r="O28" s="2">
        <v>0</v>
      </c>
      <c r="P28" s="2">
        <v>0</v>
      </c>
      <c r="Q28" s="2">
        <v>-44.189755820336899</v>
      </c>
    </row>
    <row r="29" spans="1:17" x14ac:dyDescent="0.2">
      <c r="A29" s="10"/>
      <c r="B29" s="1">
        <v>2007</v>
      </c>
      <c r="C29" s="2">
        <v>0.78239806424740799</v>
      </c>
      <c r="D29" s="2">
        <v>0.720520116131806</v>
      </c>
      <c r="E29" s="2">
        <v>61.784835693199803</v>
      </c>
      <c r="F29" s="2"/>
      <c r="G29" s="2">
        <v>1</v>
      </c>
      <c r="H29" s="2">
        <v>1</v>
      </c>
      <c r="I29" s="2">
        <v>68.222430129481694</v>
      </c>
      <c r="J29" s="2"/>
      <c r="K29" s="2">
        <v>0.678459567663656</v>
      </c>
      <c r="L29" s="2">
        <v>0.67063613966989399</v>
      </c>
      <c r="M29" s="2">
        <v>46.834131050311598</v>
      </c>
      <c r="N29" s="2"/>
      <c r="O29" s="2">
        <v>0.36116209781275099</v>
      </c>
      <c r="P29" s="2">
        <v>0.19242557675160701</v>
      </c>
      <c r="Q29" s="2">
        <v>12.1692564908065</v>
      </c>
    </row>
    <row r="30" spans="1:17" x14ac:dyDescent="0.2">
      <c r="A30" s="10"/>
      <c r="B30" s="1">
        <v>2008</v>
      </c>
      <c r="C30" s="2">
        <v>0.62917339256368598</v>
      </c>
      <c r="D30" s="2">
        <v>0.42679540207320799</v>
      </c>
      <c r="E30" s="2">
        <v>93.872179453160896</v>
      </c>
      <c r="F30" s="2"/>
      <c r="G30" s="2">
        <v>0.57874472405070199</v>
      </c>
      <c r="H30" s="2">
        <v>0.31740490615480299</v>
      </c>
      <c r="I30" s="2">
        <v>46.832581182092397</v>
      </c>
      <c r="J30" s="2"/>
      <c r="K30" s="2">
        <v>0.19872896124968301</v>
      </c>
      <c r="L30" s="2">
        <v>8.1684684671318605E-2</v>
      </c>
      <c r="M30" s="2">
        <v>-3.6305065422207599</v>
      </c>
      <c r="N30" s="2"/>
      <c r="O30" s="2">
        <v>4.8306197256165001E-2</v>
      </c>
      <c r="P30" s="2">
        <v>0</v>
      </c>
      <c r="Q30" s="2">
        <v>-42.831241038553003</v>
      </c>
    </row>
    <row r="31" spans="1:17" x14ac:dyDescent="0.2">
      <c r="A31" s="10"/>
      <c r="B31" s="1">
        <v>2009</v>
      </c>
      <c r="C31" s="2">
        <v>0.71139291782841396</v>
      </c>
      <c r="D31" s="2">
        <v>0.78896421313312604</v>
      </c>
      <c r="E31" s="2">
        <v>86.835936062847907</v>
      </c>
      <c r="F31" s="2"/>
      <c r="G31" s="2">
        <v>0.73895600842332598</v>
      </c>
      <c r="H31" s="2">
        <v>0.773187862792727</v>
      </c>
      <c r="I31" s="2">
        <v>66.021211116951605</v>
      </c>
      <c r="J31" s="2"/>
      <c r="K31" s="2">
        <v>0.69160168165253</v>
      </c>
      <c r="L31" s="2">
        <v>0.68356666467692795</v>
      </c>
      <c r="M31" s="2">
        <v>64.371992494904106</v>
      </c>
      <c r="N31" s="2"/>
      <c r="O31" s="2">
        <v>0</v>
      </c>
      <c r="P31" s="2">
        <v>0</v>
      </c>
      <c r="Q31" s="2">
        <v>-7.4030467340925696</v>
      </c>
    </row>
    <row r="32" spans="1:17" x14ac:dyDescent="0.2">
      <c r="A32" s="10"/>
      <c r="B32" s="1">
        <v>2010</v>
      </c>
      <c r="C32" s="2">
        <v>0.89162485626556198</v>
      </c>
      <c r="D32" s="2">
        <v>0.55262346140029905</v>
      </c>
      <c r="E32" s="2">
        <v>51.480890692310503</v>
      </c>
      <c r="F32" s="2"/>
      <c r="G32" s="2">
        <v>0.425312904377249</v>
      </c>
      <c r="H32" s="2">
        <v>0.425312904377249</v>
      </c>
      <c r="I32" s="2">
        <v>49.312461338505699</v>
      </c>
      <c r="J32" s="2"/>
      <c r="K32" s="2">
        <v>0.85577861606047501</v>
      </c>
      <c r="L32" s="2">
        <v>0.714274491585696</v>
      </c>
      <c r="M32" s="2">
        <v>57.639306949603402</v>
      </c>
      <c r="N32" s="2"/>
      <c r="O32" s="2">
        <v>0.12534000535984399</v>
      </c>
      <c r="P32" s="2">
        <v>0</v>
      </c>
      <c r="Q32" s="2">
        <v>-50.614958068471203</v>
      </c>
    </row>
    <row r="33" spans="1:17" x14ac:dyDescent="0.2">
      <c r="A33" s="10"/>
      <c r="B33" s="1">
        <v>2011</v>
      </c>
      <c r="C33" s="2">
        <v>0.79821985855287603</v>
      </c>
      <c r="D33" s="2">
        <v>0.61927957133044398</v>
      </c>
      <c r="E33" s="2">
        <v>73.173114186204003</v>
      </c>
      <c r="F33" s="2"/>
      <c r="G33" s="2">
        <v>0.27485978134955102</v>
      </c>
      <c r="H33" s="2">
        <v>1.25859903301832E-2</v>
      </c>
      <c r="I33" s="2">
        <v>2.1779126745099702</v>
      </c>
      <c r="J33" s="2"/>
      <c r="K33" s="2">
        <v>0.620729637741537</v>
      </c>
      <c r="L33" s="2">
        <v>0.59784559607443799</v>
      </c>
      <c r="M33" s="2">
        <v>84.1398332702679</v>
      </c>
      <c r="N33" s="2"/>
      <c r="O33" s="2">
        <v>0</v>
      </c>
      <c r="P33" s="2">
        <v>0</v>
      </c>
      <c r="Q33" s="2">
        <v>-54.195118017948403</v>
      </c>
    </row>
    <row r="34" spans="1:17" x14ac:dyDescent="0.2">
      <c r="A34" s="10"/>
      <c r="B34" s="1">
        <v>2012</v>
      </c>
      <c r="C34" s="2">
        <v>0.43334617970085298</v>
      </c>
      <c r="D34" s="2">
        <v>0.400699696161196</v>
      </c>
      <c r="E34" s="2">
        <v>93.825837994002597</v>
      </c>
      <c r="F34" s="2"/>
      <c r="G34" s="2">
        <v>0.29822908821652599</v>
      </c>
      <c r="H34" s="2">
        <v>0.39379339257288798</v>
      </c>
      <c r="I34" s="2">
        <v>13.498648991583099</v>
      </c>
      <c r="J34" s="2"/>
      <c r="K34" s="2">
        <v>0.55907612211598601</v>
      </c>
      <c r="L34" s="2">
        <v>0.54238587222748902</v>
      </c>
      <c r="M34" s="2">
        <v>101.26418964067599</v>
      </c>
      <c r="N34" s="2"/>
      <c r="O34" s="2">
        <v>0</v>
      </c>
      <c r="P34" s="2">
        <v>0</v>
      </c>
      <c r="Q34" s="2">
        <v>-33.169688447783599</v>
      </c>
    </row>
    <row r="35" spans="1:17" x14ac:dyDescent="0.2">
      <c r="A35" s="10"/>
      <c r="B35" s="1">
        <v>2013</v>
      </c>
      <c r="C35" s="2">
        <v>0.82980750121709301</v>
      </c>
      <c r="D35" s="2">
        <v>0.77436777736486195</v>
      </c>
      <c r="E35" s="2">
        <v>78.507371637106203</v>
      </c>
      <c r="F35" s="2"/>
      <c r="G35" s="2">
        <v>0.233502771584047</v>
      </c>
      <c r="H35" s="2">
        <v>0.20028819912759899</v>
      </c>
      <c r="I35" s="2">
        <v>9.2478507640218801</v>
      </c>
      <c r="J35" s="2"/>
      <c r="K35" s="2">
        <v>1</v>
      </c>
      <c r="L35" s="2">
        <v>0.994073668199142</v>
      </c>
      <c r="M35" s="2">
        <v>107.301539304709</v>
      </c>
      <c r="N35" s="2"/>
      <c r="O35" s="2">
        <v>0.58606845639605198</v>
      </c>
      <c r="P35" s="2">
        <v>0.58606845639605198</v>
      </c>
      <c r="Q35" s="2">
        <v>-9.4574402391830201</v>
      </c>
    </row>
    <row r="49" spans="1:17" x14ac:dyDescent="0.2">
      <c r="C49" s="1" t="s">
        <v>12</v>
      </c>
      <c r="D49" s="1" t="s">
        <v>13</v>
      </c>
      <c r="E49" s="1" t="s">
        <v>29</v>
      </c>
      <c r="F49" s="1"/>
      <c r="G49" s="1" t="s">
        <v>14</v>
      </c>
      <c r="H49" s="1" t="s">
        <v>15</v>
      </c>
      <c r="I49" s="1" t="s">
        <v>30</v>
      </c>
      <c r="J49" s="1"/>
      <c r="K49" s="1" t="s">
        <v>16</v>
      </c>
      <c r="L49" s="1" t="s">
        <v>17</v>
      </c>
      <c r="M49" s="1" t="s">
        <v>31</v>
      </c>
      <c r="N49" s="1"/>
      <c r="O49" s="1" t="s">
        <v>18</v>
      </c>
      <c r="P49" s="1" t="s">
        <v>19</v>
      </c>
      <c r="Q49" s="1" t="s">
        <v>32</v>
      </c>
    </row>
    <row r="50" spans="1:17" ht="14.25" customHeight="1" x14ac:dyDescent="0.2">
      <c r="A50" s="10" t="s">
        <v>40</v>
      </c>
      <c r="B50" s="1">
        <v>2006</v>
      </c>
      <c r="C50" s="2">
        <v>0.82613432575205703</v>
      </c>
      <c r="D50" s="2">
        <v>0.66144260997428295</v>
      </c>
      <c r="E50" s="2">
        <v>201.243219366022</v>
      </c>
      <c r="F50" s="2"/>
      <c r="G50" s="2">
        <v>1.0376398856858999</v>
      </c>
      <c r="H50" s="2">
        <v>0.95618455657391799</v>
      </c>
      <c r="I50" s="2">
        <v>310.810901383491</v>
      </c>
      <c r="J50" s="2"/>
      <c r="K50" s="2">
        <v>0.83085452089369605</v>
      </c>
      <c r="L50" s="2">
        <v>0.77387787101972605</v>
      </c>
      <c r="M50" s="2">
        <v>302.383686661968</v>
      </c>
      <c r="N50" s="2"/>
      <c r="O50" s="2">
        <v>0</v>
      </c>
      <c r="P50" s="2">
        <v>0</v>
      </c>
      <c r="Q50" s="2">
        <v>-70.454719505172704</v>
      </c>
    </row>
    <row r="51" spans="1:17" x14ac:dyDescent="0.2">
      <c r="A51" s="10"/>
      <c r="B51" s="1">
        <v>2007</v>
      </c>
      <c r="C51" s="2">
        <v>0.80925084510613798</v>
      </c>
      <c r="D51" s="2">
        <v>0.74891822088149396</v>
      </c>
      <c r="E51" s="2">
        <v>121.103728935741</v>
      </c>
      <c r="F51" s="2"/>
      <c r="G51" s="2">
        <v>0.70631636274572196</v>
      </c>
      <c r="H51" s="2">
        <v>0.70631636274572196</v>
      </c>
      <c r="I51" s="2">
        <v>101.933207155537</v>
      </c>
      <c r="J51" s="2"/>
      <c r="K51" s="2">
        <v>0.80525023460650202</v>
      </c>
      <c r="L51" s="2">
        <v>0.88867674176968603</v>
      </c>
      <c r="M51" s="2">
        <v>106.647921525922</v>
      </c>
      <c r="N51" s="2"/>
      <c r="O51" s="2">
        <v>0.25427987835193899</v>
      </c>
      <c r="P51" s="2">
        <v>0.11746335295780599</v>
      </c>
      <c r="Q51" s="2">
        <v>-17.516427731201102</v>
      </c>
    </row>
    <row r="52" spans="1:17" x14ac:dyDescent="0.2">
      <c r="A52" s="10"/>
      <c r="B52" s="1">
        <v>2008</v>
      </c>
      <c r="C52" s="2">
        <v>0.73815865440721196</v>
      </c>
      <c r="D52" s="2">
        <v>0.65757677196853903</v>
      </c>
      <c r="E52" s="2">
        <v>251.54777777827599</v>
      </c>
      <c r="F52" s="2"/>
      <c r="G52" s="2">
        <v>0.62508656511239402</v>
      </c>
      <c r="H52" s="2">
        <v>0.20353925031028899</v>
      </c>
      <c r="I52" s="2">
        <v>51.293997519605398</v>
      </c>
      <c r="J52" s="2"/>
      <c r="K52" s="2">
        <v>0.51222353037114998</v>
      </c>
      <c r="L52" s="2">
        <v>0.43773709372300801</v>
      </c>
      <c r="M52" s="2">
        <v>107.879423689663</v>
      </c>
      <c r="N52" s="2"/>
      <c r="O52" s="2">
        <v>4.5244617458493001E-2</v>
      </c>
      <c r="P52" s="2">
        <v>0</v>
      </c>
      <c r="Q52" s="2">
        <v>-85.0008618743352</v>
      </c>
    </row>
    <row r="53" spans="1:17" x14ac:dyDescent="0.2">
      <c r="A53" s="10"/>
      <c r="B53" s="1">
        <v>2009</v>
      </c>
      <c r="C53" s="2">
        <v>0.48139619504852699</v>
      </c>
      <c r="D53" s="2">
        <v>0.51614553765987803</v>
      </c>
      <c r="E53" s="2">
        <v>121.651094856447</v>
      </c>
      <c r="F53" s="2"/>
      <c r="G53" s="2">
        <v>0.43714130485330899</v>
      </c>
      <c r="H53" s="2">
        <v>0.46572387719899699</v>
      </c>
      <c r="I53" s="2">
        <v>47.065698067637797</v>
      </c>
      <c r="J53" s="2"/>
      <c r="K53" s="2">
        <v>0.52980165004278601</v>
      </c>
      <c r="L53" s="2">
        <v>0.52390179624310496</v>
      </c>
      <c r="M53" s="2">
        <v>103.288717986582</v>
      </c>
      <c r="N53" s="2"/>
      <c r="O53" s="2">
        <v>0</v>
      </c>
      <c r="P53" s="2">
        <v>0</v>
      </c>
      <c r="Q53" s="2">
        <v>-24.305611381147301</v>
      </c>
    </row>
    <row r="54" spans="1:17" x14ac:dyDescent="0.2">
      <c r="A54" s="10"/>
      <c r="B54" s="1">
        <v>2010</v>
      </c>
      <c r="C54" s="2">
        <v>0.79146762865623099</v>
      </c>
      <c r="D54" s="2">
        <v>0.64333425544399003</v>
      </c>
      <c r="E54" s="2">
        <v>113.699446522979</v>
      </c>
      <c r="F54" s="2"/>
      <c r="G54" s="2">
        <v>0.48859865602943398</v>
      </c>
      <c r="H54" s="2">
        <v>0.37532342775581301</v>
      </c>
      <c r="I54" s="2">
        <v>78.921528141603105</v>
      </c>
      <c r="J54" s="2"/>
      <c r="K54" s="2">
        <v>0.90763337554797996</v>
      </c>
      <c r="L54" s="2">
        <v>0.81397957865289305</v>
      </c>
      <c r="M54" s="2">
        <v>130.03870136352199</v>
      </c>
      <c r="N54" s="2"/>
      <c r="O54" s="2">
        <v>0.47553898745164103</v>
      </c>
      <c r="P54" s="2">
        <v>0.32661104017223702</v>
      </c>
      <c r="Q54" s="2">
        <v>-10.0932544592005</v>
      </c>
    </row>
  </sheetData>
  <mergeCells count="3">
    <mergeCell ref="A2:A12"/>
    <mergeCell ref="A28:A35"/>
    <mergeCell ref="A50:A5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备注</vt:lpstr>
      <vt:lpstr>业绩提成金额</vt:lpstr>
      <vt:lpstr>业绩提成BP</vt:lpstr>
      <vt:lpstr>随机情景下业绩提成BP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2021-02-04T07:54:04Z</dcterms:modified>
</cp:coreProperties>
</file>