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421bfd6bac2945a/Desktop/AFRM/"/>
    </mc:Choice>
  </mc:AlternateContent>
  <xr:revisionPtr revIDLastSave="364" documentId="11_F25DC773A252ABDACC10483D615A5FB25ADE58E9" xr6:coauthVersionLast="47" xr6:coauthVersionMax="47" xr10:uidLastSave="{3406DA03-A88E-4ECF-9C9D-6811E72EFE16}"/>
  <bookViews>
    <workbookView xWindow="17910" yWindow="-16365" windowWidth="29130" windowHeight="15810" activeTab="2" xr2:uid="{00000000-000D-0000-FFFF-FFFF00000000}"/>
  </bookViews>
  <sheets>
    <sheet name="Balance Sheet" sheetId="3" r:id="rId1"/>
    <sheet name="Income Statement" sheetId="4" r:id="rId2"/>
    <sheet name="Cash Flow" sheetId="5" r:id="rId3"/>
  </sheets>
  <definedNames>
    <definedName name="ExternalData_1" localSheetId="0" hidden="1">'Balance Sheet'!$A$1:$E$34</definedName>
    <definedName name="ExternalData_2" localSheetId="1" hidden="1">'Income Statement'!$A$1:$H$37</definedName>
    <definedName name="ExternalData_3" localSheetId="2" hidden="1">'Cash Flow'!$A$1:$D$56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7" i="4"/>
  <c r="G29" i="4"/>
  <c r="G30" i="4"/>
  <c r="F3" i="4"/>
  <c r="F4" i="4"/>
  <c r="F5" i="4"/>
  <c r="F6" i="4"/>
  <c r="F7" i="4"/>
  <c r="F8" i="4"/>
  <c r="F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27" i="4"/>
  <c r="F28" i="4"/>
  <c r="F29" i="4"/>
  <c r="F30" i="4"/>
  <c r="D3" i="4"/>
  <c r="D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5" i="4"/>
  <c r="D27" i="4"/>
  <c r="D28" i="4"/>
  <c r="D29" i="4"/>
  <c r="D30" i="4"/>
  <c r="C3" i="4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5" i="4"/>
  <c r="C27" i="4"/>
  <c r="C28" i="4"/>
  <c r="C29" i="4"/>
  <c r="C30" i="4"/>
  <c r="C2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8" i="3"/>
  <c r="D19" i="3"/>
  <c r="D20" i="3"/>
  <c r="D21" i="3"/>
  <c r="D23" i="3"/>
  <c r="D24" i="3"/>
  <c r="D25" i="3"/>
  <c r="D30" i="3"/>
  <c r="D31" i="3"/>
  <c r="D32" i="3"/>
  <c r="D33" i="3"/>
  <c r="D34" i="3"/>
  <c r="C15" i="3"/>
  <c r="C14" i="3"/>
  <c r="C2" i="3"/>
  <c r="C3" i="3"/>
  <c r="C4" i="3"/>
  <c r="C5" i="3"/>
  <c r="C6" i="3"/>
  <c r="C7" i="3"/>
  <c r="C8" i="3"/>
  <c r="C9" i="3"/>
  <c r="C10" i="3"/>
  <c r="C11" i="3"/>
  <c r="C12" i="3"/>
  <c r="C13" i="3"/>
  <c r="C18" i="3"/>
  <c r="C19" i="3"/>
  <c r="C20" i="3"/>
  <c r="C21" i="3"/>
  <c r="C22" i="3"/>
  <c r="C23" i="3"/>
  <c r="C24" i="3"/>
  <c r="C30" i="3"/>
  <c r="C31" i="3"/>
  <c r="C32" i="3"/>
  <c r="C33" i="3"/>
  <c r="C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7AB4E-F398-4B4F-8FE0-CA5DD4B3D133}" keepAlive="1" name="Query - Table037 (Page 93)" description="Connection to the 'Table037 (Page 93)' query in the workbook." type="5" refreshedVersion="8" background="1" saveData="1">
    <dbPr connection="Provider=Microsoft.Mashup.OleDb.1;Data Source=$Workbook$;Location=&quot;Table037 (Page 93)&quot;;Extended Properties=&quot;&quot;" command="SELECT * FROM [Table037 (Page 93)]"/>
  </connection>
  <connection id="2" xr16:uid="{50F7C2E0-9FEE-43D8-9411-2EFE20D0A398}" keepAlive="1" name="Query - Table039 (Page 95)" description="Connection to the 'Table039 (Page 95)' query in the workbook." type="5" refreshedVersion="8" background="1" saveData="1">
    <dbPr connection="Provider=Microsoft.Mashup.OleDb.1;Data Source=$Workbook$;Location=&quot;Table039 (Page 95)&quot;;Extended Properties=&quot;&quot;" command="SELECT * FROM [Table039 (Page 95)]"/>
  </connection>
  <connection id="3" xr16:uid="{1FF38933-0842-4EF6-B810-2EEDEE19152B}" keepAlive="1" name="Query - Table044 (Page 98)" description="Connection to the 'Table044 (Page 98)' query in the workbook." type="5" refreshedVersion="8" background="1" saveData="1">
    <dbPr connection="Provider=Microsoft.Mashup.OleDb.1;Data Source=$Workbook$;Location=&quot;Table044 (Page 98)&quot;;Extended Properties=&quot;&quot;" command="SELECT * FROM [Table044 (Page 98)]"/>
  </connection>
</connections>
</file>

<file path=xl/sharedStrings.xml><?xml version="1.0" encoding="utf-8"?>
<sst xmlns="http://schemas.openxmlformats.org/spreadsheetml/2006/main" count="411" uniqueCount="352">
  <si>
    <t>Revenue</t>
  </si>
  <si>
    <t>Cashandcashequivalents</t>
  </si>
  <si>
    <t>1,466,558</t>
  </si>
  <si>
    <t>Restrictedcash</t>
  </si>
  <si>
    <t>226,074</t>
  </si>
  <si>
    <t>Securitiesavailableforsaleatfairvalue</t>
  </si>
  <si>
    <t>16,170</t>
  </si>
  <si>
    <t>Loansheldforsale</t>
  </si>
  <si>
    <t>13,030</t>
  </si>
  <si>
    <t>Loansheldforinvestment</t>
  </si>
  <si>
    <t>2,022,320</t>
  </si>
  <si>
    <t>Allowanceforcreditlosses</t>
  </si>
  <si>
    <t>(117,760)</t>
  </si>
  <si>
    <t>Loansheldforinvestment,net</t>
  </si>
  <si>
    <t>1,904,560</t>
  </si>
  <si>
    <t>Accountsreceivable,net</t>
  </si>
  <si>
    <t>91,575</t>
  </si>
  <si>
    <t>Property,equipmentandsoftware,net</t>
  </si>
  <si>
    <t>62,499</t>
  </si>
  <si>
    <t>Goodwill</t>
  </si>
  <si>
    <t>516,515</t>
  </si>
  <si>
    <t>Intangibleassets</t>
  </si>
  <si>
    <t>67,930</t>
  </si>
  <si>
    <t>Commercialagreementassets</t>
  </si>
  <si>
    <t>227,377</t>
  </si>
  <si>
    <t>Otherassets</t>
  </si>
  <si>
    <t>274,679</t>
  </si>
  <si>
    <t>TotalAssets</t>
  </si>
  <si>
    <t>4,866,967</t>
  </si>
  <si>
    <t>LiabilitiesandStockholders’Equity</t>
  </si>
  <si>
    <t>Liabilities:</t>
  </si>
  <si>
    <t>Accountspayable</t>
  </si>
  <si>
    <t>57,758</t>
  </si>
  <si>
    <t>Payabletothird-partyloanowners</t>
  </si>
  <si>
    <t>50,079</t>
  </si>
  <si>
    <t>Accruedinterestpayable</t>
  </si>
  <si>
    <t>2,751</t>
  </si>
  <si>
    <t>Accruedexpensesandotherliabilities</t>
  </si>
  <si>
    <t>323,577</t>
  </si>
  <si>
    <t>Convertibleseniornotes,net</t>
  </si>
  <si>
    <t>—</t>
  </si>
  <si>
    <t>Notesissuedbysecuritizationtrusts</t>
  </si>
  <si>
    <t>1,176,673</t>
  </si>
  <si>
    <t>Fundingdebt</t>
  </si>
  <si>
    <t>680,602</t>
  </si>
  <si>
    <t>Totalliabilities</t>
  </si>
  <si>
    <t>2,291,440</t>
  </si>
  <si>
    <t>Commitmentsandcontingencies(Note9)</t>
  </si>
  <si>
    <t>Stockholders’equity:</t>
  </si>
  <si>
    <t>2</t>
  </si>
  <si>
    <t>1</t>
  </si>
  <si>
    <t>Additionalpaidincapital</t>
  </si>
  <si>
    <t>3,467,236</t>
  </si>
  <si>
    <t>Accumulateddeficit</t>
  </si>
  <si>
    <t>(898,485)</t>
  </si>
  <si>
    <t>Accumulatedothercomprehensivegain(loss)</t>
  </si>
  <si>
    <t>6,773</t>
  </si>
  <si>
    <t>Totalstockholders’equity</t>
  </si>
  <si>
    <t>2,575,527</t>
  </si>
  <si>
    <t>TotalLiabilitiesandStockholders’Equity</t>
  </si>
  <si>
    <t>CashFlowsfromOperatingActivities</t>
  </si>
  <si>
    <t>NetLoss</t>
  </si>
  <si>
    <t>(707,417)</t>
  </si>
  <si>
    <t>(441,027)</t>
  </si>
  <si>
    <t>(112,598)</t>
  </si>
  <si>
    <t>Adjustmentstoreconcilenetlosstonetcashusedinoperatingactivities:</t>
  </si>
  <si>
    <t>Provisionforcreditlosses</t>
  </si>
  <si>
    <t>255,272</t>
  </si>
  <si>
    <t>65,878</t>
  </si>
  <si>
    <t>105,067</t>
  </si>
  <si>
    <t>Amortizationofpremiumsanddiscountsonloans,net</t>
  </si>
  <si>
    <t>(171,965)</t>
  </si>
  <si>
    <t>(90,371)</t>
  </si>
  <si>
    <t>(27,605)</t>
  </si>
  <si>
    <t>Gainonsalesofloans</t>
  </si>
  <si>
    <t>(196,435)</t>
  </si>
  <si>
    <t>(89,926)</t>
  </si>
  <si>
    <t>(31,907)</t>
  </si>
  <si>
    <t>Changesinfairvalueofassetsandliabilities</t>
  </si>
  <si>
    <t>(101,789)</t>
  </si>
  <si>
    <t>57,285</t>
  </si>
  <si>
    <t>2,847</t>
  </si>
  <si>
    <t>Amortizationofcommercialagreementassets</t>
  </si>
  <si>
    <t>96,737</t>
  </si>
  <si>
    <t>69,103</t>
  </si>
  <si>
    <t>Amortizationofdebtissuancecosts</t>
  </si>
  <si>
    <t>16,152</t>
  </si>
  <si>
    <t>6,416</t>
  </si>
  <si>
    <t>2,313</t>
  </si>
  <si>
    <t>Amortizationofdiscountonsecuritiesavailableforsale</t>
  </si>
  <si>
    <t>2,192</t>
  </si>
  <si>
    <t>Commercialagreementwarrantexpense</t>
  </si>
  <si>
    <t>254,679</t>
  </si>
  <si>
    <t>Stock-basedcompensation</t>
  </si>
  <si>
    <t>390,983</t>
  </si>
  <si>
    <t>292,507</t>
  </si>
  <si>
    <t>29,625</t>
  </si>
  <si>
    <t>Depreciationandamortization</t>
  </si>
  <si>
    <t>52,722</t>
  </si>
  <si>
    <t>19,979</t>
  </si>
  <si>
    <t>9,444</t>
  </si>
  <si>
    <t>Impairmentofrightofuseassets</t>
  </si>
  <si>
    <t>362</t>
  </si>
  <si>
    <t>11,544</t>
  </si>
  <si>
    <t>Other</t>
  </si>
  <si>
    <t>(73,154)</t>
  </si>
  <si>
    <t>5,129</t>
  </si>
  <si>
    <t>81</t>
  </si>
  <si>
    <t>Changeinoperatingassetsandliabilities:</t>
  </si>
  <si>
    <t>Purchasesofloansheldforsale</t>
  </si>
  <si>
    <t>(5,552,662)</t>
  </si>
  <si>
    <t>(2,640,734)</t>
  </si>
  <si>
    <t>(2,101,483)</t>
  </si>
  <si>
    <t>Proceedsfromthesaleofloansheldforsale</t>
  </si>
  <si>
    <t>5,582,035</t>
  </si>
  <si>
    <t>2,594,835</t>
  </si>
  <si>
    <t>2,021,938</t>
  </si>
  <si>
    <t>(62,700)</t>
  </si>
  <si>
    <t>(22,934)</t>
  </si>
  <si>
    <t>(19,049)</t>
  </si>
  <si>
    <t>(15,021)</t>
  </si>
  <si>
    <t>(209,139)</t>
  </si>
  <si>
    <t>19,936</t>
  </si>
  <si>
    <t>(24,686)</t>
  </si>
  <si>
    <t>32,223</t>
  </si>
  <si>
    <t>7,514</t>
  </si>
  <si>
    <t>21,304</t>
  </si>
  <si>
    <t>25,082</t>
  </si>
  <si>
    <t>8,279</t>
  </si>
  <si>
    <t>3,907</t>
  </si>
  <si>
    <t>1,395</t>
  </si>
  <si>
    <t>428</t>
  </si>
  <si>
    <t>67,290</t>
  </si>
  <si>
    <t>119,625</t>
  </si>
  <si>
    <t>13,868</t>
  </si>
  <si>
    <t>NetCashUsedinOperatingActivities</t>
  </si>
  <si>
    <t>(162,194)</t>
  </si>
  <si>
    <t>(193,130)</t>
  </si>
  <si>
    <t>(71,302)</t>
  </si>
  <si>
    <t>CashFlowsfromInvestingActivities</t>
  </si>
  <si>
    <t>Purchasesandoriginationofloansheldforinvestment</t>
  </si>
  <si>
    <t>(10,362,048)</t>
  </si>
  <si>
    <t>(5,897,252)</t>
  </si>
  <si>
    <t>(2,830,320)</t>
  </si>
  <si>
    <t>Proceedsfromthesaleofloansheldforinvestment</t>
  </si>
  <si>
    <t>1,898,607</t>
  </si>
  <si>
    <t>824,011</t>
  </si>
  <si>
    <t>303,433</t>
  </si>
  <si>
    <t>Principalrepaymentsandotherloanservicingactivity</t>
  </si>
  <si>
    <t>8,121,583</t>
  </si>
  <si>
    <t>4,324,618</t>
  </si>
  <si>
    <t>2,294,833</t>
  </si>
  <si>
    <t>Acquisition,netofcashandrestrictedcashacquired</t>
  </si>
  <si>
    <t>(5,999)</t>
  </si>
  <si>
    <t>(222,433)</t>
  </si>
  <si>
    <t>Purchasesofintangibleassets</t>
  </si>
  <si>
    <t>(25,415)</t>
  </si>
  <si>
    <t>Additionstoproperty,equipmentandsoftware</t>
  </si>
  <si>
    <t>(86,290)</t>
  </si>
  <si>
    <t>(20,252)</t>
  </si>
  <si>
    <t>(21,019)</t>
  </si>
  <si>
    <t>Purchasesofsecuritiesavailableforsale</t>
  </si>
  <si>
    <t>(1,841,380)</t>
  </si>
  <si>
    <t>Proceedsfrommaturitiesandrepaymentsofsecuritiesavailableforsale</t>
  </si>
  <si>
    <t>311,035</t>
  </si>
  <si>
    <t>Otherinvestingcashinflows</t>
  </si>
  <si>
    <t>14,311</t>
  </si>
  <si>
    <t>1,453</t>
  </si>
  <si>
    <t>Otherinvestingcashoutflows</t>
  </si>
  <si>
    <t>(35,742)</t>
  </si>
  <si>
    <t>(32,178)</t>
  </si>
  <si>
    <t>NetCashUsedinInvestingActivities</t>
  </si>
  <si>
    <t>(2,011,338)</t>
  </si>
  <si>
    <t>(1,022,033)</t>
  </si>
  <si>
    <t>(253,073)</t>
  </si>
  <si>
    <t>CashFlowsfromFinancingActivities</t>
  </si>
  <si>
    <t>Proceedsfromissuanceofconvertibledebt,net</t>
  </si>
  <si>
    <t>1,704,300</t>
  </si>
  <si>
    <t>75,000</t>
  </si>
  <si>
    <t>Proceedsfromfundingdebt</t>
  </si>
  <si>
    <t>4,101,134</t>
  </si>
  <si>
    <t>2,942,254</t>
  </si>
  <si>
    <t>2,132,805</t>
  </si>
  <si>
    <t>Paymentofdebtissuancecosts</t>
  </si>
  <si>
    <t>(13,751)</t>
  </si>
  <si>
    <t>(12,499)</t>
  </si>
  <si>
    <t>(7,687)</t>
  </si>
  <si>
    <t>Principalrepaymentsoffundingdebt</t>
  </si>
  <si>
    <t>(4,090,562)</t>
  </si>
  <si>
    <t>(3,165,103)</t>
  </si>
  <si>
    <t>(1,882,155)</t>
  </si>
  <si>
    <t>Proceedsfromissuanceofnotesandresidualtrustcertificatesbysecuritizationtrusts</t>
  </si>
  <si>
    <t>999,394</t>
  </si>
  <si>
    <t>1,395,879</t>
  </si>
  <si>
    <t>Principalrepaymentsofnotesissuedbysecuritizationtrusts</t>
  </si>
  <si>
    <t>(552,046)</t>
  </si>
  <si>
    <t>(210,368)</t>
  </si>
  <si>
    <t>Proceedsfromissuanceofredeemableconvertiblepreferredstock,net</t>
  </si>
  <si>
    <t>434,542</t>
  </si>
  <si>
    <t>15,481</t>
  </si>
  <si>
    <t>Repurchaseandconversionofredeemableconvertiblepreferredstock</t>
  </si>
  <si>
    <t>(13)</t>
  </si>
  <si>
    <t>(22,591)</t>
  </si>
  <si>
    <t>Proceedsfrominitialpublicoffering,net</t>
  </si>
  <si>
    <t>1,305,176</t>
  </si>
  <si>
    <t>Proceedsfromexerciseofcommonstockoptionsandwarrantsandcontributionsto
ESPP</t>
  </si>
  <si>
    <t>73,914</t>
  </si>
  <si>
    <t>47,042</t>
  </si>
  <si>
    <t>2,733</t>
  </si>
  <si>
    <t>Repurchasesofcommonstock</t>
  </si>
  <si>
    <t>(86)</t>
  </si>
  <si>
    <t>(800)</t>
  </si>
  <si>
    <t>(18,854)</t>
  </si>
  <si>
    <t>Paymentsoftaxwithholdingforstock-basedcompensation</t>
  </si>
  <si>
    <t>(185,178)</t>
  </si>
  <si>
    <t>(158,280)</t>
  </si>
  <si>
    <t>NetCashProvidedbyFinancingActivities</t>
  </si>
  <si>
    <t>2,037,119</t>
  </si>
  <si>
    <t>2,577,830</t>
  </si>
  <si>
    <t>294,732</t>
  </si>
  <si>
    <t>Effectofexchangeratechangesoncash,cashequivalentsandrestrictedcash</t>
  </si>
  <si>
    <t>(5,412)</t>
  </si>
  <si>
    <t>1,837</t>
  </si>
  <si>
    <t>NetIncreaseinCash,CashEquivalentsandRestrictedCash</t>
  </si>
  <si>
    <t>(141,825)</t>
  </si>
  <si>
    <t>1,364,504</t>
  </si>
  <si>
    <t>(29,643)</t>
  </si>
  <si>
    <t>Cash,CashequivalentsandRestrictedcash,Beginningofperiod</t>
  </si>
  <si>
    <t>1,692,632</t>
  </si>
  <si>
    <t>328,128</t>
  </si>
  <si>
    <t>357,771</t>
  </si>
  <si>
    <t>Cash,CashEquivalentsandRestrictedCash,EndofPeriod</t>
  </si>
  <si>
    <t>1,550,807</t>
  </si>
  <si>
    <t>Merchantnetworkrevenue</t>
  </si>
  <si>
    <t>458,511</t>
  </si>
  <si>
    <t>379,551</t>
  </si>
  <si>
    <t>256,752</t>
  </si>
  <si>
    <t>Virtualcardnetworkrevenue</t>
  </si>
  <si>
    <t>100,696</t>
  </si>
  <si>
    <t>49,851</t>
  </si>
  <si>
    <t>19,340</t>
  </si>
  <si>
    <t>Totalnetworkrevenue</t>
  </si>
  <si>
    <t>559,207</t>
  </si>
  <si>
    <t>429,402</t>
  </si>
  <si>
    <t>276,092</t>
  </si>
  <si>
    <t>Interestincome</t>
  </si>
  <si>
    <t>527,880</t>
  </si>
  <si>
    <t>326,417</t>
  </si>
  <si>
    <t>186,730</t>
  </si>
  <si>
    <t>196,435</t>
  </si>
  <si>
    <t>89,926</t>
  </si>
  <si>
    <t>31,907</t>
  </si>
  <si>
    <t>Servicingincome</t>
  </si>
  <si>
    <t>65,770</t>
  </si>
  <si>
    <t>24,719</t>
  </si>
  <si>
    <t>14,799</t>
  </si>
  <si>
    <t>TotalRevenue,net</t>
  </si>
  <si>
    <t>1,349,292</t>
  </si>
  <si>
    <t>870,464</t>
  </si>
  <si>
    <t>509,528</t>
  </si>
  <si>
    <t>OperatingExpenses</t>
  </si>
  <si>
    <t>Lossonloanpurchasecommitment</t>
  </si>
  <si>
    <t>204,081</t>
  </si>
  <si>
    <t>246,700</t>
  </si>
  <si>
    <t>161,452</t>
  </si>
  <si>
    <t>Fundingcosts</t>
  </si>
  <si>
    <t>69,694</t>
  </si>
  <si>
    <t>52,700</t>
  </si>
  <si>
    <t>32,316</t>
  </si>
  <si>
    <t>Processingandservicing</t>
  </si>
  <si>
    <t>157,814</t>
  </si>
  <si>
    <t>73,578</t>
  </si>
  <si>
    <t>49,831</t>
  </si>
  <si>
    <t>Technologyanddataanalytics</t>
  </si>
  <si>
    <t>418,643</t>
  </si>
  <si>
    <t>249,336</t>
  </si>
  <si>
    <t>122,378</t>
  </si>
  <si>
    <t>Salesandmarketing</t>
  </si>
  <si>
    <t>532,343</t>
  </si>
  <si>
    <t>182,190</t>
  </si>
  <si>
    <t>25,044</t>
  </si>
  <si>
    <t>Generalandadministrative</t>
  </si>
  <si>
    <t>577,493</t>
  </si>
  <si>
    <t>383,749</t>
  </si>
  <si>
    <t>121,230</t>
  </si>
  <si>
    <t>TotalOperatingExpenses</t>
  </si>
  <si>
    <t>2,215,340</t>
  </si>
  <si>
    <t>1,254,131</t>
  </si>
  <si>
    <t>617,318</t>
  </si>
  <si>
    <t>OperatingLoss</t>
  </si>
  <si>
    <t>(866,048)</t>
  </si>
  <si>
    <t>(383,667)</t>
  </si>
  <si>
    <t>(107,790)</t>
  </si>
  <si>
    <t>Other(expense)income,net</t>
  </si>
  <si>
    <t>141,217</t>
  </si>
  <si>
    <t>(59,703)</t>
  </si>
  <si>
    <t>(4,432)</t>
  </si>
  <si>
    <t>LossBeforeIncomeTaxes</t>
  </si>
  <si>
    <t>(724,831)</t>
  </si>
  <si>
    <t>(443,370)</t>
  </si>
  <si>
    <t>(112,222)</t>
  </si>
  <si>
    <t>Incometaxexpense(benefit)</t>
  </si>
  <si>
    <t>(17,414)</t>
  </si>
  <si>
    <t>(2,343)</t>
  </si>
  <si>
    <t>376</t>
  </si>
  <si>
    <t>Excessreturntopreferredstockholdersonrepurchase</t>
  </si>
  <si>
    <t>(13,205)</t>
  </si>
  <si>
    <t>NetLossAttributabletoCommonStockholders</t>
  </si>
  <si>
    <t>(125,803)</t>
  </si>
  <si>
    <t>OtherComprehensiveIncome(Loss)</t>
  </si>
  <si>
    <t>Foreigncurrencytranslationadjustments</t>
  </si>
  <si>
    <t>(5,900)</t>
  </si>
  <si>
    <t>7,046</t>
  </si>
  <si>
    <t>(302)</t>
  </si>
  <si>
    <t>Unrealizedgain(loss)onsecuritiesavailableforsale,net</t>
  </si>
  <si>
    <t>(8,022)</t>
  </si>
  <si>
    <t>29</t>
  </si>
  <si>
    <t>NetOtherComprehensiveIncome(Loss)</t>
  </si>
  <si>
    <t>(13,922)</t>
  </si>
  <si>
    <t>7,075</t>
  </si>
  <si>
    <t>ComprehensiveLoss</t>
  </si>
  <si>
    <t>(721,339)</t>
  </si>
  <si>
    <t>(433,952)</t>
  </si>
  <si>
    <t>(112,900)</t>
  </si>
  <si>
    <t>Persharedata:</t>
  </si>
  <si>
    <t>NetlosspershareattributabletocommonstockholdersforClassAand
ClassB</t>
  </si>
  <si>
    <t>Basic</t>
  </si>
  <si>
    <t>(2.51)</t>
  </si>
  <si>
    <t>(2.78)</t>
  </si>
  <si>
    <t>(2.63)</t>
  </si>
  <si>
    <t>Diluted</t>
  </si>
  <si>
    <t>(2.94)</t>
  </si>
  <si>
    <t>Weightedaveragecommonsharesoutstanding</t>
  </si>
  <si>
    <t>281,704,041</t>
  </si>
  <si>
    <t>158,367,923</t>
  </si>
  <si>
    <t>47,856,720</t>
  </si>
  <si>
    <t>159,244,611</t>
  </si>
  <si>
    <t>FY 2022</t>
  </si>
  <si>
    <t>FY 2021</t>
  </si>
  <si>
    <t>Assets (in thousands, except shares and per share amounts)</t>
  </si>
  <si>
    <t>ClassAcommonstock,parvalue$0.00001pershare:3,030,000,000sharesauthorized,</t>
  </si>
  <si>
    <t>ClassBcommonstock,parvalue$0.00001pershare:140,000,000sharesauthorized,60,109,844</t>
  </si>
  <si>
    <t>(in thousands, except share and per share amounts)</t>
  </si>
  <si>
    <t>FY 2020</t>
  </si>
  <si>
    <t>(in thousands)</t>
  </si>
  <si>
    <t>CS %</t>
  </si>
  <si>
    <t>% Change</t>
  </si>
  <si>
    <t>N/A</t>
  </si>
  <si>
    <t>CS % '22</t>
  </si>
  <si>
    <t>% Change '22</t>
  </si>
  <si>
    <t>CS % '21</t>
  </si>
  <si>
    <t>% Change 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</si>
</sst>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44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44" fontId="1" fillId="0" borderId="0" xfId="0" applyNumberFormat="1" applyFont="1"/>
    <xf numFmtId="167" fontId="1" fillId="0" borderId="1" xfId="0" applyNumberFormat="1" applyFont="1" applyBorder="1"/>
    <xf numFmtId="44" fontId="1" fillId="0" borderId="1" xfId="0" applyNumberFormat="1" applyFont="1" applyBorder="1"/>
    <xf numFmtId="167" fontId="0" fillId="0" borderId="2" xfId="0" applyNumberFormat="1" applyBorder="1"/>
    <xf numFmtId="44" fontId="0" fillId="0" borderId="2" xfId="0" applyNumberFormat="1" applyBorder="1"/>
    <xf numFmtId="167" fontId="0" fillId="0" borderId="3" xfId="0" applyNumberFormat="1" applyBorder="1"/>
    <xf numFmtId="44" fontId="0" fillId="0" borderId="3" xfId="0" applyNumberFormat="1" applyBorder="1"/>
    <xf numFmtId="167" fontId="1" fillId="0" borderId="4" xfId="0" applyNumberFormat="1" applyFont="1" applyBorder="1"/>
    <xf numFmtId="44" fontId="1" fillId="0" borderId="4" xfId="0" applyNumberFormat="1" applyFont="1" applyBorder="1"/>
    <xf numFmtId="167" fontId="1" fillId="0" borderId="3" xfId="0" applyNumberFormat="1" applyFont="1" applyBorder="1"/>
    <xf numFmtId="44" fontId="1" fillId="0" borderId="3" xfId="0" applyNumberFormat="1" applyFont="1" applyBorder="1"/>
    <xf numFmtId="44" fontId="1" fillId="0" borderId="2" xfId="0" applyNumberFormat="1" applyFont="1" applyBorder="1"/>
    <xf numFmtId="10" fontId="0" fillId="0" borderId="0" xfId="0" applyNumberFormat="1"/>
    <xf numFmtId="10" fontId="0" fillId="0" borderId="2" xfId="0" applyNumberFormat="1" applyBorder="1"/>
    <xf numFmtId="10" fontId="1" fillId="0" borderId="1" xfId="0" applyNumberFormat="1" applyFont="1" applyBorder="1"/>
    <xf numFmtId="10" fontId="1" fillId="0" borderId="3" xfId="0" applyNumberFormat="1" applyFont="1" applyBorder="1"/>
    <xf numFmtId="10" fontId="0" fillId="0" borderId="3" xfId="0" applyNumberFormat="1" applyBorder="1"/>
    <xf numFmtId="10" fontId="1" fillId="0" borderId="4" xfId="0" applyNumberFormat="1" applyFont="1" applyBorder="1"/>
    <xf numFmtId="10" fontId="0" fillId="0" borderId="0" xfId="0" applyNumberFormat="1" applyAlignment="1">
      <alignment horizontal="right"/>
    </xf>
    <xf numFmtId="10" fontId="1" fillId="0" borderId="2" xfId="0" applyNumberFormat="1" applyFont="1" applyBorder="1"/>
    <xf numFmtId="10" fontId="1" fillId="0" borderId="0" xfId="0" applyNumberFormat="1" applyFont="1"/>
  </cellXfs>
  <cellStyles count="1">
    <cellStyle name="Normal" xfId="0" builtinId="0"/>
  </cellStyles>
  <dxfs count="17"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  <border diagonalUp="0" diagonalDown="0" outline="0">
        <left/>
        <right/>
        <top/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14" formatCode="0.00%"/>
      <border diagonalUp="0" diagonalDown="0" outline="0">
        <left/>
        <right/>
        <top/>
        <bottom style="medium">
          <color indexed="64"/>
        </bottom>
      </border>
    </dxf>
    <dxf>
      <numFmt numFmtId="167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720905-9071-41FD-A10E-CBDF203A2FD6}" autoFormatId="16" applyNumberFormats="0" applyBorderFormats="0" applyFontFormats="0" applyPatternFormats="0" applyAlignmentFormats="0" applyWidthHeightFormats="0">
  <queryTableRefresh nextId="8">
    <queryTableFields count="5">
      <queryTableField id="1" name="Assets" tableColumnId="1"/>
      <queryTableField id="3" name="Column3" tableColumnId="3"/>
      <queryTableField id="6" dataBound="0" tableColumnId="6"/>
      <queryTableField id="7" dataBound="0" tableColumnId="7"/>
      <queryTableField id="5" name="Column5" tableColumnId="5"/>
    </queryTableFields>
    <queryTableDeletedFields count="2">
      <deletedField name="Column2"/>
      <deletedField name="Column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7E7329-7FFD-4F05-80E5-E1D570F0DC62}" autoFormatId="16" applyNumberFormats="0" applyBorderFormats="0" applyFontFormats="0" applyPatternFormats="0" applyAlignmentFormats="0" applyWidthHeightFormats="0">
  <queryTableRefresh nextId="12">
    <queryTableFields count="8">
      <queryTableField id="1" name="Column1" tableColumnId="1"/>
      <queryTableField id="3" name="Column3" tableColumnId="3"/>
      <queryTableField id="8" dataBound="0" tableColumnId="8"/>
      <queryTableField id="9" dataBound="0" tableColumnId="9"/>
      <queryTableField id="5" name="Column5" tableColumnId="5"/>
      <queryTableField id="10" dataBound="0" tableColumnId="10"/>
      <queryTableField id="11" dataBound="0" tableColumnId="11"/>
      <queryTableField id="7" name="Column7" tableColumnId="7"/>
    </queryTableFields>
    <queryTableDeletedFields count="3">
      <deletedField name="Column2"/>
      <deletedField name="Column4"/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A1CA711-5099-4F7A-A7CF-A444B68D277A}" autoFormatId="16" applyNumberFormats="0" applyBorderFormats="0" applyFontFormats="0" applyPatternFormats="0" applyAlignmentFormats="0" applyWidthHeightFormats="0">
  <queryTableRefresh nextId="8">
    <queryTableFields count="4">
      <queryTableField id="1" name="Column1" tableColumnId="1"/>
      <queryTableField id="3" name="Column3" tableColumnId="3"/>
      <queryTableField id="5" name="Column5" tableColumnId="5"/>
      <queryTableField id="7" name="Column7" tableColumnId="7"/>
    </queryTableFields>
    <queryTableDeletedFields count="3">
      <deletedField name="Column2"/>
      <deletedField name="Column4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27529-04BA-45E2-A40C-B2C404C0BD5E}" name="Table_Table037__Page_93" displayName="Table_Table037__Page_93" ref="A1:E34" tableType="queryTable" totalsRowShown="0">
  <autoFilter ref="A1:E34" xr:uid="{9D027529-04BA-45E2-A40C-B2C404C0BD5E}"/>
  <tableColumns count="5">
    <tableColumn id="1" xr3:uid="{D8B6684D-A59A-4A31-B248-88D04D567D8F}" uniqueName="1" name="Assets (in thousands, except shares and per share amounts)" queryTableFieldId="1" dataDxfId="11"/>
    <tableColumn id="3" xr3:uid="{4683337B-9CEB-457B-9435-951EFD6C6DFA}" uniqueName="3" name="FY 2022" queryTableFieldId="3" dataDxfId="10"/>
    <tableColumn id="6" xr3:uid="{6B89F210-D3C7-4252-88B4-AED2644041A8}" uniqueName="6" name="CS %" queryTableFieldId="6" dataDxfId="9">
      <calculatedColumnFormula>Table_Table037__Page_93[[#This Row],[FY 2022]]/6973792</calculatedColumnFormula>
    </tableColumn>
    <tableColumn id="7" xr3:uid="{469CF124-DDB5-4852-A2A7-ABC06E67ADA8}" uniqueName="7" name="% Change" queryTableFieldId="7" dataDxfId="7">
      <calculatedColumnFormula>(Table_Table037__Page_93[[#This Row],[FY 2022]]-Table_Table037__Page_93[[#This Row],[FY 2021]])/E2</calculatedColumnFormula>
    </tableColumn>
    <tableColumn id="5" xr3:uid="{5160B49F-6D8D-4221-BB70-7EA6CDFC9891}" uniqueName="5" name="FY 2021" queryTableFieldId="5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B0959-9391-4183-BA00-3BE139845383}" name="Table_Table039__Page_95" displayName="Table_Table039__Page_95" ref="A1:H37" tableType="queryTable" totalsRowShown="0">
  <autoFilter ref="A1:H37" xr:uid="{BB0B0959-9391-4183-BA00-3BE139845383}"/>
  <tableColumns count="8">
    <tableColumn id="1" xr3:uid="{48D0156D-013C-47BF-84FB-3552CD6E06E2}" uniqueName="1" name="(in thousands, except share and per share amounts)" queryTableFieldId="1" dataDxfId="12"/>
    <tableColumn id="3" xr3:uid="{6E39F421-20BE-4599-B1BB-A9B5162916C3}" uniqueName="3" name="FY 2022" queryTableFieldId="3" dataDxfId="6"/>
    <tableColumn id="8" xr3:uid="{12EA7093-D317-452B-8C19-8275B5948757}" uniqueName="8" name="CS % '22" queryTableFieldId="8" dataDxfId="5">
      <calculatedColumnFormula>Table_Table039__Page_95[[#This Row],[FY 2022]]/1349292</calculatedColumnFormula>
    </tableColumn>
    <tableColumn id="9" xr3:uid="{7B992A3F-6DCE-4701-B83C-871C46499168}" uniqueName="9" name="% Change '22" queryTableFieldId="9" dataDxfId="4">
      <calculatedColumnFormula>(Table_Table039__Page_95[[#This Row],[FY 2022]]-Table_Table039__Page_95[[#This Row],[FY 2021]])/E2</calculatedColumnFormula>
    </tableColumn>
    <tableColumn id="5" xr3:uid="{42D56C13-8CB1-4746-86EB-18A2846A4C52}" uniqueName="5" name="FY 2021" queryTableFieldId="5" dataDxfId="3"/>
    <tableColumn id="10" xr3:uid="{0C9C3497-3889-4E84-85B7-B1B3501C16F8}" uniqueName="10" name="CS % '21" queryTableFieldId="10" dataDxfId="2">
      <calculatedColumnFormula>Table_Table039__Page_95[[#This Row],[FY 2021]]/870464</calculatedColumnFormula>
    </tableColumn>
    <tableColumn id="11" xr3:uid="{1656A76E-2186-4C1B-B376-6B7DE7032992}" uniqueName="11" name="% Change '21" queryTableFieldId="11" dataDxfId="0">
      <calculatedColumnFormula>(Table_Table039__Page_95[[#This Row],[FY 2021]]-Table_Table039__Page_95[[#This Row],[FY 2020]])/H2</calculatedColumnFormula>
    </tableColumn>
    <tableColumn id="7" xr3:uid="{961A08CB-7D94-48C1-9D47-0597F07420B2}" uniqueName="7" name="FY 2020" queryTableFieldId="7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CCF4F-84C9-438C-AE61-23471785507C}" name="Table_Table044__Page_98" displayName="Table_Table044__Page_98" ref="A1:D56" tableType="queryTable" totalsRowShown="0">
  <autoFilter ref="A1:D56" xr:uid="{3BFCCF4F-84C9-438C-AE61-23471785507C}"/>
  <tableColumns count="4">
    <tableColumn id="1" xr3:uid="{3287897A-F3E0-4A1B-B467-335BDF22216C}" uniqueName="1" name="(in thousands)" queryTableFieldId="1" dataDxfId="16"/>
    <tableColumn id="3" xr3:uid="{5448E298-8CDE-4F86-A621-3D9944D149BC}" uniqueName="3" name="FY 2022" queryTableFieldId="3" dataDxfId="15"/>
    <tableColumn id="5" xr3:uid="{5259E454-58D5-4A12-B2FC-44E704A59B13}" uniqueName="5" name="FY 2021" queryTableFieldId="5" dataDxfId="14"/>
    <tableColumn id="7" xr3:uid="{92790A0C-DD63-4AA1-AE32-13204F83EF4A}" uniqueName="7" name="FY 2020" queryTableFieldId="7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7B6-F986-4C1A-A985-C672902337E7}">
  <dimension ref="A1:E35"/>
  <sheetViews>
    <sheetView workbookViewId="0">
      <selection activeCell="D27" sqref="D27"/>
    </sheetView>
  </sheetViews>
  <sheetFormatPr defaultRowHeight="14.5" x14ac:dyDescent="0.35"/>
  <cols>
    <col min="1" max="1" width="80.7265625" bestFit="1" customWidth="1"/>
    <col min="2" max="2" width="14.26953125" customWidth="1"/>
    <col min="3" max="4" width="14.26953125" style="18" customWidth="1"/>
    <col min="5" max="5" width="10.08984375" bestFit="1" customWidth="1"/>
  </cols>
  <sheetData>
    <row r="1" spans="1:5" x14ac:dyDescent="0.35">
      <c r="A1" s="1" t="s">
        <v>339</v>
      </c>
      <c r="B1" t="s">
        <v>337</v>
      </c>
      <c r="C1" s="18" t="s">
        <v>345</v>
      </c>
      <c r="D1" s="18" t="s">
        <v>346</v>
      </c>
      <c r="E1" t="s">
        <v>338</v>
      </c>
    </row>
    <row r="2" spans="1:5" x14ac:dyDescent="0.35">
      <c r="A2" s="4" t="s">
        <v>1</v>
      </c>
      <c r="B2" s="3">
        <v>1255171</v>
      </c>
      <c r="C2" s="18">
        <f>Table_Table037__Page_93[[#This Row],[FY 2022]]/6973792</f>
        <v>0.17998400296424097</v>
      </c>
      <c r="D2" s="18">
        <f>(Table_Table037__Page_93[[#This Row],[FY 2022]]-Table_Table037__Page_93[[#This Row],[FY 2021]])/E2</f>
        <v>-0.14413817932874118</v>
      </c>
      <c r="E2" s="2" t="s">
        <v>2</v>
      </c>
    </row>
    <row r="3" spans="1:5" x14ac:dyDescent="0.35">
      <c r="A3" s="4" t="s">
        <v>3</v>
      </c>
      <c r="B3" s="3">
        <v>295636</v>
      </c>
      <c r="C3" s="18">
        <f>Table_Table037__Page_93[[#This Row],[FY 2022]]/6973792</f>
        <v>4.2392431549435373E-2</v>
      </c>
      <c r="D3" s="18">
        <f>(Table_Table037__Page_93[[#This Row],[FY 2022]]-Table_Table037__Page_93[[#This Row],[FY 2021]])/E3</f>
        <v>0.30769571025416459</v>
      </c>
      <c r="E3" s="2" t="s">
        <v>4</v>
      </c>
    </row>
    <row r="4" spans="1:5" x14ac:dyDescent="0.35">
      <c r="A4" s="4" t="s">
        <v>5</v>
      </c>
      <c r="B4" s="3">
        <v>1595373</v>
      </c>
      <c r="C4" s="18">
        <f>Table_Table037__Page_93[[#This Row],[FY 2022]]/6973792</f>
        <v>0.22876693196470443</v>
      </c>
      <c r="D4" s="18">
        <f>(Table_Table037__Page_93[[#This Row],[FY 2022]]-Table_Table037__Page_93[[#This Row],[FY 2021]])/E4</f>
        <v>97.662523191094621</v>
      </c>
      <c r="E4" s="2" t="s">
        <v>6</v>
      </c>
    </row>
    <row r="5" spans="1:5" x14ac:dyDescent="0.35">
      <c r="A5" s="4" t="s">
        <v>7</v>
      </c>
      <c r="B5" s="3">
        <v>2670</v>
      </c>
      <c r="C5" s="18">
        <f>Table_Table037__Page_93[[#This Row],[FY 2022]]/6973792</f>
        <v>3.828620067819631E-4</v>
      </c>
      <c r="D5" s="18">
        <f>(Table_Table037__Page_93[[#This Row],[FY 2022]]-Table_Table037__Page_93[[#This Row],[FY 2021]])/E5</f>
        <v>-0.79508825786646198</v>
      </c>
      <c r="E5" s="2" t="s">
        <v>8</v>
      </c>
    </row>
    <row r="6" spans="1:5" x14ac:dyDescent="0.35">
      <c r="A6" s="4" t="s">
        <v>9</v>
      </c>
      <c r="B6" s="3">
        <v>2503561</v>
      </c>
      <c r="C6" s="18">
        <f>Table_Table037__Page_93[[#This Row],[FY 2022]]/6973792</f>
        <v>0.35899565114646381</v>
      </c>
      <c r="D6" s="18">
        <f>(Table_Table037__Page_93[[#This Row],[FY 2022]]-Table_Table037__Page_93[[#This Row],[FY 2021]])/E6</f>
        <v>0.23796481269037542</v>
      </c>
      <c r="E6" s="2" t="s">
        <v>10</v>
      </c>
    </row>
    <row r="7" spans="1:5" ht="15" thickBot="1" x14ac:dyDescent="0.4">
      <c r="A7" s="4" t="s">
        <v>11</v>
      </c>
      <c r="B7" s="9">
        <v>-155392</v>
      </c>
      <c r="C7" s="19">
        <f>Table_Table037__Page_93[[#This Row],[FY 2022]]/6973792</f>
        <v>-2.2282282006690191E-2</v>
      </c>
      <c r="D7" s="19">
        <f>(Table_Table037__Page_93[[#This Row],[FY 2022]]-Table_Table037__Page_93[[#This Row],[FY 2021]])/E7</f>
        <v>0.31956521739130433</v>
      </c>
      <c r="E7" s="10" t="s">
        <v>12</v>
      </c>
    </row>
    <row r="8" spans="1:5" x14ac:dyDescent="0.35">
      <c r="A8" s="4" t="s">
        <v>13</v>
      </c>
      <c r="B8" s="3">
        <v>2348169</v>
      </c>
      <c r="C8" s="18">
        <f>Table_Table037__Page_93[[#This Row],[FY 2022]]/6973792</f>
        <v>0.33671336913977362</v>
      </c>
      <c r="D8" s="18">
        <f>(Table_Table037__Page_93[[#This Row],[FY 2022]]-Table_Table037__Page_93[[#This Row],[FY 2021]])/E8</f>
        <v>0.23291941445793254</v>
      </c>
      <c r="E8" s="2" t="s">
        <v>14</v>
      </c>
    </row>
    <row r="9" spans="1:5" x14ac:dyDescent="0.35">
      <c r="A9" s="4" t="s">
        <v>15</v>
      </c>
      <c r="B9" s="3">
        <v>142052</v>
      </c>
      <c r="C9" s="18">
        <f>Table_Table037__Page_93[[#This Row],[FY 2022]]/6973792</f>
        <v>2.0369405912880681E-2</v>
      </c>
      <c r="D9" s="18">
        <f>(Table_Table037__Page_93[[#This Row],[FY 2022]]-Table_Table037__Page_93[[#This Row],[FY 2021]])/E9</f>
        <v>0.55120939120939116</v>
      </c>
      <c r="E9" s="2" t="s">
        <v>16</v>
      </c>
    </row>
    <row r="10" spans="1:5" x14ac:dyDescent="0.35">
      <c r="A10" s="4" t="s">
        <v>17</v>
      </c>
      <c r="B10" s="3">
        <v>171482</v>
      </c>
      <c r="C10" s="18">
        <f>Table_Table037__Page_93[[#This Row],[FY 2022]]/6973792</f>
        <v>2.4589491628084117E-2</v>
      </c>
      <c r="D10" s="18">
        <f>(Table_Table037__Page_93[[#This Row],[FY 2022]]-Table_Table037__Page_93[[#This Row],[FY 2021]])/E10</f>
        <v>1.7437559000944014</v>
      </c>
      <c r="E10" s="2" t="s">
        <v>18</v>
      </c>
    </row>
    <row r="11" spans="1:5" x14ac:dyDescent="0.35">
      <c r="A11" s="4" t="s">
        <v>19</v>
      </c>
      <c r="B11" s="3">
        <v>539534</v>
      </c>
      <c r="C11" s="18">
        <f>Table_Table037__Page_93[[#This Row],[FY 2022]]/6973792</f>
        <v>7.7365943807902501E-2</v>
      </c>
      <c r="D11" s="18">
        <f>(Table_Table037__Page_93[[#This Row],[FY 2022]]-Table_Table037__Page_93[[#This Row],[FY 2021]])/E11</f>
        <v>4.4565985498969049E-2</v>
      </c>
      <c r="E11" s="2" t="s">
        <v>20</v>
      </c>
    </row>
    <row r="12" spans="1:5" x14ac:dyDescent="0.35">
      <c r="A12" s="4" t="s">
        <v>21</v>
      </c>
      <c r="B12" s="3">
        <v>78942</v>
      </c>
      <c r="C12" s="18">
        <f>Table_Table037__Page_93[[#This Row],[FY 2022]]/6973792</f>
        <v>1.1319809939843346E-2</v>
      </c>
      <c r="D12" s="18">
        <f>(Table_Table037__Page_93[[#This Row],[FY 2022]]-Table_Table037__Page_93[[#This Row],[FY 2021]])/E12</f>
        <v>0.16210805240688944</v>
      </c>
      <c r="E12" s="2" t="s">
        <v>22</v>
      </c>
    </row>
    <row r="13" spans="1:5" x14ac:dyDescent="0.35">
      <c r="A13" s="4" t="s">
        <v>23</v>
      </c>
      <c r="B13" s="3">
        <v>263196</v>
      </c>
      <c r="C13" s="18">
        <f>Table_Table037__Page_93[[#This Row],[FY 2022]]/6973792</f>
        <v>3.7740729864039535E-2</v>
      </c>
      <c r="D13" s="18">
        <f>(Table_Table037__Page_93[[#This Row],[FY 2022]]-Table_Table037__Page_93[[#This Row],[FY 2021]])/E13</f>
        <v>0.15753132462826056</v>
      </c>
      <c r="E13" s="2" t="s">
        <v>24</v>
      </c>
    </row>
    <row r="14" spans="1:5" ht="15" thickBot="1" x14ac:dyDescent="0.4">
      <c r="A14" s="4" t="s">
        <v>25</v>
      </c>
      <c r="B14" s="9">
        <v>281567</v>
      </c>
      <c r="C14" s="19">
        <f>Table_Table037__Page_93[[#This Row],[FY 2022]]/6973792</f>
        <v>4.0375021222313484E-2</v>
      </c>
      <c r="D14" s="19">
        <f>(Table_Table037__Page_93[[#This Row],[FY 2022]]-Table_Table037__Page_93[[#This Row],[FY 2021]])/E14</f>
        <v>2.5076543893053346E-2</v>
      </c>
      <c r="E14" s="10" t="s">
        <v>26</v>
      </c>
    </row>
    <row r="15" spans="1:5" ht="15" thickBot="1" x14ac:dyDescent="0.4">
      <c r="A15" s="5" t="s">
        <v>27</v>
      </c>
      <c r="B15" s="7">
        <v>6973792</v>
      </c>
      <c r="C15" s="20">
        <f>Table_Table037__Page_93[[#This Row],[FY 2022]]/6973792</f>
        <v>1</v>
      </c>
      <c r="D15" s="20">
        <f>(Table_Table037__Page_93[[#This Row],[FY 2022]]-Table_Table037__Page_93[[#This Row],[FY 2021]])/E15</f>
        <v>0.43288253238618629</v>
      </c>
      <c r="E15" s="8" t="s">
        <v>28</v>
      </c>
    </row>
    <row r="16" spans="1:5" ht="15" thickTop="1" x14ac:dyDescent="0.35">
      <c r="A16" s="5" t="s">
        <v>29</v>
      </c>
      <c r="B16" s="3"/>
      <c r="E16" s="2"/>
    </row>
    <row r="17" spans="1:5" x14ac:dyDescent="0.35">
      <c r="A17" s="4" t="s">
        <v>30</v>
      </c>
      <c r="B17" s="3"/>
      <c r="E17" s="2"/>
    </row>
    <row r="18" spans="1:5" x14ac:dyDescent="0.35">
      <c r="A18" s="4" t="s">
        <v>31</v>
      </c>
      <c r="B18" s="3">
        <v>33072</v>
      </c>
      <c r="C18" s="18">
        <f>Table_Table037__Page_93[[#This Row],[FY 2022]]/6973792</f>
        <v>4.7423266997352375E-3</v>
      </c>
      <c r="D18" s="18">
        <f>(Table_Table037__Page_93[[#This Row],[FY 2022]]-Table_Table037__Page_93[[#This Row],[FY 2021]])/E18</f>
        <v>-0.42740399598324041</v>
      </c>
      <c r="E18" s="2" t="s">
        <v>32</v>
      </c>
    </row>
    <row r="19" spans="1:5" x14ac:dyDescent="0.35">
      <c r="A19" s="4" t="s">
        <v>33</v>
      </c>
      <c r="B19" s="3">
        <v>71383</v>
      </c>
      <c r="C19" s="18">
        <f>Table_Table037__Page_93[[#This Row],[FY 2022]]/6973792</f>
        <v>1.02358946180213E-2</v>
      </c>
      <c r="D19" s="18">
        <f>(Table_Table037__Page_93[[#This Row],[FY 2022]]-Table_Table037__Page_93[[#This Row],[FY 2021]])/E19</f>
        <v>0.42540785558817068</v>
      </c>
      <c r="E19" s="2" t="s">
        <v>34</v>
      </c>
    </row>
    <row r="20" spans="1:5" x14ac:dyDescent="0.35">
      <c r="A20" s="4" t="s">
        <v>35</v>
      </c>
      <c r="B20" s="3">
        <v>6659</v>
      </c>
      <c r="C20" s="18">
        <f>Table_Table037__Page_93[[#This Row],[FY 2022]]/6973792</f>
        <v>9.5486071279441657E-4</v>
      </c>
      <c r="D20" s="18">
        <f>(Table_Table037__Page_93[[#This Row],[FY 2022]]-Table_Table037__Page_93[[#This Row],[FY 2021]])/E20</f>
        <v>1.4205743366048709</v>
      </c>
      <c r="E20" s="2" t="s">
        <v>36</v>
      </c>
    </row>
    <row r="21" spans="1:5" x14ac:dyDescent="0.35">
      <c r="A21" s="4" t="s">
        <v>37</v>
      </c>
      <c r="B21" s="3">
        <v>237598</v>
      </c>
      <c r="C21" s="18">
        <f>Table_Table037__Page_93[[#This Row],[FY 2022]]/6973792</f>
        <v>3.4070129995273736E-2</v>
      </c>
      <c r="D21" s="18">
        <f>(Table_Table037__Page_93[[#This Row],[FY 2022]]-Table_Table037__Page_93[[#This Row],[FY 2021]])/E21</f>
        <v>-0.26571418858571533</v>
      </c>
      <c r="E21" s="2" t="s">
        <v>38</v>
      </c>
    </row>
    <row r="22" spans="1:5" x14ac:dyDescent="0.35">
      <c r="A22" s="4" t="s">
        <v>39</v>
      </c>
      <c r="B22" s="3">
        <v>1706668</v>
      </c>
      <c r="C22" s="18">
        <f>Table_Table037__Page_93[[#This Row],[FY 2022]]/6973792</f>
        <v>0.24472596831107093</v>
      </c>
      <c r="D22" s="24" t="s">
        <v>347</v>
      </c>
      <c r="E22" s="2" t="s">
        <v>40</v>
      </c>
    </row>
    <row r="23" spans="1:5" x14ac:dyDescent="0.35">
      <c r="A23" s="4" t="s">
        <v>41</v>
      </c>
      <c r="B23" s="3">
        <v>1627580</v>
      </c>
      <c r="C23" s="18">
        <f>Table_Table037__Page_93[[#This Row],[FY 2022]]/6973792</f>
        <v>0.2333852228457631</v>
      </c>
      <c r="D23" s="18">
        <f>(Table_Table037__Page_93[[#This Row],[FY 2022]]-Table_Table037__Page_93[[#This Row],[FY 2021]])/E23</f>
        <v>0.38320501957638187</v>
      </c>
      <c r="E23" s="2" t="s">
        <v>42</v>
      </c>
    </row>
    <row r="24" spans="1:5" ht="15" thickBot="1" x14ac:dyDescent="0.4">
      <c r="A24" s="4" t="s">
        <v>43</v>
      </c>
      <c r="B24" s="9">
        <v>672577</v>
      </c>
      <c r="C24" s="19">
        <f>Table_Table037__Page_93[[#This Row],[FY 2022]]/6973792</f>
        <v>9.6443513084416621E-2</v>
      </c>
      <c r="D24" s="19">
        <f>(Table_Table037__Page_93[[#This Row],[FY 2022]]-Table_Table037__Page_93[[#This Row],[FY 2021]])/E24</f>
        <v>-1.179103205691432E-2</v>
      </c>
      <c r="E24" s="10" t="s">
        <v>44</v>
      </c>
    </row>
    <row r="25" spans="1:5" ht="15" thickBot="1" x14ac:dyDescent="0.4">
      <c r="A25" s="5" t="s">
        <v>45</v>
      </c>
      <c r="B25" s="15">
        <v>4355537</v>
      </c>
      <c r="C25" s="21">
        <f>Table_Table037__Page_93[[#This Row],[FY 2022]]/6973792</f>
        <v>0.62455791626707535</v>
      </c>
      <c r="D25" s="21">
        <f>(Table_Table037__Page_93[[#This Row],[FY 2022]]-Table_Table037__Page_93[[#This Row],[FY 2021]])/E25</f>
        <v>0.90078596864853544</v>
      </c>
      <c r="E25" s="16" t="s">
        <v>46</v>
      </c>
    </row>
    <row r="26" spans="1:5" x14ac:dyDescent="0.35">
      <c r="A26" s="4" t="s">
        <v>47</v>
      </c>
      <c r="B26" s="3"/>
      <c r="E26" s="2"/>
    </row>
    <row r="27" spans="1:5" x14ac:dyDescent="0.35">
      <c r="A27" s="4" t="s">
        <v>48</v>
      </c>
      <c r="B27" s="3"/>
      <c r="E27" s="2"/>
    </row>
    <row r="28" spans="1:5" x14ac:dyDescent="0.35">
      <c r="A28" s="4" t="s">
        <v>340</v>
      </c>
      <c r="B28" s="3">
        <v>2</v>
      </c>
      <c r="E28" s="2" t="s">
        <v>49</v>
      </c>
    </row>
    <row r="29" spans="1:5" x14ac:dyDescent="0.35">
      <c r="A29" s="4" t="s">
        <v>341</v>
      </c>
      <c r="B29" s="3">
        <v>1</v>
      </c>
      <c r="E29" s="2" t="s">
        <v>50</v>
      </c>
    </row>
    <row r="30" spans="1:5" x14ac:dyDescent="0.35">
      <c r="A30" s="4" t="s">
        <v>51</v>
      </c>
      <c r="B30" s="3">
        <v>4231303</v>
      </c>
      <c r="C30" s="18">
        <f>Table_Table037__Page_93[[#This Row],[FY 2022]]/6973792</f>
        <v>0.60674350482492168</v>
      </c>
      <c r="D30" s="18">
        <f>(Table_Table037__Page_93[[#This Row],[FY 2022]]-Table_Table037__Page_93[[#This Row],[FY 2021]])/E30</f>
        <v>0.22036775114240853</v>
      </c>
      <c r="E30" s="2" t="s">
        <v>52</v>
      </c>
    </row>
    <row r="31" spans="1:5" x14ac:dyDescent="0.35">
      <c r="A31" s="4" t="s">
        <v>53</v>
      </c>
      <c r="B31" s="3">
        <v>-1605902</v>
      </c>
      <c r="C31" s="18">
        <f>Table_Table037__Page_93[[#This Row],[FY 2022]]/6973792</f>
        <v>-0.23027672749631764</v>
      </c>
      <c r="D31" s="18">
        <f>(Table_Table037__Page_93[[#This Row],[FY 2022]]-Table_Table037__Page_93[[#This Row],[FY 2021]])/E31</f>
        <v>0.78734425171260514</v>
      </c>
      <c r="E31" s="2" t="s">
        <v>54</v>
      </c>
    </row>
    <row r="32" spans="1:5" ht="15" thickBot="1" x14ac:dyDescent="0.4">
      <c r="A32" s="4" t="s">
        <v>55</v>
      </c>
      <c r="B32" s="9">
        <v>-7149</v>
      </c>
      <c r="C32" s="19">
        <f>Table_Table037__Page_93[[#This Row],[FY 2022]]/6973792</f>
        <v>-1.0251237777094584E-3</v>
      </c>
      <c r="D32" s="19">
        <f>(Table_Table037__Page_93[[#This Row],[FY 2022]]-Table_Table037__Page_93[[#This Row],[FY 2021]])/E32</f>
        <v>-2.0555145430385355</v>
      </c>
      <c r="E32" s="10" t="s">
        <v>56</v>
      </c>
    </row>
    <row r="33" spans="1:5" ht="15" thickBot="1" x14ac:dyDescent="0.4">
      <c r="A33" s="4" t="s">
        <v>57</v>
      </c>
      <c r="B33" s="11">
        <v>2618255</v>
      </c>
      <c r="C33" s="22">
        <f>Table_Table037__Page_93[[#This Row],[FY 2022]]/6973792</f>
        <v>0.37544208373292465</v>
      </c>
      <c r="D33" s="22">
        <f>(Table_Table037__Page_93[[#This Row],[FY 2022]]-Table_Table037__Page_93[[#This Row],[FY 2021]])/E33</f>
        <v>1.6590002745069263E-2</v>
      </c>
      <c r="E33" s="12" t="s">
        <v>58</v>
      </c>
    </row>
    <row r="34" spans="1:5" ht="15" thickBot="1" x14ac:dyDescent="0.4">
      <c r="A34" s="5" t="s">
        <v>59</v>
      </c>
      <c r="B34" s="13">
        <v>6973792</v>
      </c>
      <c r="C34" s="23">
        <f>Table_Table037__Page_93[[#This Row],[FY 2022]]/6973792</f>
        <v>1</v>
      </c>
      <c r="D34" s="23">
        <f>(Table_Table037__Page_93[[#This Row],[FY 2022]]-Table_Table037__Page_93[[#This Row],[FY 2021]])/E34</f>
        <v>0.43288253238618629</v>
      </c>
      <c r="E34" s="14" t="s">
        <v>28</v>
      </c>
    </row>
    <row r="35" spans="1:5" ht="15" thickTop="1" x14ac:dyDescent="0.35"/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050C-1493-4024-89FA-723586F1AD1D}">
  <dimension ref="A1:H37"/>
  <sheetViews>
    <sheetView workbookViewId="0">
      <selection activeCell="F29" sqref="F29"/>
    </sheetView>
  </sheetViews>
  <sheetFormatPr defaultRowHeight="14.5" x14ac:dyDescent="0.35"/>
  <cols>
    <col min="1" max="1" width="62.26953125" bestFit="1" customWidth="1"/>
    <col min="2" max="2" width="10.7265625" bestFit="1" customWidth="1"/>
    <col min="3" max="3" width="10.7265625" style="18" customWidth="1"/>
    <col min="4" max="4" width="14.26953125" style="18" bestFit="1" customWidth="1"/>
    <col min="5" max="5" width="10.7265625" bestFit="1" customWidth="1"/>
    <col min="6" max="6" width="10.7265625" style="18" customWidth="1"/>
    <col min="7" max="7" width="14.26953125" style="18" bestFit="1" customWidth="1"/>
    <col min="8" max="8" width="10.54296875" bestFit="1" customWidth="1"/>
  </cols>
  <sheetData>
    <row r="1" spans="1:8" x14ac:dyDescent="0.35">
      <c r="A1" t="s">
        <v>342</v>
      </c>
      <c r="B1" t="s">
        <v>337</v>
      </c>
      <c r="C1" s="18" t="s">
        <v>348</v>
      </c>
      <c r="D1" s="18" t="s">
        <v>349</v>
      </c>
      <c r="E1" t="s">
        <v>338</v>
      </c>
      <c r="F1" s="18" t="s">
        <v>350</v>
      </c>
      <c r="G1" s="18" t="s">
        <v>351</v>
      </c>
      <c r="H1" t="s">
        <v>343</v>
      </c>
    </row>
    <row r="2" spans="1:8" x14ac:dyDescent="0.35">
      <c r="A2" s="5" t="s">
        <v>0</v>
      </c>
      <c r="B2" s="4"/>
      <c r="E2" s="4"/>
      <c r="H2" s="4"/>
    </row>
    <row r="3" spans="1:8" x14ac:dyDescent="0.35">
      <c r="A3" s="4" t="s">
        <v>233</v>
      </c>
      <c r="B3" s="2" t="s">
        <v>234</v>
      </c>
      <c r="C3" s="18">
        <f>Table_Table039__Page_95[[#This Row],[FY 2022]]/1349292</f>
        <v>0.33981599238711857</v>
      </c>
      <c r="D3" s="18">
        <f>(Table_Table039__Page_95[[#This Row],[FY 2022]]-Table_Table039__Page_95[[#This Row],[FY 2021]])/E3</f>
        <v>0.20803528379585351</v>
      </c>
      <c r="E3" s="2" t="s">
        <v>235</v>
      </c>
      <c r="F3" s="18">
        <f>Table_Table039__Page_95[[#This Row],[FY 2021]]/870464</f>
        <v>0.43603296632600547</v>
      </c>
      <c r="G3" s="18">
        <f>(Table_Table039__Page_95[[#This Row],[FY 2021]]-Table_Table039__Page_95[[#This Row],[FY 2020]])/H3</f>
        <v>0.47827865021499344</v>
      </c>
      <c r="H3" s="2" t="s">
        <v>236</v>
      </c>
    </row>
    <row r="4" spans="1:8" ht="15" thickBot="1" x14ac:dyDescent="0.4">
      <c r="A4" s="4" t="s">
        <v>237</v>
      </c>
      <c r="B4" s="10" t="s">
        <v>238</v>
      </c>
      <c r="C4" s="19">
        <f>Table_Table039__Page_95[[#This Row],[FY 2022]]/1349292</f>
        <v>7.4628768272545901E-2</v>
      </c>
      <c r="D4" s="19">
        <f>(Table_Table039__Page_95[[#This Row],[FY 2022]]-Table_Table039__Page_95[[#This Row],[FY 2021]])/E4</f>
        <v>1.0199394194700206</v>
      </c>
      <c r="E4" s="10" t="s">
        <v>239</v>
      </c>
      <c r="F4" s="19">
        <f>Table_Table039__Page_95[[#This Row],[FY 2021]]/870464</f>
        <v>5.7269456289978676E-2</v>
      </c>
      <c r="G4" s="19">
        <f>(Table_Table039__Page_95[[#This Row],[FY 2021]]-Table_Table039__Page_95[[#This Row],[FY 2020]])/H4</f>
        <v>1.5776111685625647</v>
      </c>
      <c r="H4" s="10" t="s">
        <v>240</v>
      </c>
    </row>
    <row r="5" spans="1:8" x14ac:dyDescent="0.35">
      <c r="A5" s="4" t="s">
        <v>241</v>
      </c>
      <c r="B5" s="2" t="s">
        <v>242</v>
      </c>
      <c r="C5" s="18">
        <f>Table_Table039__Page_95[[#This Row],[FY 2022]]/1349292</f>
        <v>0.41444476065966446</v>
      </c>
      <c r="D5" s="18">
        <f>(Table_Table039__Page_95[[#This Row],[FY 2022]]-Table_Table039__Page_95[[#This Row],[FY 2021]])/E5</f>
        <v>0.30229249048676998</v>
      </c>
      <c r="E5" s="2" t="s">
        <v>243</v>
      </c>
      <c r="F5" s="18">
        <f>Table_Table039__Page_95[[#This Row],[FY 2021]]/870464</f>
        <v>0.49330242261598412</v>
      </c>
      <c r="G5" s="18">
        <f>(Table_Table039__Page_95[[#This Row],[FY 2021]]-Table_Table039__Page_95[[#This Row],[FY 2020]])/H5</f>
        <v>0.55528591918635817</v>
      </c>
      <c r="H5" s="2" t="s">
        <v>244</v>
      </c>
    </row>
    <row r="6" spans="1:8" x14ac:dyDescent="0.35">
      <c r="A6" s="4" t="s">
        <v>245</v>
      </c>
      <c r="B6" s="2" t="s">
        <v>246</v>
      </c>
      <c r="C6" s="18">
        <f>Table_Table039__Page_95[[#This Row],[FY 2022]]/1349292</f>
        <v>0.39122739925827765</v>
      </c>
      <c r="D6" s="18">
        <f>(Table_Table039__Page_95[[#This Row],[FY 2022]]-Table_Table039__Page_95[[#This Row],[FY 2021]])/E6</f>
        <v>0.61719518284893249</v>
      </c>
      <c r="E6" s="2" t="s">
        <v>247</v>
      </c>
      <c r="F6" s="18">
        <f>Table_Table039__Page_95[[#This Row],[FY 2021]]/870464</f>
        <v>0.37499195831188881</v>
      </c>
      <c r="G6" s="18">
        <f>(Table_Table039__Page_95[[#This Row],[FY 2021]]-Table_Table039__Page_95[[#This Row],[FY 2020]])/H6</f>
        <v>0.74806940502329566</v>
      </c>
      <c r="H6" s="2" t="s">
        <v>248</v>
      </c>
    </row>
    <row r="7" spans="1:8" x14ac:dyDescent="0.35">
      <c r="A7" s="4" t="s">
        <v>74</v>
      </c>
      <c r="B7" s="2" t="s">
        <v>249</v>
      </c>
      <c r="C7" s="18">
        <f>Table_Table039__Page_95[[#This Row],[FY 2022]]/1349292</f>
        <v>0.14558375800049211</v>
      </c>
      <c r="D7" s="18">
        <f>(Table_Table039__Page_95[[#This Row],[FY 2022]]-Table_Table039__Page_95[[#This Row],[FY 2021]])/E7</f>
        <v>1.1844071792362609</v>
      </c>
      <c r="E7" s="2" t="s">
        <v>250</v>
      </c>
      <c r="F7" s="18">
        <f>Table_Table039__Page_95[[#This Row],[FY 2021]]/870464</f>
        <v>0.10330812072641718</v>
      </c>
      <c r="G7" s="18">
        <f>(Table_Table039__Page_95[[#This Row],[FY 2021]]-Table_Table039__Page_95[[#This Row],[FY 2020]])/H7</f>
        <v>1.8183784122606326</v>
      </c>
      <c r="H7" s="2" t="s">
        <v>251</v>
      </c>
    </row>
    <row r="8" spans="1:8" ht="15" thickBot="1" x14ac:dyDescent="0.4">
      <c r="A8" s="4" t="s">
        <v>252</v>
      </c>
      <c r="B8" s="10" t="s">
        <v>253</v>
      </c>
      <c r="C8" s="19">
        <f>Table_Table039__Page_95[[#This Row],[FY 2022]]/1349292</f>
        <v>4.8744082081565741E-2</v>
      </c>
      <c r="D8" s="19">
        <f>(Table_Table039__Page_95[[#This Row],[FY 2022]]-Table_Table039__Page_95[[#This Row],[FY 2021]])/E8</f>
        <v>1.660706339253206</v>
      </c>
      <c r="E8" s="10" t="s">
        <v>254</v>
      </c>
      <c r="F8" s="19">
        <f>Table_Table039__Page_95[[#This Row],[FY 2021]]/870464</f>
        <v>2.8397498345709874E-2</v>
      </c>
      <c r="G8" s="19">
        <f>(Table_Table039__Page_95[[#This Row],[FY 2021]]-Table_Table039__Page_95[[#This Row],[FY 2020]])/H8</f>
        <v>0.67031556186228802</v>
      </c>
      <c r="H8" s="10" t="s">
        <v>255</v>
      </c>
    </row>
    <row r="9" spans="1:8" ht="15" thickBot="1" x14ac:dyDescent="0.4">
      <c r="A9" s="5" t="s">
        <v>256</v>
      </c>
      <c r="B9" s="16" t="s">
        <v>257</v>
      </c>
      <c r="C9" s="21">
        <f>Table_Table039__Page_95[[#This Row],[FY 2022]]/1349292</f>
        <v>1</v>
      </c>
      <c r="D9" s="21">
        <f>(Table_Table039__Page_95[[#This Row],[FY 2022]]-Table_Table039__Page_95[[#This Row],[FY 2021]])/E9</f>
        <v>0.55008363355635614</v>
      </c>
      <c r="E9" s="16" t="s">
        <v>258</v>
      </c>
      <c r="F9" s="21">
        <f>Table_Table039__Page_95[[#This Row],[FY 2021]]/870464</f>
        <v>1</v>
      </c>
      <c r="G9" s="21">
        <f>(Table_Table039__Page_95[[#This Row],[FY 2021]]-Table_Table039__Page_95[[#This Row],[FY 2020]])/H9</f>
        <v>0.70837323954718878</v>
      </c>
      <c r="H9" s="16" t="s">
        <v>259</v>
      </c>
    </row>
    <row r="10" spans="1:8" x14ac:dyDescent="0.35">
      <c r="A10" s="5" t="s">
        <v>260</v>
      </c>
      <c r="B10" s="2"/>
      <c r="E10" s="2"/>
      <c r="H10" s="2"/>
    </row>
    <row r="11" spans="1:8" x14ac:dyDescent="0.35">
      <c r="A11" s="4" t="s">
        <v>261</v>
      </c>
      <c r="B11" s="2" t="s">
        <v>262</v>
      </c>
      <c r="C11" s="18">
        <f>Table_Table039__Page_95[[#This Row],[FY 2022]]/1349292</f>
        <v>0.15125043356071183</v>
      </c>
      <c r="D11" s="18">
        <f>(Table_Table039__Page_95[[#This Row],[FY 2022]]-Table_Table039__Page_95[[#This Row],[FY 2021]])/E11</f>
        <v>-0.17275638427239562</v>
      </c>
      <c r="E11" s="2" t="s">
        <v>263</v>
      </c>
      <c r="F11" s="18">
        <f>Table_Table039__Page_95[[#This Row],[FY 2021]]/870464</f>
        <v>0.28341206528931695</v>
      </c>
      <c r="G11" s="18">
        <f>(Table_Table039__Page_95[[#This Row],[FY 2021]]-Table_Table039__Page_95[[#This Row],[FY 2020]])/H11</f>
        <v>0.52800832445556578</v>
      </c>
      <c r="H11" s="2" t="s">
        <v>264</v>
      </c>
    </row>
    <row r="12" spans="1:8" x14ac:dyDescent="0.35">
      <c r="A12" s="4" t="s">
        <v>66</v>
      </c>
      <c r="B12" s="2" t="s">
        <v>67</v>
      </c>
      <c r="C12" s="18">
        <f>Table_Table039__Page_95[[#This Row],[FY 2022]]/1349292</f>
        <v>0.18918958979968753</v>
      </c>
      <c r="D12" s="18">
        <f>(Table_Table039__Page_95[[#This Row],[FY 2022]]-Table_Table039__Page_95[[#This Row],[FY 2021]])/E12</f>
        <v>2.8749203072345852</v>
      </c>
      <c r="E12" s="2" t="s">
        <v>68</v>
      </c>
      <c r="F12" s="18">
        <f>Table_Table039__Page_95[[#This Row],[FY 2021]]/870464</f>
        <v>7.5681475626792144E-2</v>
      </c>
      <c r="G12" s="18">
        <f>(Table_Table039__Page_95[[#This Row],[FY 2021]]-Table_Table039__Page_95[[#This Row],[FY 2020]])/H12</f>
        <v>-0.37299056792332513</v>
      </c>
      <c r="H12" s="2" t="s">
        <v>69</v>
      </c>
    </row>
    <row r="13" spans="1:8" x14ac:dyDescent="0.35">
      <c r="A13" s="4" t="s">
        <v>265</v>
      </c>
      <c r="B13" s="2" t="s">
        <v>266</v>
      </c>
      <c r="C13" s="18">
        <f>Table_Table039__Page_95[[#This Row],[FY 2022]]/1349292</f>
        <v>5.1652273933292421E-2</v>
      </c>
      <c r="D13" s="18">
        <f>(Table_Table039__Page_95[[#This Row],[FY 2022]]-Table_Table039__Page_95[[#This Row],[FY 2021]])/E13</f>
        <v>0.32246679316888044</v>
      </c>
      <c r="E13" s="2" t="s">
        <v>267</v>
      </c>
      <c r="F13" s="18">
        <f>Table_Table039__Page_95[[#This Row],[FY 2021]]/870464</f>
        <v>6.0542423351224173E-2</v>
      </c>
      <c r="G13" s="18">
        <f>(Table_Table039__Page_95[[#This Row],[FY 2021]]-Table_Table039__Page_95[[#This Row],[FY 2020]])/H13</f>
        <v>0.63077113504146554</v>
      </c>
      <c r="H13" s="2" t="s">
        <v>268</v>
      </c>
    </row>
    <row r="14" spans="1:8" x14ac:dyDescent="0.35">
      <c r="A14" s="4" t="s">
        <v>269</v>
      </c>
      <c r="B14" s="2" t="s">
        <v>270</v>
      </c>
      <c r="C14" s="18">
        <f>Table_Table039__Page_95[[#This Row],[FY 2022]]/1349292</f>
        <v>0.11696059859541152</v>
      </c>
      <c r="D14" s="18">
        <f>(Table_Table039__Page_95[[#This Row],[FY 2022]]-Table_Table039__Page_95[[#This Row],[FY 2021]])/E14</f>
        <v>1.1448530810840196</v>
      </c>
      <c r="E14" s="2" t="s">
        <v>271</v>
      </c>
      <c r="F14" s="18">
        <f>Table_Table039__Page_95[[#This Row],[FY 2021]]/870464</f>
        <v>8.452733254907728E-2</v>
      </c>
      <c r="G14" s="18">
        <f>(Table_Table039__Page_95[[#This Row],[FY 2021]]-Table_Table039__Page_95[[#This Row],[FY 2020]])/H14</f>
        <v>0.47655074150629129</v>
      </c>
      <c r="H14" s="2" t="s">
        <v>272</v>
      </c>
    </row>
    <row r="15" spans="1:8" x14ac:dyDescent="0.35">
      <c r="A15" s="4" t="s">
        <v>273</v>
      </c>
      <c r="B15" s="2" t="s">
        <v>274</v>
      </c>
      <c r="C15" s="18">
        <f>Table_Table039__Page_95[[#This Row],[FY 2022]]/1349292</f>
        <v>0.31026864459286796</v>
      </c>
      <c r="D15" s="18">
        <f>(Table_Table039__Page_95[[#This Row],[FY 2022]]-Table_Table039__Page_95[[#This Row],[FY 2021]])/E15</f>
        <v>0.67903150768440979</v>
      </c>
      <c r="E15" s="2" t="s">
        <v>275</v>
      </c>
      <c r="F15" s="18">
        <f>Table_Table039__Page_95[[#This Row],[FY 2021]]/870464</f>
        <v>0.2864403352694655</v>
      </c>
      <c r="G15" s="18">
        <f>(Table_Table039__Page_95[[#This Row],[FY 2021]]-Table_Table039__Page_95[[#This Row],[FY 2020]])/H15</f>
        <v>1.0374250273742012</v>
      </c>
      <c r="H15" s="2" t="s">
        <v>276</v>
      </c>
    </row>
    <row r="16" spans="1:8" x14ac:dyDescent="0.35">
      <c r="A16" s="4" t="s">
        <v>277</v>
      </c>
      <c r="B16" s="2" t="s">
        <v>278</v>
      </c>
      <c r="C16" s="18">
        <f>Table_Table039__Page_95[[#This Row],[FY 2022]]/1349292</f>
        <v>0.39453505986843468</v>
      </c>
      <c r="D16" s="18">
        <f>(Table_Table039__Page_95[[#This Row],[FY 2022]]-Table_Table039__Page_95[[#This Row],[FY 2021]])/E16</f>
        <v>1.921911191613151</v>
      </c>
      <c r="E16" s="2" t="s">
        <v>279</v>
      </c>
      <c r="F16" s="18">
        <f>Table_Table039__Page_95[[#This Row],[FY 2021]]/870464</f>
        <v>0.20930216528196458</v>
      </c>
      <c r="G16" s="18">
        <f>(Table_Table039__Page_95[[#This Row],[FY 2021]]-Table_Table039__Page_95[[#This Row],[FY 2020]])/H16</f>
        <v>6.2747963584091995</v>
      </c>
      <c r="H16" s="2" t="s">
        <v>280</v>
      </c>
    </row>
    <row r="17" spans="1:8" ht="15" thickBot="1" x14ac:dyDescent="0.4">
      <c r="A17" s="4" t="s">
        <v>281</v>
      </c>
      <c r="B17" s="10" t="s">
        <v>282</v>
      </c>
      <c r="C17" s="19">
        <f>Table_Table039__Page_95[[#This Row],[FY 2022]]/1349292</f>
        <v>0.42799705326941834</v>
      </c>
      <c r="D17" s="19">
        <f>(Table_Table039__Page_95[[#This Row],[FY 2022]]-Table_Table039__Page_95[[#This Row],[FY 2021]])/E17</f>
        <v>0.50487167393270083</v>
      </c>
      <c r="E17" s="10" t="s">
        <v>283</v>
      </c>
      <c r="F17" s="19">
        <f>Table_Table039__Page_95[[#This Row],[FY 2021]]/870464</f>
        <v>0.4408556815675318</v>
      </c>
      <c r="G17" s="19">
        <f>(Table_Table039__Page_95[[#This Row],[FY 2021]]-Table_Table039__Page_95[[#This Row],[FY 2020]])/H17</f>
        <v>2.1654623443042151</v>
      </c>
      <c r="H17" s="10" t="s">
        <v>284</v>
      </c>
    </row>
    <row r="18" spans="1:8" ht="15" thickBot="1" x14ac:dyDescent="0.4">
      <c r="A18" s="5" t="s">
        <v>285</v>
      </c>
      <c r="B18" s="16" t="s">
        <v>286</v>
      </c>
      <c r="C18" s="21">
        <f>Table_Table039__Page_95[[#This Row],[FY 2022]]/1349292</f>
        <v>1.6418536536198243</v>
      </c>
      <c r="D18" s="21">
        <f>(Table_Table039__Page_95[[#This Row],[FY 2022]]-Table_Table039__Page_95[[#This Row],[FY 2021]])/E18</f>
        <v>0.7664342879651328</v>
      </c>
      <c r="E18" s="16" t="s">
        <v>287</v>
      </c>
      <c r="F18" s="21">
        <f>Table_Table039__Page_95[[#This Row],[FY 2021]]/870464</f>
        <v>1.4407614789353724</v>
      </c>
      <c r="G18" s="21">
        <f>(Table_Table039__Page_95[[#This Row],[FY 2021]]-Table_Table039__Page_95[[#This Row],[FY 2020]])/H18</f>
        <v>1.0315801580384827</v>
      </c>
      <c r="H18" s="16" t="s">
        <v>288</v>
      </c>
    </row>
    <row r="19" spans="1:8" ht="15" thickBot="1" x14ac:dyDescent="0.4">
      <c r="A19" s="5" t="s">
        <v>289</v>
      </c>
      <c r="B19" s="16" t="s">
        <v>290</v>
      </c>
      <c r="C19" s="21">
        <f>Table_Table039__Page_95[[#This Row],[FY 2022]]/1349292</f>
        <v>-0.64185365361982427</v>
      </c>
      <c r="D19" s="21">
        <f>(Table_Table039__Page_95[[#This Row],[FY 2022]]-Table_Table039__Page_95[[#This Row],[FY 2021]])/E19</f>
        <v>1.2572908277229993</v>
      </c>
      <c r="E19" s="16" t="s">
        <v>291</v>
      </c>
      <c r="F19" s="21">
        <f>Table_Table039__Page_95[[#This Row],[FY 2021]]/870464</f>
        <v>-0.44076147893537237</v>
      </c>
      <c r="G19" s="21">
        <f>(Table_Table039__Page_95[[#This Row],[FY 2021]]-Table_Table039__Page_95[[#This Row],[FY 2020]])/H19</f>
        <v>2.5593932646813249</v>
      </c>
      <c r="H19" s="16" t="s">
        <v>292</v>
      </c>
    </row>
    <row r="20" spans="1:8" ht="15" thickBot="1" x14ac:dyDescent="0.4">
      <c r="A20" s="4" t="s">
        <v>293</v>
      </c>
      <c r="B20" s="12" t="s">
        <v>294</v>
      </c>
      <c r="C20" s="22">
        <f>Table_Table039__Page_95[[#This Row],[FY 2022]]/1349292</f>
        <v>0.10466007357932901</v>
      </c>
      <c r="D20" s="22">
        <f>(Table_Table039__Page_95[[#This Row],[FY 2022]]-Table_Table039__Page_95[[#This Row],[FY 2021]])/E20</f>
        <v>-3.3653250255431049</v>
      </c>
      <c r="E20" s="12" t="s">
        <v>295</v>
      </c>
      <c r="F20" s="22">
        <f>Table_Table039__Page_95[[#This Row],[FY 2021]]/870464</f>
        <v>-6.8587557900154403E-2</v>
      </c>
      <c r="G20" s="22">
        <f>(Table_Table039__Page_95[[#This Row],[FY 2021]]-Table_Table039__Page_95[[#This Row],[FY 2020]])/H20</f>
        <v>12.470893501805055</v>
      </c>
      <c r="H20" s="12" t="s">
        <v>296</v>
      </c>
    </row>
    <row r="21" spans="1:8" ht="15" thickBot="1" x14ac:dyDescent="0.4">
      <c r="A21" s="5" t="s">
        <v>297</v>
      </c>
      <c r="B21" s="16" t="s">
        <v>298</v>
      </c>
      <c r="C21" s="21">
        <f>Table_Table039__Page_95[[#This Row],[FY 2022]]/1349292</f>
        <v>-0.53719358004049533</v>
      </c>
      <c r="D21" s="21">
        <f>(Table_Table039__Page_95[[#This Row],[FY 2022]]-Table_Table039__Page_95[[#This Row],[FY 2021]])/E21</f>
        <v>0.63482193202065995</v>
      </c>
      <c r="E21" s="16" t="s">
        <v>299</v>
      </c>
      <c r="F21" s="21">
        <f>Table_Table039__Page_95[[#This Row],[FY 2021]]/870464</f>
        <v>-0.50934903683552679</v>
      </c>
      <c r="G21" s="21">
        <f>(Table_Table039__Page_95[[#This Row],[FY 2021]]-Table_Table039__Page_95[[#This Row],[FY 2020]])/H21</f>
        <v>2.9508296056031793</v>
      </c>
      <c r="H21" s="16" t="s">
        <v>300</v>
      </c>
    </row>
    <row r="22" spans="1:8" x14ac:dyDescent="0.35">
      <c r="A22" s="4" t="s">
        <v>301</v>
      </c>
      <c r="B22" s="2" t="s">
        <v>302</v>
      </c>
      <c r="C22" s="18">
        <f>Table_Table039__Page_95[[#This Row],[FY 2022]]/1349292</f>
        <v>-1.2906027753814593E-2</v>
      </c>
      <c r="D22" s="18">
        <f>(Table_Table039__Page_95[[#This Row],[FY 2022]]-Table_Table039__Page_95[[#This Row],[FY 2021]])/E22</f>
        <v>6.4323516858728125</v>
      </c>
      <c r="E22" s="2" t="s">
        <v>303</v>
      </c>
      <c r="F22" s="18">
        <f>Table_Table039__Page_95[[#This Row],[FY 2021]]/870464</f>
        <v>-2.6916678920667599E-3</v>
      </c>
      <c r="G22" s="18">
        <f>(Table_Table039__Page_95[[#This Row],[FY 2021]]-Table_Table039__Page_95[[#This Row],[FY 2020]])/H22</f>
        <v>-7.2313829787234045</v>
      </c>
      <c r="H22" s="2" t="s">
        <v>304</v>
      </c>
    </row>
    <row r="23" spans="1:8" ht="15" thickBot="1" x14ac:dyDescent="0.4">
      <c r="A23" s="5" t="s">
        <v>61</v>
      </c>
      <c r="B23" s="17" t="s">
        <v>62</v>
      </c>
      <c r="C23" s="25">
        <f>Table_Table039__Page_95[[#This Row],[FY 2022]]/1349292</f>
        <v>-0.52428755228668067</v>
      </c>
      <c r="D23" s="25">
        <f>(Table_Table039__Page_95[[#This Row],[FY 2022]]-Table_Table039__Page_95[[#This Row],[FY 2021]])/E23</f>
        <v>0.60402197597879492</v>
      </c>
      <c r="E23" s="17" t="s">
        <v>63</v>
      </c>
      <c r="F23" s="25">
        <f>Table_Table039__Page_95[[#This Row],[FY 2021]]/870464</f>
        <v>-0.50665736894346003</v>
      </c>
      <c r="G23" s="25">
        <f>(Table_Table039__Page_95[[#This Row],[FY 2021]]-Table_Table039__Page_95[[#This Row],[FY 2020]])/H23</f>
        <v>2.9168280076022666</v>
      </c>
      <c r="H23" s="17" t="s">
        <v>64</v>
      </c>
    </row>
    <row r="24" spans="1:8" ht="15" thickBot="1" x14ac:dyDescent="0.4">
      <c r="A24" s="4" t="s">
        <v>305</v>
      </c>
      <c r="B24" s="12" t="s">
        <v>40</v>
      </c>
      <c r="C24" s="22"/>
      <c r="D24" s="22"/>
      <c r="E24" s="12" t="s">
        <v>40</v>
      </c>
      <c r="F24" s="22"/>
      <c r="G24" s="22"/>
      <c r="H24" s="12" t="s">
        <v>306</v>
      </c>
    </row>
    <row r="25" spans="1:8" ht="15" thickBot="1" x14ac:dyDescent="0.4">
      <c r="A25" s="5" t="s">
        <v>307</v>
      </c>
      <c r="B25" s="16" t="s">
        <v>62</v>
      </c>
      <c r="C25" s="21">
        <f>Table_Table039__Page_95[[#This Row],[FY 2022]]/1349292</f>
        <v>-0.52428755228668067</v>
      </c>
      <c r="D25" s="21">
        <f>(Table_Table039__Page_95[[#This Row],[FY 2022]]-Table_Table039__Page_95[[#This Row],[FY 2021]])/E25</f>
        <v>0.60402197597879492</v>
      </c>
      <c r="E25" s="16" t="s">
        <v>63</v>
      </c>
      <c r="F25" s="21">
        <f>Table_Table039__Page_95[[#This Row],[FY 2021]]/870464</f>
        <v>-0.50665736894346003</v>
      </c>
      <c r="G25" s="21">
        <f>(Table_Table039__Page_95[[#This Row],[FY 2021]]-Table_Table039__Page_95[[#This Row],[FY 2020]])/H25</f>
        <v>2.5056954126690143</v>
      </c>
      <c r="H25" s="16" t="s">
        <v>308</v>
      </c>
    </row>
    <row r="26" spans="1:8" x14ac:dyDescent="0.35">
      <c r="A26" s="4" t="s">
        <v>309</v>
      </c>
      <c r="B26" s="2"/>
      <c r="E26" s="2"/>
      <c r="H26" s="2"/>
    </row>
    <row r="27" spans="1:8" x14ac:dyDescent="0.35">
      <c r="A27" s="4" t="s">
        <v>310</v>
      </c>
      <c r="B27" s="2" t="s">
        <v>311</v>
      </c>
      <c r="C27" s="18">
        <f>Table_Table039__Page_95[[#This Row],[FY 2022]]/1349292</f>
        <v>-4.3726635894973066E-3</v>
      </c>
      <c r="D27" s="18">
        <f>(Table_Table039__Page_95[[#This Row],[FY 2022]]-Table_Table039__Page_95[[#This Row],[FY 2021]])/E27</f>
        <v>-1.8373545273914278</v>
      </c>
      <c r="E27" s="2" t="s">
        <v>312</v>
      </c>
      <c r="F27" s="18">
        <f>Table_Table039__Page_95[[#This Row],[FY 2021]]/870464</f>
        <v>8.094533490184545E-3</v>
      </c>
      <c r="G27" s="18">
        <f>(Table_Table039__Page_95[[#This Row],[FY 2021]]-Table_Table039__Page_95[[#This Row],[FY 2020]])/H27</f>
        <v>-24.331125827814571</v>
      </c>
      <c r="H27" s="2" t="s">
        <v>313</v>
      </c>
    </row>
    <row r="28" spans="1:8" ht="15" thickBot="1" x14ac:dyDescent="0.4">
      <c r="A28" s="4" t="s">
        <v>314</v>
      </c>
      <c r="B28" s="10" t="s">
        <v>315</v>
      </c>
      <c r="C28" s="19">
        <f>Table_Table039__Page_95[[#This Row],[FY 2022]]/1349292</f>
        <v>-5.9453402228724396E-3</v>
      </c>
      <c r="D28" s="19">
        <f>(Table_Table039__Page_95[[#This Row],[FY 2022]]-Table_Table039__Page_95[[#This Row],[FY 2021]])/E28</f>
        <v>-277.62068965517244</v>
      </c>
      <c r="E28" s="10" t="s">
        <v>316</v>
      </c>
      <c r="F28" s="19">
        <f>Table_Table039__Page_95[[#This Row],[FY 2021]]/870464</f>
        <v>3.3315565031982942E-5</v>
      </c>
      <c r="G28" s="19"/>
      <c r="H28" s="10" t="s">
        <v>40</v>
      </c>
    </row>
    <row r="29" spans="1:8" x14ac:dyDescent="0.35">
      <c r="A29" s="5" t="s">
        <v>317</v>
      </c>
      <c r="B29" s="6" t="s">
        <v>318</v>
      </c>
      <c r="C29" s="26">
        <f>Table_Table039__Page_95[[#This Row],[FY 2022]]/1349292</f>
        <v>-1.0318003812369747E-2</v>
      </c>
      <c r="D29" s="26">
        <f>(Table_Table039__Page_95[[#This Row],[FY 2022]]-Table_Table039__Page_95[[#This Row],[FY 2021]])/E29</f>
        <v>-2.9677738515901062</v>
      </c>
      <c r="E29" s="6" t="s">
        <v>319</v>
      </c>
      <c r="F29" s="26">
        <f>Table_Table039__Page_95[[#This Row],[FY 2021]]/870464</f>
        <v>8.1278490552165288E-3</v>
      </c>
      <c r="G29" s="26">
        <f>(Table_Table039__Page_95[[#This Row],[FY 2021]]-Table_Table039__Page_95[[#This Row],[FY 2020]])/H29</f>
        <v>-24.427152317880793</v>
      </c>
      <c r="H29" s="6" t="s">
        <v>313</v>
      </c>
    </row>
    <row r="30" spans="1:8" ht="15" thickBot="1" x14ac:dyDescent="0.4">
      <c r="A30" s="5" t="s">
        <v>320</v>
      </c>
      <c r="B30" s="8" t="s">
        <v>321</v>
      </c>
      <c r="C30" s="20">
        <f>Table_Table039__Page_95[[#This Row],[FY 2022]]/1349292</f>
        <v>-0.53460555609905047</v>
      </c>
      <c r="D30" s="20">
        <f>(Table_Table039__Page_95[[#This Row],[FY 2022]]-Table_Table039__Page_95[[#This Row],[FY 2021]])/E30</f>
        <v>0.66225527247253158</v>
      </c>
      <c r="E30" s="8" t="s">
        <v>322</v>
      </c>
      <c r="F30" s="20">
        <f>Table_Table039__Page_95[[#This Row],[FY 2021]]/870464</f>
        <v>-0.49852951988824351</v>
      </c>
      <c r="G30" s="20">
        <f>(Table_Table039__Page_95[[#This Row],[FY 2021]]-Table_Table039__Page_95[[#This Row],[FY 2020]])/H30</f>
        <v>2.8436846767050485</v>
      </c>
      <c r="H30" s="8" t="s">
        <v>323</v>
      </c>
    </row>
    <row r="31" spans="1:8" ht="15" thickTop="1" x14ac:dyDescent="0.35">
      <c r="A31" s="4" t="s">
        <v>324</v>
      </c>
      <c r="B31" s="2"/>
      <c r="E31" s="2"/>
      <c r="H31" s="2"/>
    </row>
    <row r="32" spans="1:8" x14ac:dyDescent="0.35">
      <c r="A32" s="4" t="s">
        <v>325</v>
      </c>
      <c r="B32" s="2"/>
      <c r="E32" s="2"/>
      <c r="H32" s="2"/>
    </row>
    <row r="33" spans="1:8" x14ac:dyDescent="0.35">
      <c r="A33" s="4" t="s">
        <v>326</v>
      </c>
      <c r="B33" s="2" t="s">
        <v>327</v>
      </c>
      <c r="E33" s="2" t="s">
        <v>328</v>
      </c>
      <c r="H33" s="2" t="s">
        <v>329</v>
      </c>
    </row>
    <row r="34" spans="1:8" x14ac:dyDescent="0.35">
      <c r="A34" s="4" t="s">
        <v>330</v>
      </c>
      <c r="B34" s="2" t="s">
        <v>327</v>
      </c>
      <c r="E34" s="2" t="s">
        <v>331</v>
      </c>
      <c r="H34" s="2" t="s">
        <v>329</v>
      </c>
    </row>
    <row r="35" spans="1:8" x14ac:dyDescent="0.35">
      <c r="A35" s="4" t="s">
        <v>332</v>
      </c>
      <c r="B35" s="2"/>
      <c r="E35" s="2"/>
      <c r="H35" s="2"/>
    </row>
    <row r="36" spans="1:8" x14ac:dyDescent="0.35">
      <c r="A36" s="4" t="s">
        <v>326</v>
      </c>
      <c r="B36" s="2" t="s">
        <v>333</v>
      </c>
      <c r="E36" s="2" t="s">
        <v>334</v>
      </c>
      <c r="H36" s="2" t="s">
        <v>335</v>
      </c>
    </row>
    <row r="37" spans="1:8" x14ac:dyDescent="0.35">
      <c r="A37" s="4" t="s">
        <v>330</v>
      </c>
      <c r="B37" s="2" t="s">
        <v>333</v>
      </c>
      <c r="E37" s="2" t="s">
        <v>336</v>
      </c>
      <c r="H37" s="2" t="s">
        <v>335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6DA2-CD8D-4951-A126-E0842C195C6D}">
  <dimension ref="A1:D57"/>
  <sheetViews>
    <sheetView tabSelected="1" workbookViewId="0">
      <selection activeCell="H21" sqref="H21"/>
    </sheetView>
  </sheetViews>
  <sheetFormatPr defaultRowHeight="14.5" x14ac:dyDescent="0.35"/>
  <cols>
    <col min="1" max="1" width="71.7265625" bestFit="1" customWidth="1"/>
    <col min="2" max="2" width="11" bestFit="1" customWidth="1"/>
    <col min="3" max="4" width="10.54296875" bestFit="1" customWidth="1"/>
  </cols>
  <sheetData>
    <row r="1" spans="1:4" x14ac:dyDescent="0.35">
      <c r="A1" t="s">
        <v>344</v>
      </c>
      <c r="B1" t="s">
        <v>337</v>
      </c>
      <c r="C1" t="s">
        <v>338</v>
      </c>
      <c r="D1" t="s">
        <v>343</v>
      </c>
    </row>
    <row r="2" spans="1:4" x14ac:dyDescent="0.35">
      <c r="A2" s="5" t="s">
        <v>60</v>
      </c>
      <c r="B2" s="4"/>
      <c r="C2" s="4"/>
      <c r="D2" s="4"/>
    </row>
    <row r="3" spans="1:4" x14ac:dyDescent="0.35">
      <c r="A3" s="4" t="s">
        <v>61</v>
      </c>
      <c r="B3" s="2" t="s">
        <v>62</v>
      </c>
      <c r="C3" s="2" t="s">
        <v>63</v>
      </c>
      <c r="D3" s="2" t="s">
        <v>64</v>
      </c>
    </row>
    <row r="4" spans="1:4" x14ac:dyDescent="0.35">
      <c r="A4" s="4" t="s">
        <v>65</v>
      </c>
      <c r="B4" s="2"/>
      <c r="C4" s="2"/>
      <c r="D4" s="2"/>
    </row>
    <row r="5" spans="1:4" x14ac:dyDescent="0.35">
      <c r="A5" s="4" t="s">
        <v>66</v>
      </c>
      <c r="B5" s="2" t="s">
        <v>67</v>
      </c>
      <c r="C5" s="2" t="s">
        <v>68</v>
      </c>
      <c r="D5" s="2" t="s">
        <v>69</v>
      </c>
    </row>
    <row r="6" spans="1:4" x14ac:dyDescent="0.35">
      <c r="A6" s="4" t="s">
        <v>70</v>
      </c>
      <c r="B6" s="2" t="s">
        <v>71</v>
      </c>
      <c r="C6" s="2" t="s">
        <v>72</v>
      </c>
      <c r="D6" s="2" t="s">
        <v>73</v>
      </c>
    </row>
    <row r="7" spans="1:4" x14ac:dyDescent="0.35">
      <c r="A7" s="4" t="s">
        <v>74</v>
      </c>
      <c r="B7" s="2" t="s">
        <v>75</v>
      </c>
      <c r="C7" s="2" t="s">
        <v>76</v>
      </c>
      <c r="D7" s="2" t="s">
        <v>77</v>
      </c>
    </row>
    <row r="8" spans="1:4" x14ac:dyDescent="0.35">
      <c r="A8" s="4" t="s">
        <v>78</v>
      </c>
      <c r="B8" s="2" t="s">
        <v>79</v>
      </c>
      <c r="C8" s="2" t="s">
        <v>80</v>
      </c>
      <c r="D8" s="2" t="s">
        <v>81</v>
      </c>
    </row>
    <row r="9" spans="1:4" x14ac:dyDescent="0.35">
      <c r="A9" s="4" t="s">
        <v>82</v>
      </c>
      <c r="B9" s="2" t="s">
        <v>83</v>
      </c>
      <c r="C9" s="2" t="s">
        <v>84</v>
      </c>
      <c r="D9" s="2" t="s">
        <v>40</v>
      </c>
    </row>
    <row r="10" spans="1:4" x14ac:dyDescent="0.35">
      <c r="A10" s="4" t="s">
        <v>85</v>
      </c>
      <c r="B10" s="2" t="s">
        <v>86</v>
      </c>
      <c r="C10" s="2" t="s">
        <v>87</v>
      </c>
      <c r="D10" s="2" t="s">
        <v>88</v>
      </c>
    </row>
    <row r="11" spans="1:4" x14ac:dyDescent="0.35">
      <c r="A11" s="4" t="s">
        <v>89</v>
      </c>
      <c r="B11" s="2" t="s">
        <v>90</v>
      </c>
      <c r="C11" s="2" t="s">
        <v>40</v>
      </c>
      <c r="D11" s="2" t="s">
        <v>40</v>
      </c>
    </row>
    <row r="12" spans="1:4" x14ac:dyDescent="0.35">
      <c r="A12" s="4" t="s">
        <v>91</v>
      </c>
      <c r="B12" s="2" t="s">
        <v>92</v>
      </c>
      <c r="C12" s="2" t="s">
        <v>40</v>
      </c>
      <c r="D12" s="2" t="s">
        <v>40</v>
      </c>
    </row>
    <row r="13" spans="1:4" x14ac:dyDescent="0.35">
      <c r="A13" s="4" t="s">
        <v>93</v>
      </c>
      <c r="B13" s="2" t="s">
        <v>94</v>
      </c>
      <c r="C13" s="2" t="s">
        <v>95</v>
      </c>
      <c r="D13" s="2" t="s">
        <v>96</v>
      </c>
    </row>
    <row r="14" spans="1:4" x14ac:dyDescent="0.35">
      <c r="A14" s="4" t="s">
        <v>97</v>
      </c>
      <c r="B14" s="2" t="s">
        <v>98</v>
      </c>
      <c r="C14" s="2" t="s">
        <v>99</v>
      </c>
      <c r="D14" s="2" t="s">
        <v>100</v>
      </c>
    </row>
    <row r="15" spans="1:4" x14ac:dyDescent="0.35">
      <c r="A15" s="4" t="s">
        <v>101</v>
      </c>
      <c r="B15" s="2" t="s">
        <v>102</v>
      </c>
      <c r="C15" s="2" t="s">
        <v>103</v>
      </c>
      <c r="D15" s="2" t="s">
        <v>40</v>
      </c>
    </row>
    <row r="16" spans="1:4" x14ac:dyDescent="0.35">
      <c r="A16" s="4" t="s">
        <v>104</v>
      </c>
      <c r="B16" s="2" t="s">
        <v>105</v>
      </c>
      <c r="C16" s="2" t="s">
        <v>106</v>
      </c>
      <c r="D16" s="2" t="s">
        <v>107</v>
      </c>
    </row>
    <row r="17" spans="1:4" x14ac:dyDescent="0.35">
      <c r="A17" s="4" t="s">
        <v>108</v>
      </c>
      <c r="B17" s="2"/>
      <c r="C17" s="2"/>
      <c r="D17" s="2"/>
    </row>
    <row r="18" spans="1:4" x14ac:dyDescent="0.35">
      <c r="A18" s="4" t="s">
        <v>109</v>
      </c>
      <c r="B18" s="2" t="s">
        <v>110</v>
      </c>
      <c r="C18" s="2" t="s">
        <v>111</v>
      </c>
      <c r="D18" s="2" t="s">
        <v>112</v>
      </c>
    </row>
    <row r="19" spans="1:4" x14ac:dyDescent="0.35">
      <c r="A19" s="4" t="s">
        <v>113</v>
      </c>
      <c r="B19" s="2" t="s">
        <v>114</v>
      </c>
      <c r="C19" s="2" t="s">
        <v>115</v>
      </c>
      <c r="D19" s="2" t="s">
        <v>116</v>
      </c>
    </row>
    <row r="20" spans="1:4" x14ac:dyDescent="0.35">
      <c r="A20" s="4" t="s">
        <v>15</v>
      </c>
      <c r="B20" s="2" t="s">
        <v>117</v>
      </c>
      <c r="C20" s="2" t="s">
        <v>118</v>
      </c>
      <c r="D20" s="2" t="s">
        <v>119</v>
      </c>
    </row>
    <row r="21" spans="1:4" x14ac:dyDescent="0.35">
      <c r="A21" s="4" t="s">
        <v>25</v>
      </c>
      <c r="B21" s="2" t="s">
        <v>120</v>
      </c>
      <c r="C21" s="2" t="s">
        <v>121</v>
      </c>
      <c r="D21" s="2" t="s">
        <v>122</v>
      </c>
    </row>
    <row r="22" spans="1:4" x14ac:dyDescent="0.35">
      <c r="A22" s="4" t="s">
        <v>31</v>
      </c>
      <c r="B22" s="2" t="s">
        <v>123</v>
      </c>
      <c r="C22" s="2" t="s">
        <v>124</v>
      </c>
      <c r="D22" s="2" t="s">
        <v>125</v>
      </c>
    </row>
    <row r="23" spans="1:4" x14ac:dyDescent="0.35">
      <c r="A23" s="4" t="s">
        <v>33</v>
      </c>
      <c r="B23" s="2" t="s">
        <v>126</v>
      </c>
      <c r="C23" s="2" t="s">
        <v>127</v>
      </c>
      <c r="D23" s="2" t="s">
        <v>128</v>
      </c>
    </row>
    <row r="24" spans="1:4" x14ac:dyDescent="0.35">
      <c r="A24" s="4" t="s">
        <v>35</v>
      </c>
      <c r="B24" s="2" t="s">
        <v>129</v>
      </c>
      <c r="C24" s="2" t="s">
        <v>130</v>
      </c>
      <c r="D24" s="2" t="s">
        <v>131</v>
      </c>
    </row>
    <row r="25" spans="1:4" ht="15" thickBot="1" x14ac:dyDescent="0.4">
      <c r="A25" s="4" t="s">
        <v>37</v>
      </c>
      <c r="B25" s="10" t="s">
        <v>132</v>
      </c>
      <c r="C25" s="10" t="s">
        <v>133</v>
      </c>
      <c r="D25" s="10" t="s">
        <v>134</v>
      </c>
    </row>
    <row r="26" spans="1:4" ht="15" thickBot="1" x14ac:dyDescent="0.4">
      <c r="A26" s="5" t="s">
        <v>135</v>
      </c>
      <c r="B26" s="12" t="s">
        <v>136</v>
      </c>
      <c r="C26" s="12" t="s">
        <v>137</v>
      </c>
      <c r="D26" s="12" t="s">
        <v>138</v>
      </c>
    </row>
    <row r="27" spans="1:4" x14ac:dyDescent="0.35">
      <c r="A27" s="5" t="s">
        <v>139</v>
      </c>
      <c r="B27" s="2"/>
      <c r="C27" s="2"/>
      <c r="D27" s="2"/>
    </row>
    <row r="28" spans="1:4" x14ac:dyDescent="0.35">
      <c r="A28" s="4" t="s">
        <v>140</v>
      </c>
      <c r="B28" s="2" t="s">
        <v>141</v>
      </c>
      <c r="C28" s="2" t="s">
        <v>142</v>
      </c>
      <c r="D28" s="2" t="s">
        <v>143</v>
      </c>
    </row>
    <row r="29" spans="1:4" x14ac:dyDescent="0.35">
      <c r="A29" s="4" t="s">
        <v>144</v>
      </c>
      <c r="B29" s="2" t="s">
        <v>145</v>
      </c>
      <c r="C29" s="2" t="s">
        <v>146</v>
      </c>
      <c r="D29" s="2" t="s">
        <v>147</v>
      </c>
    </row>
    <row r="30" spans="1:4" x14ac:dyDescent="0.35">
      <c r="A30" s="4" t="s">
        <v>148</v>
      </c>
      <c r="B30" s="2" t="s">
        <v>149</v>
      </c>
      <c r="C30" s="2" t="s">
        <v>150</v>
      </c>
      <c r="D30" s="2" t="s">
        <v>151</v>
      </c>
    </row>
    <row r="31" spans="1:4" x14ac:dyDescent="0.35">
      <c r="A31" s="4" t="s">
        <v>152</v>
      </c>
      <c r="B31" s="2" t="s">
        <v>153</v>
      </c>
      <c r="C31" s="2" t="s">
        <v>154</v>
      </c>
      <c r="D31" s="2" t="s">
        <v>40</v>
      </c>
    </row>
    <row r="32" spans="1:4" x14ac:dyDescent="0.35">
      <c r="A32" s="4" t="s">
        <v>155</v>
      </c>
      <c r="B32" s="2" t="s">
        <v>156</v>
      </c>
      <c r="C32" s="2" t="s">
        <v>40</v>
      </c>
      <c r="D32" s="2" t="s">
        <v>40</v>
      </c>
    </row>
    <row r="33" spans="1:4" x14ac:dyDescent="0.35">
      <c r="A33" s="4" t="s">
        <v>157</v>
      </c>
      <c r="B33" s="2" t="s">
        <v>158</v>
      </c>
      <c r="C33" s="2" t="s">
        <v>159</v>
      </c>
      <c r="D33" s="2" t="s">
        <v>160</v>
      </c>
    </row>
    <row r="34" spans="1:4" x14ac:dyDescent="0.35">
      <c r="A34" s="4" t="s">
        <v>161</v>
      </c>
      <c r="B34" s="2" t="s">
        <v>162</v>
      </c>
      <c r="C34" s="2" t="s">
        <v>40</v>
      </c>
      <c r="D34" s="2" t="s">
        <v>40</v>
      </c>
    </row>
    <row r="35" spans="1:4" x14ac:dyDescent="0.35">
      <c r="A35" s="4" t="s">
        <v>163</v>
      </c>
      <c r="B35" s="2" t="s">
        <v>164</v>
      </c>
      <c r="C35" s="2" t="s">
        <v>40</v>
      </c>
      <c r="D35" s="2" t="s">
        <v>40</v>
      </c>
    </row>
    <row r="36" spans="1:4" x14ac:dyDescent="0.35">
      <c r="A36" s="4" t="s">
        <v>165</v>
      </c>
      <c r="B36" s="2" t="s">
        <v>166</v>
      </c>
      <c r="C36" s="2" t="s">
        <v>167</v>
      </c>
      <c r="D36" s="2" t="s">
        <v>40</v>
      </c>
    </row>
    <row r="37" spans="1:4" ht="15" thickBot="1" x14ac:dyDescent="0.4">
      <c r="A37" s="4" t="s">
        <v>168</v>
      </c>
      <c r="B37" s="10" t="s">
        <v>169</v>
      </c>
      <c r="C37" s="10" t="s">
        <v>170</v>
      </c>
      <c r="D37" s="10" t="s">
        <v>40</v>
      </c>
    </row>
    <row r="38" spans="1:4" ht="15" thickBot="1" x14ac:dyDescent="0.4">
      <c r="A38" s="5" t="s">
        <v>171</v>
      </c>
      <c r="B38" s="12" t="s">
        <v>172</v>
      </c>
      <c r="C38" s="12" t="s">
        <v>173</v>
      </c>
      <c r="D38" s="12" t="s">
        <v>174</v>
      </c>
    </row>
    <row r="39" spans="1:4" x14ac:dyDescent="0.35">
      <c r="A39" s="5" t="s">
        <v>175</v>
      </c>
      <c r="B39" s="2"/>
      <c r="C39" s="2"/>
      <c r="D39" s="2"/>
    </row>
    <row r="40" spans="1:4" x14ac:dyDescent="0.35">
      <c r="A40" s="4" t="s">
        <v>176</v>
      </c>
      <c r="B40" s="2" t="s">
        <v>177</v>
      </c>
      <c r="C40" s="2" t="s">
        <v>40</v>
      </c>
      <c r="D40" s="2" t="s">
        <v>178</v>
      </c>
    </row>
    <row r="41" spans="1:4" x14ac:dyDescent="0.35">
      <c r="A41" s="4" t="s">
        <v>179</v>
      </c>
      <c r="B41" s="2" t="s">
        <v>180</v>
      </c>
      <c r="C41" s="2" t="s">
        <v>181</v>
      </c>
      <c r="D41" s="2" t="s">
        <v>182</v>
      </c>
    </row>
    <row r="42" spans="1:4" x14ac:dyDescent="0.35">
      <c r="A42" s="4" t="s">
        <v>183</v>
      </c>
      <c r="B42" s="2" t="s">
        <v>184</v>
      </c>
      <c r="C42" s="2" t="s">
        <v>185</v>
      </c>
      <c r="D42" s="2" t="s">
        <v>186</v>
      </c>
    </row>
    <row r="43" spans="1:4" x14ac:dyDescent="0.35">
      <c r="A43" s="4" t="s">
        <v>187</v>
      </c>
      <c r="B43" s="2" t="s">
        <v>188</v>
      </c>
      <c r="C43" s="2" t="s">
        <v>189</v>
      </c>
      <c r="D43" s="2" t="s">
        <v>190</v>
      </c>
    </row>
    <row r="44" spans="1:4" x14ac:dyDescent="0.35">
      <c r="A44" s="4" t="s">
        <v>191</v>
      </c>
      <c r="B44" s="2" t="s">
        <v>192</v>
      </c>
      <c r="C44" s="2" t="s">
        <v>193</v>
      </c>
      <c r="D44" s="2" t="s">
        <v>40</v>
      </c>
    </row>
    <row r="45" spans="1:4" x14ac:dyDescent="0.35">
      <c r="A45" s="4" t="s">
        <v>194</v>
      </c>
      <c r="B45" s="2" t="s">
        <v>195</v>
      </c>
      <c r="C45" s="2" t="s">
        <v>196</v>
      </c>
      <c r="D45" s="2" t="s">
        <v>40</v>
      </c>
    </row>
    <row r="46" spans="1:4" x14ac:dyDescent="0.35">
      <c r="A46" s="4" t="s">
        <v>197</v>
      </c>
      <c r="B46" s="2" t="s">
        <v>40</v>
      </c>
      <c r="C46" s="2" t="s">
        <v>198</v>
      </c>
      <c r="D46" s="2" t="s">
        <v>199</v>
      </c>
    </row>
    <row r="47" spans="1:4" x14ac:dyDescent="0.35">
      <c r="A47" s="4" t="s">
        <v>200</v>
      </c>
      <c r="B47" s="2" t="s">
        <v>40</v>
      </c>
      <c r="C47" s="2" t="s">
        <v>201</v>
      </c>
      <c r="D47" s="2" t="s">
        <v>202</v>
      </c>
    </row>
    <row r="48" spans="1:4" x14ac:dyDescent="0.35">
      <c r="A48" s="4" t="s">
        <v>203</v>
      </c>
      <c r="B48" s="2" t="s">
        <v>40</v>
      </c>
      <c r="C48" s="2" t="s">
        <v>204</v>
      </c>
      <c r="D48" s="2" t="s">
        <v>40</v>
      </c>
    </row>
    <row r="49" spans="1:4" x14ac:dyDescent="0.35">
      <c r="A49" s="4" t="s">
        <v>205</v>
      </c>
      <c r="B49" s="2" t="s">
        <v>206</v>
      </c>
      <c r="C49" s="2" t="s">
        <v>207</v>
      </c>
      <c r="D49" s="2" t="s">
        <v>208</v>
      </c>
    </row>
    <row r="50" spans="1:4" x14ac:dyDescent="0.35">
      <c r="A50" s="4" t="s">
        <v>209</v>
      </c>
      <c r="B50" s="2" t="s">
        <v>210</v>
      </c>
      <c r="C50" s="2" t="s">
        <v>211</v>
      </c>
      <c r="D50" s="2" t="s">
        <v>212</v>
      </c>
    </row>
    <row r="51" spans="1:4" ht="15" thickBot="1" x14ac:dyDescent="0.4">
      <c r="A51" s="4" t="s">
        <v>213</v>
      </c>
      <c r="B51" s="10" t="s">
        <v>214</v>
      </c>
      <c r="C51" s="10" t="s">
        <v>215</v>
      </c>
      <c r="D51" s="10" t="s">
        <v>40</v>
      </c>
    </row>
    <row r="52" spans="1:4" x14ac:dyDescent="0.35">
      <c r="A52" s="5" t="s">
        <v>216</v>
      </c>
      <c r="B52" s="2" t="s">
        <v>217</v>
      </c>
      <c r="C52" s="2" t="s">
        <v>218</v>
      </c>
      <c r="D52" s="2" t="s">
        <v>219</v>
      </c>
    </row>
    <row r="53" spans="1:4" ht="15" thickBot="1" x14ac:dyDescent="0.4">
      <c r="A53" s="4" t="s">
        <v>220</v>
      </c>
      <c r="B53" s="10" t="s">
        <v>221</v>
      </c>
      <c r="C53" s="10" t="s">
        <v>222</v>
      </c>
      <c r="D53" s="10" t="s">
        <v>40</v>
      </c>
    </row>
    <row r="54" spans="1:4" x14ac:dyDescent="0.35">
      <c r="A54" s="5" t="s">
        <v>223</v>
      </c>
      <c r="B54" s="6" t="s">
        <v>224</v>
      </c>
      <c r="C54" s="6" t="s">
        <v>225</v>
      </c>
      <c r="D54" s="6" t="s">
        <v>226</v>
      </c>
    </row>
    <row r="55" spans="1:4" ht="15" thickBot="1" x14ac:dyDescent="0.4">
      <c r="A55" s="4" t="s">
        <v>227</v>
      </c>
      <c r="B55" s="10" t="s">
        <v>228</v>
      </c>
      <c r="C55" s="10" t="s">
        <v>229</v>
      </c>
      <c r="D55" s="10" t="s">
        <v>230</v>
      </c>
    </row>
    <row r="56" spans="1:4" ht="15" thickBot="1" x14ac:dyDescent="0.4">
      <c r="A56" s="5" t="s">
        <v>231</v>
      </c>
      <c r="B56" s="14" t="s">
        <v>232</v>
      </c>
      <c r="C56" s="14" t="s">
        <v>228</v>
      </c>
      <c r="D56" s="14" t="s">
        <v>229</v>
      </c>
    </row>
    <row r="57" spans="1:4" ht="15" thickTop="1" x14ac:dyDescent="0.35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h r u /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h r u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7 v 1 Y q K G l B f Q E A A N I F A A A T A B w A R m 9 y b X V s Y X M v U 2 V j d G l v b j E u b S C i G A A o o B Q A A A A A A A A A A A A A A A A A A A A A A A A A A A D d k l 9 r w j A U x d + F f o c Q X y p I m W v V u d E H q c h 8 G J P p n q x I 1 l 6 1 m C Y l i T I R v / t S 2 + r G K u z f g y w P T T n 3 5 v C 7 n C s h U B F n a J T d j T u j Y l T k k g g I U R W P y Q u F K 7 u N z C F Z A O r Y N Y x c R E E Z F a T P i K 9 F A F o Z h n P r 0 C v N f k T B 8 j h T w J Q 0 s X f r P 0 s Q 0 l 8 F q y 3 1 H x n 0 R L Q B v w d y p X j i d / t P D 4 f P b M A 2 I B U X c t a P G G F B R K i 0 k n C O a 3 U 0 G c Q J h V h b k p T S x Q 3 L x t N a P c M 4 U r o 5 0 W 4 y C N 0 j P J 7 u J z 2 i y D R v r + K h 4 D F X e s J 7 I K G G S 4 c 6 d F t 5 J d f N w k I T 5 J U u p a O A U C K k q 8 Q a j g x V 7 C 0 J W 2 j P 8 T a B k + F Y E C b n X M Q e p + u Y p U V p l h D U d z v c l R K U / k V K d y E F r 2 p f R z u c v b w + o 9 t a H z D V c q z U + 1 3 B O f O g + U H f 1 4 x K x E p n K F 2 F T r E K z U t e h U 7 5 K n Q + r 8 I 3 U i t M 0 q g y v f G D r M r 0 r 0 V 1 0 l t n 9 P Z v o n W c I t q b C 4 5 W U 5 Z F 6 z h / E K 3 j / I d o 3 w B Q S w E C L Q A U A A I A C A C G u 7 9 W O L I Z 3 a Q A A A D 2 A A A A E g A A A A A A A A A A A A A A A A A A A A A A Q 2 9 u Z m l n L 1 B h Y 2 t h Z 2 U u e G 1 s U E s B A i 0 A F A A C A A g A h r u / V g / K 6 a u k A A A A 6 Q A A A B M A A A A A A A A A A A A A A A A A 8 A A A A F t D b 2 5 0 Z W 5 0 X 1 R 5 c G V z X S 5 4 b W x Q S w E C L Q A U A A I A C A C G u 7 9 W K i h p Q X 0 B A A D S B Q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I g A A A A A A A G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z N y U y M C h Q Y W d l J T I w O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Z 1 l E Q m d Z P S I g L z 4 8 R W 5 0 c n k g V H l w Z T 0 i R m l s b E x h c 3 R V c G R h d G V k I i B W Y W x 1 Z T 0 i Z D I w M j M t M D Y t M D F U M D E 6 N T E 6 M j E u N z A 2 O D Y x M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D M 3 X 1 9 Q Y W d l X z k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Q X N z Z X R z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y A o U G F n Z S A 5 M y k v Q X V 0 b 1 J l b W 9 2 Z W R D b 2 x 1 b W 5 z M S 5 7 Q X N z Z X R z L D B 9 J n F 1 b 3 Q 7 L C Z x d W 9 0 O 1 N l Y 3 R p b 2 4 x L 1 R h Y m x l M D M 3 I C h Q Y W d l I D k z K S 9 B d X R v U m V t b 3 Z l Z E N v b H V t b n M x L n t D b 2 x 1 b W 4 y L D F 9 J n F 1 b 3 Q 7 L C Z x d W 9 0 O 1 N l Y 3 R p b 2 4 x L 1 R h Y m x l M D M 3 I C h Q Y W d l I D k z K S 9 B d X R v U m V t b 3 Z l Z E N v b H V t b n M x L n t D b 2 x 1 b W 4 z L D J 9 J n F 1 b 3 Q 7 L C Z x d W 9 0 O 1 N l Y 3 R p b 2 4 x L 1 R h Y m x l M D M 3 I C h Q Y W d l I D k z K S 9 B d X R v U m V t b 3 Z l Z E N v b H V t b n M x L n t D b 2 x 1 b W 4 0 L D N 9 J n F 1 b 3 Q 7 L C Z x d W 9 0 O 1 N l Y 3 R p b 2 4 x L 1 R h Y m x l M D M 3 I C h Q Y W d l I D k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3 I C h Q Y W d l I D k z K S 9 B d X R v U m V t b 3 Z l Z E N v b H V t b n M x L n t B c 3 N l d H M s M H 0 m c X V v d D s s J n F 1 b 3 Q 7 U 2 V j d G l v b j E v V G F i b G U w M z c g K F B h Z 2 U g O T M p L 0 F 1 d G 9 S Z W 1 v d m V k Q 2 9 s d W 1 u c z E u e 0 N v b H V t b j I s M X 0 m c X V v d D s s J n F 1 b 3 Q 7 U 2 V j d G l v b j E v V G F i b G U w M z c g K F B h Z 2 U g O T M p L 0 F 1 d G 9 S Z W 1 v d m V k Q 2 9 s d W 1 u c z E u e 0 N v b H V t b j M s M n 0 m c X V v d D s s J n F 1 b 3 Q 7 U 2 V j d G l v b j E v V G F i b G U w M z c g K F B h Z 2 U g O T M p L 0 F 1 d G 9 S Z W 1 v d m V k Q 2 9 s d W 1 u c z E u e 0 N v b H V t b j Q s M 3 0 m c X V v d D s s J n F 1 b 3 Q 7 U 2 V j d G l v b j E v V G F i b G U w M z c g K F B h Z 2 U g O T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3 J T I w K F B h Z 2 U l M j A 5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k z K S 9 U Y W J s Z T A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5 J T I w K F B h Z 2 U l M j A 5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T A z O V 9 f U G F n Z V 8 5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V Q w M T o 1 M T o y N C 4 5 M j E w M D Y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k g K F B h Z 2 U g O T U p L 0 F 1 d G 9 S Z W 1 v d m V k Q 2 9 s d W 1 u c z E u e 0 N v b H V t b j E s M H 0 m c X V v d D s s J n F 1 b 3 Q 7 U 2 V j d G l v b j E v V G F i b G U w M z k g K F B h Z 2 U g O T U p L 0 F 1 d G 9 S Z W 1 v d m V k Q 2 9 s d W 1 u c z E u e 0 N v b H V t b j I s M X 0 m c X V v d D s s J n F 1 b 3 Q 7 U 2 V j d G l v b j E v V G F i b G U w M z k g K F B h Z 2 U g O T U p L 0 F 1 d G 9 S Z W 1 v d m V k Q 2 9 s d W 1 u c z E u e 0 N v b H V t b j M s M n 0 m c X V v d D s s J n F 1 b 3 Q 7 U 2 V j d G l v b j E v V G F i b G U w M z k g K F B h Z 2 U g O T U p L 0 F 1 d G 9 S Z W 1 v d m V k Q 2 9 s d W 1 u c z E u e 0 N v b H V t b j Q s M 3 0 m c X V v d D s s J n F 1 b 3 Q 7 U 2 V j d G l v b j E v V G F i b G U w M z k g K F B h Z 2 U g O T U p L 0 F 1 d G 9 S Z W 1 v d m V k Q 2 9 s d W 1 u c z E u e 0 N v b H V t b j U s N H 0 m c X V v d D s s J n F 1 b 3 Q 7 U 2 V j d G l v b j E v V G F i b G U w M z k g K F B h Z 2 U g O T U p L 0 F 1 d G 9 S Z W 1 v d m V k Q 2 9 s d W 1 u c z E u e 0 N v b H V t b j Y s N X 0 m c X V v d D s s J n F 1 b 3 Q 7 U 2 V j d G l v b j E v V G F i b G U w M z k g K F B h Z 2 U g O T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z k g K F B h Z 2 U g O T U p L 0 F 1 d G 9 S Z W 1 v d m V k Q 2 9 s d W 1 u c z E u e 0 N v b H V t b j E s M H 0 m c X V v d D s s J n F 1 b 3 Q 7 U 2 V j d G l v b j E v V G F i b G U w M z k g K F B h Z 2 U g O T U p L 0 F 1 d G 9 S Z W 1 v d m V k Q 2 9 s d W 1 u c z E u e 0 N v b H V t b j I s M X 0 m c X V v d D s s J n F 1 b 3 Q 7 U 2 V j d G l v b j E v V G F i b G U w M z k g K F B h Z 2 U g O T U p L 0 F 1 d G 9 S Z W 1 v d m V k Q 2 9 s d W 1 u c z E u e 0 N v b H V t b j M s M n 0 m c X V v d D s s J n F 1 b 3 Q 7 U 2 V j d G l v b j E v V G F i b G U w M z k g K F B h Z 2 U g O T U p L 0 F 1 d G 9 S Z W 1 v d m V k Q 2 9 s d W 1 u c z E u e 0 N v b H V t b j Q s M 3 0 m c X V v d D s s J n F 1 b 3 Q 7 U 2 V j d G l v b j E v V G F i b G U w M z k g K F B h Z 2 U g O T U p L 0 F 1 d G 9 S Z W 1 v d m V k Q 2 9 s d W 1 u c z E u e 0 N v b H V t b j U s N H 0 m c X V v d D s s J n F 1 b 3 Q 7 U 2 V j d G l v b j E v V G F i b G U w M z k g K F B h Z 2 U g O T U p L 0 F 1 d G 9 S Z W 1 v d m V k Q 2 9 s d W 1 u c z E u e 0 N v b H V t b j Y s N X 0 m c X V v d D s s J n F 1 b 3 Q 7 U 2 V j d G l v b j E v V G F i b G U w M z k g K F B h Z 2 U g O T U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5 J T I w K F B h Z 2 U l M j A 5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k 1 K S 9 U Y W J s Z T A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5 J T I w K F B h Z 2 U l M j A 5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C U y M C h Q Y W d l J T I w O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U w N D R f X 1 B h Z 2 V f O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F U M D E 6 N T E 6 M j Q u O T Q 1 M T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0 I C h Q Y W d l I D k 4 K S 9 B d X R v U m V t b 3 Z l Z E N v b H V t b n M x L n t D b 2 x 1 b W 4 x L D B 9 J n F 1 b 3 Q 7 L C Z x d W 9 0 O 1 N l Y 3 R p b 2 4 x L 1 R h Y m x l M D Q 0 I C h Q Y W d l I D k 4 K S 9 B d X R v U m V t b 3 Z l Z E N v b H V t b n M x L n t D b 2 x 1 b W 4 y L D F 9 J n F 1 b 3 Q 7 L C Z x d W 9 0 O 1 N l Y 3 R p b 2 4 x L 1 R h Y m x l M D Q 0 I C h Q Y W d l I D k 4 K S 9 B d X R v U m V t b 3 Z l Z E N v b H V t b n M x L n t D b 2 x 1 b W 4 z L D J 9 J n F 1 b 3 Q 7 L C Z x d W 9 0 O 1 N l Y 3 R p b 2 4 x L 1 R h Y m x l M D Q 0 I C h Q Y W d l I D k 4 K S 9 B d X R v U m V t b 3 Z l Z E N v b H V t b n M x L n t D b 2 x 1 b W 4 0 L D N 9 J n F 1 b 3 Q 7 L C Z x d W 9 0 O 1 N l Y 3 R p b 2 4 x L 1 R h Y m x l M D Q 0 I C h Q Y W d l I D k 4 K S 9 B d X R v U m V t b 3 Z l Z E N v b H V t b n M x L n t D b 2 x 1 b W 4 1 L D R 9 J n F 1 b 3 Q 7 L C Z x d W 9 0 O 1 N l Y 3 R p b 2 4 x L 1 R h Y m x l M D Q 0 I C h Q Y W d l I D k 4 K S 9 B d X R v U m V t b 3 Z l Z E N v b H V t b n M x L n t D b 2 x 1 b W 4 2 L D V 9 J n F 1 b 3 Q 7 L C Z x d W 9 0 O 1 N l Y 3 R p b 2 4 x L 1 R h Y m x l M D Q 0 I C h Q Y W d l I D k 4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Q 0 I C h Q Y W d l I D k 4 K S 9 B d X R v U m V t b 3 Z l Z E N v b H V t b n M x L n t D b 2 x 1 b W 4 x L D B 9 J n F 1 b 3 Q 7 L C Z x d W 9 0 O 1 N l Y 3 R p b 2 4 x L 1 R h Y m x l M D Q 0 I C h Q Y W d l I D k 4 K S 9 B d X R v U m V t b 3 Z l Z E N v b H V t b n M x L n t D b 2 x 1 b W 4 y L D F 9 J n F 1 b 3 Q 7 L C Z x d W 9 0 O 1 N l Y 3 R p b 2 4 x L 1 R h Y m x l M D Q 0 I C h Q Y W d l I D k 4 K S 9 B d X R v U m V t b 3 Z l Z E N v b H V t b n M x L n t D b 2 x 1 b W 4 z L D J 9 J n F 1 b 3 Q 7 L C Z x d W 9 0 O 1 N l Y 3 R p b 2 4 x L 1 R h Y m x l M D Q 0 I C h Q Y W d l I D k 4 K S 9 B d X R v U m V t b 3 Z l Z E N v b H V t b n M x L n t D b 2 x 1 b W 4 0 L D N 9 J n F 1 b 3 Q 7 L C Z x d W 9 0 O 1 N l Y 3 R p b 2 4 x L 1 R h Y m x l M D Q 0 I C h Q Y W d l I D k 4 K S 9 B d X R v U m V t b 3 Z l Z E N v b H V t b n M x L n t D b 2 x 1 b W 4 1 L D R 9 J n F 1 b 3 Q 7 L C Z x d W 9 0 O 1 N l Y 3 R p b 2 4 x L 1 R h Y m x l M D Q 0 I C h Q Y W d l I D k 4 K S 9 B d X R v U m V t b 3 Z l Z E N v b H V t b n M x L n t D b 2 x 1 b W 4 2 L D V 9 J n F 1 b 3 Q 7 L C Z x d W 9 0 O 1 N l Y 3 R p b 2 4 x L 1 R h Y m x l M D Q 0 I C h Q Y W d l I D k 4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C U y M C h Q Y W d l J T I w O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5 O C k v V G F i b G U w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C U y M C h Q Y W d l J T I w O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k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O T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7 p Z t b z K R L k p G d i H M O x M w A A A A A A g A A A A A A E G Y A A A A B A A A g A A A A r 5 j 3 4 S Y I i a h U r R w j 9 o 8 q t q 6 I 5 w I a f a X S 3 B 8 v W J v r X U A A A A A A D o A A A A A C A A A g A A A A c b Z S l 9 m 8 y a 9 w 0 L i 5 5 y e o n d f u z j A K X 5 B Y r Y z G C k Q k s + 9 Q A A A A a P 5 N X B E w C a Y H S D N x 6 n O o J M v y v A T v T i X 2 y A I D m J 9 W f x Q N / q w n y C T 4 x a q v 2 s q R F W N n X 3 V z Y z m Z K i D H l F v 9 h 0 k a K k 8 K q Q t k s s b W h 3 l + F q 3 O S S 5 A A A A A 9 l 5 d W X 9 6 X H C j D v Q h 6 E + 3 g 8 z V O d W 1 k F J v 9 4 Q 9 x i D T i T W / 7 / m 0 4 U 9 R n B u 8 G z i j X f C H 8 + u L E o C b j L 0 B g m R h t q C U 7 Q = = < / D a t a M a s h u p > 
</file>

<file path=customXml/itemProps1.xml><?xml version="1.0" encoding="utf-8"?>
<ds:datastoreItem xmlns:ds="http://schemas.openxmlformats.org/officeDocument/2006/customXml" ds:itemID="{910020E1-65C1-402B-8891-C88E8192C7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Income Statement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Chung</dc:creator>
  <cp:lastModifiedBy>Kyle Chung</cp:lastModifiedBy>
  <dcterms:created xsi:type="dcterms:W3CDTF">2015-06-05T18:17:20Z</dcterms:created>
  <dcterms:modified xsi:type="dcterms:W3CDTF">2023-06-01T03:59:49Z</dcterms:modified>
</cp:coreProperties>
</file>