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421bfd6bac2945a/Desktop/AFRM/"/>
    </mc:Choice>
  </mc:AlternateContent>
  <xr:revisionPtr revIDLastSave="734" documentId="11_F25DC773A252ABDACC10483D615A5FB25ADE58E9" xr6:coauthVersionLast="47" xr6:coauthVersionMax="47" xr10:uidLastSave="{B42A8FB0-9B27-4DE9-BB0B-BCF669138C46}"/>
  <bookViews>
    <workbookView xWindow="-10845" yWindow="-16320" windowWidth="29040" windowHeight="15720" activeTab="2" xr2:uid="{00000000-000D-0000-FFFF-FFFF00000000}"/>
  </bookViews>
  <sheets>
    <sheet name="Balance Sheet" sheetId="3" r:id="rId1"/>
    <sheet name="Income Statement" sheetId="4" r:id="rId2"/>
    <sheet name="Cash Flow" sheetId="5" r:id="rId3"/>
  </sheets>
  <definedNames>
    <definedName name="ExternalData_1" localSheetId="0" hidden="1">'Balance Sheet'!$A$1:$E$34</definedName>
    <definedName name="ExternalData_2" localSheetId="1" hidden="1">'Income Statement'!$A$1:$H$37</definedName>
    <definedName name="ExternalData_3" localSheetId="2" hidden="1">'Cash Flow'!$A$1:$D$56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7" i="4"/>
  <c r="G29" i="4"/>
  <c r="G30" i="4"/>
  <c r="D3" i="4"/>
  <c r="D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5" i="4"/>
  <c r="D27" i="4"/>
  <c r="D28" i="4"/>
  <c r="D29" i="4"/>
  <c r="D30" i="4"/>
  <c r="D23" i="3"/>
  <c r="D24" i="3"/>
  <c r="D25" i="3"/>
  <c r="D30" i="3"/>
  <c r="D31" i="3"/>
  <c r="D32" i="3"/>
  <c r="D33" i="3"/>
  <c r="D3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8" i="3"/>
  <c r="D19" i="3"/>
  <c r="D20" i="3"/>
  <c r="D21" i="3"/>
  <c r="F3" i="4"/>
  <c r="F4" i="4"/>
  <c r="F5" i="4"/>
  <c r="F6" i="4"/>
  <c r="F7" i="4"/>
  <c r="F8" i="4"/>
  <c r="F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27" i="4"/>
  <c r="F28" i="4"/>
  <c r="F29" i="4"/>
  <c r="F30" i="4"/>
  <c r="C3" i="4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5" i="4"/>
  <c r="C27" i="4"/>
  <c r="C28" i="4"/>
  <c r="C29" i="4"/>
  <c r="C30" i="4"/>
  <c r="C25" i="3"/>
  <c r="C15" i="3"/>
  <c r="C14" i="3"/>
  <c r="C2" i="3"/>
  <c r="C3" i="3"/>
  <c r="C4" i="3"/>
  <c r="C5" i="3"/>
  <c r="C6" i="3"/>
  <c r="C7" i="3"/>
  <c r="C8" i="3"/>
  <c r="C9" i="3"/>
  <c r="C10" i="3"/>
  <c r="C11" i="3"/>
  <c r="C12" i="3"/>
  <c r="C13" i="3"/>
  <c r="C18" i="3"/>
  <c r="C19" i="3"/>
  <c r="C20" i="3"/>
  <c r="C21" i="3"/>
  <c r="C22" i="3"/>
  <c r="C23" i="3"/>
  <c r="C24" i="3"/>
  <c r="C30" i="3"/>
  <c r="C31" i="3"/>
  <c r="C32" i="3"/>
  <c r="C33" i="3"/>
  <c r="C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7AB4E-F398-4B4F-8FE0-CA5DD4B3D133}" keepAlive="1" name="Query - Table037 (Page 93)" description="Connection to the 'Table037 (Page 93)' query in the workbook." type="5" refreshedVersion="8" background="1" saveData="1">
    <dbPr connection="Provider=Microsoft.Mashup.OleDb.1;Data Source=$Workbook$;Location=&quot;Table037 (Page 93)&quot;;Extended Properties=&quot;&quot;" command="SELECT * FROM [Table037 (Page 93)]"/>
  </connection>
  <connection id="2" xr16:uid="{50F7C2E0-9FEE-43D8-9411-2EFE20D0A398}" keepAlive="1" name="Query - Table039 (Page 95)" description="Connection to the 'Table039 (Page 95)' query in the workbook." type="5" refreshedVersion="8" background="1" saveData="1">
    <dbPr connection="Provider=Microsoft.Mashup.OleDb.1;Data Source=$Workbook$;Location=&quot;Table039 (Page 95)&quot;;Extended Properties=&quot;&quot;" command="SELECT * FROM [Table039 (Page 95)]"/>
  </connection>
  <connection id="3" xr16:uid="{1FF38933-0842-4EF6-B810-2EEDEE19152B}" keepAlive="1" name="Query - Table044 (Page 98)" description="Connection to the 'Table044 (Page 98)' query in the workbook." type="5" refreshedVersion="8" background="1" saveData="1">
    <dbPr connection="Provider=Microsoft.Mashup.OleDb.1;Data Source=$Workbook$;Location=&quot;Table044 (Page 98)&quot;;Extended Properties=&quot;&quot;" command="SELECT * FROM [Table044 (Page 98)]"/>
  </connection>
</connections>
</file>

<file path=xl/sharedStrings.xml><?xml version="1.0" encoding="utf-8"?>
<sst xmlns="http://schemas.openxmlformats.org/spreadsheetml/2006/main" count="149" uniqueCount="130">
  <si>
    <t>Revenue</t>
  </si>
  <si>
    <t>Cashandcashequivalents</t>
  </si>
  <si>
    <t>Restrictedcash</t>
  </si>
  <si>
    <t>Securitiesavailableforsaleatfairvalue</t>
  </si>
  <si>
    <t>Loansheldforsale</t>
  </si>
  <si>
    <t>Loansheldforinvestment</t>
  </si>
  <si>
    <t>Allowanceforcreditlosses</t>
  </si>
  <si>
    <t>Loansheldforinvestment,net</t>
  </si>
  <si>
    <t>Accountsreceivable,net</t>
  </si>
  <si>
    <t>Property,equipmentandsoftware,net</t>
  </si>
  <si>
    <t>Goodwill</t>
  </si>
  <si>
    <t>Intangibleassets</t>
  </si>
  <si>
    <t>Commercialagreementassets</t>
  </si>
  <si>
    <t>Otherassets</t>
  </si>
  <si>
    <t>TotalAssets</t>
  </si>
  <si>
    <t>LiabilitiesandStockholders’Equity</t>
  </si>
  <si>
    <t>Liabilities:</t>
  </si>
  <si>
    <t>Accountspayable</t>
  </si>
  <si>
    <t>Payabletothird-partyloanowners</t>
  </si>
  <si>
    <t>Accruedinterestpayable</t>
  </si>
  <si>
    <t>Accruedexpensesandotherliabilities</t>
  </si>
  <si>
    <t>Convertibleseniornotes,net</t>
  </si>
  <si>
    <t>Notesissuedbysecuritizationtrusts</t>
  </si>
  <si>
    <t>Fundingdebt</t>
  </si>
  <si>
    <t>Totalliabilities</t>
  </si>
  <si>
    <t>Commitmentsandcontingencies(Note9)</t>
  </si>
  <si>
    <t>Stockholders’equity:</t>
  </si>
  <si>
    <t>Additionalpaidincapital</t>
  </si>
  <si>
    <t>Accumulateddeficit</t>
  </si>
  <si>
    <t>Accumulatedothercomprehensivegain(loss)</t>
  </si>
  <si>
    <t>Totalstockholders’equity</t>
  </si>
  <si>
    <t>TotalLiabilitiesandStockholders’Equity</t>
  </si>
  <si>
    <t>CashFlowsfromOperatingActivities</t>
  </si>
  <si>
    <t>NetLoss</t>
  </si>
  <si>
    <t>Adjustmentstoreconcilenetlosstonetcashusedinoperatingactivities:</t>
  </si>
  <si>
    <t>Provisionforcreditlosses</t>
  </si>
  <si>
    <t>Amortizationofpremiumsanddiscountsonloans,net</t>
  </si>
  <si>
    <t>Gainonsalesofloans</t>
  </si>
  <si>
    <t>Changesinfairvalueofassetsandliabilities</t>
  </si>
  <si>
    <t>Amortizationofcommercialagreementassets</t>
  </si>
  <si>
    <t>Amortizationofdebtissuancecosts</t>
  </si>
  <si>
    <t>Amortizationofdiscountonsecuritiesavailableforsale</t>
  </si>
  <si>
    <t>Commercialagreementwarrantexpense</t>
  </si>
  <si>
    <t>Stock-basedcompensation</t>
  </si>
  <si>
    <t>Depreciationandamortization</t>
  </si>
  <si>
    <t>Impairmentofrightofuseassets</t>
  </si>
  <si>
    <t>Other</t>
  </si>
  <si>
    <t>Changeinoperatingassetsandliabilities:</t>
  </si>
  <si>
    <t>Purchasesofloansheldforsale</t>
  </si>
  <si>
    <t>Proceedsfromthesaleofloansheldforsale</t>
  </si>
  <si>
    <t>NetCashUsedinOperatingActivities</t>
  </si>
  <si>
    <t>CashFlowsfromInvestingActivities</t>
  </si>
  <si>
    <t>Purchasesandoriginationofloansheldforinvestment</t>
  </si>
  <si>
    <t>Proceedsfromthesaleofloansheldforinvestment</t>
  </si>
  <si>
    <t>Principalrepaymentsandotherloanservicingactivity</t>
  </si>
  <si>
    <t>Acquisition,netofcashandrestrictedcashacquired</t>
  </si>
  <si>
    <t>Purchasesofintangibleassets</t>
  </si>
  <si>
    <t>Additionstoproperty,equipmentandsoftware</t>
  </si>
  <si>
    <t>Purchasesofsecuritiesavailableforsale</t>
  </si>
  <si>
    <t>Proceedsfrommaturitiesandrepaymentsofsecuritiesavailableforsale</t>
  </si>
  <si>
    <t>Otherinvestingcashinflows</t>
  </si>
  <si>
    <t>Otherinvestingcashoutflows</t>
  </si>
  <si>
    <t>NetCashUsedinInvestingActivities</t>
  </si>
  <si>
    <t>CashFlowsfromFinancingActivities</t>
  </si>
  <si>
    <t>Proceedsfromissuanceofconvertibledebt,net</t>
  </si>
  <si>
    <t>Proceedsfromfundingdebt</t>
  </si>
  <si>
    <t>Paymentofdebtissuancecosts</t>
  </si>
  <si>
    <t>Principalrepaymentsoffundingdebt</t>
  </si>
  <si>
    <t>Proceedsfromissuanceofnotesandresidualtrustcertificatesbysecuritizationtrusts</t>
  </si>
  <si>
    <t>Principalrepaymentsofnotesissuedbysecuritizationtrusts</t>
  </si>
  <si>
    <t>Proceedsfromissuanceofredeemableconvertiblepreferredstock,net</t>
  </si>
  <si>
    <t>Repurchaseandconversionofredeemableconvertiblepreferredstock</t>
  </si>
  <si>
    <t>Proceedsfrominitialpublicoffering,net</t>
  </si>
  <si>
    <t>Proceedsfromexerciseofcommonstockoptionsandwarrantsandcontributionsto
ESPP</t>
  </si>
  <si>
    <t>Repurchasesofcommonstock</t>
  </si>
  <si>
    <t>Paymentsoftaxwithholdingforstock-basedcompensation</t>
  </si>
  <si>
    <t>NetCashProvidedbyFinancingActivities</t>
  </si>
  <si>
    <t>Effectofexchangeratechangesoncash,cashequivalentsandrestrictedcash</t>
  </si>
  <si>
    <t>NetIncreaseinCash,CashEquivalentsandRestrictedCash</t>
  </si>
  <si>
    <t>Cash,CashequivalentsandRestrictedcash,Beginningofperiod</t>
  </si>
  <si>
    <t>Cash,CashEquivalentsandRestrictedCash,EndofPeriod</t>
  </si>
  <si>
    <t>Merchantnetworkrevenue</t>
  </si>
  <si>
    <t>Virtualcardnetworkrevenue</t>
  </si>
  <si>
    <t>Totalnetworkrevenue</t>
  </si>
  <si>
    <t>Interestincome</t>
  </si>
  <si>
    <t>Servicingincome</t>
  </si>
  <si>
    <t>TotalRevenue,net</t>
  </si>
  <si>
    <t>OperatingExpenses</t>
  </si>
  <si>
    <t>Lossonloanpurchasecommitment</t>
  </si>
  <si>
    <t>Fundingcosts</t>
  </si>
  <si>
    <t>Processingandservicing</t>
  </si>
  <si>
    <t>Technologyanddataanalytics</t>
  </si>
  <si>
    <t>Salesandmarketing</t>
  </si>
  <si>
    <t>Generalandadministrative</t>
  </si>
  <si>
    <t>TotalOperatingExpenses</t>
  </si>
  <si>
    <t>OperatingLoss</t>
  </si>
  <si>
    <t>Other(expense)income,net</t>
  </si>
  <si>
    <t>LossBeforeIncomeTaxes</t>
  </si>
  <si>
    <t>Incometaxexpense(benefit)</t>
  </si>
  <si>
    <t>Excessreturntopreferredstockholdersonrepurchase</t>
  </si>
  <si>
    <t>NetLossAttributabletoCommonStockholders</t>
  </si>
  <si>
    <t>OtherComprehensiveIncome(Loss)</t>
  </si>
  <si>
    <t>Foreigncurrencytranslationadjustments</t>
  </si>
  <si>
    <t>Unrealizedgain(loss)onsecuritiesavailableforsale,net</t>
  </si>
  <si>
    <t>NetOtherComprehensiveIncome(Loss)</t>
  </si>
  <si>
    <t>ComprehensiveLoss</t>
  </si>
  <si>
    <t>Persharedata:</t>
  </si>
  <si>
    <t>NetlosspershareattributabletocommonstockholdersforClassAand
ClassB</t>
  </si>
  <si>
    <t>Basic</t>
  </si>
  <si>
    <t>Diluted</t>
  </si>
  <si>
    <t>Weightedaveragecommonsharesoutstanding</t>
  </si>
  <si>
    <t>281,704,041</t>
  </si>
  <si>
    <t>158,367,923</t>
  </si>
  <si>
    <t>47,856,720</t>
  </si>
  <si>
    <t>159,244,611</t>
  </si>
  <si>
    <t>FY 2022</t>
  </si>
  <si>
    <t>FY 2021</t>
  </si>
  <si>
    <t>Assets (in thousands, except shares and per share amounts)</t>
  </si>
  <si>
    <t>ClassAcommonstock,parvalue$0.00001pershare:3,030,000,000sharesauthorized,</t>
  </si>
  <si>
    <t>ClassBcommonstock,parvalue$0.00001pershare:140,000,000sharesauthorized,60,109,844</t>
  </si>
  <si>
    <t>(in thousands, except share and per share amounts)</t>
  </si>
  <si>
    <t>FY 2020</t>
  </si>
  <si>
    <t>(in thousands)</t>
  </si>
  <si>
    <t>CS %</t>
  </si>
  <si>
    <t>% Change</t>
  </si>
  <si>
    <t>N/A</t>
  </si>
  <si>
    <t>CS % '22</t>
  </si>
  <si>
    <t>% Change '22</t>
  </si>
  <si>
    <t>CS % '21</t>
  </si>
  <si>
    <t>% Change 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</si>
</sst>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44" fontId="0" fillId="0" borderId="0" xfId="0" applyNumberFormat="1"/>
    <xf numFmtId="164" fontId="0" fillId="0" borderId="0" xfId="0" applyNumberFormat="1"/>
    <xf numFmtId="164" fontId="1" fillId="0" borderId="1" xfId="0" applyNumberFormat="1" applyFont="1" applyBorder="1"/>
    <xf numFmtId="164" fontId="0" fillId="0" borderId="2" xfId="0" applyNumberFormat="1" applyBorder="1"/>
    <xf numFmtId="164" fontId="0" fillId="0" borderId="3" xfId="0" applyNumberFormat="1" applyBorder="1"/>
    <xf numFmtId="164" fontId="1" fillId="0" borderId="4" xfId="0" applyNumberFormat="1" applyFont="1" applyBorder="1"/>
    <xf numFmtId="164" fontId="1" fillId="0" borderId="3" xfId="0" applyNumberFormat="1" applyFont="1" applyBorder="1"/>
    <xf numFmtId="10" fontId="0" fillId="0" borderId="0" xfId="0" applyNumberFormat="1"/>
    <xf numFmtId="2" fontId="0" fillId="0" borderId="0" xfId="0" applyNumberFormat="1"/>
    <xf numFmtId="164" fontId="1" fillId="0" borderId="2" xfId="0" applyNumberFormat="1" applyFont="1" applyBorder="1"/>
    <xf numFmtId="164" fontId="1" fillId="0" borderId="0" xfId="0" applyNumberFormat="1" applyFont="1"/>
    <xf numFmtId="165" fontId="0" fillId="0" borderId="0" xfId="0" applyNumberFormat="1"/>
    <xf numFmtId="165" fontId="0" fillId="0" borderId="2" xfId="0" applyNumberFormat="1" applyBorder="1"/>
    <xf numFmtId="165" fontId="1" fillId="0" borderId="3" xfId="0" applyNumberFormat="1" applyFont="1" applyBorder="1"/>
    <xf numFmtId="165" fontId="0" fillId="0" borderId="3" xfId="0" applyNumberFormat="1" applyBorder="1"/>
    <xf numFmtId="165" fontId="1" fillId="0" borderId="2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4" xfId="0" applyNumberFormat="1" applyFont="1" applyBorder="1"/>
    <xf numFmtId="165" fontId="0" fillId="0" borderId="4" xfId="0" applyNumberFormat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5" formatCode="0.0%"/>
      <border diagonalUp="0" diagonalDown="0" outline="0">
        <left/>
        <right/>
        <top/>
        <bottom style="medium">
          <color indexed="64"/>
        </bottom>
      </border>
    </dxf>
    <dxf>
      <numFmt numFmtId="165" formatCode="0.0%"/>
      <border diagonalUp="0" diagonalDown="0" outline="0">
        <left/>
        <right/>
        <top/>
        <bottom style="medium">
          <color indexed="64"/>
        </bottom>
      </border>
    </dxf>
    <dxf>
      <numFmt numFmtId="164" formatCode="_(&quot;$&quot;* #,##0_);_(&quot;$&quot;* \(#,##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720905-9071-41FD-A10E-CBDF203A2FD6}" autoFormatId="16" applyNumberFormats="0" applyBorderFormats="0" applyFontFormats="0" applyPatternFormats="0" applyAlignmentFormats="0" applyWidthHeightFormats="0">
  <queryTableRefresh nextId="9">
    <queryTableFields count="5">
      <queryTableField id="1" name="Assets" tableColumnId="1"/>
      <queryTableField id="3" name="Column3" tableColumnId="3"/>
      <queryTableField id="6" dataBound="0" tableColumnId="6"/>
      <queryTableField id="8" dataBound="0" tableColumnId="2"/>
      <queryTableField id="5" name="Column5" tableColumnId="5"/>
    </queryTableFields>
    <queryTableDeletedFields count="2">
      <deletedField name="Column2"/>
      <deletedField name="Column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7E7329-7FFD-4F05-80E5-E1D570F0DC62}" autoFormatId="16" applyNumberFormats="0" applyBorderFormats="0" applyFontFormats="0" applyPatternFormats="0" applyAlignmentFormats="0" applyWidthHeightFormats="0">
  <queryTableRefresh nextId="14">
    <queryTableFields count="8">
      <queryTableField id="1" name="Column1" tableColumnId="1"/>
      <queryTableField id="3" name="Column3" tableColumnId="3"/>
      <queryTableField id="8" dataBound="0" tableColumnId="8"/>
      <queryTableField id="12" dataBound="0" tableColumnId="2"/>
      <queryTableField id="5" name="Column5" tableColumnId="5"/>
      <queryTableField id="10" dataBound="0" tableColumnId="10"/>
      <queryTableField id="13" dataBound="0" tableColumnId="4"/>
      <queryTableField id="7" name="Column7" tableColumnId="7"/>
    </queryTableFields>
    <queryTableDeletedFields count="3">
      <deletedField name="Column2"/>
      <deletedField name="Column4"/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A1CA711-5099-4F7A-A7CF-A444B68D277A}" autoFormatId="16" applyNumberFormats="0" applyBorderFormats="0" applyFontFormats="0" applyPatternFormats="0" applyAlignmentFormats="0" applyWidthHeightFormats="0">
  <queryTableRefresh nextId="8">
    <queryTableFields count="4">
      <queryTableField id="1" name="Column1" tableColumnId="1"/>
      <queryTableField id="3" name="Column3" tableColumnId="3"/>
      <queryTableField id="5" name="Column5" tableColumnId="5"/>
      <queryTableField id="7" name="Column7" tableColumnId="7"/>
    </queryTableFields>
    <queryTableDeletedFields count="3">
      <deletedField name="Column2"/>
      <deletedField name="Column4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27529-04BA-45E2-A40C-B2C404C0BD5E}" name="Table_Table037__Page_93" displayName="Table_Table037__Page_93" ref="A1:E34" tableType="queryTable" totalsRowShown="0">
  <autoFilter ref="A1:E34" xr:uid="{9D027529-04BA-45E2-A40C-B2C404C0BD5E}"/>
  <tableColumns count="5">
    <tableColumn id="1" xr3:uid="{D8B6684D-A59A-4A31-B248-88D04D567D8F}" uniqueName="1" name="Assets (in thousands, except shares and per share amounts)" queryTableFieldId="1" dataDxfId="16"/>
    <tableColumn id="3" xr3:uid="{4683337B-9CEB-457B-9435-951EFD6C6DFA}" uniqueName="3" name="FY 2022" queryTableFieldId="3" dataDxfId="15"/>
    <tableColumn id="6" xr3:uid="{6B89F210-D3C7-4252-88B4-AED2644041A8}" uniqueName="6" name="CS %" queryTableFieldId="6" dataDxfId="14">
      <calculatedColumnFormula>Table_Table037__Page_93[[#This Row],[FY 2022]]/6973792</calculatedColumnFormula>
    </tableColumn>
    <tableColumn id="2" xr3:uid="{30BCBB1A-31F4-4A72-9AFE-6B8F1083EF45}" uniqueName="2" name="% Change" queryTableFieldId="8" dataDxfId="13">
      <calculatedColumnFormula>(B2-E2)/ABS(E2)</calculatedColumnFormula>
    </tableColumn>
    <tableColumn id="5" xr3:uid="{5160B49F-6D8D-4221-BB70-7EA6CDFC9891}" uniqueName="5" name="FY 2021" queryTableFieldId="5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B0959-9391-4183-BA00-3BE139845383}" name="Table_Table039__Page_95" displayName="Table_Table039__Page_95" ref="A1:H37" tableType="queryTable" totalsRowShown="0">
  <autoFilter ref="A1:H37" xr:uid="{BB0B0959-9391-4183-BA00-3BE139845383}"/>
  <tableColumns count="8">
    <tableColumn id="1" xr3:uid="{48D0156D-013C-47BF-84FB-3552CD6E06E2}" uniqueName="1" name="(in thousands, except share and per share amounts)" queryTableFieldId="1" dataDxfId="11"/>
    <tableColumn id="3" xr3:uid="{6E39F421-20BE-4599-B1BB-A9B5162916C3}" uniqueName="3" name="FY 2022" queryTableFieldId="3" dataDxfId="10"/>
    <tableColumn id="8" xr3:uid="{12EA7093-D317-452B-8C19-8275B5948757}" uniqueName="8" name="CS % '22" queryTableFieldId="8" dataDxfId="9">
      <calculatedColumnFormula>Table_Table039__Page_95[[#This Row],[FY 2022]]/1349292</calculatedColumnFormula>
    </tableColumn>
    <tableColumn id="2" xr3:uid="{AE70514D-255B-4925-AE8E-E2E7D6599414}" uniqueName="2" name="% Change '22" queryTableFieldId="12" dataDxfId="8">
      <calculatedColumnFormula>(B2-E2)/ABS(E2)</calculatedColumnFormula>
    </tableColumn>
    <tableColumn id="5" xr3:uid="{42D56C13-8CB1-4746-86EB-18A2846A4C52}" uniqueName="5" name="FY 2021" queryTableFieldId="5" dataDxfId="7"/>
    <tableColumn id="10" xr3:uid="{0C9C3497-3889-4E84-85B7-B1B3501C16F8}" uniqueName="10" name="CS % '21" queryTableFieldId="10" dataDxfId="6">
      <calculatedColumnFormula>Table_Table039__Page_95[[#This Row],[FY 2021]]/870464</calculatedColumnFormula>
    </tableColumn>
    <tableColumn id="4" xr3:uid="{88288159-A0BE-4DA5-AB9B-310F8FD53148}" uniqueName="4" name="% Change '21" queryTableFieldId="13" dataDxfId="5">
      <calculatedColumnFormula>(E2-H2)/ABS(H2)</calculatedColumnFormula>
    </tableColumn>
    <tableColumn id="7" xr3:uid="{961A08CB-7D94-48C1-9D47-0597F07420B2}" uniqueName="7" name="FY 2020" queryTableFieldId="7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CCF4F-84C9-438C-AE61-23471785507C}" name="Table_Table044__Page_98" displayName="Table_Table044__Page_98" ref="A1:D56" tableType="queryTable" totalsRowShown="0">
  <autoFilter ref="A1:D56" xr:uid="{3BFCCF4F-84C9-438C-AE61-23471785507C}"/>
  <tableColumns count="4">
    <tableColumn id="1" xr3:uid="{3287897A-F3E0-4A1B-B467-335BDF22216C}" uniqueName="1" name="(in thousands)" queryTableFieldId="1" dataDxfId="3"/>
    <tableColumn id="3" xr3:uid="{5448E298-8CDE-4F86-A621-3D9944D149BC}" uniqueName="3" name="FY 2022" queryTableFieldId="3" dataDxfId="2"/>
    <tableColumn id="5" xr3:uid="{5259E454-58D5-4A12-B2FC-44E704A59B13}" uniqueName="5" name="FY 2021" queryTableFieldId="5" dataDxfId="1"/>
    <tableColumn id="7" xr3:uid="{92790A0C-DD63-4AA1-AE32-13204F83EF4A}" uniqueName="7" name="FY 2020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7B6-F986-4C1A-A985-C672902337E7}">
  <dimension ref="A1:E35"/>
  <sheetViews>
    <sheetView workbookViewId="0">
      <selection activeCell="I14" sqref="I14"/>
    </sheetView>
  </sheetViews>
  <sheetFormatPr defaultRowHeight="14.5" x14ac:dyDescent="0.35"/>
  <cols>
    <col min="1" max="1" width="77" bestFit="1" customWidth="1"/>
    <col min="2" max="2" width="11.7265625" bestFit="1" customWidth="1"/>
    <col min="3" max="3" width="7.1796875" style="9" bestFit="1" customWidth="1"/>
    <col min="4" max="4" width="11.453125" style="9" bestFit="1" customWidth="1"/>
    <col min="5" max="5" width="11.1796875" style="3" bestFit="1" customWidth="1"/>
  </cols>
  <sheetData>
    <row r="1" spans="1:5" x14ac:dyDescent="0.35">
      <c r="A1" s="1" t="s">
        <v>117</v>
      </c>
      <c r="B1" t="s">
        <v>115</v>
      </c>
      <c r="C1" s="9" t="s">
        <v>123</v>
      </c>
      <c r="D1" s="9" t="s">
        <v>124</v>
      </c>
      <c r="E1" t="s">
        <v>116</v>
      </c>
    </row>
    <row r="2" spans="1:5" x14ac:dyDescent="0.35">
      <c r="A2" t="s">
        <v>1</v>
      </c>
      <c r="B2" s="3">
        <v>1255171</v>
      </c>
      <c r="C2" s="13">
        <f>Table_Table037__Page_93[[#This Row],[FY 2022]]/6973792</f>
        <v>0.17998400296424097</v>
      </c>
      <c r="D2" s="13">
        <f t="shared" ref="D2:D21" si="0">(B2-E2)/ABS(E2)</f>
        <v>-0.14413817932874118</v>
      </c>
      <c r="E2" s="3">
        <v>1466558</v>
      </c>
    </row>
    <row r="3" spans="1:5" x14ac:dyDescent="0.35">
      <c r="A3" t="s">
        <v>2</v>
      </c>
      <c r="B3" s="3">
        <v>295636</v>
      </c>
      <c r="C3" s="13">
        <f>Table_Table037__Page_93[[#This Row],[FY 2022]]/6973792</f>
        <v>4.2392431549435373E-2</v>
      </c>
      <c r="D3" s="13">
        <f t="shared" si="0"/>
        <v>0.30769571025416459</v>
      </c>
      <c r="E3" s="3">
        <v>226074</v>
      </c>
    </row>
    <row r="4" spans="1:5" x14ac:dyDescent="0.35">
      <c r="A4" t="s">
        <v>3</v>
      </c>
      <c r="B4" s="3">
        <v>1595373</v>
      </c>
      <c r="C4" s="13">
        <f>Table_Table037__Page_93[[#This Row],[FY 2022]]/6973792</f>
        <v>0.22876693196470443</v>
      </c>
      <c r="D4" s="13">
        <f t="shared" si="0"/>
        <v>97.662523191094621</v>
      </c>
      <c r="E4" s="3">
        <v>16170</v>
      </c>
    </row>
    <row r="5" spans="1:5" x14ac:dyDescent="0.35">
      <c r="A5" t="s">
        <v>4</v>
      </c>
      <c r="B5" s="3">
        <v>2670</v>
      </c>
      <c r="C5" s="13">
        <f>Table_Table037__Page_93[[#This Row],[FY 2022]]/6973792</f>
        <v>3.828620067819631E-4</v>
      </c>
      <c r="D5" s="13">
        <f t="shared" si="0"/>
        <v>-0.79508825786646198</v>
      </c>
      <c r="E5" s="3">
        <v>13030</v>
      </c>
    </row>
    <row r="6" spans="1:5" x14ac:dyDescent="0.35">
      <c r="A6" t="s">
        <v>5</v>
      </c>
      <c r="B6" s="3">
        <v>2503561</v>
      </c>
      <c r="C6" s="13">
        <f>Table_Table037__Page_93[[#This Row],[FY 2022]]/6973792</f>
        <v>0.35899565114646381</v>
      </c>
      <c r="D6" s="13">
        <f t="shared" si="0"/>
        <v>0.23796481269037542</v>
      </c>
      <c r="E6" s="3">
        <v>2022320</v>
      </c>
    </row>
    <row r="7" spans="1:5" ht="15" thickBot="1" x14ac:dyDescent="0.4">
      <c r="A7" t="s">
        <v>6</v>
      </c>
      <c r="B7" s="5">
        <v>-155392</v>
      </c>
      <c r="C7" s="14">
        <f>Table_Table037__Page_93[[#This Row],[FY 2022]]/6973792</f>
        <v>-2.2282282006690191E-2</v>
      </c>
      <c r="D7" s="14">
        <f t="shared" si="0"/>
        <v>-0.31956521739130433</v>
      </c>
      <c r="E7" s="5">
        <v>-117760</v>
      </c>
    </row>
    <row r="8" spans="1:5" x14ac:dyDescent="0.35">
      <c r="A8" t="s">
        <v>7</v>
      </c>
      <c r="B8" s="3">
        <v>2348169</v>
      </c>
      <c r="C8" s="13">
        <f>Table_Table037__Page_93[[#This Row],[FY 2022]]/6973792</f>
        <v>0.33671336913977362</v>
      </c>
      <c r="D8" s="13">
        <f t="shared" si="0"/>
        <v>0.23291941445793254</v>
      </c>
      <c r="E8" s="3">
        <v>1904560</v>
      </c>
    </row>
    <row r="9" spans="1:5" x14ac:dyDescent="0.35">
      <c r="A9" t="s">
        <v>8</v>
      </c>
      <c r="B9" s="3">
        <v>142052</v>
      </c>
      <c r="C9" s="13">
        <f>Table_Table037__Page_93[[#This Row],[FY 2022]]/6973792</f>
        <v>2.0369405912880681E-2</v>
      </c>
      <c r="D9" s="13">
        <f t="shared" si="0"/>
        <v>0.55120939120939116</v>
      </c>
      <c r="E9" s="3">
        <v>91575</v>
      </c>
    </row>
    <row r="10" spans="1:5" x14ac:dyDescent="0.35">
      <c r="A10" t="s">
        <v>9</v>
      </c>
      <c r="B10" s="3">
        <v>171482</v>
      </c>
      <c r="C10" s="13">
        <f>Table_Table037__Page_93[[#This Row],[FY 2022]]/6973792</f>
        <v>2.4589491628084117E-2</v>
      </c>
      <c r="D10" s="13">
        <f t="shared" si="0"/>
        <v>1.7437559000944014</v>
      </c>
      <c r="E10" s="3">
        <v>62499</v>
      </c>
    </row>
    <row r="11" spans="1:5" x14ac:dyDescent="0.35">
      <c r="A11" t="s">
        <v>10</v>
      </c>
      <c r="B11" s="3">
        <v>539534</v>
      </c>
      <c r="C11" s="13">
        <f>Table_Table037__Page_93[[#This Row],[FY 2022]]/6973792</f>
        <v>7.7365943807902501E-2</v>
      </c>
      <c r="D11" s="13">
        <f t="shared" si="0"/>
        <v>4.4565985498969049E-2</v>
      </c>
      <c r="E11" s="3">
        <v>516515</v>
      </c>
    </row>
    <row r="12" spans="1:5" x14ac:dyDescent="0.35">
      <c r="A12" t="s">
        <v>11</v>
      </c>
      <c r="B12" s="3">
        <v>78942</v>
      </c>
      <c r="C12" s="13">
        <f>Table_Table037__Page_93[[#This Row],[FY 2022]]/6973792</f>
        <v>1.1319809939843346E-2</v>
      </c>
      <c r="D12" s="13">
        <f t="shared" si="0"/>
        <v>0.16210805240688944</v>
      </c>
      <c r="E12" s="3">
        <v>67930</v>
      </c>
    </row>
    <row r="13" spans="1:5" x14ac:dyDescent="0.35">
      <c r="A13" t="s">
        <v>12</v>
      </c>
      <c r="B13" s="3">
        <v>263196</v>
      </c>
      <c r="C13" s="13">
        <f>Table_Table037__Page_93[[#This Row],[FY 2022]]/6973792</f>
        <v>3.7740729864039535E-2</v>
      </c>
      <c r="D13" s="13">
        <f t="shared" si="0"/>
        <v>0.15753132462826056</v>
      </c>
      <c r="E13" s="3">
        <v>227377</v>
      </c>
    </row>
    <row r="14" spans="1:5" ht="15" thickBot="1" x14ac:dyDescent="0.4">
      <c r="A14" t="s">
        <v>13</v>
      </c>
      <c r="B14" s="5">
        <v>281567</v>
      </c>
      <c r="C14" s="14">
        <f>Table_Table037__Page_93[[#This Row],[FY 2022]]/6973792</f>
        <v>4.0375021222313484E-2</v>
      </c>
      <c r="D14" s="14">
        <f t="shared" si="0"/>
        <v>2.5076543893053346E-2</v>
      </c>
      <c r="E14" s="5">
        <v>274679</v>
      </c>
    </row>
    <row r="15" spans="1:5" ht="15" thickBot="1" x14ac:dyDescent="0.4">
      <c r="A15" s="1" t="s">
        <v>14</v>
      </c>
      <c r="B15" s="4">
        <v>6973792</v>
      </c>
      <c r="C15" s="19">
        <f>Table_Table037__Page_93[[#This Row],[FY 2022]]/6973792</f>
        <v>1</v>
      </c>
      <c r="D15" s="19">
        <f t="shared" si="0"/>
        <v>0.43288253238618629</v>
      </c>
      <c r="E15" s="4">
        <v>4866967</v>
      </c>
    </row>
    <row r="16" spans="1:5" ht="15" thickTop="1" x14ac:dyDescent="0.35">
      <c r="A16" s="1" t="s">
        <v>15</v>
      </c>
      <c r="B16" s="3"/>
      <c r="C16" s="13"/>
      <c r="D16" s="13"/>
    </row>
    <row r="17" spans="1:5" x14ac:dyDescent="0.35">
      <c r="A17" t="s">
        <v>16</v>
      </c>
      <c r="B17" s="3"/>
      <c r="C17" s="13"/>
      <c r="D17" s="13"/>
    </row>
    <row r="18" spans="1:5" x14ac:dyDescent="0.35">
      <c r="A18" t="s">
        <v>17</v>
      </c>
      <c r="B18" s="3">
        <v>33072</v>
      </c>
      <c r="C18" s="13">
        <f>Table_Table037__Page_93[[#This Row],[FY 2022]]/6973792</f>
        <v>4.7423266997352375E-3</v>
      </c>
      <c r="D18" s="13">
        <f t="shared" si="0"/>
        <v>-0.42740399598324041</v>
      </c>
      <c r="E18" s="3">
        <v>57758</v>
      </c>
    </row>
    <row r="19" spans="1:5" x14ac:dyDescent="0.35">
      <c r="A19" t="s">
        <v>18</v>
      </c>
      <c r="B19" s="3">
        <v>71383</v>
      </c>
      <c r="C19" s="13">
        <f>Table_Table037__Page_93[[#This Row],[FY 2022]]/6973792</f>
        <v>1.02358946180213E-2</v>
      </c>
      <c r="D19" s="13">
        <f t="shared" si="0"/>
        <v>0.42540785558817068</v>
      </c>
      <c r="E19" s="3">
        <v>50079</v>
      </c>
    </row>
    <row r="20" spans="1:5" x14ac:dyDescent="0.35">
      <c r="A20" t="s">
        <v>19</v>
      </c>
      <c r="B20" s="3">
        <v>6659</v>
      </c>
      <c r="C20" s="13">
        <f>Table_Table037__Page_93[[#This Row],[FY 2022]]/6973792</f>
        <v>9.5486071279441657E-4</v>
      </c>
      <c r="D20" s="13">
        <f t="shared" si="0"/>
        <v>1.4205743366048709</v>
      </c>
      <c r="E20" s="3">
        <v>2751</v>
      </c>
    </row>
    <row r="21" spans="1:5" x14ac:dyDescent="0.35">
      <c r="A21" t="s">
        <v>20</v>
      </c>
      <c r="B21" s="3">
        <v>237598</v>
      </c>
      <c r="C21" s="13">
        <f>Table_Table037__Page_93[[#This Row],[FY 2022]]/6973792</f>
        <v>3.4070129995273736E-2</v>
      </c>
      <c r="D21" s="13">
        <f t="shared" si="0"/>
        <v>-0.26571418858571533</v>
      </c>
      <c r="E21" s="3">
        <v>323577</v>
      </c>
    </row>
    <row r="22" spans="1:5" x14ac:dyDescent="0.35">
      <c r="A22" t="s">
        <v>21</v>
      </c>
      <c r="B22" s="3">
        <v>1706668</v>
      </c>
      <c r="C22" s="13">
        <f>Table_Table037__Page_93[[#This Row],[FY 2022]]/6973792</f>
        <v>0.24472596831107093</v>
      </c>
      <c r="D22" s="21" t="s">
        <v>125</v>
      </c>
      <c r="E22" s="3">
        <v>0</v>
      </c>
    </row>
    <row r="23" spans="1:5" x14ac:dyDescent="0.35">
      <c r="A23" t="s">
        <v>22</v>
      </c>
      <c r="B23" s="3">
        <v>1627580</v>
      </c>
      <c r="C23" s="13">
        <f>Table_Table037__Page_93[[#This Row],[FY 2022]]/6973792</f>
        <v>0.2333852228457631</v>
      </c>
      <c r="D23" s="13">
        <f t="shared" ref="D23:D34" si="1">(B23-E23)/ABS(E23)</f>
        <v>0.38320501957638187</v>
      </c>
      <c r="E23" s="3">
        <v>1176673</v>
      </c>
    </row>
    <row r="24" spans="1:5" ht="15" thickBot="1" x14ac:dyDescent="0.4">
      <c r="A24" t="s">
        <v>23</v>
      </c>
      <c r="B24" s="5">
        <v>672577</v>
      </c>
      <c r="C24" s="14">
        <f>Table_Table037__Page_93[[#This Row],[FY 2022]]/6973792</f>
        <v>9.6443513084416621E-2</v>
      </c>
      <c r="D24" s="14">
        <f t="shared" si="1"/>
        <v>-1.179103205691432E-2</v>
      </c>
      <c r="E24" s="5">
        <v>680602</v>
      </c>
    </row>
    <row r="25" spans="1:5" ht="15" thickBot="1" x14ac:dyDescent="0.4">
      <c r="A25" s="1" t="s">
        <v>24</v>
      </c>
      <c r="B25" s="8">
        <v>4355537</v>
      </c>
      <c r="C25" s="15">
        <f>Table_Table037__Page_93[[#This Row],[FY 2022]]/6973792</f>
        <v>0.62455791626707535</v>
      </c>
      <c r="D25" s="14">
        <f t="shared" si="1"/>
        <v>0.90078596864853544</v>
      </c>
      <c r="E25" s="8">
        <v>2291440</v>
      </c>
    </row>
    <row r="26" spans="1:5" x14ac:dyDescent="0.35">
      <c r="A26" t="s">
        <v>25</v>
      </c>
      <c r="B26" s="3"/>
      <c r="C26" s="13"/>
      <c r="D26" s="13"/>
    </row>
    <row r="27" spans="1:5" x14ac:dyDescent="0.35">
      <c r="A27" t="s">
        <v>26</v>
      </c>
      <c r="B27" s="3"/>
      <c r="C27" s="13"/>
      <c r="D27" s="13"/>
    </row>
    <row r="28" spans="1:5" x14ac:dyDescent="0.35">
      <c r="A28" t="s">
        <v>118</v>
      </c>
      <c r="B28" s="3">
        <v>2</v>
      </c>
      <c r="C28" s="13"/>
      <c r="D28" s="13"/>
      <c r="E28" s="3">
        <v>2</v>
      </c>
    </row>
    <row r="29" spans="1:5" x14ac:dyDescent="0.35">
      <c r="A29" t="s">
        <v>119</v>
      </c>
      <c r="B29" s="3">
        <v>1</v>
      </c>
      <c r="C29" s="13"/>
      <c r="D29" s="13"/>
      <c r="E29" s="3">
        <v>1</v>
      </c>
    </row>
    <row r="30" spans="1:5" x14ac:dyDescent="0.35">
      <c r="A30" t="s">
        <v>27</v>
      </c>
      <c r="B30" s="3">
        <v>4231303</v>
      </c>
      <c r="C30" s="13">
        <f>Table_Table037__Page_93[[#This Row],[FY 2022]]/6973792</f>
        <v>0.60674350482492168</v>
      </c>
      <c r="D30" s="13">
        <f t="shared" si="1"/>
        <v>0.22036775114240853</v>
      </c>
      <c r="E30" s="3">
        <v>3467236</v>
      </c>
    </row>
    <row r="31" spans="1:5" x14ac:dyDescent="0.35">
      <c r="A31" t="s">
        <v>28</v>
      </c>
      <c r="B31" s="3">
        <v>-1605902</v>
      </c>
      <c r="C31" s="13">
        <f>Table_Table037__Page_93[[#This Row],[FY 2022]]/6973792</f>
        <v>-0.23027672749631764</v>
      </c>
      <c r="D31" s="13">
        <f t="shared" si="1"/>
        <v>-0.78734425171260514</v>
      </c>
      <c r="E31" s="3">
        <v>-898485</v>
      </c>
    </row>
    <row r="32" spans="1:5" ht="15" thickBot="1" x14ac:dyDescent="0.4">
      <c r="A32" t="s">
        <v>29</v>
      </c>
      <c r="B32" s="5">
        <v>-7149</v>
      </c>
      <c r="C32" s="14">
        <f>Table_Table037__Page_93[[#This Row],[FY 2022]]/6973792</f>
        <v>-1.0251237777094584E-3</v>
      </c>
      <c r="D32" s="14">
        <f t="shared" si="1"/>
        <v>-2.0555145430385355</v>
      </c>
      <c r="E32" s="5">
        <v>6773</v>
      </c>
    </row>
    <row r="33" spans="1:5" ht="15" thickBot="1" x14ac:dyDescent="0.4">
      <c r="A33" t="s">
        <v>30</v>
      </c>
      <c r="B33" s="6">
        <v>2618255</v>
      </c>
      <c r="C33" s="16">
        <f>Table_Table037__Page_93[[#This Row],[FY 2022]]/6973792</f>
        <v>0.37544208373292465</v>
      </c>
      <c r="D33" s="16">
        <f t="shared" si="1"/>
        <v>1.6590002745069263E-2</v>
      </c>
      <c r="E33" s="6">
        <v>2575527</v>
      </c>
    </row>
    <row r="34" spans="1:5" ht="15" thickBot="1" x14ac:dyDescent="0.4">
      <c r="A34" s="1" t="s">
        <v>31</v>
      </c>
      <c r="B34" s="7">
        <v>6973792</v>
      </c>
      <c r="C34" s="22">
        <f>Table_Table037__Page_93[[#This Row],[FY 2022]]/6973792</f>
        <v>1</v>
      </c>
      <c r="D34" s="23">
        <f t="shared" si="1"/>
        <v>0.43288253238618629</v>
      </c>
      <c r="E34" s="7">
        <v>4866967</v>
      </c>
    </row>
    <row r="35" spans="1:5" ht="15" thickTop="1" x14ac:dyDescent="0.35"/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050C-1493-4024-89FA-723586F1AD1D}">
  <dimension ref="A1:H37"/>
  <sheetViews>
    <sheetView workbookViewId="0">
      <selection activeCell="L21" sqref="L21"/>
    </sheetView>
  </sheetViews>
  <sheetFormatPr defaultRowHeight="14.5" x14ac:dyDescent="0.35"/>
  <cols>
    <col min="1" max="1" width="64.1796875" bestFit="1" customWidth="1"/>
    <col min="2" max="2" width="12" style="3" bestFit="1" customWidth="1"/>
    <col min="3" max="3" width="10.08984375" style="9" bestFit="1" customWidth="1"/>
    <col min="4" max="4" width="14.26953125" style="9" bestFit="1" customWidth="1"/>
    <col min="5" max="5" width="11.1796875" bestFit="1" customWidth="1"/>
    <col min="6" max="6" width="10.08984375" style="9" bestFit="1" customWidth="1"/>
    <col min="7" max="7" width="14.26953125" style="9" bestFit="1" customWidth="1"/>
    <col min="8" max="8" width="10.26953125" bestFit="1" customWidth="1"/>
  </cols>
  <sheetData>
    <row r="1" spans="1:8" x14ac:dyDescent="0.35">
      <c r="A1" t="s">
        <v>120</v>
      </c>
      <c r="B1" s="2" t="s">
        <v>115</v>
      </c>
      <c r="C1" s="9" t="s">
        <v>126</v>
      </c>
      <c r="D1" s="9" t="s">
        <v>127</v>
      </c>
      <c r="E1" t="s">
        <v>116</v>
      </c>
      <c r="F1" s="9" t="s">
        <v>128</v>
      </c>
      <c r="G1" s="9" t="s">
        <v>129</v>
      </c>
      <c r="H1" t="s">
        <v>121</v>
      </c>
    </row>
    <row r="2" spans="1:8" x14ac:dyDescent="0.35">
      <c r="A2" s="1" t="s">
        <v>0</v>
      </c>
    </row>
    <row r="3" spans="1:8" x14ac:dyDescent="0.35">
      <c r="A3" t="s">
        <v>81</v>
      </c>
      <c r="B3" s="3">
        <v>458511</v>
      </c>
      <c r="C3" s="13">
        <f>Table_Table039__Page_95[[#This Row],[FY 2022]]/1349292</f>
        <v>0.33981599238711857</v>
      </c>
      <c r="D3" s="13">
        <f t="shared" ref="D3:D30" si="0">(B3-E3)/ABS(E3)</f>
        <v>0.20803528379585351</v>
      </c>
      <c r="E3" s="3">
        <v>379551</v>
      </c>
      <c r="F3" s="13">
        <f>Table_Table039__Page_95[[#This Row],[FY 2021]]/870464</f>
        <v>0.43603296632600547</v>
      </c>
      <c r="G3" s="13">
        <f t="shared" ref="G3:G30" si="1">(E3-H3)/ABS(H3)</f>
        <v>0.47827865021499344</v>
      </c>
      <c r="H3" s="3">
        <v>256752</v>
      </c>
    </row>
    <row r="4" spans="1:8" ht="15" thickBot="1" x14ac:dyDescent="0.4">
      <c r="A4" t="s">
        <v>82</v>
      </c>
      <c r="B4" s="5">
        <v>100696</v>
      </c>
      <c r="C4" s="14">
        <f>Table_Table039__Page_95[[#This Row],[FY 2022]]/1349292</f>
        <v>7.4628768272545901E-2</v>
      </c>
      <c r="D4" s="14">
        <f t="shared" si="0"/>
        <v>1.0199394194700206</v>
      </c>
      <c r="E4" s="5">
        <v>49851</v>
      </c>
      <c r="F4" s="14">
        <f>Table_Table039__Page_95[[#This Row],[FY 2021]]/870464</f>
        <v>5.7269456289978676E-2</v>
      </c>
      <c r="G4" s="14">
        <f t="shared" si="1"/>
        <v>1.5776111685625647</v>
      </c>
      <c r="H4" s="5">
        <v>19340</v>
      </c>
    </row>
    <row r="5" spans="1:8" x14ac:dyDescent="0.35">
      <c r="A5" t="s">
        <v>83</v>
      </c>
      <c r="B5" s="3">
        <v>559207</v>
      </c>
      <c r="C5" s="13">
        <f>Table_Table039__Page_95[[#This Row],[FY 2022]]/1349292</f>
        <v>0.41444476065966446</v>
      </c>
      <c r="D5" s="13">
        <f t="shared" si="0"/>
        <v>0.30229249048676998</v>
      </c>
      <c r="E5" s="3">
        <v>429402</v>
      </c>
      <c r="F5" s="13">
        <f>Table_Table039__Page_95[[#This Row],[FY 2021]]/870464</f>
        <v>0.49330242261598412</v>
      </c>
      <c r="G5" s="13">
        <f t="shared" si="1"/>
        <v>0.55528591918635817</v>
      </c>
      <c r="H5" s="3">
        <v>276092</v>
      </c>
    </row>
    <row r="6" spans="1:8" x14ac:dyDescent="0.35">
      <c r="A6" t="s">
        <v>84</v>
      </c>
      <c r="B6" s="3">
        <v>527880</v>
      </c>
      <c r="C6" s="13">
        <f>Table_Table039__Page_95[[#This Row],[FY 2022]]/1349292</f>
        <v>0.39122739925827765</v>
      </c>
      <c r="D6" s="13">
        <f t="shared" si="0"/>
        <v>0.61719518284893249</v>
      </c>
      <c r="E6" s="3">
        <v>326417</v>
      </c>
      <c r="F6" s="13">
        <f>Table_Table039__Page_95[[#This Row],[FY 2021]]/870464</f>
        <v>0.37499195831188881</v>
      </c>
      <c r="G6" s="13">
        <f t="shared" si="1"/>
        <v>0.74806940502329566</v>
      </c>
      <c r="H6" s="3">
        <v>186730</v>
      </c>
    </row>
    <row r="7" spans="1:8" x14ac:dyDescent="0.35">
      <c r="A7" t="s">
        <v>37</v>
      </c>
      <c r="B7" s="3">
        <v>196435</v>
      </c>
      <c r="C7" s="13">
        <f>Table_Table039__Page_95[[#This Row],[FY 2022]]/1349292</f>
        <v>0.14558375800049211</v>
      </c>
      <c r="D7" s="13">
        <f t="shared" si="0"/>
        <v>1.1844071792362609</v>
      </c>
      <c r="E7" s="3">
        <v>89926</v>
      </c>
      <c r="F7" s="13">
        <f>Table_Table039__Page_95[[#This Row],[FY 2021]]/870464</f>
        <v>0.10330812072641718</v>
      </c>
      <c r="G7" s="13">
        <f t="shared" si="1"/>
        <v>1.8183784122606326</v>
      </c>
      <c r="H7" s="3">
        <v>31907</v>
      </c>
    </row>
    <row r="8" spans="1:8" ht="15" thickBot="1" x14ac:dyDescent="0.4">
      <c r="A8" t="s">
        <v>85</v>
      </c>
      <c r="B8" s="5">
        <v>65770</v>
      </c>
      <c r="C8" s="14">
        <f>Table_Table039__Page_95[[#This Row],[FY 2022]]/1349292</f>
        <v>4.8744082081565741E-2</v>
      </c>
      <c r="D8" s="14">
        <f t="shared" si="0"/>
        <v>1.660706339253206</v>
      </c>
      <c r="E8" s="5">
        <v>24719</v>
      </c>
      <c r="F8" s="14">
        <f>Table_Table039__Page_95[[#This Row],[FY 2021]]/870464</f>
        <v>2.8397498345709874E-2</v>
      </c>
      <c r="G8" s="14">
        <f t="shared" si="1"/>
        <v>0.67031556186228802</v>
      </c>
      <c r="H8" s="5">
        <v>14799</v>
      </c>
    </row>
    <row r="9" spans="1:8" ht="15" thickBot="1" x14ac:dyDescent="0.4">
      <c r="A9" s="1" t="s">
        <v>86</v>
      </c>
      <c r="B9" s="8">
        <v>1349292</v>
      </c>
      <c r="C9" s="15">
        <f>Table_Table039__Page_95[[#This Row],[FY 2022]]/1349292</f>
        <v>1</v>
      </c>
      <c r="D9" s="15">
        <f t="shared" si="0"/>
        <v>0.55008363355635614</v>
      </c>
      <c r="E9" s="8">
        <v>870464</v>
      </c>
      <c r="F9" s="15">
        <f>Table_Table039__Page_95[[#This Row],[FY 2021]]/870464</f>
        <v>1</v>
      </c>
      <c r="G9" s="15">
        <f t="shared" si="1"/>
        <v>0.70837323954718878</v>
      </c>
      <c r="H9" s="8">
        <v>509528</v>
      </c>
    </row>
    <row r="10" spans="1:8" x14ac:dyDescent="0.35">
      <c r="A10" s="1" t="s">
        <v>87</v>
      </c>
      <c r="C10" s="13"/>
      <c r="D10" s="13"/>
      <c r="E10" s="3"/>
      <c r="F10" s="13"/>
      <c r="G10" s="13"/>
      <c r="H10" s="3"/>
    </row>
    <row r="11" spans="1:8" x14ac:dyDescent="0.35">
      <c r="A11" t="s">
        <v>88</v>
      </c>
      <c r="B11" s="3">
        <v>204081</v>
      </c>
      <c r="C11" s="13">
        <f>Table_Table039__Page_95[[#This Row],[FY 2022]]/1349292</f>
        <v>0.15125043356071183</v>
      </c>
      <c r="D11" s="13">
        <f t="shared" si="0"/>
        <v>-0.17275638427239562</v>
      </c>
      <c r="E11" s="3">
        <v>246700</v>
      </c>
      <c r="F11" s="13">
        <f>Table_Table039__Page_95[[#This Row],[FY 2021]]/870464</f>
        <v>0.28341206528931695</v>
      </c>
      <c r="G11" s="13">
        <f t="shared" si="1"/>
        <v>0.52800832445556578</v>
      </c>
      <c r="H11" s="3">
        <v>161452</v>
      </c>
    </row>
    <row r="12" spans="1:8" x14ac:dyDescent="0.35">
      <c r="A12" t="s">
        <v>35</v>
      </c>
      <c r="B12" s="3">
        <v>255272</v>
      </c>
      <c r="C12" s="13">
        <f>Table_Table039__Page_95[[#This Row],[FY 2022]]/1349292</f>
        <v>0.18918958979968753</v>
      </c>
      <c r="D12" s="13">
        <f t="shared" si="0"/>
        <v>2.8749203072345852</v>
      </c>
      <c r="E12" s="3">
        <v>65878</v>
      </c>
      <c r="F12" s="13">
        <f>Table_Table039__Page_95[[#This Row],[FY 2021]]/870464</f>
        <v>7.5681475626792144E-2</v>
      </c>
      <c r="G12" s="13">
        <f t="shared" si="1"/>
        <v>-0.37299056792332513</v>
      </c>
      <c r="H12" s="3">
        <v>105067</v>
      </c>
    </row>
    <row r="13" spans="1:8" x14ac:dyDescent="0.35">
      <c r="A13" t="s">
        <v>89</v>
      </c>
      <c r="B13" s="3">
        <v>69694</v>
      </c>
      <c r="C13" s="13">
        <f>Table_Table039__Page_95[[#This Row],[FY 2022]]/1349292</f>
        <v>5.1652273933292421E-2</v>
      </c>
      <c r="D13" s="13">
        <f t="shared" si="0"/>
        <v>0.32246679316888044</v>
      </c>
      <c r="E13" s="3">
        <v>52700</v>
      </c>
      <c r="F13" s="13">
        <f>Table_Table039__Page_95[[#This Row],[FY 2021]]/870464</f>
        <v>6.0542423351224173E-2</v>
      </c>
      <c r="G13" s="13">
        <f t="shared" si="1"/>
        <v>0.63077113504146554</v>
      </c>
      <c r="H13" s="3">
        <v>32316</v>
      </c>
    </row>
    <row r="14" spans="1:8" x14ac:dyDescent="0.35">
      <c r="A14" t="s">
        <v>90</v>
      </c>
      <c r="B14" s="3">
        <v>157814</v>
      </c>
      <c r="C14" s="13">
        <f>Table_Table039__Page_95[[#This Row],[FY 2022]]/1349292</f>
        <v>0.11696059859541152</v>
      </c>
      <c r="D14" s="13">
        <f t="shared" si="0"/>
        <v>1.1448530810840196</v>
      </c>
      <c r="E14" s="3">
        <v>73578</v>
      </c>
      <c r="F14" s="13">
        <f>Table_Table039__Page_95[[#This Row],[FY 2021]]/870464</f>
        <v>8.452733254907728E-2</v>
      </c>
      <c r="G14" s="13">
        <f t="shared" si="1"/>
        <v>0.47655074150629129</v>
      </c>
      <c r="H14" s="3">
        <v>49831</v>
      </c>
    </row>
    <row r="15" spans="1:8" x14ac:dyDescent="0.35">
      <c r="A15" t="s">
        <v>91</v>
      </c>
      <c r="B15" s="3">
        <v>418643</v>
      </c>
      <c r="C15" s="13">
        <f>Table_Table039__Page_95[[#This Row],[FY 2022]]/1349292</f>
        <v>0.31026864459286796</v>
      </c>
      <c r="D15" s="13">
        <f t="shared" si="0"/>
        <v>0.67903150768440979</v>
      </c>
      <c r="E15" s="3">
        <v>249336</v>
      </c>
      <c r="F15" s="13">
        <f>Table_Table039__Page_95[[#This Row],[FY 2021]]/870464</f>
        <v>0.2864403352694655</v>
      </c>
      <c r="G15" s="13">
        <f t="shared" si="1"/>
        <v>1.0374250273742012</v>
      </c>
      <c r="H15" s="3">
        <v>122378</v>
      </c>
    </row>
    <row r="16" spans="1:8" x14ac:dyDescent="0.35">
      <c r="A16" t="s">
        <v>92</v>
      </c>
      <c r="B16" s="3">
        <v>532343</v>
      </c>
      <c r="C16" s="13">
        <f>Table_Table039__Page_95[[#This Row],[FY 2022]]/1349292</f>
        <v>0.39453505986843468</v>
      </c>
      <c r="D16" s="13">
        <f t="shared" si="0"/>
        <v>1.921911191613151</v>
      </c>
      <c r="E16" s="3">
        <v>182190</v>
      </c>
      <c r="F16" s="13">
        <f>Table_Table039__Page_95[[#This Row],[FY 2021]]/870464</f>
        <v>0.20930216528196458</v>
      </c>
      <c r="G16" s="13">
        <f t="shared" si="1"/>
        <v>6.2747963584091995</v>
      </c>
      <c r="H16" s="3">
        <v>25044</v>
      </c>
    </row>
    <row r="17" spans="1:8" ht="15" thickBot="1" x14ac:dyDescent="0.4">
      <c r="A17" t="s">
        <v>93</v>
      </c>
      <c r="B17" s="5">
        <v>577493</v>
      </c>
      <c r="C17" s="14">
        <f>Table_Table039__Page_95[[#This Row],[FY 2022]]/1349292</f>
        <v>0.42799705326941834</v>
      </c>
      <c r="D17" s="14">
        <f t="shared" si="0"/>
        <v>0.50487167393270083</v>
      </c>
      <c r="E17" s="5">
        <v>383749</v>
      </c>
      <c r="F17" s="14">
        <f>Table_Table039__Page_95[[#This Row],[FY 2021]]/870464</f>
        <v>0.4408556815675318</v>
      </c>
      <c r="G17" s="14">
        <f t="shared" si="1"/>
        <v>2.1654623443042151</v>
      </c>
      <c r="H17" s="5">
        <v>121230</v>
      </c>
    </row>
    <row r="18" spans="1:8" ht="15" thickBot="1" x14ac:dyDescent="0.4">
      <c r="A18" s="1" t="s">
        <v>94</v>
      </c>
      <c r="B18" s="8">
        <v>2215340</v>
      </c>
      <c r="C18" s="15">
        <f>Table_Table039__Page_95[[#This Row],[FY 2022]]/1349292</f>
        <v>1.6418536536198243</v>
      </c>
      <c r="D18" s="15">
        <f t="shared" si="0"/>
        <v>0.7664342879651328</v>
      </c>
      <c r="E18" s="8">
        <v>1254131</v>
      </c>
      <c r="F18" s="15">
        <f>Table_Table039__Page_95[[#This Row],[FY 2021]]/870464</f>
        <v>1.4407614789353724</v>
      </c>
      <c r="G18" s="15">
        <f t="shared" si="1"/>
        <v>1.0315801580384827</v>
      </c>
      <c r="H18" s="8">
        <v>617318</v>
      </c>
    </row>
    <row r="19" spans="1:8" ht="15" thickBot="1" x14ac:dyDescent="0.4">
      <c r="A19" s="1" t="s">
        <v>95</v>
      </c>
      <c r="B19" s="8">
        <v>-866048</v>
      </c>
      <c r="C19" s="15">
        <f>Table_Table039__Page_95[[#This Row],[FY 2022]]/1349292</f>
        <v>-0.64185365361982427</v>
      </c>
      <c r="D19" s="15">
        <f t="shared" si="0"/>
        <v>-1.2572908277229993</v>
      </c>
      <c r="E19" s="8">
        <v>-383667</v>
      </c>
      <c r="F19" s="15">
        <f>Table_Table039__Page_95[[#This Row],[FY 2021]]/870464</f>
        <v>-0.44076147893537237</v>
      </c>
      <c r="G19" s="15">
        <f t="shared" si="1"/>
        <v>-2.5593932646813249</v>
      </c>
      <c r="H19" s="8">
        <v>-107790</v>
      </c>
    </row>
    <row r="20" spans="1:8" ht="15" thickBot="1" x14ac:dyDescent="0.4">
      <c r="A20" t="s">
        <v>96</v>
      </c>
      <c r="B20" s="6">
        <v>141217</v>
      </c>
      <c r="C20" s="16">
        <f>Table_Table039__Page_95[[#This Row],[FY 2022]]/1349292</f>
        <v>0.10466007357932901</v>
      </c>
      <c r="D20" s="16">
        <f t="shared" si="0"/>
        <v>3.3653250255431049</v>
      </c>
      <c r="E20" s="6">
        <v>-59703</v>
      </c>
      <c r="F20" s="16">
        <f>Table_Table039__Page_95[[#This Row],[FY 2021]]/870464</f>
        <v>-6.8587557900154403E-2</v>
      </c>
      <c r="G20" s="16">
        <f t="shared" si="1"/>
        <v>-12.470893501805055</v>
      </c>
      <c r="H20" s="6">
        <v>-4432</v>
      </c>
    </row>
    <row r="21" spans="1:8" ht="15" thickBot="1" x14ac:dyDescent="0.4">
      <c r="A21" s="1" t="s">
        <v>97</v>
      </c>
      <c r="B21" s="8">
        <v>-724831</v>
      </c>
      <c r="C21" s="15">
        <f>Table_Table039__Page_95[[#This Row],[FY 2022]]/1349292</f>
        <v>-0.53719358004049533</v>
      </c>
      <c r="D21" s="15">
        <f t="shared" si="0"/>
        <v>-0.63482193202065995</v>
      </c>
      <c r="E21" s="8">
        <v>-443370</v>
      </c>
      <c r="F21" s="15">
        <f>Table_Table039__Page_95[[#This Row],[FY 2021]]/870464</f>
        <v>-0.50934903683552679</v>
      </c>
      <c r="G21" s="15">
        <f t="shared" si="1"/>
        <v>-2.9508296056031793</v>
      </c>
      <c r="H21" s="8">
        <v>-112222</v>
      </c>
    </row>
    <row r="22" spans="1:8" x14ac:dyDescent="0.35">
      <c r="A22" t="s">
        <v>98</v>
      </c>
      <c r="B22" s="3">
        <v>-17414</v>
      </c>
      <c r="C22" s="13">
        <f>Table_Table039__Page_95[[#This Row],[FY 2022]]/1349292</f>
        <v>-1.2906027753814593E-2</v>
      </c>
      <c r="D22" s="13">
        <f t="shared" si="0"/>
        <v>-6.4323516858728125</v>
      </c>
      <c r="E22" s="3">
        <v>-2343</v>
      </c>
      <c r="F22" s="13">
        <f>Table_Table039__Page_95[[#This Row],[FY 2021]]/870464</f>
        <v>-2.6916678920667599E-3</v>
      </c>
      <c r="G22" s="13">
        <f t="shared" si="1"/>
        <v>-7.2313829787234045</v>
      </c>
      <c r="H22" s="3">
        <v>376</v>
      </c>
    </row>
    <row r="23" spans="1:8" ht="15" thickBot="1" x14ac:dyDescent="0.4">
      <c r="A23" s="1" t="s">
        <v>33</v>
      </c>
      <c r="B23" s="11">
        <v>-707417</v>
      </c>
      <c r="C23" s="17">
        <f>Table_Table039__Page_95[[#This Row],[FY 2022]]/1349292</f>
        <v>-0.52428755228668067</v>
      </c>
      <c r="D23" s="17">
        <f t="shared" si="0"/>
        <v>-0.60402197597879492</v>
      </c>
      <c r="E23" s="11">
        <v>-441027</v>
      </c>
      <c r="F23" s="17">
        <f>Table_Table039__Page_95[[#This Row],[FY 2021]]/870464</f>
        <v>-0.50665736894346003</v>
      </c>
      <c r="G23" s="17">
        <f t="shared" si="1"/>
        <v>-2.9168280076022666</v>
      </c>
      <c r="H23" s="11">
        <v>-112598</v>
      </c>
    </row>
    <row r="24" spans="1:8" ht="15" thickBot="1" x14ac:dyDescent="0.4">
      <c r="A24" t="s">
        <v>99</v>
      </c>
      <c r="B24" s="6">
        <v>0</v>
      </c>
      <c r="C24" s="16">
        <v>0</v>
      </c>
      <c r="D24" s="16">
        <v>0</v>
      </c>
      <c r="E24" s="6">
        <v>0</v>
      </c>
      <c r="F24" s="16">
        <v>0</v>
      </c>
      <c r="G24" s="16">
        <f t="shared" si="1"/>
        <v>1</v>
      </c>
      <c r="H24" s="6">
        <v>-13205</v>
      </c>
    </row>
    <row r="25" spans="1:8" ht="15" thickBot="1" x14ac:dyDescent="0.4">
      <c r="A25" s="1" t="s">
        <v>100</v>
      </c>
      <c r="B25" s="8">
        <v>-707417</v>
      </c>
      <c r="C25" s="15">
        <f>Table_Table039__Page_95[[#This Row],[FY 2022]]/1349292</f>
        <v>-0.52428755228668067</v>
      </c>
      <c r="D25" s="15">
        <f t="shared" si="0"/>
        <v>-0.60402197597879492</v>
      </c>
      <c r="E25" s="8">
        <v>-441027</v>
      </c>
      <c r="F25" s="15">
        <f>Table_Table039__Page_95[[#This Row],[FY 2021]]/870464</f>
        <v>-0.50665736894346003</v>
      </c>
      <c r="G25" s="15">
        <f t="shared" si="1"/>
        <v>-2.5056954126690143</v>
      </c>
      <c r="H25" s="8">
        <v>-125803</v>
      </c>
    </row>
    <row r="26" spans="1:8" x14ac:dyDescent="0.35">
      <c r="A26" t="s">
        <v>101</v>
      </c>
      <c r="C26" s="13"/>
      <c r="D26" s="13"/>
      <c r="E26" s="3"/>
      <c r="F26" s="13"/>
      <c r="G26" s="13"/>
      <c r="H26" s="3"/>
    </row>
    <row r="27" spans="1:8" x14ac:dyDescent="0.35">
      <c r="A27" t="s">
        <v>102</v>
      </c>
      <c r="B27" s="3">
        <v>-5900</v>
      </c>
      <c r="C27" s="13">
        <f>Table_Table039__Page_95[[#This Row],[FY 2022]]/1349292</f>
        <v>-4.3726635894973066E-3</v>
      </c>
      <c r="D27" s="13">
        <f t="shared" si="0"/>
        <v>-1.8373545273914278</v>
      </c>
      <c r="E27" s="3">
        <v>7046</v>
      </c>
      <c r="F27" s="13">
        <f>Table_Table039__Page_95[[#This Row],[FY 2021]]/870464</f>
        <v>8.094533490184545E-3</v>
      </c>
      <c r="G27" s="13">
        <f t="shared" si="1"/>
        <v>24.331125827814571</v>
      </c>
      <c r="H27" s="3">
        <v>-302</v>
      </c>
    </row>
    <row r="28" spans="1:8" ht="15" thickBot="1" x14ac:dyDescent="0.4">
      <c r="A28" t="s">
        <v>103</v>
      </c>
      <c r="B28" s="5">
        <v>-8022</v>
      </c>
      <c r="C28" s="14">
        <f>Table_Table039__Page_95[[#This Row],[FY 2022]]/1349292</f>
        <v>-5.9453402228724396E-3</v>
      </c>
      <c r="D28" s="14">
        <f t="shared" si="0"/>
        <v>-277.62068965517244</v>
      </c>
      <c r="E28" s="5">
        <v>29</v>
      </c>
      <c r="F28" s="14">
        <f>Table_Table039__Page_95[[#This Row],[FY 2021]]/870464</f>
        <v>3.3315565031982942E-5</v>
      </c>
      <c r="G28" s="20" t="s">
        <v>125</v>
      </c>
      <c r="H28" s="5">
        <v>0</v>
      </c>
    </row>
    <row r="29" spans="1:8" x14ac:dyDescent="0.35">
      <c r="A29" s="1" t="s">
        <v>104</v>
      </c>
      <c r="B29" s="12">
        <v>-13922</v>
      </c>
      <c r="C29" s="18">
        <f>Table_Table039__Page_95[[#This Row],[FY 2022]]/1349292</f>
        <v>-1.0318003812369747E-2</v>
      </c>
      <c r="D29" s="18">
        <f t="shared" si="0"/>
        <v>-2.9677738515901062</v>
      </c>
      <c r="E29" s="12">
        <v>7075</v>
      </c>
      <c r="F29" s="18">
        <f>Table_Table039__Page_95[[#This Row],[FY 2021]]/870464</f>
        <v>8.1278490552165288E-3</v>
      </c>
      <c r="G29" s="18">
        <f t="shared" si="1"/>
        <v>24.427152317880793</v>
      </c>
      <c r="H29" s="12">
        <v>-302</v>
      </c>
    </row>
    <row r="30" spans="1:8" ht="15" thickBot="1" x14ac:dyDescent="0.4">
      <c r="A30" s="1" t="s">
        <v>105</v>
      </c>
      <c r="B30" s="4">
        <v>-721339</v>
      </c>
      <c r="C30" s="19">
        <f>Table_Table039__Page_95[[#This Row],[FY 2022]]/1349292</f>
        <v>-0.53460555609905047</v>
      </c>
      <c r="D30" s="19">
        <f t="shared" si="0"/>
        <v>-0.66225527247253158</v>
      </c>
      <c r="E30" s="4">
        <v>-433952</v>
      </c>
      <c r="F30" s="19">
        <f>Table_Table039__Page_95[[#This Row],[FY 2021]]/870464</f>
        <v>-0.49852951988824351</v>
      </c>
      <c r="G30" s="19">
        <f t="shared" si="1"/>
        <v>-2.8436846767050485</v>
      </c>
      <c r="H30" s="4">
        <v>-112900</v>
      </c>
    </row>
    <row r="31" spans="1:8" ht="15" thickTop="1" x14ac:dyDescent="0.35">
      <c r="A31" t="s">
        <v>106</v>
      </c>
      <c r="E31" s="2"/>
      <c r="H31" s="2"/>
    </row>
    <row r="32" spans="1:8" x14ac:dyDescent="0.35">
      <c r="A32" t="s">
        <v>107</v>
      </c>
      <c r="E32" s="2"/>
      <c r="H32" s="2"/>
    </row>
    <row r="33" spans="1:8" x14ac:dyDescent="0.35">
      <c r="A33" t="s">
        <v>108</v>
      </c>
      <c r="B33" s="2">
        <v>-2.5099999999999998</v>
      </c>
      <c r="E33" s="2">
        <v>-2.78</v>
      </c>
      <c r="H33" s="2">
        <v>-2.63</v>
      </c>
    </row>
    <row r="34" spans="1:8" x14ac:dyDescent="0.35">
      <c r="A34" t="s">
        <v>109</v>
      </c>
      <c r="B34" s="2">
        <v>-2.5099999999999998</v>
      </c>
      <c r="E34" s="2">
        <v>-2.94</v>
      </c>
      <c r="H34" s="2">
        <v>-2.63</v>
      </c>
    </row>
    <row r="35" spans="1:8" x14ac:dyDescent="0.35">
      <c r="A35" t="s">
        <v>110</v>
      </c>
      <c r="E35" s="2"/>
      <c r="H35" s="2"/>
    </row>
    <row r="36" spans="1:8" x14ac:dyDescent="0.35">
      <c r="A36" t="s">
        <v>108</v>
      </c>
      <c r="B36" s="3" t="s">
        <v>111</v>
      </c>
      <c r="E36" s="10" t="s">
        <v>112</v>
      </c>
      <c r="H36" s="10" t="s">
        <v>113</v>
      </c>
    </row>
    <row r="37" spans="1:8" x14ac:dyDescent="0.35">
      <c r="A37" t="s">
        <v>109</v>
      </c>
      <c r="B37" s="3" t="s">
        <v>111</v>
      </c>
      <c r="E37" s="10" t="s">
        <v>114</v>
      </c>
      <c r="H37" s="10" t="s">
        <v>113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6DA2-CD8D-4951-A126-E0842C195C6D}">
  <dimension ref="A1:D57"/>
  <sheetViews>
    <sheetView tabSelected="1" topLeftCell="A22" workbookViewId="0">
      <selection activeCell="I38" sqref="I38"/>
    </sheetView>
  </sheetViews>
  <sheetFormatPr defaultRowHeight="14.5" x14ac:dyDescent="0.35"/>
  <cols>
    <col min="1" max="1" width="71.7265625" bestFit="1" customWidth="1"/>
    <col min="2" max="2" width="15.26953125" bestFit="1" customWidth="1"/>
    <col min="3" max="4" width="14.26953125" bestFit="1" customWidth="1"/>
  </cols>
  <sheetData>
    <row r="1" spans="1:4" x14ac:dyDescent="0.35">
      <c r="A1" t="s">
        <v>122</v>
      </c>
      <c r="B1" t="s">
        <v>115</v>
      </c>
      <c r="C1" t="s">
        <v>116</v>
      </c>
      <c r="D1" t="s">
        <v>121</v>
      </c>
    </row>
    <row r="2" spans="1:4" x14ac:dyDescent="0.35">
      <c r="A2" s="1" t="s">
        <v>32</v>
      </c>
    </row>
    <row r="3" spans="1:4" x14ac:dyDescent="0.35">
      <c r="A3" t="s">
        <v>33</v>
      </c>
      <c r="B3" s="3">
        <v>-707417</v>
      </c>
      <c r="C3" s="3">
        <v>-441027</v>
      </c>
      <c r="D3" s="3">
        <v>-112598</v>
      </c>
    </row>
    <row r="4" spans="1:4" x14ac:dyDescent="0.35">
      <c r="A4" t="s">
        <v>34</v>
      </c>
      <c r="B4" s="3"/>
      <c r="C4" s="3"/>
      <c r="D4" s="3"/>
    </row>
    <row r="5" spans="1:4" x14ac:dyDescent="0.35">
      <c r="A5" t="s">
        <v>35</v>
      </c>
      <c r="B5" s="3">
        <v>255272</v>
      </c>
      <c r="C5" s="3">
        <v>65878</v>
      </c>
      <c r="D5" s="3">
        <v>105067</v>
      </c>
    </row>
    <row r="6" spans="1:4" x14ac:dyDescent="0.35">
      <c r="A6" t="s">
        <v>36</v>
      </c>
      <c r="B6" s="3">
        <v>-171965</v>
      </c>
      <c r="C6" s="3">
        <v>-90371</v>
      </c>
      <c r="D6" s="3">
        <v>-27605</v>
      </c>
    </row>
    <row r="7" spans="1:4" x14ac:dyDescent="0.35">
      <c r="A7" t="s">
        <v>37</v>
      </c>
      <c r="B7" s="3">
        <v>-196435</v>
      </c>
      <c r="C7" s="3">
        <v>-89926</v>
      </c>
      <c r="D7" s="3">
        <v>-31907</v>
      </c>
    </row>
    <row r="8" spans="1:4" x14ac:dyDescent="0.35">
      <c r="A8" t="s">
        <v>38</v>
      </c>
      <c r="B8" s="3">
        <v>-101789</v>
      </c>
      <c r="C8" s="3">
        <v>57285</v>
      </c>
      <c r="D8" s="3">
        <v>2847</v>
      </c>
    </row>
    <row r="9" spans="1:4" x14ac:dyDescent="0.35">
      <c r="A9" t="s">
        <v>39</v>
      </c>
      <c r="B9" s="3">
        <v>96737</v>
      </c>
      <c r="C9" s="3">
        <v>69103</v>
      </c>
      <c r="D9" s="3">
        <v>0</v>
      </c>
    </row>
    <row r="10" spans="1:4" x14ac:dyDescent="0.35">
      <c r="A10" t="s">
        <v>40</v>
      </c>
      <c r="B10" s="3">
        <v>16152</v>
      </c>
      <c r="C10" s="3">
        <v>6416</v>
      </c>
      <c r="D10" s="3">
        <v>2313</v>
      </c>
    </row>
    <row r="11" spans="1:4" x14ac:dyDescent="0.35">
      <c r="A11" t="s">
        <v>41</v>
      </c>
      <c r="B11" s="3">
        <v>2192</v>
      </c>
      <c r="C11" s="3">
        <v>0</v>
      </c>
      <c r="D11" s="3">
        <v>0</v>
      </c>
    </row>
    <row r="12" spans="1:4" x14ac:dyDescent="0.35">
      <c r="A12" t="s">
        <v>42</v>
      </c>
      <c r="B12" s="3">
        <v>254679</v>
      </c>
      <c r="C12" s="3">
        <v>0</v>
      </c>
      <c r="D12" s="3">
        <v>0</v>
      </c>
    </row>
    <row r="13" spans="1:4" x14ac:dyDescent="0.35">
      <c r="A13" t="s">
        <v>43</v>
      </c>
      <c r="B13" s="3">
        <v>390983</v>
      </c>
      <c r="C13" s="3">
        <v>292507</v>
      </c>
      <c r="D13" s="3">
        <v>29625</v>
      </c>
    </row>
    <row r="14" spans="1:4" x14ac:dyDescent="0.35">
      <c r="A14" t="s">
        <v>44</v>
      </c>
      <c r="B14" s="3">
        <v>52722</v>
      </c>
      <c r="C14" s="3">
        <v>19979</v>
      </c>
      <c r="D14" s="3">
        <v>9444</v>
      </c>
    </row>
    <row r="15" spans="1:4" x14ac:dyDescent="0.35">
      <c r="A15" t="s">
        <v>45</v>
      </c>
      <c r="B15" s="3">
        <v>362</v>
      </c>
      <c r="C15" s="3">
        <v>11544</v>
      </c>
      <c r="D15" s="3">
        <v>0</v>
      </c>
    </row>
    <row r="16" spans="1:4" x14ac:dyDescent="0.35">
      <c r="A16" t="s">
        <v>46</v>
      </c>
      <c r="B16" s="3">
        <v>-73154</v>
      </c>
      <c r="C16" s="3">
        <v>5129</v>
      </c>
      <c r="D16" s="3">
        <v>81</v>
      </c>
    </row>
    <row r="17" spans="1:4" x14ac:dyDescent="0.35">
      <c r="A17" t="s">
        <v>47</v>
      </c>
      <c r="B17" s="3"/>
      <c r="C17" s="3"/>
      <c r="D17" s="3"/>
    </row>
    <row r="18" spans="1:4" x14ac:dyDescent="0.35">
      <c r="A18" t="s">
        <v>48</v>
      </c>
      <c r="B18" s="3">
        <v>-5552662</v>
      </c>
      <c r="C18" s="3">
        <v>-2640734</v>
      </c>
      <c r="D18" s="3">
        <v>-2101483</v>
      </c>
    </row>
    <row r="19" spans="1:4" x14ac:dyDescent="0.35">
      <c r="A19" t="s">
        <v>49</v>
      </c>
      <c r="B19" s="3">
        <v>5582035</v>
      </c>
      <c r="C19" s="3">
        <v>2594835</v>
      </c>
      <c r="D19" s="3">
        <v>2021938</v>
      </c>
    </row>
    <row r="20" spans="1:4" x14ac:dyDescent="0.35">
      <c r="A20" t="s">
        <v>8</v>
      </c>
      <c r="B20" s="3">
        <v>-62700</v>
      </c>
      <c r="C20" s="3">
        <v>-22934</v>
      </c>
      <c r="D20" s="3">
        <v>-19049</v>
      </c>
    </row>
    <row r="21" spans="1:4" x14ac:dyDescent="0.35">
      <c r="A21" t="s">
        <v>13</v>
      </c>
      <c r="B21" s="3">
        <v>-15021</v>
      </c>
      <c r="C21" s="3">
        <v>-209139</v>
      </c>
      <c r="D21" s="3">
        <v>19936</v>
      </c>
    </row>
    <row r="22" spans="1:4" x14ac:dyDescent="0.35">
      <c r="A22" t="s">
        <v>17</v>
      </c>
      <c r="B22" s="3">
        <v>-24686</v>
      </c>
      <c r="C22" s="3">
        <v>32223</v>
      </c>
      <c r="D22" s="3">
        <v>7514</v>
      </c>
    </row>
    <row r="23" spans="1:4" x14ac:dyDescent="0.35">
      <c r="A23" t="s">
        <v>18</v>
      </c>
      <c r="B23" s="3">
        <v>21304</v>
      </c>
      <c r="C23" s="3">
        <v>25082</v>
      </c>
      <c r="D23" s="3">
        <v>8279</v>
      </c>
    </row>
    <row r="24" spans="1:4" x14ac:dyDescent="0.35">
      <c r="A24" t="s">
        <v>19</v>
      </c>
      <c r="B24" s="3">
        <v>3907</v>
      </c>
      <c r="C24" s="3">
        <v>1395</v>
      </c>
      <c r="D24" s="3">
        <v>428</v>
      </c>
    </row>
    <row r="25" spans="1:4" ht="15" thickBot="1" x14ac:dyDescent="0.4">
      <c r="A25" t="s">
        <v>20</v>
      </c>
      <c r="B25" s="5">
        <v>67290</v>
      </c>
      <c r="C25" s="5">
        <v>119625</v>
      </c>
      <c r="D25" s="5">
        <v>13868</v>
      </c>
    </row>
    <row r="26" spans="1:4" ht="15" thickBot="1" x14ac:dyDescent="0.4">
      <c r="A26" s="1" t="s">
        <v>50</v>
      </c>
      <c r="B26" s="6">
        <v>-162194</v>
      </c>
      <c r="C26" s="6">
        <v>-193130</v>
      </c>
      <c r="D26" s="6">
        <v>-71302</v>
      </c>
    </row>
    <row r="27" spans="1:4" x14ac:dyDescent="0.35">
      <c r="A27" s="1" t="s">
        <v>51</v>
      </c>
      <c r="B27" s="3"/>
      <c r="C27" s="3"/>
      <c r="D27" s="3"/>
    </row>
    <row r="28" spans="1:4" x14ac:dyDescent="0.35">
      <c r="A28" t="s">
        <v>52</v>
      </c>
      <c r="B28" s="3">
        <v>-10362048</v>
      </c>
      <c r="C28" s="3">
        <v>-5897252</v>
      </c>
      <c r="D28" s="3">
        <v>-2830320</v>
      </c>
    </row>
    <row r="29" spans="1:4" x14ac:dyDescent="0.35">
      <c r="A29" t="s">
        <v>53</v>
      </c>
      <c r="B29" s="3">
        <v>1898607</v>
      </c>
      <c r="C29" s="3">
        <v>824011</v>
      </c>
      <c r="D29" s="3">
        <v>303433</v>
      </c>
    </row>
    <row r="30" spans="1:4" x14ac:dyDescent="0.35">
      <c r="A30" t="s">
        <v>54</v>
      </c>
      <c r="B30" s="3">
        <v>8121583</v>
      </c>
      <c r="C30" s="3">
        <v>4324618</v>
      </c>
      <c r="D30" s="3">
        <v>2294833</v>
      </c>
    </row>
    <row r="31" spans="1:4" x14ac:dyDescent="0.35">
      <c r="A31" t="s">
        <v>55</v>
      </c>
      <c r="B31" s="3">
        <v>-5999</v>
      </c>
      <c r="C31" s="3">
        <v>-222433</v>
      </c>
      <c r="D31" s="3">
        <v>0</v>
      </c>
    </row>
    <row r="32" spans="1:4" x14ac:dyDescent="0.35">
      <c r="A32" t="s">
        <v>56</v>
      </c>
      <c r="B32" s="3">
        <v>-25415</v>
      </c>
      <c r="C32" s="3">
        <v>0</v>
      </c>
      <c r="D32" s="3">
        <v>0</v>
      </c>
    </row>
    <row r="33" spans="1:4" x14ac:dyDescent="0.35">
      <c r="A33" t="s">
        <v>57</v>
      </c>
      <c r="B33" s="3">
        <v>-86290</v>
      </c>
      <c r="C33" s="3">
        <v>-20252</v>
      </c>
      <c r="D33" s="3">
        <v>-21019</v>
      </c>
    </row>
    <row r="34" spans="1:4" x14ac:dyDescent="0.35">
      <c r="A34" t="s">
        <v>58</v>
      </c>
      <c r="B34" s="3">
        <v>-1841380</v>
      </c>
      <c r="C34" s="3">
        <v>0</v>
      </c>
      <c r="D34" s="3">
        <v>0</v>
      </c>
    </row>
    <row r="35" spans="1:4" x14ac:dyDescent="0.35">
      <c r="A35" t="s">
        <v>59</v>
      </c>
      <c r="B35" s="3">
        <v>311035</v>
      </c>
      <c r="C35" s="3">
        <v>0</v>
      </c>
      <c r="D35" s="3">
        <v>0</v>
      </c>
    </row>
    <row r="36" spans="1:4" x14ac:dyDescent="0.35">
      <c r="A36" t="s">
        <v>60</v>
      </c>
      <c r="B36" s="3">
        <v>14311</v>
      </c>
      <c r="C36" s="3">
        <v>1453</v>
      </c>
      <c r="D36" s="3">
        <v>0</v>
      </c>
    </row>
    <row r="37" spans="1:4" ht="15" thickBot="1" x14ac:dyDescent="0.4">
      <c r="A37" t="s">
        <v>61</v>
      </c>
      <c r="B37" s="5">
        <v>-35742</v>
      </c>
      <c r="C37" s="5">
        <v>-32178</v>
      </c>
      <c r="D37" s="5">
        <v>0</v>
      </c>
    </row>
    <row r="38" spans="1:4" ht="15" thickBot="1" x14ac:dyDescent="0.4">
      <c r="A38" s="1" t="s">
        <v>62</v>
      </c>
      <c r="B38" s="6">
        <v>-2011338</v>
      </c>
      <c r="C38" s="6">
        <v>-1022033</v>
      </c>
      <c r="D38" s="6">
        <v>-253073</v>
      </c>
    </row>
    <row r="39" spans="1:4" x14ac:dyDescent="0.35">
      <c r="A39" s="1" t="s">
        <v>63</v>
      </c>
      <c r="B39" s="3"/>
      <c r="C39" s="3"/>
      <c r="D39" s="3"/>
    </row>
    <row r="40" spans="1:4" x14ac:dyDescent="0.35">
      <c r="A40" t="s">
        <v>64</v>
      </c>
      <c r="B40" s="3">
        <v>1704300</v>
      </c>
      <c r="C40" s="3">
        <v>0</v>
      </c>
      <c r="D40" s="3">
        <v>75000</v>
      </c>
    </row>
    <row r="41" spans="1:4" x14ac:dyDescent="0.35">
      <c r="A41" t="s">
        <v>65</v>
      </c>
      <c r="B41" s="3">
        <v>4101134</v>
      </c>
      <c r="C41" s="3">
        <v>2942254</v>
      </c>
      <c r="D41" s="3">
        <v>2132805</v>
      </c>
    </row>
    <row r="42" spans="1:4" x14ac:dyDescent="0.35">
      <c r="A42" t="s">
        <v>66</v>
      </c>
      <c r="B42" s="3">
        <v>-13751</v>
      </c>
      <c r="C42" s="3">
        <v>-12499</v>
      </c>
      <c r="D42" s="3">
        <v>-7687</v>
      </c>
    </row>
    <row r="43" spans="1:4" x14ac:dyDescent="0.35">
      <c r="A43" t="s">
        <v>67</v>
      </c>
      <c r="B43" s="3">
        <v>-4090562</v>
      </c>
      <c r="C43" s="3">
        <v>-3165103</v>
      </c>
      <c r="D43" s="3">
        <v>-1882155</v>
      </c>
    </row>
    <row r="44" spans="1:4" x14ac:dyDescent="0.35">
      <c r="A44" t="s">
        <v>68</v>
      </c>
      <c r="B44" s="3">
        <v>999394</v>
      </c>
      <c r="C44" s="3">
        <v>1395879</v>
      </c>
      <c r="D44" s="3">
        <v>0</v>
      </c>
    </row>
    <row r="45" spans="1:4" x14ac:dyDescent="0.35">
      <c r="A45" t="s">
        <v>69</v>
      </c>
      <c r="B45" s="3">
        <v>-552046</v>
      </c>
      <c r="C45" s="3">
        <v>-210368</v>
      </c>
      <c r="D45" s="3">
        <v>0</v>
      </c>
    </row>
    <row r="46" spans="1:4" x14ac:dyDescent="0.35">
      <c r="A46" t="s">
        <v>70</v>
      </c>
      <c r="B46" s="3">
        <v>0</v>
      </c>
      <c r="C46" s="3">
        <v>434542</v>
      </c>
      <c r="D46" s="3">
        <v>15481</v>
      </c>
    </row>
    <row r="47" spans="1:4" x14ac:dyDescent="0.35">
      <c r="A47" t="s">
        <v>71</v>
      </c>
      <c r="B47" s="3">
        <v>0</v>
      </c>
      <c r="C47" s="3">
        <v>-13</v>
      </c>
      <c r="D47" s="3">
        <v>-22591</v>
      </c>
    </row>
    <row r="48" spans="1:4" x14ac:dyDescent="0.35">
      <c r="A48" t="s">
        <v>72</v>
      </c>
      <c r="B48" s="3">
        <v>0</v>
      </c>
      <c r="C48" s="3">
        <v>1305176</v>
      </c>
      <c r="D48" s="3">
        <v>0</v>
      </c>
    </row>
    <row r="49" spans="1:4" x14ac:dyDescent="0.35">
      <c r="A49" t="s">
        <v>73</v>
      </c>
      <c r="B49" s="3">
        <v>73914</v>
      </c>
      <c r="C49" s="3">
        <v>47042</v>
      </c>
      <c r="D49" s="3">
        <v>2733</v>
      </c>
    </row>
    <row r="50" spans="1:4" x14ac:dyDescent="0.35">
      <c r="A50" t="s">
        <v>74</v>
      </c>
      <c r="B50" s="3">
        <v>-86</v>
      </c>
      <c r="C50" s="3">
        <v>-800</v>
      </c>
      <c r="D50" s="3">
        <v>-18854</v>
      </c>
    </row>
    <row r="51" spans="1:4" ht="15" thickBot="1" x14ac:dyDescent="0.4">
      <c r="A51" t="s">
        <v>75</v>
      </c>
      <c r="B51" s="5">
        <v>-185178</v>
      </c>
      <c r="C51" s="5">
        <v>-158280</v>
      </c>
      <c r="D51" s="5">
        <v>0</v>
      </c>
    </row>
    <row r="52" spans="1:4" x14ac:dyDescent="0.35">
      <c r="A52" s="1" t="s">
        <v>76</v>
      </c>
      <c r="B52" s="3">
        <v>2037119</v>
      </c>
      <c r="C52" s="3">
        <v>2577830</v>
      </c>
      <c r="D52" s="3">
        <v>294732</v>
      </c>
    </row>
    <row r="53" spans="1:4" ht="15" thickBot="1" x14ac:dyDescent="0.4">
      <c r="A53" t="s">
        <v>77</v>
      </c>
      <c r="B53" s="5">
        <v>-5412</v>
      </c>
      <c r="C53" s="5">
        <v>1837</v>
      </c>
      <c r="D53" s="5">
        <v>0</v>
      </c>
    </row>
    <row r="54" spans="1:4" x14ac:dyDescent="0.35">
      <c r="A54" s="1" t="s">
        <v>78</v>
      </c>
      <c r="B54" s="12">
        <v>-141825</v>
      </c>
      <c r="C54" s="12">
        <v>1364504</v>
      </c>
      <c r="D54" s="12">
        <v>-29643</v>
      </c>
    </row>
    <row r="55" spans="1:4" ht="15" thickBot="1" x14ac:dyDescent="0.4">
      <c r="A55" t="s">
        <v>79</v>
      </c>
      <c r="B55" s="5">
        <v>1692632</v>
      </c>
      <c r="C55" s="5">
        <v>328128</v>
      </c>
      <c r="D55" s="5">
        <v>357771</v>
      </c>
    </row>
    <row r="56" spans="1:4" ht="15" thickBot="1" x14ac:dyDescent="0.4">
      <c r="A56" s="1" t="s">
        <v>80</v>
      </c>
      <c r="B56" s="7">
        <v>1550807</v>
      </c>
      <c r="C56" s="7">
        <v>1692632</v>
      </c>
      <c r="D56" s="7">
        <v>328128</v>
      </c>
    </row>
    <row r="57" spans="1:4" ht="15" thickTop="1" x14ac:dyDescent="0.35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h r u /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h r u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7 v 1 Y q K G l B f Q E A A N I F A A A T A B w A R m 9 y b X V s Y X M v U 2 V j d G l v b j E u b S C i G A A o o B Q A A A A A A A A A A A A A A A A A A A A A A A A A A A D d k l 9 r w j A U x d + F f o c Q X y p I m W v V u d E H q c h 8 G J P p n q x I 1 l 6 1 m C Y l i T I R v / t S 2 + r G K u z f g y w P T T n 3 5 v C 7 n C s h U B F n a J T d j T u j Y l T k k g g I U R W P y Q u F K 7 u N z C F Z A O r Y N Y x c R E E Z F a T P i K 9 F A F o Z h n P r 0 C v N f k T B 8 j h T w J Q 0 s X f r P 0 s Q 0 l 8 F q y 3 1 H x n 0 R L Q B v w d y p X j i d / t P D 4 f P b M A 2 I B U X c t a P G G F B R K i 0 k n C O a 3 U 0 G c Q J h V h b k p T S x Q 3 L x t N a P c M 4 U r o 5 0 W 4 y C N 0 j P J 7 u J z 2 i y D R v r + K h 4 D F X e s J 7 I K G G S 4 c 6 d F t 5 J d f N w k I T 5 J U u p a O A U C K k q 8 Q a j g x V 7 C 0 J W 2 j P 8 T a B k + F Y E C b n X M Q e p + u Y p U V p l h D U d z v c l R K U / k V K d y E F r 2 p f R z u c v b w + o 9 t a H z D V c q z U + 1 3 B O f O g + U H f 1 4 x K x E p n K F 2 F T r E K z U t e h U 7 5 K n Q + r 8 I 3 U i t M 0 q g y v f G D r M r 0 r 0 V 1 0 l t n 9 P Z v o n W c I t q b C 4 5 W U 5 Z F 6 z h / E K 3 j / I d o 3 w B Q S w E C L Q A U A A I A C A C G u 7 9 W O L I Z 3 a Q A A A D 2 A A A A E g A A A A A A A A A A A A A A A A A A A A A A Q 2 9 u Z m l n L 1 B h Y 2 t h Z 2 U u e G 1 s U E s B A i 0 A F A A C A A g A h r u / V g / K 6 a u k A A A A 6 Q A A A B M A A A A A A A A A A A A A A A A A 8 A A A A F t D b 2 5 0 Z W 5 0 X 1 R 5 c G V z X S 5 4 b W x Q S w E C L Q A U A A I A C A C G u 7 9 W K i h p Q X 0 B A A D S B Q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I g A A A A A A A G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z N y U y M C h Q Y W d l J T I w O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Z 1 l E Q m d Z P S I g L z 4 8 R W 5 0 c n k g V H l w Z T 0 i R m l s b E x h c 3 R V c G R h d G V k I i B W Y W x 1 Z T 0 i Z D I w M j M t M D Y t M D F U M D E 6 N T E 6 M j E u N z A 2 O D Y x M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D M 3 X 1 9 Q Y W d l X z k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Q X N z Z X R z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y A o U G F n Z S A 5 M y k v Q X V 0 b 1 J l b W 9 2 Z W R D b 2 x 1 b W 5 z M S 5 7 Q X N z Z X R z L D B 9 J n F 1 b 3 Q 7 L C Z x d W 9 0 O 1 N l Y 3 R p b 2 4 x L 1 R h Y m x l M D M 3 I C h Q Y W d l I D k z K S 9 B d X R v U m V t b 3 Z l Z E N v b H V t b n M x L n t D b 2 x 1 b W 4 y L D F 9 J n F 1 b 3 Q 7 L C Z x d W 9 0 O 1 N l Y 3 R p b 2 4 x L 1 R h Y m x l M D M 3 I C h Q Y W d l I D k z K S 9 B d X R v U m V t b 3 Z l Z E N v b H V t b n M x L n t D b 2 x 1 b W 4 z L D J 9 J n F 1 b 3 Q 7 L C Z x d W 9 0 O 1 N l Y 3 R p b 2 4 x L 1 R h Y m x l M D M 3 I C h Q Y W d l I D k z K S 9 B d X R v U m V t b 3 Z l Z E N v b H V t b n M x L n t D b 2 x 1 b W 4 0 L D N 9 J n F 1 b 3 Q 7 L C Z x d W 9 0 O 1 N l Y 3 R p b 2 4 x L 1 R h Y m x l M D M 3 I C h Q Y W d l I D k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3 I C h Q Y W d l I D k z K S 9 B d X R v U m V t b 3 Z l Z E N v b H V t b n M x L n t B c 3 N l d H M s M H 0 m c X V v d D s s J n F 1 b 3 Q 7 U 2 V j d G l v b j E v V G F i b G U w M z c g K F B h Z 2 U g O T M p L 0 F 1 d G 9 S Z W 1 v d m V k Q 2 9 s d W 1 u c z E u e 0 N v b H V t b j I s M X 0 m c X V v d D s s J n F 1 b 3 Q 7 U 2 V j d G l v b j E v V G F i b G U w M z c g K F B h Z 2 U g O T M p L 0 F 1 d G 9 S Z W 1 v d m V k Q 2 9 s d W 1 u c z E u e 0 N v b H V t b j M s M n 0 m c X V v d D s s J n F 1 b 3 Q 7 U 2 V j d G l v b j E v V G F i b G U w M z c g K F B h Z 2 U g O T M p L 0 F 1 d G 9 S Z W 1 v d m V k Q 2 9 s d W 1 u c z E u e 0 N v b H V t b j Q s M 3 0 m c X V v d D s s J n F 1 b 3 Q 7 U 2 V j d G l v b j E v V G F i b G U w M z c g K F B h Z 2 U g O T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3 J T I w K F B h Z 2 U l M j A 5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k z K S 9 U Y W J s Z T A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5 J T I w K F B h Z 2 U l M j A 5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T A z O V 9 f U G F n Z V 8 5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V Q w M T o 1 M T o y N C 4 5 M j E w M D Y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k g K F B h Z 2 U g O T U p L 0 F 1 d G 9 S Z W 1 v d m V k Q 2 9 s d W 1 u c z E u e 0 N v b H V t b j E s M H 0 m c X V v d D s s J n F 1 b 3 Q 7 U 2 V j d G l v b j E v V G F i b G U w M z k g K F B h Z 2 U g O T U p L 0 F 1 d G 9 S Z W 1 v d m V k Q 2 9 s d W 1 u c z E u e 0 N v b H V t b j I s M X 0 m c X V v d D s s J n F 1 b 3 Q 7 U 2 V j d G l v b j E v V G F i b G U w M z k g K F B h Z 2 U g O T U p L 0 F 1 d G 9 S Z W 1 v d m V k Q 2 9 s d W 1 u c z E u e 0 N v b H V t b j M s M n 0 m c X V v d D s s J n F 1 b 3 Q 7 U 2 V j d G l v b j E v V G F i b G U w M z k g K F B h Z 2 U g O T U p L 0 F 1 d G 9 S Z W 1 v d m V k Q 2 9 s d W 1 u c z E u e 0 N v b H V t b j Q s M 3 0 m c X V v d D s s J n F 1 b 3 Q 7 U 2 V j d G l v b j E v V G F i b G U w M z k g K F B h Z 2 U g O T U p L 0 F 1 d G 9 S Z W 1 v d m V k Q 2 9 s d W 1 u c z E u e 0 N v b H V t b j U s N H 0 m c X V v d D s s J n F 1 b 3 Q 7 U 2 V j d G l v b j E v V G F i b G U w M z k g K F B h Z 2 U g O T U p L 0 F 1 d G 9 S Z W 1 v d m V k Q 2 9 s d W 1 u c z E u e 0 N v b H V t b j Y s N X 0 m c X V v d D s s J n F 1 b 3 Q 7 U 2 V j d G l v b j E v V G F i b G U w M z k g K F B h Z 2 U g O T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z k g K F B h Z 2 U g O T U p L 0 F 1 d G 9 S Z W 1 v d m V k Q 2 9 s d W 1 u c z E u e 0 N v b H V t b j E s M H 0 m c X V v d D s s J n F 1 b 3 Q 7 U 2 V j d G l v b j E v V G F i b G U w M z k g K F B h Z 2 U g O T U p L 0 F 1 d G 9 S Z W 1 v d m V k Q 2 9 s d W 1 u c z E u e 0 N v b H V t b j I s M X 0 m c X V v d D s s J n F 1 b 3 Q 7 U 2 V j d G l v b j E v V G F i b G U w M z k g K F B h Z 2 U g O T U p L 0 F 1 d G 9 S Z W 1 v d m V k Q 2 9 s d W 1 u c z E u e 0 N v b H V t b j M s M n 0 m c X V v d D s s J n F 1 b 3 Q 7 U 2 V j d G l v b j E v V G F i b G U w M z k g K F B h Z 2 U g O T U p L 0 F 1 d G 9 S Z W 1 v d m V k Q 2 9 s d W 1 u c z E u e 0 N v b H V t b j Q s M 3 0 m c X V v d D s s J n F 1 b 3 Q 7 U 2 V j d G l v b j E v V G F i b G U w M z k g K F B h Z 2 U g O T U p L 0 F 1 d G 9 S Z W 1 v d m V k Q 2 9 s d W 1 u c z E u e 0 N v b H V t b j U s N H 0 m c X V v d D s s J n F 1 b 3 Q 7 U 2 V j d G l v b j E v V G F i b G U w M z k g K F B h Z 2 U g O T U p L 0 F 1 d G 9 S Z W 1 v d m V k Q 2 9 s d W 1 u c z E u e 0 N v b H V t b j Y s N X 0 m c X V v d D s s J n F 1 b 3 Q 7 U 2 V j d G l v b j E v V G F i b G U w M z k g K F B h Z 2 U g O T U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5 J T I w K F B h Z 2 U l M j A 5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k 1 K S 9 U Y W J s Z T A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5 J T I w K F B h Z 2 U l M j A 5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C U y M C h Q Y W d l J T I w O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U w N D R f X 1 B h Z 2 V f O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F U M D E 6 N T E 6 M j Q u O T Q 1 M T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0 I C h Q Y W d l I D k 4 K S 9 B d X R v U m V t b 3 Z l Z E N v b H V t b n M x L n t D b 2 x 1 b W 4 x L D B 9 J n F 1 b 3 Q 7 L C Z x d W 9 0 O 1 N l Y 3 R p b 2 4 x L 1 R h Y m x l M D Q 0 I C h Q Y W d l I D k 4 K S 9 B d X R v U m V t b 3 Z l Z E N v b H V t b n M x L n t D b 2 x 1 b W 4 y L D F 9 J n F 1 b 3 Q 7 L C Z x d W 9 0 O 1 N l Y 3 R p b 2 4 x L 1 R h Y m x l M D Q 0 I C h Q Y W d l I D k 4 K S 9 B d X R v U m V t b 3 Z l Z E N v b H V t b n M x L n t D b 2 x 1 b W 4 z L D J 9 J n F 1 b 3 Q 7 L C Z x d W 9 0 O 1 N l Y 3 R p b 2 4 x L 1 R h Y m x l M D Q 0 I C h Q Y W d l I D k 4 K S 9 B d X R v U m V t b 3 Z l Z E N v b H V t b n M x L n t D b 2 x 1 b W 4 0 L D N 9 J n F 1 b 3 Q 7 L C Z x d W 9 0 O 1 N l Y 3 R p b 2 4 x L 1 R h Y m x l M D Q 0 I C h Q Y W d l I D k 4 K S 9 B d X R v U m V t b 3 Z l Z E N v b H V t b n M x L n t D b 2 x 1 b W 4 1 L D R 9 J n F 1 b 3 Q 7 L C Z x d W 9 0 O 1 N l Y 3 R p b 2 4 x L 1 R h Y m x l M D Q 0 I C h Q Y W d l I D k 4 K S 9 B d X R v U m V t b 3 Z l Z E N v b H V t b n M x L n t D b 2 x 1 b W 4 2 L D V 9 J n F 1 b 3 Q 7 L C Z x d W 9 0 O 1 N l Y 3 R p b 2 4 x L 1 R h Y m x l M D Q 0 I C h Q Y W d l I D k 4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Q 0 I C h Q Y W d l I D k 4 K S 9 B d X R v U m V t b 3 Z l Z E N v b H V t b n M x L n t D b 2 x 1 b W 4 x L D B 9 J n F 1 b 3 Q 7 L C Z x d W 9 0 O 1 N l Y 3 R p b 2 4 x L 1 R h Y m x l M D Q 0 I C h Q Y W d l I D k 4 K S 9 B d X R v U m V t b 3 Z l Z E N v b H V t b n M x L n t D b 2 x 1 b W 4 y L D F 9 J n F 1 b 3 Q 7 L C Z x d W 9 0 O 1 N l Y 3 R p b 2 4 x L 1 R h Y m x l M D Q 0 I C h Q Y W d l I D k 4 K S 9 B d X R v U m V t b 3 Z l Z E N v b H V t b n M x L n t D b 2 x 1 b W 4 z L D J 9 J n F 1 b 3 Q 7 L C Z x d W 9 0 O 1 N l Y 3 R p b 2 4 x L 1 R h Y m x l M D Q 0 I C h Q Y W d l I D k 4 K S 9 B d X R v U m V t b 3 Z l Z E N v b H V t b n M x L n t D b 2 x 1 b W 4 0 L D N 9 J n F 1 b 3 Q 7 L C Z x d W 9 0 O 1 N l Y 3 R p b 2 4 x L 1 R h Y m x l M D Q 0 I C h Q Y W d l I D k 4 K S 9 B d X R v U m V t b 3 Z l Z E N v b H V t b n M x L n t D b 2 x 1 b W 4 1 L D R 9 J n F 1 b 3 Q 7 L C Z x d W 9 0 O 1 N l Y 3 R p b 2 4 x L 1 R h Y m x l M D Q 0 I C h Q Y W d l I D k 4 K S 9 B d X R v U m V t b 3 Z l Z E N v b H V t b n M x L n t D b 2 x 1 b W 4 2 L D V 9 J n F 1 b 3 Q 7 L C Z x d W 9 0 O 1 N l Y 3 R p b 2 4 x L 1 R h Y m x l M D Q 0 I C h Q Y W d l I D k 4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C U y M C h Q Y W d l J T I w O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5 O C k v V G F i b G U w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C U y M C h Q Y W d l J T I w O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k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O T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7 p Z t b z K R L k p G d i H M O x M w A A A A A A g A A A A A A E G Y A A A A B A A A g A A A A r 5 j 3 4 S Y I i a h U r R w j 9 o 8 q t q 6 I 5 w I a f a X S 3 B 8 v W J v r X U A A A A A A D o A A A A A C A A A g A A A A c b Z S l 9 m 8 y a 9 w 0 L i 5 5 y e o n d f u z j A K X 5 B Y r Y z G C k Q k s + 9 Q A A A A a P 5 N X B E w C a Y H S D N x 6 n O o J M v y v A T v T i X 2 y A I D m J 9 W f x Q N / q w n y C T 4 x a q v 2 s q R F W N n X 3 V z Y z m Z K i D H l F v 9 h 0 k a K k 8 K q Q t k s s b W h 3 l + F q 3 O S S 5 A A A A A 9 l 5 d W X 9 6 X H C j D v Q h 6 E + 3 g 8 z V O d W 1 k F J v 9 4 Q 9 x i D T i T W / 7 / m 0 4 U 9 R n B u 8 G z i j X f C H 8 + u L E o C b j L 0 B g m R h t q C U 7 Q = = < / D a t a M a s h u p > 
</file>

<file path=customXml/itemProps1.xml><?xml version="1.0" encoding="utf-8"?>
<ds:datastoreItem xmlns:ds="http://schemas.openxmlformats.org/officeDocument/2006/customXml" ds:itemID="{910020E1-65C1-402B-8891-C88E8192C7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Income Statement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Chung</dc:creator>
  <cp:lastModifiedBy>Kyle Chung</cp:lastModifiedBy>
  <dcterms:created xsi:type="dcterms:W3CDTF">2015-06-05T18:17:20Z</dcterms:created>
  <dcterms:modified xsi:type="dcterms:W3CDTF">2023-06-01T23:03:26Z</dcterms:modified>
</cp:coreProperties>
</file>