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irc_000\Desktop\DataScience_Assignments\"/>
    </mc:Choice>
  </mc:AlternateContent>
  <xr:revisionPtr revIDLastSave="0" documentId="8_{0563929B-5FFB-4380-B321-30963B8DF01B}" xr6:coauthVersionLast="45" xr6:coauthVersionMax="45" xr10:uidLastSave="{00000000-0000-0000-0000-000000000000}"/>
  <bookViews>
    <workbookView xWindow="-120" yWindow="-120" windowWidth="28110" windowHeight="16440" xr2:uid="{5DC79887-5F48-4D02-9666-8792EADDCB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O3" i="1"/>
  <c r="P7" i="1" s="1"/>
  <c r="R6" i="1" s="1"/>
  <c r="O10" i="1" s="1"/>
  <c r="N12" i="1"/>
  <c r="S3" i="1"/>
  <c r="R3" i="1"/>
  <c r="Q3" i="1"/>
  <c r="M10" i="1"/>
  <c r="L10" i="1"/>
  <c r="K10" i="1"/>
  <c r="M3" i="1"/>
  <c r="M4" i="1"/>
  <c r="M5" i="1"/>
  <c r="M6" i="1"/>
  <c r="M7" i="1"/>
  <c r="M8" i="1"/>
  <c r="M9" i="1"/>
  <c r="M2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H10" i="1"/>
  <c r="G10" i="1"/>
</calcChain>
</file>

<file path=xl/sharedStrings.xml><?xml version="1.0" encoding="utf-8"?>
<sst xmlns="http://schemas.openxmlformats.org/spreadsheetml/2006/main" count="38" uniqueCount="38">
  <si>
    <t>Minutes</t>
  </si>
  <si>
    <t>Weight</t>
  </si>
  <si>
    <r>
      <t>(x-</t>
    </r>
    <r>
      <rPr>
        <sz val="11"/>
        <color theme="1"/>
        <rFont val="MS Reference Sans Serif"/>
        <family val="2"/>
      </rPr>
      <t>)</t>
    </r>
  </si>
  <si>
    <r>
      <t>(y-</t>
    </r>
    <r>
      <rPr>
        <sz val="11"/>
        <color theme="1"/>
        <rFont val="MS Reference Sans Serif"/>
        <family val="2"/>
      </rPr>
      <t></t>
    </r>
    <r>
      <rPr>
        <sz val="11"/>
        <color theme="1"/>
        <rFont val="Calibri"/>
        <family val="2"/>
      </rPr>
      <t>)</t>
    </r>
  </si>
  <si>
    <t>Sy</t>
  </si>
  <si>
    <t>Sx</t>
  </si>
  <si>
    <t>Sy / Sx</t>
  </si>
  <si>
    <t>b=r*(Sy/Sx)</t>
  </si>
  <si>
    <t xml:space="preserve"> = </t>
  </si>
  <si>
    <r>
      <rPr>
        <sz val="11"/>
        <color theme="1"/>
        <rFont val="MS Reference Sans Serif"/>
        <family val="2"/>
      </rPr>
      <t></t>
    </r>
    <r>
      <rPr>
        <sz val="11"/>
        <color theme="1"/>
        <rFont val="Calibri"/>
        <family val="2"/>
      </rPr>
      <t xml:space="preserve"> = </t>
    </r>
  </si>
  <si>
    <t xml:space="preserve">b = </t>
  </si>
  <si>
    <r>
      <t>a = (</t>
    </r>
    <r>
      <rPr>
        <sz val="11"/>
        <color theme="1"/>
        <rFont val="MS Reference Sans Serif"/>
        <family val="2"/>
      </rPr>
      <t></t>
    </r>
    <r>
      <rPr>
        <sz val="11"/>
        <color theme="1"/>
        <rFont val="Calibri"/>
        <family val="2"/>
      </rPr>
      <t>- b *</t>
    </r>
    <r>
      <rPr>
        <sz val="11"/>
        <color theme="1"/>
        <rFont val="MS Reference Sans Serif"/>
        <family val="2"/>
      </rPr>
      <t></t>
    </r>
    <r>
      <rPr>
        <sz val="11"/>
        <color theme="1"/>
        <rFont val="Calibri"/>
        <family val="2"/>
      </rPr>
      <t>)</t>
    </r>
  </si>
  <si>
    <t>Predicted y variable mean</t>
  </si>
  <si>
    <t xml:space="preserve">Coeff, r = </t>
  </si>
  <si>
    <t>median=</t>
  </si>
  <si>
    <r>
      <t>(x-</t>
    </r>
    <r>
      <rPr>
        <sz val="11"/>
        <color theme="1"/>
        <rFont val="MS Reference Sans Serif"/>
        <family val="2"/>
      </rPr>
      <t></t>
    </r>
    <r>
      <rPr>
        <sz val="11"/>
        <color theme="1"/>
        <rFont val="Calibri"/>
        <family val="2"/>
        <scheme val="minor"/>
      </rPr>
      <t>)^2</t>
    </r>
  </si>
  <si>
    <r>
      <t>(y-</t>
    </r>
    <r>
      <rPr>
        <sz val="11"/>
        <color theme="1"/>
        <rFont val="MS Reference Sans Serif"/>
        <family val="2"/>
      </rPr>
      <t></t>
    </r>
    <r>
      <rPr>
        <sz val="11"/>
        <color theme="1"/>
        <rFont val="Calibri"/>
        <family val="2"/>
        <scheme val="minor"/>
      </rPr>
      <t>)^2</t>
    </r>
  </si>
  <si>
    <t>Explanation:</t>
  </si>
  <si>
    <t>To start off, I found the mean of the Minutes and Weight column, which is found in cells G10 and H10 respectively.</t>
  </si>
  <si>
    <t>Then for each X variable (Minutes), I subtracted the mean in column I.</t>
  </si>
  <si>
    <t>Eventually moving on to do the same for the Y variable (Weight), in column J.</t>
  </si>
  <si>
    <r>
      <t>(x-</t>
    </r>
    <r>
      <rPr>
        <sz val="11"/>
        <color theme="1"/>
        <rFont val="MS Reference Sans Serif"/>
        <family val="2"/>
      </rPr>
      <t></t>
    </r>
    <r>
      <rPr>
        <sz val="11"/>
        <color theme="1"/>
        <rFont val="Calibri"/>
        <family val="2"/>
        <scheme val="minor"/>
      </rPr>
      <t>)*(y-</t>
    </r>
    <r>
      <rPr>
        <sz val="11"/>
        <color theme="1"/>
        <rFont val="MS Reference Sans Serif"/>
        <family val="2"/>
      </rPr>
      <t></t>
    </r>
    <r>
      <rPr>
        <sz val="11"/>
        <color theme="1"/>
        <rFont val="Calibri"/>
        <family val="2"/>
        <scheme val="minor"/>
      </rPr>
      <t>)</t>
    </r>
  </si>
  <si>
    <t>After this was done I multiplied column I by column J located in column K, and included the sum of these values in cell K10.</t>
  </si>
  <si>
    <t>Next I took column I, and squared each cell and was placed in column L, with the sum of these values in cell L10.</t>
  </si>
  <si>
    <t>I did the same process as the previous step in column M, for the values in column J, with the sum of these values in M10.</t>
  </si>
  <si>
    <t xml:space="preserve">Next up was to find b, the slope of the regression line. I first found values Sy and Sx in cells Q3 and R3 respectively. </t>
  </si>
  <si>
    <t>Next, I divided Sy from Sx in cell S3, for the value of 0.121218. Now I am able to find the value of b.</t>
  </si>
  <si>
    <t>b = r*(Sy/Sx), so the equation was b = O3*S3 or b = 0.349966674 * 0.121218, =&gt; b = 0.0424220879 in cell T3.</t>
  </si>
  <si>
    <t xml:space="preserve">Next up was to find the y intercept (a) of the regression line. This was done in cell R6. </t>
  </si>
  <si>
    <r>
      <t xml:space="preserve"> This formula was a = </t>
    </r>
    <r>
      <rPr>
        <sz val="11"/>
        <color theme="1"/>
        <rFont val="MS Reference Sans Serif"/>
        <family val="2"/>
      </rPr>
      <t></t>
    </r>
    <r>
      <rPr>
        <sz val="11"/>
        <color theme="1"/>
        <rFont val="Calibri"/>
        <family val="2"/>
      </rPr>
      <t xml:space="preserve"> - b</t>
    </r>
    <r>
      <rPr>
        <sz val="11"/>
        <color theme="1"/>
        <rFont val="MS Reference Sans Serif"/>
        <family val="2"/>
      </rPr>
      <t></t>
    </r>
    <r>
      <rPr>
        <sz val="11"/>
        <color theme="1"/>
        <rFont val="Calibri"/>
        <family val="2"/>
      </rPr>
      <t>, or a = 178.25 - (0.042422*63.125), which turned out to be =&gt; a = 175.572106.</t>
    </r>
  </si>
  <si>
    <t>The last step was to find the predicted y variable mean. This was done in cell O10 with the formula y = a + bx, while utilizing</t>
  </si>
  <si>
    <t>the estimated median of 60. So, y = 175.572106 + (0.0424220879 * 60) =&gt; y = 178.117431 which is our new predicted mean value of</t>
  </si>
  <si>
    <t>weight loss progression.</t>
  </si>
  <si>
    <t>Sy was found by the formula √(15.5/7) and Sx was found by the forumla √(1054.875/7). Meaning Sy = 1.488048 and Sx = 12.2758474.</t>
  </si>
  <si>
    <t xml:space="preserve">The next step was to find the correlation coefficient, r and did so in cell O3 with the forumla  r = (44.75)/√(1054.875*15.5), and found </t>
  </si>
  <si>
    <t xml:space="preserve">the value of r = 0.34996674. This means there is a moderate correlation between minutes ran and weight lost. </t>
  </si>
  <si>
    <t>In my scatter plot to side, the dotted line labeled Linear (Series1) is the actual linear regression trendline calculated through excel,</t>
  </si>
  <si>
    <t xml:space="preserve">while the Estimated Linear Regression Line (which is what I calculated above) is the solid line.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</si>
</sst>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1" formatCode="0.0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MS Reference Sans Serif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71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Border="1" applyAlignment="1">
      <alignment wrapText="1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495299</xdr:colOff>
      <xdr:row>14</xdr:row>
      <xdr:rowOff>0</xdr:rowOff>
    </xdr:from>
    <xdr:to>
      <xdr:col>14</xdr:col>
      <xdr:colOff>1240114</xdr:colOff>
      <xdr:row>32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4F01B46-FE03-4AFE-BB98-2497C5D1C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899" y="2676525"/>
          <a:ext cx="5754965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76AB-09A4-4C7D-A780-242CDF78D090}">
  <dimension ref="A1:Z35"/>
  <sheetViews>
    <sheetView tabSelected="1" topLeftCell="D1" zoomScaleNormal="100" workbookViewId="0">
      <selection activeCell="O35" sqref="O35"/>
    </sheetView>
  </sheetViews>
  <sheetFormatPr defaultRowHeight="15" x14ac:dyDescent="0.25"/>
  <cols>
    <col min="11" max="11" width="11.140625" customWidth="1"/>
    <col min="15" max="15" width="23.85546875" customWidth="1"/>
    <col min="18" max="18" width="11" customWidth="1"/>
    <col min="20" max="20" width="23" customWidth="1"/>
  </cols>
  <sheetData>
    <row r="1" spans="1:26" x14ac:dyDescent="0.25">
      <c r="G1" t="s">
        <v>0</v>
      </c>
      <c r="H1" t="s">
        <v>1</v>
      </c>
      <c r="I1" t="s">
        <v>2</v>
      </c>
      <c r="J1" t="s">
        <v>3</v>
      </c>
      <c r="K1" t="s">
        <v>21</v>
      </c>
      <c r="L1" t="s">
        <v>15</v>
      </c>
      <c r="M1" t="s">
        <v>16</v>
      </c>
    </row>
    <row r="2" spans="1:26" x14ac:dyDescent="0.25">
      <c r="G2">
        <v>90</v>
      </c>
      <c r="H2">
        <v>180</v>
      </c>
      <c r="I2">
        <f>G2-$G$10</f>
        <v>26.875</v>
      </c>
      <c r="J2">
        <f>H2-$H$10</f>
        <v>1.75</v>
      </c>
      <c r="K2">
        <f>I2*J2</f>
        <v>47.03125</v>
      </c>
      <c r="L2">
        <f>I2^2</f>
        <v>722.265625</v>
      </c>
      <c r="M2">
        <f>J2^2</f>
        <v>3.0625</v>
      </c>
      <c r="O2" t="s">
        <v>13</v>
      </c>
      <c r="Q2" t="s">
        <v>4</v>
      </c>
      <c r="R2" t="s">
        <v>5</v>
      </c>
      <c r="S2" t="s">
        <v>6</v>
      </c>
      <c r="T2" t="s">
        <v>7</v>
      </c>
    </row>
    <row r="3" spans="1:26" x14ac:dyDescent="0.25">
      <c r="G3">
        <v>50</v>
      </c>
      <c r="H3">
        <v>178</v>
      </c>
      <c r="I3">
        <f t="shared" ref="I3:I9" si="0">G3-$G$10</f>
        <v>-13.125</v>
      </c>
      <c r="J3">
        <f t="shared" ref="J3:J9" si="1">H3-$H$10</f>
        <v>-0.25</v>
      </c>
      <c r="K3">
        <f t="shared" ref="K3:K9" si="2">I3*J3</f>
        <v>3.28125</v>
      </c>
      <c r="L3">
        <f t="shared" ref="L3:L9" si="3">I3^2</f>
        <v>172.265625</v>
      </c>
      <c r="M3">
        <f t="shared" ref="M3:M9" si="4">J3^2</f>
        <v>6.25E-2</v>
      </c>
      <c r="O3">
        <f>(K10)/(SQRT(L10*M10))</f>
        <v>0.3499666744179209</v>
      </c>
      <c r="Q3">
        <f>SQRT(M10/7)</f>
        <v>1.4880476182856899</v>
      </c>
      <c r="R3">
        <f>SQRT(L10/7)</f>
        <v>12.275847366737198</v>
      </c>
      <c r="S3">
        <f>Q3/R3</f>
        <v>0.12121750734028544</v>
      </c>
      <c r="T3" s="4">
        <f>O3*S3</f>
        <v>4.2422087925109611E-2</v>
      </c>
    </row>
    <row r="4" spans="1:26" x14ac:dyDescent="0.25">
      <c r="G4">
        <v>60</v>
      </c>
      <c r="H4">
        <v>179</v>
      </c>
      <c r="I4">
        <f t="shared" si="0"/>
        <v>-3.125</v>
      </c>
      <c r="J4">
        <f t="shared" si="1"/>
        <v>0.75</v>
      </c>
      <c r="K4">
        <f t="shared" si="2"/>
        <v>-2.34375</v>
      </c>
      <c r="L4">
        <f t="shared" si="3"/>
        <v>9.765625</v>
      </c>
      <c r="M4">
        <f t="shared" si="4"/>
        <v>0.5625</v>
      </c>
    </row>
    <row r="5" spans="1:26" x14ac:dyDescent="0.25">
      <c r="G5">
        <v>70</v>
      </c>
      <c r="H5">
        <v>177</v>
      </c>
      <c r="I5">
        <f t="shared" si="0"/>
        <v>6.875</v>
      </c>
      <c r="J5">
        <f t="shared" si="1"/>
        <v>-1.25</v>
      </c>
      <c r="K5">
        <f t="shared" si="2"/>
        <v>-8.59375</v>
      </c>
      <c r="L5">
        <f t="shared" si="3"/>
        <v>47.265625</v>
      </c>
      <c r="M5">
        <f t="shared" si="4"/>
        <v>1.5625</v>
      </c>
      <c r="O5" s="2" t="s">
        <v>8</v>
      </c>
      <c r="P5">
        <v>178.25</v>
      </c>
      <c r="R5" t="s">
        <v>11</v>
      </c>
    </row>
    <row r="6" spans="1:26" x14ac:dyDescent="0.25">
      <c r="G6">
        <v>62</v>
      </c>
      <c r="H6">
        <v>180</v>
      </c>
      <c r="I6">
        <f t="shared" si="0"/>
        <v>-1.125</v>
      </c>
      <c r="J6">
        <f t="shared" si="1"/>
        <v>1.75</v>
      </c>
      <c r="K6">
        <f t="shared" si="2"/>
        <v>-1.96875</v>
      </c>
      <c r="L6">
        <f t="shared" si="3"/>
        <v>1.265625</v>
      </c>
      <c r="M6">
        <f t="shared" si="4"/>
        <v>3.0625</v>
      </c>
      <c r="O6" s="3" t="s">
        <v>9</v>
      </c>
      <c r="P6">
        <v>63.125</v>
      </c>
      <c r="R6">
        <f>P5-(P7*P6)</f>
        <v>175.57210569972744</v>
      </c>
    </row>
    <row r="7" spans="1:26" x14ac:dyDescent="0.25">
      <c r="G7">
        <v>55</v>
      </c>
      <c r="H7">
        <v>179</v>
      </c>
      <c r="I7">
        <f t="shared" si="0"/>
        <v>-8.125</v>
      </c>
      <c r="J7">
        <f t="shared" si="1"/>
        <v>0.75</v>
      </c>
      <c r="K7">
        <f t="shared" si="2"/>
        <v>-6.09375</v>
      </c>
      <c r="L7">
        <f t="shared" si="3"/>
        <v>66.015625</v>
      </c>
      <c r="M7">
        <f t="shared" si="4"/>
        <v>0.5625</v>
      </c>
      <c r="O7" s="3" t="s">
        <v>10</v>
      </c>
      <c r="P7">
        <f>T3</f>
        <v>4.2422087925109611E-2</v>
      </c>
    </row>
    <row r="8" spans="1:26" x14ac:dyDescent="0.25">
      <c r="G8">
        <v>58</v>
      </c>
      <c r="H8">
        <v>177</v>
      </c>
      <c r="I8">
        <f t="shared" si="0"/>
        <v>-5.125</v>
      </c>
      <c r="J8">
        <f t="shared" si="1"/>
        <v>-1.25</v>
      </c>
      <c r="K8">
        <f t="shared" si="2"/>
        <v>6.40625</v>
      </c>
      <c r="L8">
        <f t="shared" si="3"/>
        <v>26.265625</v>
      </c>
      <c r="M8">
        <f t="shared" si="4"/>
        <v>1.5625</v>
      </c>
      <c r="S8" s="6"/>
    </row>
    <row r="9" spans="1:26" x14ac:dyDescent="0.25">
      <c r="D9" s="1"/>
      <c r="G9">
        <v>60</v>
      </c>
      <c r="H9">
        <v>176</v>
      </c>
      <c r="I9">
        <f t="shared" si="0"/>
        <v>-3.125</v>
      </c>
      <c r="J9">
        <f t="shared" si="1"/>
        <v>-2.25</v>
      </c>
      <c r="K9">
        <f t="shared" si="2"/>
        <v>7.03125</v>
      </c>
      <c r="L9">
        <f t="shared" si="3"/>
        <v>9.765625</v>
      </c>
      <c r="M9">
        <f t="shared" si="4"/>
        <v>5.0625</v>
      </c>
      <c r="O9" t="s">
        <v>12</v>
      </c>
      <c r="S9" s="6"/>
    </row>
    <row r="10" spans="1:26" x14ac:dyDescent="0.25">
      <c r="G10">
        <f>AVERAGE(G2:G9)</f>
        <v>63.125</v>
      </c>
      <c r="H10">
        <f>AVERAGE(H2:H9)</f>
        <v>178.25</v>
      </c>
      <c r="K10">
        <f>SUM(K2:K9)</f>
        <v>44.75</v>
      </c>
      <c r="L10">
        <f>SUM(L2:L9)</f>
        <v>1054.875</v>
      </c>
      <c r="M10">
        <f>SUM(M2:M9)</f>
        <v>15.5</v>
      </c>
      <c r="O10">
        <f>R6+(T3*60)</f>
        <v>178.11743097523402</v>
      </c>
    </row>
    <row r="12" spans="1:26" x14ac:dyDescent="0.25">
      <c r="M12" t="s">
        <v>14</v>
      </c>
      <c r="N12">
        <f>MEDIAN(G2:G9)</f>
        <v>60</v>
      </c>
    </row>
    <row r="13" spans="1:26" ht="15.75" thickBot="1" x14ac:dyDescent="0.3"/>
    <row r="14" spans="1:26" x14ac:dyDescent="0.25">
      <c r="P14" s="16" t="s">
        <v>17</v>
      </c>
      <c r="Q14" s="7"/>
      <c r="R14" s="7"/>
      <c r="S14" s="7"/>
      <c r="T14" s="7"/>
      <c r="U14" s="7"/>
      <c r="V14" s="7"/>
      <c r="W14" s="7"/>
      <c r="X14" s="7"/>
      <c r="Y14" s="7"/>
      <c r="Z14" s="8"/>
    </row>
    <row r="15" spans="1:26" x14ac:dyDescent="0.25">
      <c r="A15" s="5"/>
      <c r="B15" s="5"/>
      <c r="C15" s="5"/>
      <c r="D15" s="5"/>
      <c r="E15" s="5"/>
      <c r="F15" s="5"/>
      <c r="G15" s="5"/>
      <c r="H15" s="5"/>
      <c r="P15" s="9" t="s">
        <v>18</v>
      </c>
      <c r="Q15" s="10"/>
      <c r="R15" s="10"/>
      <c r="S15" s="10"/>
      <c r="T15" s="10"/>
      <c r="U15" s="10"/>
      <c r="V15" s="10"/>
      <c r="W15" s="10"/>
      <c r="X15" s="10"/>
      <c r="Y15" s="10"/>
      <c r="Z15" s="11"/>
    </row>
    <row r="16" spans="1:26" x14ac:dyDescent="0.25">
      <c r="A16" s="5"/>
      <c r="B16" s="5"/>
      <c r="C16" s="5"/>
      <c r="D16" s="5"/>
      <c r="E16" s="5"/>
      <c r="F16" s="5"/>
      <c r="G16" s="5"/>
      <c r="H16" s="5"/>
      <c r="P16" s="9" t="s">
        <v>19</v>
      </c>
      <c r="Q16" s="10"/>
      <c r="R16" s="10"/>
      <c r="S16" s="10"/>
      <c r="T16" s="10"/>
      <c r="U16" s="10"/>
      <c r="V16" s="10"/>
      <c r="W16" s="10"/>
      <c r="X16" s="10"/>
      <c r="Y16" s="10"/>
      <c r="Z16" s="11"/>
    </row>
    <row r="17" spans="1:26" x14ac:dyDescent="0.25">
      <c r="A17" s="5"/>
      <c r="B17" s="5"/>
      <c r="C17" s="5"/>
      <c r="D17" s="5"/>
      <c r="E17" s="5"/>
      <c r="F17" s="5"/>
      <c r="G17" s="5"/>
      <c r="H17" s="5"/>
      <c r="P17" s="9" t="s">
        <v>20</v>
      </c>
      <c r="Q17" s="10"/>
      <c r="R17" s="10"/>
      <c r="S17" s="10"/>
      <c r="T17" s="10"/>
      <c r="U17" s="10"/>
      <c r="V17" s="10"/>
      <c r="W17" s="10"/>
      <c r="X17" s="10"/>
      <c r="Y17" s="10"/>
      <c r="Z17" s="11"/>
    </row>
    <row r="18" spans="1:26" x14ac:dyDescent="0.25">
      <c r="A18" s="5"/>
      <c r="B18" s="5"/>
      <c r="C18" s="5"/>
      <c r="D18" s="5"/>
      <c r="E18" s="5"/>
      <c r="F18" s="5"/>
      <c r="G18" s="5"/>
      <c r="H18" s="5"/>
      <c r="P18" s="9" t="s">
        <v>22</v>
      </c>
      <c r="Q18" s="10"/>
      <c r="R18" s="10"/>
      <c r="S18" s="10"/>
      <c r="T18" s="10"/>
      <c r="U18" s="10"/>
      <c r="V18" s="10"/>
      <c r="W18" s="10"/>
      <c r="X18" s="10"/>
      <c r="Y18" s="10"/>
      <c r="Z18" s="11"/>
    </row>
    <row r="19" spans="1:26" x14ac:dyDescent="0.25">
      <c r="A19" s="5"/>
      <c r="B19" s="5"/>
      <c r="C19" s="5"/>
      <c r="D19" s="5"/>
      <c r="E19" s="5"/>
      <c r="F19" s="5"/>
      <c r="G19" s="5"/>
      <c r="H19" s="5"/>
      <c r="P19" s="9" t="s">
        <v>23</v>
      </c>
      <c r="Q19" s="10"/>
      <c r="R19" s="10"/>
      <c r="S19" s="10"/>
      <c r="T19" s="10"/>
      <c r="U19" s="10"/>
      <c r="V19" s="10"/>
      <c r="W19" s="10"/>
      <c r="X19" s="10"/>
      <c r="Y19" s="10"/>
      <c r="Z19" s="11"/>
    </row>
    <row r="20" spans="1:26" x14ac:dyDescent="0.25">
      <c r="A20" s="5"/>
      <c r="B20" s="5"/>
      <c r="C20" s="5"/>
      <c r="D20" s="5"/>
      <c r="E20" s="5"/>
      <c r="F20" s="5"/>
      <c r="G20" s="5"/>
      <c r="H20" s="5"/>
      <c r="P20" s="9" t="s">
        <v>24</v>
      </c>
      <c r="Q20" s="10"/>
      <c r="R20" s="10"/>
      <c r="S20" s="10"/>
      <c r="T20" s="10"/>
      <c r="U20" s="10"/>
      <c r="V20" s="10"/>
      <c r="W20" s="10"/>
      <c r="X20" s="10"/>
      <c r="Y20" s="10"/>
      <c r="Z20" s="11"/>
    </row>
    <row r="21" spans="1:26" x14ac:dyDescent="0.25">
      <c r="A21" s="5"/>
      <c r="B21" s="5"/>
      <c r="C21" s="5"/>
      <c r="D21" s="5"/>
      <c r="E21" s="5"/>
      <c r="F21" s="5"/>
      <c r="G21" s="5"/>
      <c r="H21" s="5"/>
      <c r="P21" s="9" t="s">
        <v>34</v>
      </c>
      <c r="Q21" s="10"/>
      <c r="R21" s="10"/>
      <c r="S21" s="10"/>
      <c r="T21" s="10"/>
      <c r="U21" s="10"/>
      <c r="V21" s="10"/>
      <c r="W21" s="10"/>
      <c r="X21" s="10"/>
      <c r="Y21" s="10"/>
      <c r="Z21" s="11"/>
    </row>
    <row r="22" spans="1:26" x14ac:dyDescent="0.25">
      <c r="A22" s="5"/>
      <c r="B22" s="5"/>
      <c r="C22" s="5"/>
      <c r="D22" s="5"/>
      <c r="E22" s="5"/>
      <c r="F22" s="5"/>
      <c r="G22" s="5"/>
      <c r="H22" s="5"/>
      <c r="P22" s="9" t="s">
        <v>35</v>
      </c>
      <c r="Q22" s="10"/>
      <c r="R22" s="10"/>
      <c r="S22" s="10"/>
      <c r="T22" s="10"/>
      <c r="U22" s="10"/>
      <c r="V22" s="10"/>
      <c r="W22" s="10"/>
      <c r="X22" s="10"/>
      <c r="Y22" s="10"/>
      <c r="Z22" s="11"/>
    </row>
    <row r="23" spans="1:26" x14ac:dyDescent="0.25">
      <c r="A23" s="5"/>
      <c r="B23" s="5"/>
      <c r="C23" s="5"/>
      <c r="D23" s="5"/>
      <c r="E23" s="5"/>
      <c r="F23" s="5"/>
      <c r="G23" s="5"/>
      <c r="H23" s="5"/>
      <c r="P23" s="9" t="s">
        <v>25</v>
      </c>
      <c r="Q23" s="10"/>
      <c r="R23" s="10"/>
      <c r="S23" s="10"/>
      <c r="T23" s="10"/>
      <c r="U23" s="10"/>
      <c r="V23" s="10"/>
      <c r="W23" s="10"/>
      <c r="X23" s="10"/>
      <c r="Y23" s="10"/>
      <c r="Z23" s="11"/>
    </row>
    <row r="24" spans="1:26" x14ac:dyDescent="0.25">
      <c r="A24" s="5"/>
      <c r="B24" s="5"/>
      <c r="C24" s="5"/>
      <c r="D24" s="5"/>
      <c r="E24" s="5"/>
      <c r="F24" s="5"/>
      <c r="G24" s="5"/>
      <c r="H24" s="5"/>
      <c r="P24" s="9" t="s">
        <v>33</v>
      </c>
      <c r="Q24" s="10"/>
      <c r="R24" s="10"/>
      <c r="S24" s="10"/>
      <c r="T24" s="10"/>
      <c r="U24" s="10"/>
      <c r="V24" s="10"/>
      <c r="W24" s="10"/>
      <c r="X24" s="10"/>
      <c r="Y24" s="10"/>
      <c r="Z24" s="11"/>
    </row>
    <row r="25" spans="1:26" x14ac:dyDescent="0.25">
      <c r="A25" s="5"/>
      <c r="B25" s="5"/>
      <c r="C25" s="5"/>
      <c r="D25" s="5"/>
      <c r="E25" s="5"/>
      <c r="F25" s="5"/>
      <c r="G25" s="5"/>
      <c r="H25" s="5"/>
      <c r="P25" s="9" t="s">
        <v>26</v>
      </c>
      <c r="Q25" s="10"/>
      <c r="R25" s="10"/>
      <c r="S25" s="10"/>
      <c r="T25" s="10"/>
      <c r="U25" s="10"/>
      <c r="V25" s="10"/>
      <c r="W25" s="10"/>
      <c r="X25" s="10"/>
      <c r="Y25" s="10"/>
      <c r="Z25" s="11"/>
    </row>
    <row r="26" spans="1:26" x14ac:dyDescent="0.25">
      <c r="A26" s="5"/>
      <c r="B26" s="5"/>
      <c r="C26" s="5"/>
      <c r="D26" s="5"/>
      <c r="E26" s="5"/>
      <c r="F26" s="5"/>
      <c r="G26" s="5"/>
      <c r="H26" s="5"/>
      <c r="P26" s="9" t="s">
        <v>27</v>
      </c>
      <c r="Q26" s="10"/>
      <c r="R26" s="10"/>
      <c r="S26" s="10"/>
      <c r="T26" s="10"/>
      <c r="U26" s="10"/>
      <c r="V26" s="10"/>
      <c r="W26" s="10"/>
      <c r="X26" s="10"/>
      <c r="Y26" s="10"/>
      <c r="Z26" s="11"/>
    </row>
    <row r="27" spans="1:26" x14ac:dyDescent="0.25">
      <c r="A27" s="5"/>
      <c r="B27" s="5"/>
      <c r="C27" s="5"/>
      <c r="D27" s="5"/>
      <c r="E27" s="5"/>
      <c r="F27" s="5"/>
      <c r="G27" s="5"/>
      <c r="H27" s="5"/>
      <c r="P27" s="9" t="s">
        <v>28</v>
      </c>
      <c r="Q27" s="10"/>
      <c r="R27" s="10"/>
      <c r="S27" s="10"/>
      <c r="T27" s="10"/>
      <c r="U27" s="10"/>
      <c r="V27" s="10"/>
      <c r="W27" s="10"/>
      <c r="X27" s="10"/>
      <c r="Y27" s="10"/>
      <c r="Z27" s="11"/>
    </row>
    <row r="28" spans="1:26" x14ac:dyDescent="0.25">
      <c r="A28" s="5"/>
      <c r="B28" s="5"/>
      <c r="C28" s="5"/>
      <c r="D28" s="5"/>
      <c r="E28" s="5"/>
      <c r="F28" s="5"/>
      <c r="G28" s="5"/>
      <c r="H28" s="5"/>
      <c r="P28" s="9" t="s">
        <v>29</v>
      </c>
      <c r="Q28" s="10"/>
      <c r="R28" s="10"/>
      <c r="S28" s="10"/>
      <c r="T28" s="10"/>
      <c r="U28" s="10"/>
      <c r="V28" s="10"/>
      <c r="W28" s="10"/>
      <c r="X28" s="10"/>
      <c r="Y28" s="10"/>
      <c r="Z28" s="11"/>
    </row>
    <row r="29" spans="1:26" x14ac:dyDescent="0.25">
      <c r="P29" s="9" t="s">
        <v>30</v>
      </c>
      <c r="Q29" s="10"/>
      <c r="R29" s="10"/>
      <c r="S29" s="10"/>
      <c r="T29" s="10"/>
      <c r="U29" s="10"/>
      <c r="V29" s="10"/>
      <c r="W29" s="10"/>
      <c r="X29" s="10"/>
      <c r="Y29" s="10"/>
      <c r="Z29" s="11"/>
    </row>
    <row r="30" spans="1:26" x14ac:dyDescent="0.25">
      <c r="P30" s="9" t="s">
        <v>31</v>
      </c>
      <c r="Q30" s="10"/>
      <c r="R30" s="10"/>
      <c r="S30" s="10"/>
      <c r="T30" s="10"/>
      <c r="U30" s="10"/>
      <c r="V30" s="10"/>
      <c r="W30" s="10"/>
      <c r="X30" s="10"/>
      <c r="Y30" s="10"/>
      <c r="Z30" s="11"/>
    </row>
    <row r="31" spans="1:26" x14ac:dyDescent="0.25">
      <c r="P31" s="9" t="s">
        <v>32</v>
      </c>
      <c r="Q31" s="10"/>
      <c r="R31" s="10"/>
      <c r="S31" s="10"/>
      <c r="T31" s="10"/>
      <c r="U31" s="10"/>
      <c r="V31" s="10"/>
      <c r="W31" s="10"/>
      <c r="X31" s="10"/>
      <c r="Y31" s="10"/>
      <c r="Z31" s="11"/>
    </row>
    <row r="32" spans="1:26" x14ac:dyDescent="0.25">
      <c r="P32" s="9" t="s">
        <v>36</v>
      </c>
      <c r="Q32" s="10"/>
      <c r="R32" s="10"/>
      <c r="S32" s="10"/>
      <c r="T32" s="10"/>
      <c r="U32" s="10"/>
      <c r="V32" s="10"/>
      <c r="W32" s="10"/>
      <c r="X32" s="10"/>
      <c r="Y32" s="10"/>
      <c r="Z32" s="11"/>
    </row>
    <row r="33" spans="16:26" ht="15.75" thickBot="1" x14ac:dyDescent="0.3">
      <c r="P33" s="12" t="s">
        <v>37</v>
      </c>
      <c r="Q33" s="13"/>
      <c r="R33" s="13"/>
      <c r="S33" s="13"/>
      <c r="T33" s="13"/>
      <c r="U33" s="13"/>
      <c r="V33" s="13"/>
      <c r="W33" s="13"/>
      <c r="X33" s="13"/>
      <c r="Y33" s="13"/>
      <c r="Z33" s="14"/>
    </row>
    <row r="34" spans="16:26" x14ac:dyDescent="0.25"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6:26" x14ac:dyDescent="0.25"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</sheetData>
  <mergeCells count="20">
    <mergeCell ref="P28:Z28"/>
    <mergeCell ref="P29:Z29"/>
    <mergeCell ref="P30:Z30"/>
    <mergeCell ref="P31:Z31"/>
    <mergeCell ref="P32:Z32"/>
    <mergeCell ref="P33:Z33"/>
    <mergeCell ref="P22:Z22"/>
    <mergeCell ref="P23:Z23"/>
    <mergeCell ref="P24:Z24"/>
    <mergeCell ref="P25:Z25"/>
    <mergeCell ref="P26:Z26"/>
    <mergeCell ref="P27:Z27"/>
    <mergeCell ref="P14:Z14"/>
    <mergeCell ref="P15:Z15"/>
    <mergeCell ref="P16:Z16"/>
    <mergeCell ref="P17:Z17"/>
    <mergeCell ref="P18:Z18"/>
    <mergeCell ref="P19:Z19"/>
    <mergeCell ref="P20:Z20"/>
    <mergeCell ref="P21:Z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Dircksen</dc:creator>
  <cp:lastModifiedBy>Kyle Dircksen</cp:lastModifiedBy>
  <dcterms:created xsi:type="dcterms:W3CDTF">2020-08-25T19:09:50Z</dcterms:created>
  <dcterms:modified xsi:type="dcterms:W3CDTF">2020-08-26T18:45:48Z</dcterms:modified>
</cp:coreProperties>
</file>