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kzbp3_umsystem_edu/Documents/Research/Ideas/VC Investment--Effects on IPO/Data Sources/UTIMCO Data Request/"/>
    </mc:Choice>
  </mc:AlternateContent>
  <xr:revisionPtr revIDLastSave="3" documentId="8_{FDDB8C58-00CF-45E1-B4B9-1247E60B6951}" xr6:coauthVersionLast="47" xr6:coauthVersionMax="47" xr10:uidLastSave="{FA16BFD1-9E9D-466B-95F7-EA27FB855E4E}"/>
  <bookViews>
    <workbookView xWindow="-120" yWindow="-120" windowWidth="29040" windowHeight="15840" xr2:uid="{04CCC48E-885A-475B-B514-16C3F8756FCE}"/>
  </bookViews>
  <sheets>
    <sheet name="AUM by Month" sheetId="1" r:id="rId1"/>
    <sheet name=" PUF Land Contributions" sheetId="2" r:id="rId2"/>
  </sheets>
  <externalReferences>
    <externalReference r:id="rId3"/>
  </externalReferences>
  <definedNames>
    <definedName name="\d">#N/A</definedName>
    <definedName name="\e" localSheetId="0">#REF!</definedName>
    <definedName name="\e">#REF!</definedName>
    <definedName name="\p">#N/A</definedName>
    <definedName name="\r">#N/A</definedName>
    <definedName name="\y" localSheetId="0">#REF!</definedName>
    <definedName name="\y">#REF!</definedName>
    <definedName name="_1997_1998" localSheetId="0">#REF!</definedName>
    <definedName name="_1997_1998">#REF!</definedName>
    <definedName name="_1998_1999" localSheetId="0">#REF!</definedName>
    <definedName name="_1998_1999">#REF!</definedName>
    <definedName name="_1999_2000" localSheetId="0">#REF!</definedName>
    <definedName name="_1999_2000">#REF!</definedName>
    <definedName name="_2000_2001" localSheetId="0">#REF!</definedName>
    <definedName name="_2000_2001">#REF!</definedName>
    <definedName name="_DV_M29" localSheetId="1">' PUF Land Contributions'!$G$117</definedName>
    <definedName name="_xlnm._FilterDatabase" localSheetId="0" hidden="1">'AUM by Month'!$A$26:$B$342</definedName>
    <definedName name="_Order1" hidden="1">255</definedName>
    <definedName name="_Order2" hidden="1">255</definedName>
    <definedName name="assetmix" localSheetId="0">#REF!</definedName>
    <definedName name="assetmix">#REF!</definedName>
    <definedName name="fiftyfive" localSheetId="0">#REF!</definedName>
    <definedName name="fiftyfive">#REF!</definedName>
    <definedName name="FUNDSUMMARY">#N/A</definedName>
    <definedName name="Inflation_rate" localSheetId="0">#REF!</definedName>
    <definedName name="Inflation_rate">#REF!</definedName>
    <definedName name="OGReinv" localSheetId="0">#REF!</definedName>
    <definedName name="OGReinv">#REF!</definedName>
    <definedName name="PAGE1" localSheetId="0">#REF!</definedName>
    <definedName name="PAGE1">#REF!</definedName>
    <definedName name="PAGE2" localSheetId="0">#REF!</definedName>
    <definedName name="PAGE2">#REF!</definedName>
    <definedName name="PAGE3">#N/A</definedName>
    <definedName name="_xlnm.Print_Area" localSheetId="1">' PUF Land Contributions'!$A$1:$D$127</definedName>
    <definedName name="_xlnm.Print_Area" localSheetId="0">'AUM by Month'!$A$1:$T$346</definedName>
    <definedName name="PUF_SALE">#N/A</definedName>
    <definedName name="ReinvestmentPercent" localSheetId="0">#REF!</definedName>
    <definedName name="ReinvestmentPercent">#REF!</definedName>
    <definedName name="seventy" localSheetId="0">#REF!</definedName>
    <definedName name="seventy">#REF!</definedName>
    <definedName name="THIS" localSheetId="0">#REF!</definedName>
    <definedName name="TH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2" l="1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06" i="2"/>
  <c r="C96" i="2"/>
  <c r="C94" i="2"/>
  <c r="T341" i="1" l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R278" i="1"/>
  <c r="T278" i="1" s="1"/>
  <c r="T277" i="1"/>
  <c r="T276" i="1"/>
  <c r="T275" i="1"/>
  <c r="R274" i="1"/>
  <c r="T274" i="1" s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P31" i="1"/>
  <c r="D31" i="1"/>
  <c r="B342" i="1"/>
  <c r="T342" i="1" s="1"/>
  <c r="F30" i="1"/>
  <c r="F29" i="1"/>
  <c r="F28" i="1"/>
  <c r="F27" i="1"/>
  <c r="T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drecord</author>
  </authors>
  <commentList>
    <comment ref="A26" authorId="0" shapeId="0" xr:uid="{78432A38-658A-4EFF-99EE-5C966AEAB03B}">
      <text>
        <r>
          <rPr>
            <b/>
            <sz val="8"/>
            <color indexed="81"/>
            <rFont val="Tahoma"/>
            <family val="2"/>
          </rPr>
          <t>drecord:</t>
        </r>
        <r>
          <rPr>
            <sz val="8"/>
            <color indexed="81"/>
            <rFont val="Tahoma"/>
            <family val="2"/>
          </rPr>
          <t xml:space="preserve">
Update monthly</t>
        </r>
      </text>
    </comment>
  </commentList>
</comments>
</file>

<file path=xl/sharedStrings.xml><?xml version="1.0" encoding="utf-8"?>
<sst xmlns="http://schemas.openxmlformats.org/spreadsheetml/2006/main" count="426" uniqueCount="374">
  <si>
    <t>UTIMCO</t>
  </si>
  <si>
    <t>Assets Under Management</t>
  </si>
  <si>
    <t>Endowment Funds</t>
  </si>
  <si>
    <t>Operating Funds</t>
  </si>
  <si>
    <t>Total</t>
  </si>
  <si>
    <t>U.T.  Funds</t>
  </si>
  <si>
    <t>Book Value</t>
  </si>
  <si>
    <t>Time Horizon</t>
  </si>
  <si>
    <t>Long</t>
  </si>
  <si>
    <t>Short-Long</t>
  </si>
  <si>
    <t>Short</t>
  </si>
  <si>
    <t>Short/Inter</t>
  </si>
  <si>
    <t>Inter/Long</t>
  </si>
  <si>
    <t>5-30 years</t>
  </si>
  <si>
    <t>0-30 years</t>
  </si>
  <si>
    <t>0-120 days</t>
  </si>
  <si>
    <t>1-3 years</t>
  </si>
  <si>
    <t>1-5 years</t>
  </si>
  <si>
    <t>3-5 years</t>
  </si>
  <si>
    <t>Relative Importance</t>
  </si>
  <si>
    <t xml:space="preserve">  of Objectives</t>
  </si>
  <si>
    <t xml:space="preserve">   Liquidity</t>
  </si>
  <si>
    <t>Low</t>
  </si>
  <si>
    <t>N/A</t>
  </si>
  <si>
    <t>High</t>
  </si>
  <si>
    <t>Moderate</t>
  </si>
  <si>
    <t xml:space="preserve">   Income</t>
  </si>
  <si>
    <t xml:space="preserve">   Safety of Principal</t>
  </si>
  <si>
    <t xml:space="preserve">   Growth of Income</t>
  </si>
  <si>
    <t xml:space="preserve">   Growth of Principal </t>
  </si>
  <si>
    <t xml:space="preserve">Asset Allocation </t>
  </si>
  <si>
    <t xml:space="preserve">  Total Global Equity</t>
  </si>
  <si>
    <t xml:space="preserve">  Total Stable Value</t>
  </si>
  <si>
    <t xml:space="preserve">  Total Real Return</t>
  </si>
  <si>
    <t xml:space="preserve">  Total Strategic Partnerships</t>
  </si>
  <si>
    <t>Market Value ($ millions)</t>
  </si>
  <si>
    <t xml:space="preserve">               September 30, 2022</t>
  </si>
  <si>
    <t xml:space="preserve">                     August 31, 2022</t>
  </si>
  <si>
    <t xml:space="preserve">                          July 31, 2022</t>
  </si>
  <si>
    <t xml:space="preserve">                          June 30, 2022</t>
  </si>
  <si>
    <t xml:space="preserve">                           May 31, 2022</t>
  </si>
  <si>
    <t xml:space="preserve">                         April 30, 2022</t>
  </si>
  <si>
    <t xml:space="preserve">                     March 31, 2022</t>
  </si>
  <si>
    <t xml:space="preserve">                 February 28, 2022</t>
  </si>
  <si>
    <t xml:space="preserve">                   January 31, 2022</t>
  </si>
  <si>
    <t xml:space="preserve">                December 31, 2021</t>
  </si>
  <si>
    <t xml:space="preserve">                November 30, 2021</t>
  </si>
  <si>
    <t xml:space="preserve">                    October 31, 2021</t>
  </si>
  <si>
    <t xml:space="preserve">                September 30, 2021</t>
  </si>
  <si>
    <t xml:space="preserve">     August 31, 2021    </t>
  </si>
  <si>
    <t xml:space="preserve">                                 July 31, 2021</t>
  </si>
  <si>
    <t xml:space="preserve">                                June 30, 2021</t>
  </si>
  <si>
    <t xml:space="preserve">                                 May 31, 2021</t>
  </si>
  <si>
    <t xml:space="preserve">                               April 30, 2021</t>
  </si>
  <si>
    <t xml:space="preserve">                            March 31, 2021</t>
  </si>
  <si>
    <t xml:space="preserve">                       February 28, 2021</t>
  </si>
  <si>
    <t xml:space="preserve">                         January 31, 2021</t>
  </si>
  <si>
    <t xml:space="preserve">                     December 31, 2020</t>
  </si>
  <si>
    <t xml:space="preserve">                     November 30, 2020</t>
  </si>
  <si>
    <t xml:space="preserve">                        October 31, 2020</t>
  </si>
  <si>
    <t xml:space="preserve">                    September 30, 2020</t>
  </si>
  <si>
    <t xml:space="preserve">     August 31, 2020    </t>
  </si>
  <si>
    <t xml:space="preserve">                              July 31, 2020</t>
  </si>
  <si>
    <t xml:space="preserve">                              June 30, 2020</t>
  </si>
  <si>
    <t xml:space="preserve">  May 31, 2020  </t>
  </si>
  <si>
    <t xml:space="preserve">  April 30, 2020  </t>
  </si>
  <si>
    <t xml:space="preserve"> March 31, 2020  </t>
  </si>
  <si>
    <t xml:space="preserve">      February 29, 2020  </t>
  </si>
  <si>
    <t xml:space="preserve">      January 31, 2020  </t>
  </si>
  <si>
    <t xml:space="preserve">  December 31, 2019  </t>
  </si>
  <si>
    <t xml:space="preserve">     November 30, 2019  </t>
  </si>
  <si>
    <t xml:space="preserve">     October 31, 2019  </t>
  </si>
  <si>
    <t xml:space="preserve">     September 30, 2019  </t>
  </si>
  <si>
    <t xml:space="preserve">     August 31, 2019    </t>
  </si>
  <si>
    <t xml:space="preserve">     July 31, 2019  </t>
  </si>
  <si>
    <t xml:space="preserve">     June 30, 2019  </t>
  </si>
  <si>
    <t xml:space="preserve">     May 31, 2019  </t>
  </si>
  <si>
    <t xml:space="preserve">     April 30, 2019  </t>
  </si>
  <si>
    <t xml:space="preserve">     March 31, 2019  </t>
  </si>
  <si>
    <t xml:space="preserve">     February 28, 2019  </t>
  </si>
  <si>
    <t xml:space="preserve">     January 31, 2019  </t>
  </si>
  <si>
    <t xml:space="preserve">     December 31, 2018  </t>
  </si>
  <si>
    <t xml:space="preserve">     November 30, 2018  </t>
  </si>
  <si>
    <t xml:space="preserve">     October 31, 2018  </t>
  </si>
  <si>
    <t xml:space="preserve">     September 30, 2018  </t>
  </si>
  <si>
    <t xml:space="preserve">     August 31, 2018    </t>
  </si>
  <si>
    <t xml:space="preserve">     July 31, 2018  </t>
  </si>
  <si>
    <t xml:space="preserve">     June 30, 2018  </t>
  </si>
  <si>
    <t xml:space="preserve">     October 31, 2017  </t>
  </si>
  <si>
    <t xml:space="preserve">     September 30, 2017  </t>
  </si>
  <si>
    <t xml:space="preserve">     August 31, 2017    </t>
  </si>
  <si>
    <t xml:space="preserve">     July 31, 2017  </t>
  </si>
  <si>
    <t xml:space="preserve">     June 30, 2017  </t>
  </si>
  <si>
    <t xml:space="preserve">     May 31, 2017  </t>
  </si>
  <si>
    <t xml:space="preserve">     April 30, 2017  </t>
  </si>
  <si>
    <t xml:space="preserve">     March 31, 2017  </t>
  </si>
  <si>
    <t xml:space="preserve">     February 28, 2017  </t>
  </si>
  <si>
    <t xml:space="preserve">     January 31, 2017  </t>
  </si>
  <si>
    <t xml:space="preserve">     December 31, 2016  </t>
  </si>
  <si>
    <t xml:space="preserve">     November 30, 2016  </t>
  </si>
  <si>
    <t xml:space="preserve">     October 31, 2016  </t>
  </si>
  <si>
    <t xml:space="preserve">     September 30, 2016  </t>
  </si>
  <si>
    <t xml:space="preserve">     August 31, 2016    </t>
  </si>
  <si>
    <t xml:space="preserve">     July 31, 2016  </t>
  </si>
  <si>
    <t xml:space="preserve">     June 30, 2016  </t>
  </si>
  <si>
    <t xml:space="preserve">     May 31, 2016  </t>
  </si>
  <si>
    <t xml:space="preserve">     April 30, 2016  </t>
  </si>
  <si>
    <t xml:space="preserve">     March 31, 2016  </t>
  </si>
  <si>
    <t xml:space="preserve">     February 29, 2016  </t>
  </si>
  <si>
    <t xml:space="preserve">     January 31, 2016  </t>
  </si>
  <si>
    <t xml:space="preserve">     December 31, 2015  </t>
  </si>
  <si>
    <t xml:space="preserve">     November 30, 2015  </t>
  </si>
  <si>
    <t xml:space="preserve">     October 31, 2015  </t>
  </si>
  <si>
    <t xml:space="preserve">     September 30, 2015  </t>
  </si>
  <si>
    <t xml:space="preserve">     August 31, 2015    </t>
  </si>
  <si>
    <t xml:space="preserve">     July 31, 2015  </t>
  </si>
  <si>
    <t xml:space="preserve">     June 30, 2015  </t>
  </si>
  <si>
    <t xml:space="preserve">     May 31, 2015  </t>
  </si>
  <si>
    <t xml:space="preserve">     April 30, 2015  </t>
  </si>
  <si>
    <t xml:space="preserve">     March 31, 2015  </t>
  </si>
  <si>
    <t xml:space="preserve">     February 28, 2015  </t>
  </si>
  <si>
    <t xml:space="preserve">     January 31, 2015  </t>
  </si>
  <si>
    <t xml:space="preserve">     December 31, 2014    </t>
  </si>
  <si>
    <t xml:space="preserve">     November 30, 2014    </t>
  </si>
  <si>
    <t xml:space="preserve">     October 31, 2014    </t>
  </si>
  <si>
    <t xml:space="preserve">     September 30, 2014    </t>
  </si>
  <si>
    <t xml:space="preserve">     August 31, 2014    </t>
  </si>
  <si>
    <t xml:space="preserve">     July 31, 2014    </t>
  </si>
  <si>
    <t xml:space="preserve">     June 30, 2014    </t>
  </si>
  <si>
    <t xml:space="preserve">     May 31, 2014    </t>
  </si>
  <si>
    <t xml:space="preserve">     April 30, 2014    </t>
  </si>
  <si>
    <t xml:space="preserve">     March 31, 2014    </t>
  </si>
  <si>
    <t xml:space="preserve">     February 28, 2014    </t>
  </si>
  <si>
    <t xml:space="preserve">     January 31, 2014    </t>
  </si>
  <si>
    <t xml:space="preserve">     December 31, 2013    </t>
  </si>
  <si>
    <t xml:space="preserve">     November 30, 2013    </t>
  </si>
  <si>
    <t xml:space="preserve">     October 31, 2013    </t>
  </si>
  <si>
    <t xml:space="preserve">     September 30, 2013    </t>
  </si>
  <si>
    <t xml:space="preserve">     August 31, 2013    </t>
  </si>
  <si>
    <t xml:space="preserve">     July 31, 2013    </t>
  </si>
  <si>
    <t xml:space="preserve">     June 30, 2013    </t>
  </si>
  <si>
    <t xml:space="preserve">     May 31, 2013    </t>
  </si>
  <si>
    <t xml:space="preserve">     April 30, 2013    </t>
  </si>
  <si>
    <t xml:space="preserve">     March 31, 2013    </t>
  </si>
  <si>
    <t xml:space="preserve">     February 28, 2013    </t>
  </si>
  <si>
    <t xml:space="preserve">     January 31, 2013    </t>
  </si>
  <si>
    <t xml:space="preserve">     December 31, 2012    </t>
  </si>
  <si>
    <t xml:space="preserve">     November 30, 2012    </t>
  </si>
  <si>
    <t xml:space="preserve">     October 31, 2012    </t>
  </si>
  <si>
    <t xml:space="preserve">     September 30, 2012    </t>
  </si>
  <si>
    <t xml:space="preserve">     August 31, 2012    </t>
  </si>
  <si>
    <t xml:space="preserve">     July 31, 2012    </t>
  </si>
  <si>
    <t xml:space="preserve">     June 30, 2012    </t>
  </si>
  <si>
    <t xml:space="preserve">     May 31, 2012    </t>
  </si>
  <si>
    <t xml:space="preserve">     April 30, 2012    </t>
  </si>
  <si>
    <t xml:space="preserve">     March 31, 2012    </t>
  </si>
  <si>
    <t xml:space="preserve">     February 29, 2012    </t>
  </si>
  <si>
    <t xml:space="preserve">     January 31, 2012    </t>
  </si>
  <si>
    <t xml:space="preserve">     December 31, 2011    </t>
  </si>
  <si>
    <t xml:space="preserve">     November 30, 2011    </t>
  </si>
  <si>
    <t xml:space="preserve">     October 31, 2011    </t>
  </si>
  <si>
    <t xml:space="preserve">     September 30, 2011    </t>
  </si>
  <si>
    <t xml:space="preserve">     August 31, 2011    </t>
  </si>
  <si>
    <t xml:space="preserve">     July 31, 2011    </t>
  </si>
  <si>
    <t xml:space="preserve">     June 30, 2011    </t>
  </si>
  <si>
    <t xml:space="preserve">     May 31, 2011    </t>
  </si>
  <si>
    <t xml:space="preserve">     April 30, 2011    </t>
  </si>
  <si>
    <t xml:space="preserve">     March 31, 2011    </t>
  </si>
  <si>
    <t xml:space="preserve">    February 28, 2011    </t>
  </si>
  <si>
    <t xml:space="preserve">    January  31, 2011    </t>
  </si>
  <si>
    <t xml:space="preserve">    December 31, 2010    </t>
  </si>
  <si>
    <t xml:space="preserve">    November 30, 2010    </t>
  </si>
  <si>
    <t xml:space="preserve">    October 31, 2010    </t>
  </si>
  <si>
    <t xml:space="preserve">    September 30, 2010    </t>
  </si>
  <si>
    <t xml:space="preserve">    August 31, 2010    </t>
  </si>
  <si>
    <t xml:space="preserve">    July 31, 2010    </t>
  </si>
  <si>
    <t xml:space="preserve">    June 30, 2010    </t>
  </si>
  <si>
    <t xml:space="preserve">    May 31, 2010    </t>
  </si>
  <si>
    <t xml:space="preserve">    April 30, 2010    </t>
  </si>
  <si>
    <t xml:space="preserve">    March 31, 2010    </t>
  </si>
  <si>
    <t xml:space="preserve">    February 28, 2010    </t>
  </si>
  <si>
    <t xml:space="preserve">    January  31, 2010    </t>
  </si>
  <si>
    <t xml:space="preserve">    December 31, 2009    </t>
  </si>
  <si>
    <t xml:space="preserve">    November 30, 2009    </t>
  </si>
  <si>
    <t xml:space="preserve">    October 31, 2009    </t>
  </si>
  <si>
    <t xml:space="preserve">    September 30, 2009    </t>
  </si>
  <si>
    <t xml:space="preserve">    August 31, 2009    </t>
  </si>
  <si>
    <t xml:space="preserve">    July 31, 2009    </t>
  </si>
  <si>
    <t xml:space="preserve">    June 30, 2009    </t>
  </si>
  <si>
    <t xml:space="preserve">    May 31, 2009    </t>
  </si>
  <si>
    <t xml:space="preserve">    April 30, 2009    </t>
  </si>
  <si>
    <t xml:space="preserve">    March 31, 2009    </t>
  </si>
  <si>
    <t xml:space="preserve">    February 28, 2009    </t>
  </si>
  <si>
    <t xml:space="preserve">    January  31, 2009    </t>
  </si>
  <si>
    <t xml:space="preserve">    December 31, 2008    </t>
  </si>
  <si>
    <t xml:space="preserve">    November 30, 2008    </t>
  </si>
  <si>
    <t xml:space="preserve">    October 31, 2008    </t>
  </si>
  <si>
    <t xml:space="preserve">    September 30, 2008    </t>
  </si>
  <si>
    <t xml:space="preserve">    August 31, 2008    </t>
  </si>
  <si>
    <t xml:space="preserve">    July 31, 2008    </t>
  </si>
  <si>
    <t xml:space="preserve">    June 30, 2008    </t>
  </si>
  <si>
    <t xml:space="preserve">    May 31, 2008    </t>
  </si>
  <si>
    <t xml:space="preserve">    April 30, 2008    </t>
  </si>
  <si>
    <t xml:space="preserve">    March 31, 2008    </t>
  </si>
  <si>
    <t xml:space="preserve">    February 29, 2008    </t>
  </si>
  <si>
    <t xml:space="preserve">    January 31, 2008    </t>
  </si>
  <si>
    <t xml:space="preserve">    December 31, 2007    </t>
  </si>
  <si>
    <t xml:space="preserve">    November 30, 2007    </t>
  </si>
  <si>
    <t xml:space="preserve">    October 31, 2007    </t>
  </si>
  <si>
    <t xml:space="preserve">    September 30, 2007    </t>
  </si>
  <si>
    <t xml:space="preserve">    August 31, 2007    </t>
  </si>
  <si>
    <t xml:space="preserve">    July 31, 2007    </t>
  </si>
  <si>
    <t xml:space="preserve">    June 30, 2007    </t>
  </si>
  <si>
    <t xml:space="preserve">    May 31, 2007    </t>
  </si>
  <si>
    <t xml:space="preserve">    April 30, 2007    </t>
  </si>
  <si>
    <t xml:space="preserve">    March 31, 2007    </t>
  </si>
  <si>
    <t xml:space="preserve">    February 28, 2007    </t>
  </si>
  <si>
    <t xml:space="preserve">    January 31, 2007    </t>
  </si>
  <si>
    <t xml:space="preserve">    December 31, 2006    </t>
  </si>
  <si>
    <t xml:space="preserve">    November 30, 2006    </t>
  </si>
  <si>
    <t xml:space="preserve">    October 31, 2006    </t>
  </si>
  <si>
    <t xml:space="preserve">    September 30, 2006    </t>
  </si>
  <si>
    <t xml:space="preserve">    August 31, 2006    </t>
  </si>
  <si>
    <t xml:space="preserve">    July 31, 2006    </t>
  </si>
  <si>
    <t xml:space="preserve">    June 30, 2006    </t>
  </si>
  <si>
    <t xml:space="preserve">    May 31, 2006    </t>
  </si>
  <si>
    <t xml:space="preserve">    April 30, 2006    </t>
  </si>
  <si>
    <t xml:space="preserve">    March 31, 2006    </t>
  </si>
  <si>
    <t xml:space="preserve">    February 28, 2006    </t>
  </si>
  <si>
    <t xml:space="preserve">    January 31, 2006    </t>
  </si>
  <si>
    <t xml:space="preserve">    December 31, 2005    </t>
  </si>
  <si>
    <t xml:space="preserve">    November 30, 2005    </t>
  </si>
  <si>
    <t xml:space="preserve">    October 31, 2005    </t>
  </si>
  <si>
    <t xml:space="preserve">    September 30, 2005    </t>
  </si>
  <si>
    <t xml:space="preserve">    August 31, 2005    </t>
  </si>
  <si>
    <t xml:space="preserve">    July 31, 2005    </t>
  </si>
  <si>
    <t xml:space="preserve">    June 30, 2005    </t>
  </si>
  <si>
    <t xml:space="preserve">    May 31, 2005    </t>
  </si>
  <si>
    <t xml:space="preserve">    April 30, 2005    </t>
  </si>
  <si>
    <t xml:space="preserve">    March 31, 2005    </t>
  </si>
  <si>
    <t xml:space="preserve">    February 28, 2005    </t>
  </si>
  <si>
    <t xml:space="preserve">    January 31, 2005    </t>
  </si>
  <si>
    <t xml:space="preserve">    December 31, 2004    </t>
  </si>
  <si>
    <t xml:space="preserve">    November 30, 2004    </t>
  </si>
  <si>
    <t xml:space="preserve">    October 31, 2004    </t>
  </si>
  <si>
    <t xml:space="preserve">    September 30, 2004    </t>
  </si>
  <si>
    <t xml:space="preserve">    August 31, 2004    </t>
  </si>
  <si>
    <t xml:space="preserve">    July 31, 2004    </t>
  </si>
  <si>
    <t xml:space="preserve">    June 30, 2004    </t>
  </si>
  <si>
    <t xml:space="preserve">    May 31, 2004    </t>
  </si>
  <si>
    <t xml:space="preserve">    April 30, 2004    </t>
  </si>
  <si>
    <t xml:space="preserve">    March 31, 2004    </t>
  </si>
  <si>
    <t xml:space="preserve">    February 29, 2004    </t>
  </si>
  <si>
    <t xml:space="preserve">    January  31, 2004    </t>
  </si>
  <si>
    <t xml:space="preserve">     December 31, 2003    </t>
  </si>
  <si>
    <t xml:space="preserve">     November 30, 2003    </t>
  </si>
  <si>
    <t xml:space="preserve">     October 31, 2003    </t>
  </si>
  <si>
    <t xml:space="preserve">     September 30, 2003    </t>
  </si>
  <si>
    <t xml:space="preserve">     August 31, 2003    </t>
  </si>
  <si>
    <t xml:space="preserve">     July 31, 2003    </t>
  </si>
  <si>
    <t xml:space="preserve">     June 30, 2003    </t>
  </si>
  <si>
    <t xml:space="preserve">     May 31, 2003    </t>
  </si>
  <si>
    <t xml:space="preserve">     April 30, 2003    </t>
  </si>
  <si>
    <t xml:space="preserve">     March 31, 2003    </t>
  </si>
  <si>
    <t xml:space="preserve">     February 28, 2003    </t>
  </si>
  <si>
    <t xml:space="preserve">     January 31, 2003    </t>
  </si>
  <si>
    <t xml:space="preserve">     December 31, 2002    </t>
  </si>
  <si>
    <t xml:space="preserve">     November 30, 2002    </t>
  </si>
  <si>
    <t xml:space="preserve">     October 31, 2002    </t>
  </si>
  <si>
    <t xml:space="preserve">     September 30, 2002    </t>
  </si>
  <si>
    <t xml:space="preserve">     August 31, 2002    </t>
  </si>
  <si>
    <t xml:space="preserve">     July 31, 2002    </t>
  </si>
  <si>
    <t xml:space="preserve">     June 30, 2002    </t>
  </si>
  <si>
    <t xml:space="preserve">     May 31, 2002    </t>
  </si>
  <si>
    <t xml:space="preserve">     April 30, 2002    </t>
  </si>
  <si>
    <t xml:space="preserve">     March 31, 2002    </t>
  </si>
  <si>
    <t xml:space="preserve">     February 28, 2002    </t>
  </si>
  <si>
    <t xml:space="preserve">      January 31, 2002    </t>
  </si>
  <si>
    <t xml:space="preserve">      December 31, 2001    </t>
  </si>
  <si>
    <t xml:space="preserve">     November 30, 2001    </t>
  </si>
  <si>
    <t xml:space="preserve">      October 31, 2001    </t>
  </si>
  <si>
    <t xml:space="preserve">      September 30, 2001    </t>
  </si>
  <si>
    <t xml:space="preserve">     August 31, 2001    </t>
  </si>
  <si>
    <t xml:space="preserve">     July 31, 2001    </t>
  </si>
  <si>
    <t xml:space="preserve">     June 30, 2001    </t>
  </si>
  <si>
    <t xml:space="preserve">     May 31, 2001    </t>
  </si>
  <si>
    <t xml:space="preserve">     April 30, 2001    </t>
  </si>
  <si>
    <t xml:space="preserve">     March 31, 2001    </t>
  </si>
  <si>
    <t xml:space="preserve">     February 28, 2001    </t>
  </si>
  <si>
    <t xml:space="preserve">     January 31, 2001   </t>
  </si>
  <si>
    <t xml:space="preserve">     December 31, 2000   </t>
  </si>
  <si>
    <t xml:space="preserve">     November 30, 2000    </t>
  </si>
  <si>
    <t xml:space="preserve">     October 31, 2000    </t>
  </si>
  <si>
    <t xml:space="preserve">     September 30, 2000    </t>
  </si>
  <si>
    <t xml:space="preserve">     August 31, 2000    </t>
  </si>
  <si>
    <t xml:space="preserve">     July 31, 2000    </t>
  </si>
  <si>
    <t xml:space="preserve">     June 30, 2000    </t>
  </si>
  <si>
    <t xml:space="preserve">     May 31, 2000    </t>
  </si>
  <si>
    <t xml:space="preserve">     April 30, 2000    </t>
  </si>
  <si>
    <t xml:space="preserve">     March 31, 2000    </t>
  </si>
  <si>
    <t xml:space="preserve">     February 29, 2000    </t>
  </si>
  <si>
    <t xml:space="preserve">     January 31, 2000    </t>
  </si>
  <si>
    <t xml:space="preserve">     December 31, 1999    </t>
  </si>
  <si>
    <t xml:space="preserve">     November 30, 1999    </t>
  </si>
  <si>
    <t xml:space="preserve">     October 31, 1999    </t>
  </si>
  <si>
    <t xml:space="preserve">     September 30, 1999    </t>
  </si>
  <si>
    <t xml:space="preserve">     August 31, 1999    </t>
  </si>
  <si>
    <t xml:space="preserve">     July 31, 1999    </t>
  </si>
  <si>
    <t xml:space="preserve">     June 30, 1999    </t>
  </si>
  <si>
    <t xml:space="preserve">     May 31, 1999    </t>
  </si>
  <si>
    <t xml:space="preserve">     April 30, 1999    </t>
  </si>
  <si>
    <t xml:space="preserve">     March 31, 1999    </t>
  </si>
  <si>
    <t xml:space="preserve">     February 28, 1999    </t>
  </si>
  <si>
    <t xml:space="preserve">     January 31, 1999    </t>
  </si>
  <si>
    <t xml:space="preserve">     December 31, 1998    </t>
  </si>
  <si>
    <t xml:space="preserve">     November 30, 1998    </t>
  </si>
  <si>
    <t xml:space="preserve">     October 31, 1998    </t>
  </si>
  <si>
    <t xml:space="preserve">     September 30, 1998    </t>
  </si>
  <si>
    <t xml:space="preserve">     August 31, 1998    </t>
  </si>
  <si>
    <t xml:space="preserve">     July 31, 1998    </t>
  </si>
  <si>
    <t xml:space="preserve">     June 30, 1998    </t>
  </si>
  <si>
    <t xml:space="preserve">     May 31, 1998    </t>
  </si>
  <si>
    <t xml:space="preserve">     April 30, 1998    </t>
  </si>
  <si>
    <t xml:space="preserve">     March 31, 1998    </t>
  </si>
  <si>
    <t xml:space="preserve">   February 28, 1998    </t>
  </si>
  <si>
    <t xml:space="preserve">   January 31, 1998    </t>
  </si>
  <si>
    <t xml:space="preserve">   December 31, 1997    </t>
  </si>
  <si>
    <t xml:space="preserve">   November 30, 1997    </t>
  </si>
  <si>
    <t xml:space="preserve">   October 31, 1997    </t>
  </si>
  <si>
    <t xml:space="preserve">   September 30, 1997    </t>
  </si>
  <si>
    <t xml:space="preserve">   August 31, 1997    </t>
  </si>
  <si>
    <t xml:space="preserve">   July 31, 1997    </t>
  </si>
  <si>
    <t xml:space="preserve">   June 30, 1997    </t>
  </si>
  <si>
    <t xml:space="preserve">   May 31, 1997    </t>
  </si>
  <si>
    <t xml:space="preserve">   February 28, 1997    </t>
  </si>
  <si>
    <t xml:space="preserve">   November 30, 1996    </t>
  </si>
  <si>
    <t xml:space="preserve">   August 31, 1996    </t>
  </si>
  <si>
    <t>UTIMCO formation (3/1/96)</t>
  </si>
  <si>
    <t xml:space="preserve">   August 31, 1995    </t>
  </si>
  <si>
    <t xml:space="preserve">   August 31, 1994    </t>
  </si>
  <si>
    <t xml:space="preserve">   August 31, 1993    </t>
  </si>
  <si>
    <t xml:space="preserve">   August 31, 1992 (2)  </t>
  </si>
  <si>
    <t xml:space="preserve">   August 31, 1991 (2)  </t>
  </si>
  <si>
    <t xml:space="preserve">   August 31, 1990 (2)  </t>
  </si>
  <si>
    <t xml:space="preserve">   August 31, 1989 (2)  </t>
  </si>
  <si>
    <t xml:space="preserve">   August 31, 1988 (2)  </t>
  </si>
  <si>
    <t>(1)  As of March 1, 2001 the PHF and LTF are invested in the General Endowment Fund (GEF).  GEF serves as the investment pool for the PHF and LTF.</t>
  </si>
  <si>
    <t>(2)  Separately Invested Funds and Short Term Fund amounts for these years are estimated.  Actual values are not available.</t>
  </si>
  <si>
    <t>Fiscal Year</t>
  </si>
  <si>
    <t>Mineral Income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</si>
  <si>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</si>
  <si>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</si>
  <si>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</si>
  <si>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</si>
  <si>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</si>
  <si>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</si>
  <si>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</si>
  <si>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</si>
  <si>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</si>
  <si>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</si>
  <si>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</si>
  <si>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</si>
  <si>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</si>
  <si>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</si>
  <si>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</si>
  <si>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</si>
  <si>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</si>
  <si>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</si>
  <si>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</si>
  <si>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</si>
  <si>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</si>
  <si>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</si>
  <si>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Max:</t>
  </si>
  <si>
    <t>Data comes from "PUF History"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</si>
</sst>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);\(0\)"/>
    <numFmt numFmtId="165" formatCode="_(* #,##0.0_);_(* \(#,##0.0\);_(* &quot;-&quot;??_);_(@_)"/>
    <numFmt numFmtId="166" formatCode="#,##0.0"/>
    <numFmt numFmtId="167" formatCode="_(* #,##0.0000_);_(* \(#,##0.0000\);_(* &quot;-&quot;??_);_(@_)"/>
    <numFmt numFmtId="168" formatCode="0.000%"/>
    <numFmt numFmtId="169" formatCode="_(* #,##0_);_(* \(#,##0\);_(* &quot;-&quot;??_);_(@_)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theme="0"/>
      <name val="Times New Roman"/>
      <family val="1"/>
    </font>
    <font>
      <b/>
      <i/>
      <sz val="10"/>
      <color rgb="FFFF000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</cellStyleXfs>
  <cellXfs count="82">
    <xf numFmtId="0" fontId="0" fillId="0" borderId="0" xfId="0"/>
    <xf numFmtId="0" fontId="2" fillId="0" borderId="0" xfId="3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1" fillId="0" borderId="0" xfId="3" applyAlignment="1">
      <alignment horizontal="centerContinuous"/>
    </xf>
    <xf numFmtId="0" fontId="1" fillId="0" borderId="0" xfId="3"/>
    <xf numFmtId="0" fontId="3" fillId="0" borderId="0" xfId="3" applyFont="1"/>
    <xf numFmtId="0" fontId="4" fillId="0" borderId="1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7" fillId="0" borderId="0" xfId="3" applyFont="1"/>
    <xf numFmtId="0" fontId="8" fillId="0" borderId="0" xfId="3" applyFont="1"/>
    <xf numFmtId="9" fontId="1" fillId="0" borderId="0" xfId="3" applyNumberFormat="1"/>
    <xf numFmtId="0" fontId="5" fillId="0" borderId="0" xfId="3" applyFont="1"/>
    <xf numFmtId="165" fontId="1" fillId="0" borderId="0" xfId="1" applyNumberFormat="1" applyAlignment="1">
      <alignment horizontal="right"/>
    </xf>
    <xf numFmtId="0" fontId="1" fillId="0" borderId="0" xfId="3" applyAlignment="1">
      <alignment horizontal="right"/>
    </xf>
    <xf numFmtId="166" fontId="5" fillId="0" borderId="0" xfId="3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quotePrefix="1" applyFont="1" applyAlignment="1">
      <alignment horizontal="left"/>
    </xf>
    <xf numFmtId="0" fontId="10" fillId="0" borderId="0" xfId="4" applyFont="1"/>
    <xf numFmtId="9" fontId="3" fillId="0" borderId="0" xfId="0" applyNumberFormat="1" applyFont="1"/>
    <xf numFmtId="0" fontId="11" fillId="0" borderId="0" xfId="0" quotePrefix="1" applyFont="1" applyAlignment="1">
      <alignment horizontal="left"/>
    </xf>
    <xf numFmtId="9" fontId="3" fillId="0" borderId="0" xfId="0" applyNumberFormat="1" applyFont="1" applyAlignment="1">
      <alignment horizontal="right"/>
    </xf>
    <xf numFmtId="0" fontId="4" fillId="0" borderId="0" xfId="3" applyFont="1"/>
    <xf numFmtId="10" fontId="12" fillId="0" borderId="0" xfId="2" applyNumberFormat="1" applyFont="1" applyFill="1" applyAlignment="1">
      <alignment horizontal="right"/>
    </xf>
    <xf numFmtId="167" fontId="3" fillId="0" borderId="0" xfId="1" applyNumberFormat="1" applyFont="1" applyAlignment="1">
      <alignment horizontal="right"/>
    </xf>
    <xf numFmtId="168" fontId="12" fillId="0" borderId="0" xfId="2" applyNumberFormat="1" applyFont="1" applyAlignment="1">
      <alignment horizontal="right"/>
    </xf>
    <xf numFmtId="0" fontId="3" fillId="0" borderId="0" xfId="3" applyFont="1" applyAlignment="1">
      <alignment horizontal="right"/>
    </xf>
    <xf numFmtId="9" fontId="3" fillId="0" borderId="0" xfId="2" applyFont="1" applyAlignment="1">
      <alignment horizontal="right"/>
    </xf>
    <xf numFmtId="165" fontId="3" fillId="0" borderId="0" xfId="1" applyNumberFormat="1" applyFont="1" applyAlignment="1">
      <alignment horizontal="right"/>
    </xf>
    <xf numFmtId="10" fontId="12" fillId="0" borderId="0" xfId="2" applyNumberFormat="1" applyFont="1" applyAlignment="1">
      <alignment horizontal="right"/>
    </xf>
    <xf numFmtId="166" fontId="4" fillId="0" borderId="0" xfId="3" applyNumberFormat="1" applyFont="1"/>
    <xf numFmtId="165" fontId="4" fillId="0" borderId="0" xfId="1" applyNumberFormat="1" applyFont="1" applyAlignment="1">
      <alignment horizontal="right"/>
    </xf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4" fillId="0" borderId="0" xfId="1" applyNumberFormat="1" applyFont="1"/>
    <xf numFmtId="0" fontId="4" fillId="0" borderId="0" xfId="3" quotePrefix="1" applyFont="1" applyAlignment="1">
      <alignment horizontal="center"/>
    </xf>
    <xf numFmtId="15" fontId="4" fillId="0" borderId="0" xfId="3" quotePrefix="1" applyNumberFormat="1" applyFont="1" applyAlignment="1">
      <alignment horizontal="right"/>
    </xf>
    <xf numFmtId="15" fontId="4" fillId="0" borderId="0" xfId="3" applyNumberFormat="1" applyFont="1" applyAlignment="1">
      <alignment horizontal="right"/>
    </xf>
    <xf numFmtId="165" fontId="6" fillId="0" borderId="0" xfId="1" quotePrefix="1" applyNumberFormat="1" applyFont="1" applyAlignment="1">
      <alignment horizontal="right"/>
    </xf>
    <xf numFmtId="165" fontId="3" fillId="0" borderId="0" xfId="1" applyNumberFormat="1" applyFont="1"/>
    <xf numFmtId="165" fontId="4" fillId="0" borderId="0" xfId="1" quotePrefix="1" applyNumberFormat="1" applyFont="1" applyAlignment="1">
      <alignment horizontal="right"/>
    </xf>
    <xf numFmtId="15" fontId="4" fillId="0" borderId="0" xfId="0" quotePrefix="1" applyNumberFormat="1" applyFont="1" applyAlignment="1">
      <alignment horizontal="right"/>
    </xf>
    <xf numFmtId="165" fontId="6" fillId="0" borderId="0" xfId="1" quotePrefix="1" applyNumberFormat="1" applyFont="1" applyAlignment="1">
      <alignment horizontal="left"/>
    </xf>
    <xf numFmtId="165" fontId="11" fillId="0" borderId="0" xfId="1" quotePrefix="1" applyNumberFormat="1" applyFont="1"/>
    <xf numFmtId="0" fontId="4" fillId="0" borderId="0" xfId="3" quotePrefix="1" applyFont="1" applyAlignment="1">
      <alignment horizontal="right"/>
    </xf>
    <xf numFmtId="0" fontId="4" fillId="0" borderId="0" xfId="3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166" fontId="5" fillId="0" borderId="0" xfId="0" applyNumberFormat="1" applyFont="1"/>
    <xf numFmtId="165" fontId="3" fillId="0" borderId="0" xfId="1" quotePrefix="1" applyNumberFormat="1" applyFont="1" applyAlignment="1">
      <alignment horizontal="right"/>
    </xf>
    <xf numFmtId="0" fontId="6" fillId="0" borderId="0" xfId="3" quotePrefix="1" applyFont="1" applyAlignment="1">
      <alignment horizontal="left"/>
    </xf>
    <xf numFmtId="0" fontId="14" fillId="0" borderId="0" xfId="3" applyFont="1" applyAlignment="1">
      <alignment horizontal="left"/>
    </xf>
    <xf numFmtId="165" fontId="4" fillId="0" borderId="0" xfId="3" applyNumberFormat="1" applyFont="1"/>
    <xf numFmtId="43" fontId="4" fillId="0" borderId="0" xfId="3" applyNumberFormat="1" applyFont="1"/>
    <xf numFmtId="10" fontId="4" fillId="0" borderId="0" xfId="2" applyNumberFormat="1" applyFont="1"/>
    <xf numFmtId="43" fontId="15" fillId="0" borderId="0" xfId="1" applyFont="1"/>
    <xf numFmtId="43" fontId="15" fillId="0" borderId="0" xfId="3" applyNumberFormat="1" applyFont="1"/>
    <xf numFmtId="10" fontId="15" fillId="0" borderId="0" xfId="2" applyNumberFormat="1" applyFont="1"/>
    <xf numFmtId="0" fontId="5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9" fontId="1" fillId="0" borderId="0" xfId="1" applyNumberFormat="1" applyAlignment="1">
      <alignment horizontal="center" wrapText="1"/>
    </xf>
    <xf numFmtId="0" fontId="0" fillId="0" borderId="0" xfId="0" applyAlignment="1">
      <alignment horizontal="center"/>
    </xf>
    <xf numFmtId="169" fontId="0" fillId="0" borderId="0" xfId="1" applyNumberFormat="1" applyFont="1"/>
    <xf numFmtId="169" fontId="1" fillId="0" borderId="0" xfId="1" applyNumberFormat="1"/>
    <xf numFmtId="169" fontId="0" fillId="0" borderId="0" xfId="1" applyNumberFormat="1" applyFont="1" applyFill="1"/>
    <xf numFmtId="49" fontId="0" fillId="0" borderId="0" xfId="0" applyNumberFormat="1" applyAlignment="1">
      <alignment horizontal="center"/>
    </xf>
    <xf numFmtId="169" fontId="1" fillId="0" borderId="0" xfId="1" applyNumberFormat="1" applyFill="1"/>
    <xf numFmtId="169" fontId="0" fillId="0" borderId="0" xfId="0" applyNumberFormat="1"/>
    <xf numFmtId="0" fontId="7" fillId="0" borderId="0" xfId="0" applyFont="1" applyAlignment="1">
      <alignment horizontal="left"/>
    </xf>
    <xf numFmtId="43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169" fontId="18" fillId="0" borderId="0" xfId="1" applyNumberFormat="1" applyFont="1"/>
    <xf numFmtId="0" fontId="19" fillId="0" borderId="0" xfId="0" applyFont="1" applyAlignment="1">
      <alignment horizontal="justify"/>
    </xf>
    <xf numFmtId="49" fontId="18" fillId="0" borderId="0" xfId="0" applyNumberFormat="1" applyFont="1" applyAlignment="1">
      <alignment horizontal="center"/>
    </xf>
    <xf numFmtId="0" fontId="4" fillId="0" borderId="1" xfId="3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4" xr:uid="{8A726C6C-E5BB-4847-8369-FC6ED0670546}"/>
    <cellStyle name="Normal_HuntPres090601" xfId="3" xr:uid="{1FAD6CD1-94F0-4F76-904E-31A72F1AB157}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5</xdr:row>
      <xdr:rowOff>9525</xdr:rowOff>
    </xdr:from>
    <xdr:to>
      <xdr:col>2</xdr:col>
      <xdr:colOff>28575</xdr:colOff>
      <xdr:row>9</xdr:row>
      <xdr:rowOff>0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8948279E-D69F-4168-B232-C84DFA4FC983}"/>
            </a:ext>
          </a:extLst>
        </xdr:cNvPr>
        <xdr:cNvSpPr>
          <a:spLocks noChangeArrowheads="1"/>
        </xdr:cNvSpPr>
      </xdr:nvSpPr>
      <xdr:spPr bwMode="auto">
        <a:xfrm>
          <a:off x="1514475" y="1028700"/>
          <a:ext cx="981075" cy="628650"/>
        </a:xfrm>
        <a:prstGeom prst="roundRect">
          <a:avLst>
            <a:gd name="adj" fmla="val 16667"/>
          </a:avLst>
        </a:prstGeom>
        <a:solidFill>
          <a:srgbClr val="0000FF"/>
        </a:solidFill>
        <a:ln w="1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Permanent University Fund (PUF)</a:t>
          </a:r>
        </a:p>
      </xdr:txBody>
    </xdr:sp>
    <xdr:clientData/>
  </xdr:twoCellAnchor>
  <xdr:twoCellAnchor>
    <xdr:from>
      <xdr:col>4</xdr:col>
      <xdr:colOff>200025</xdr:colOff>
      <xdr:row>5</xdr:row>
      <xdr:rowOff>9525</xdr:rowOff>
    </xdr:from>
    <xdr:to>
      <xdr:col>6</xdr:col>
      <xdr:colOff>95250</xdr:colOff>
      <xdr:row>9</xdr:row>
      <xdr:rowOff>0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F8CB1173-7159-4D37-872E-CD9EEBB2F880}"/>
            </a:ext>
            <a:ext uri="{147F2762-F138-4A5C-976F-8EAC2B608ADB}">
              <a16:predDERef xmlns:a16="http://schemas.microsoft.com/office/drawing/2014/main" pred="{F010DA29-D4CA-41CE-A08B-6B8079052282}"/>
            </a:ext>
          </a:extLst>
        </xdr:cNvPr>
        <xdr:cNvSpPr>
          <a:spLocks noChangeArrowheads="1"/>
        </xdr:cNvSpPr>
      </xdr:nvSpPr>
      <xdr:spPr bwMode="auto">
        <a:xfrm>
          <a:off x="3448050" y="1028700"/>
          <a:ext cx="771525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Long Term Fund (LTF)</a:t>
          </a:r>
        </a:p>
      </xdr:txBody>
    </xdr:sp>
    <xdr:clientData/>
  </xdr:twoCellAnchor>
  <xdr:twoCellAnchor>
    <xdr:from>
      <xdr:col>12</xdr:col>
      <xdr:colOff>76200</xdr:colOff>
      <xdr:row>4</xdr:row>
      <xdr:rowOff>152400</xdr:rowOff>
    </xdr:from>
    <xdr:to>
      <xdr:col>14</xdr:col>
      <xdr:colOff>66675</xdr:colOff>
      <xdr:row>8</xdr:row>
      <xdr:rowOff>142875</xdr:rowOff>
    </xdr:to>
    <xdr:sp macro="" textlink="">
      <xdr:nvSpPr>
        <xdr:cNvPr id="4" name="Text 4">
          <a:extLst>
            <a:ext uri="{FF2B5EF4-FFF2-40B4-BE49-F238E27FC236}">
              <a16:creationId xmlns:a16="http://schemas.microsoft.com/office/drawing/2014/main" id="{C896B4E5-5C2F-4987-9900-EAB051B2C94C}"/>
            </a:ext>
            <a:ext uri="{147F2762-F138-4A5C-976F-8EAC2B608ADB}">
              <a16:predDERef xmlns:a16="http://schemas.microsoft.com/office/drawing/2014/main" pred="{A74849B8-7BEE-48E2-BD14-92069699B036}"/>
            </a:ext>
          </a:extLst>
        </xdr:cNvPr>
        <xdr:cNvSpPr>
          <a:spLocks noChangeArrowheads="1"/>
        </xdr:cNvSpPr>
      </xdr:nvSpPr>
      <xdr:spPr bwMode="auto">
        <a:xfrm>
          <a:off x="6696075" y="1009650"/>
          <a:ext cx="809625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strike="noStrike">
              <a:solidFill>
                <a:srgbClr val="FFFFFF"/>
              </a:solidFill>
              <a:latin typeface="Times New Roman"/>
              <a:cs typeface="Times New Roman"/>
            </a:rPr>
            <a:t>Short Intermediate Term Fund (SITF)</a:t>
          </a:r>
        </a:p>
      </xdr:txBody>
    </xdr:sp>
    <xdr:clientData/>
  </xdr:twoCellAnchor>
  <xdr:twoCellAnchor>
    <xdr:from>
      <xdr:col>8</xdr:col>
      <xdr:colOff>161925</xdr:colOff>
      <xdr:row>5</xdr:row>
      <xdr:rowOff>9525</xdr:rowOff>
    </xdr:from>
    <xdr:to>
      <xdr:col>10</xdr:col>
      <xdr:colOff>9525</xdr:colOff>
      <xdr:row>9</xdr:row>
      <xdr:rowOff>0</xdr:rowOff>
    </xdr:to>
    <xdr:sp macro="" textlink="">
      <xdr:nvSpPr>
        <xdr:cNvPr id="5" name="Text 5">
          <a:extLst>
            <a:ext uri="{FF2B5EF4-FFF2-40B4-BE49-F238E27FC236}">
              <a16:creationId xmlns:a16="http://schemas.microsoft.com/office/drawing/2014/main" id="{C18EC89E-5313-4714-B46F-BD1494526D98}"/>
            </a:ext>
            <a:ext uri="{147F2762-F138-4A5C-976F-8EAC2B608ADB}">
              <a16:predDERef xmlns:a16="http://schemas.microsoft.com/office/drawing/2014/main" pred="{BBCB7DB0-F41F-42FE-8FE7-ABE73B07C67E}"/>
            </a:ext>
          </a:extLst>
        </xdr:cNvPr>
        <xdr:cNvSpPr>
          <a:spLocks noChangeArrowheads="1"/>
        </xdr:cNvSpPr>
      </xdr:nvSpPr>
      <xdr:spPr bwMode="auto">
        <a:xfrm>
          <a:off x="5086350" y="1028700"/>
          <a:ext cx="723900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Short Term Funds (STF)</a:t>
          </a:r>
        </a:p>
      </xdr:txBody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8</xdr:row>
      <xdr:rowOff>0</xdr:rowOff>
    </xdr:to>
    <xdr:sp macro="" textlink="">
      <xdr:nvSpPr>
        <xdr:cNvPr id="6" name="Text 11">
          <a:extLst>
            <a:ext uri="{FF2B5EF4-FFF2-40B4-BE49-F238E27FC236}">
              <a16:creationId xmlns:a16="http://schemas.microsoft.com/office/drawing/2014/main" id="{5E6F8D08-D863-4DA4-B9B9-A7AA26130567}"/>
            </a:ext>
            <a:ext uri="{147F2762-F138-4A5C-976F-8EAC2B608ADB}">
              <a16:predDERef xmlns:a16="http://schemas.microsoft.com/office/drawing/2014/main" pred="{00E0DE7A-3C83-444F-8222-62ED45CD90E8}"/>
            </a:ext>
          </a:extLst>
        </xdr:cNvPr>
        <xdr:cNvSpPr>
          <a:spLocks noChangeArrowheads="1"/>
        </xdr:cNvSpPr>
      </xdr:nvSpPr>
      <xdr:spPr bwMode="auto">
        <a:xfrm>
          <a:off x="9020175" y="1190625"/>
          <a:ext cx="0" cy="30480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8</xdr:row>
      <xdr:rowOff>0</xdr:rowOff>
    </xdr:to>
    <xdr:sp macro="" textlink="">
      <xdr:nvSpPr>
        <xdr:cNvPr id="7" name="Text 13">
          <a:extLst>
            <a:ext uri="{FF2B5EF4-FFF2-40B4-BE49-F238E27FC236}">
              <a16:creationId xmlns:a16="http://schemas.microsoft.com/office/drawing/2014/main" id="{24197BE1-443E-4B08-867E-A68AE743AB62}"/>
            </a:ext>
            <a:ext uri="{147F2762-F138-4A5C-976F-8EAC2B608ADB}">
              <a16:predDERef xmlns:a16="http://schemas.microsoft.com/office/drawing/2014/main" pred="{B6056913-ADC7-4F6F-A255-AD5D4E9F1D4B}"/>
            </a:ext>
          </a:extLst>
        </xdr:cNvPr>
        <xdr:cNvSpPr>
          <a:spLocks noChangeArrowheads="1"/>
        </xdr:cNvSpPr>
      </xdr:nvSpPr>
      <xdr:spPr bwMode="auto">
        <a:xfrm>
          <a:off x="9020175" y="1190625"/>
          <a:ext cx="0" cy="30480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18</xdr:col>
      <xdr:colOff>0</xdr:colOff>
      <xdr:row>7</xdr:row>
      <xdr:rowOff>9525</xdr:rowOff>
    </xdr:from>
    <xdr:to>
      <xdr:col>18</xdr:col>
      <xdr:colOff>0</xdr:colOff>
      <xdr:row>7</xdr:row>
      <xdr:rowOff>9525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F3B87168-4907-4EE9-A2EA-65B62AB3A06E}"/>
            </a:ext>
            <a:ext uri="{147F2762-F138-4A5C-976F-8EAC2B608ADB}">
              <a16:predDERef xmlns:a16="http://schemas.microsoft.com/office/drawing/2014/main" pred="{F1A627FD-4E51-433B-9A00-5B9E283BF381}"/>
            </a:ext>
          </a:extLst>
        </xdr:cNvPr>
        <xdr:cNvSpPr>
          <a:spLocks noChangeShapeType="1"/>
        </xdr:cNvSpPr>
      </xdr:nvSpPr>
      <xdr:spPr bwMode="auto">
        <a:xfrm flipH="1">
          <a:off x="9020175" y="135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9" name="Text 48">
          <a:extLst>
            <a:ext uri="{FF2B5EF4-FFF2-40B4-BE49-F238E27FC236}">
              <a16:creationId xmlns:a16="http://schemas.microsoft.com/office/drawing/2014/main" id="{3F85FBC2-E24E-46F1-8331-23F96631FF03}"/>
            </a:ext>
            <a:ext uri="{147F2762-F138-4A5C-976F-8EAC2B608ADB}">
              <a16:predDERef xmlns:a16="http://schemas.microsoft.com/office/drawing/2014/main" pred="{E2AA7CBF-4E9E-4945-BE20-EBEF237C5C8D}"/>
            </a:ext>
          </a:extLst>
        </xdr:cNvPr>
        <xdr:cNvSpPr>
          <a:spLocks noChangeArrowheads="1"/>
        </xdr:cNvSpPr>
      </xdr:nvSpPr>
      <xdr:spPr bwMode="auto">
        <a:xfrm>
          <a:off x="9020175" y="50892075"/>
          <a:ext cx="0" cy="0"/>
        </a:xfrm>
        <a:prstGeom prst="roundRect">
          <a:avLst>
            <a:gd name="adj" fmla="val 16667"/>
          </a:avLst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0" name="Text 49">
          <a:extLst>
            <a:ext uri="{FF2B5EF4-FFF2-40B4-BE49-F238E27FC236}">
              <a16:creationId xmlns:a16="http://schemas.microsoft.com/office/drawing/2014/main" id="{4FBB9C73-2322-4F03-9672-32666512E712}"/>
            </a:ext>
            <a:ext uri="{147F2762-F138-4A5C-976F-8EAC2B608ADB}">
              <a16:predDERef xmlns:a16="http://schemas.microsoft.com/office/drawing/2014/main" pred="{32E9184D-AA6A-42CA-A501-F382B5ACBA65}"/>
            </a:ext>
          </a:extLst>
        </xdr:cNvPr>
        <xdr:cNvSpPr>
          <a:spLocks noChangeArrowheads="1"/>
        </xdr:cNvSpPr>
      </xdr:nvSpPr>
      <xdr:spPr bwMode="auto">
        <a:xfrm>
          <a:off x="9020175" y="50892075"/>
          <a:ext cx="0" cy="0"/>
        </a:xfrm>
        <a:prstGeom prst="roundRect">
          <a:avLst>
            <a:gd name="adj" fmla="val 16667"/>
          </a:avLst>
        </a:prstGeom>
        <a:solidFill>
          <a:srgbClr val="FFFFC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1" name="Text 50">
          <a:extLst>
            <a:ext uri="{FF2B5EF4-FFF2-40B4-BE49-F238E27FC236}">
              <a16:creationId xmlns:a16="http://schemas.microsoft.com/office/drawing/2014/main" id="{CBFB581B-9BA1-44D3-A8C4-111D8AB88233}"/>
            </a:ext>
            <a:ext uri="{147F2762-F138-4A5C-976F-8EAC2B608ADB}">
              <a16:predDERef xmlns:a16="http://schemas.microsoft.com/office/drawing/2014/main" pred="{3F30A209-9A48-470B-8177-F8EA5B916824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2" name="Text 51">
          <a:extLst>
            <a:ext uri="{FF2B5EF4-FFF2-40B4-BE49-F238E27FC236}">
              <a16:creationId xmlns:a16="http://schemas.microsoft.com/office/drawing/2014/main" id="{DF608CFB-A6F1-4D40-AF77-B4642B72E8A8}"/>
            </a:ext>
            <a:ext uri="{147F2762-F138-4A5C-976F-8EAC2B608ADB}">
              <a16:predDERef xmlns:a16="http://schemas.microsoft.com/office/drawing/2014/main" pred="{9DD28114-0BB5-4A61-A673-E7A75815213E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3" name="Text 52">
          <a:extLst>
            <a:ext uri="{FF2B5EF4-FFF2-40B4-BE49-F238E27FC236}">
              <a16:creationId xmlns:a16="http://schemas.microsoft.com/office/drawing/2014/main" id="{60C0AF65-CA6C-4ED2-87C0-2B4F490D03FD}"/>
            </a:ext>
            <a:ext uri="{147F2762-F138-4A5C-976F-8EAC2B608ADB}">
              <a16:predDERef xmlns:a16="http://schemas.microsoft.com/office/drawing/2014/main" pred="{C2D9C80A-953E-409B-82EB-75CB3B07AE53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4" name="Text 53">
          <a:extLst>
            <a:ext uri="{FF2B5EF4-FFF2-40B4-BE49-F238E27FC236}">
              <a16:creationId xmlns:a16="http://schemas.microsoft.com/office/drawing/2014/main" id="{3B0F6C28-CF27-459F-B0AB-0415E3B8A232}"/>
            </a:ext>
            <a:ext uri="{147F2762-F138-4A5C-976F-8EAC2B608ADB}">
              <a16:predDERef xmlns:a16="http://schemas.microsoft.com/office/drawing/2014/main" pred="{9F9F6284-9E9C-4230-BDDF-A1E5B3A2CA1D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5" name="Text 54">
          <a:extLst>
            <a:ext uri="{FF2B5EF4-FFF2-40B4-BE49-F238E27FC236}">
              <a16:creationId xmlns:a16="http://schemas.microsoft.com/office/drawing/2014/main" id="{F5CFB32D-3CF8-4D22-A037-FCF0361976C9}"/>
            </a:ext>
            <a:ext uri="{147F2762-F138-4A5C-976F-8EAC2B608ADB}">
              <a16:predDERef xmlns:a16="http://schemas.microsoft.com/office/drawing/2014/main" pred="{7E3F4A60-6E79-45C6-939A-41BCAA7557F8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334</xdr:row>
      <xdr:rowOff>0</xdr:rowOff>
    </xdr:from>
    <xdr:to>
      <xdr:col>18</xdr:col>
      <xdr:colOff>0</xdr:colOff>
      <xdr:row>334</xdr:row>
      <xdr:rowOff>0</xdr:rowOff>
    </xdr:to>
    <xdr:sp macro="" textlink="">
      <xdr:nvSpPr>
        <xdr:cNvPr id="16" name="Text 55">
          <a:extLst>
            <a:ext uri="{FF2B5EF4-FFF2-40B4-BE49-F238E27FC236}">
              <a16:creationId xmlns:a16="http://schemas.microsoft.com/office/drawing/2014/main" id="{A9BEDC97-DD09-425E-8CA6-6B5E4F39A318}"/>
            </a:ext>
            <a:ext uri="{147F2762-F138-4A5C-976F-8EAC2B608ADB}">
              <a16:predDERef xmlns:a16="http://schemas.microsoft.com/office/drawing/2014/main" pred="{9D56EBED-953F-44A2-BDC7-1493A2C69C06}"/>
            </a:ext>
          </a:extLst>
        </xdr:cNvPr>
        <xdr:cNvSpPr txBox="1">
          <a:spLocks noChangeArrowheads="1"/>
        </xdr:cNvSpPr>
      </xdr:nvSpPr>
      <xdr:spPr bwMode="auto">
        <a:xfrm>
          <a:off x="9020175" y="508920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5</xdr:row>
      <xdr:rowOff>0</xdr:rowOff>
    </xdr:from>
    <xdr:to>
      <xdr:col>18</xdr:col>
      <xdr:colOff>171450</xdr:colOff>
      <xdr:row>8</xdr:row>
      <xdr:rowOff>152400</xdr:rowOff>
    </xdr:to>
    <xdr:sp macro="" textlink="">
      <xdr:nvSpPr>
        <xdr:cNvPr id="17" name="Text 4">
          <a:extLst>
            <a:ext uri="{FF2B5EF4-FFF2-40B4-BE49-F238E27FC236}">
              <a16:creationId xmlns:a16="http://schemas.microsoft.com/office/drawing/2014/main" id="{9E00E548-FF22-457E-A59B-E66C5D009E99}"/>
            </a:ext>
            <a:ext uri="{147F2762-F138-4A5C-976F-8EAC2B608ADB}">
              <a16:predDERef xmlns:a16="http://schemas.microsoft.com/office/drawing/2014/main" pred="{B7A8C2EB-8AF4-4381-85F7-039181682C70}"/>
            </a:ext>
          </a:extLst>
        </xdr:cNvPr>
        <xdr:cNvSpPr>
          <a:spLocks noChangeArrowheads="1"/>
        </xdr:cNvSpPr>
      </xdr:nvSpPr>
      <xdr:spPr bwMode="auto">
        <a:xfrm>
          <a:off x="8420100" y="1019175"/>
          <a:ext cx="771525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Institutional Index Funds (IIFs)</a:t>
          </a:r>
        </a:p>
      </xdr:txBody>
    </xdr:sp>
    <xdr:clientData/>
  </xdr:twoCellAnchor>
  <xdr:twoCellAnchor>
    <xdr:from>
      <xdr:col>18</xdr:col>
      <xdr:colOff>0</xdr:colOff>
      <xdr:row>7</xdr:row>
      <xdr:rowOff>9525</xdr:rowOff>
    </xdr:from>
    <xdr:to>
      <xdr:col>18</xdr:col>
      <xdr:colOff>0</xdr:colOff>
      <xdr:row>7</xdr:row>
      <xdr:rowOff>9525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98253307-C2B3-4DDE-BA0A-743D1C18D6AD}"/>
            </a:ext>
            <a:ext uri="{147F2762-F138-4A5C-976F-8EAC2B608ADB}">
              <a16:predDERef xmlns:a16="http://schemas.microsoft.com/office/drawing/2014/main" pred="{E8EC6342-7D6E-4038-85F1-0A55F1914975}"/>
            </a:ext>
          </a:extLst>
        </xdr:cNvPr>
        <xdr:cNvSpPr>
          <a:spLocks noChangeShapeType="1"/>
        </xdr:cNvSpPr>
      </xdr:nvSpPr>
      <xdr:spPr bwMode="auto">
        <a:xfrm flipH="1">
          <a:off x="9020175" y="135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5</xdr:row>
      <xdr:rowOff>0</xdr:rowOff>
    </xdr:from>
    <xdr:to>
      <xdr:col>4</xdr:col>
      <xdr:colOff>38100</xdr:colOff>
      <xdr:row>9</xdr:row>
      <xdr:rowOff>0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AAAC8B51-7C19-4077-A5BC-B4FB9C6F6550}"/>
            </a:ext>
            <a:ext uri="{147F2762-F138-4A5C-976F-8EAC2B608ADB}">
              <a16:predDERef xmlns:a16="http://schemas.microsoft.com/office/drawing/2014/main" pred="{8A7BD261-D4FB-402E-99A8-2B0642A9168C}"/>
            </a:ext>
          </a:extLst>
        </xdr:cNvPr>
        <xdr:cNvSpPr>
          <a:spLocks noChangeArrowheads="1"/>
        </xdr:cNvSpPr>
      </xdr:nvSpPr>
      <xdr:spPr bwMode="auto">
        <a:xfrm>
          <a:off x="2552700" y="1019175"/>
          <a:ext cx="733425" cy="638175"/>
        </a:xfrm>
        <a:prstGeom prst="roundRect">
          <a:avLst>
            <a:gd name="adj" fmla="val 16667"/>
          </a:avLst>
        </a:prstGeom>
        <a:solidFill>
          <a:srgbClr val="0000FF"/>
        </a:solidFill>
        <a:ln w="1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Permanent Health Fund (PHF)</a:t>
          </a:r>
        </a:p>
      </xdr:txBody>
    </xdr:sp>
    <xdr:clientData/>
  </xdr:twoCellAnchor>
  <xdr:twoCellAnchor>
    <xdr:from>
      <xdr:col>7</xdr:col>
      <xdr:colOff>9525</xdr:colOff>
      <xdr:row>5</xdr:row>
      <xdr:rowOff>9525</xdr:rowOff>
    </xdr:from>
    <xdr:to>
      <xdr:col>8</xdr:col>
      <xdr:colOff>123825</xdr:colOff>
      <xdr:row>9</xdr:row>
      <xdr:rowOff>0</xdr:rowOff>
    </xdr:to>
    <xdr:sp macro="" textlink="">
      <xdr:nvSpPr>
        <xdr:cNvPr id="20" name="Text 3">
          <a:extLst>
            <a:ext uri="{FF2B5EF4-FFF2-40B4-BE49-F238E27FC236}">
              <a16:creationId xmlns:a16="http://schemas.microsoft.com/office/drawing/2014/main" id="{08BA51B5-7D90-492A-B6AF-76F018E8A0B1}"/>
            </a:ext>
            <a:ext uri="{147F2762-F138-4A5C-976F-8EAC2B608ADB}">
              <a16:predDERef xmlns:a16="http://schemas.microsoft.com/office/drawing/2014/main" pred="{8D3C9E11-A2D4-40F8-9938-075336BE3E36}"/>
            </a:ext>
          </a:extLst>
        </xdr:cNvPr>
        <xdr:cNvSpPr>
          <a:spLocks noChangeArrowheads="1"/>
        </xdr:cNvSpPr>
      </xdr:nvSpPr>
      <xdr:spPr bwMode="auto">
        <a:xfrm>
          <a:off x="4267200" y="1028700"/>
          <a:ext cx="781050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Separately Invested Funds (SIF)</a:t>
          </a:r>
        </a:p>
      </xdr:txBody>
    </xdr:sp>
    <xdr:clientData/>
  </xdr:twoCellAnchor>
  <xdr:twoCellAnchor>
    <xdr:from>
      <xdr:col>3</xdr:col>
      <xdr:colOff>352425</xdr:colOff>
      <xdr:row>8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21" name="Text 20">
          <a:extLst>
            <a:ext uri="{FF2B5EF4-FFF2-40B4-BE49-F238E27FC236}">
              <a16:creationId xmlns:a16="http://schemas.microsoft.com/office/drawing/2014/main" id="{3B86AD8D-309C-49F4-85F9-0891B0EEBB58}"/>
            </a:ext>
            <a:ext uri="{147F2762-F138-4A5C-976F-8EAC2B608ADB}">
              <a16:predDERef xmlns:a16="http://schemas.microsoft.com/office/drawing/2014/main" pred="{789B9F33-30A7-44F0-8788-D418B28E1D57}"/>
            </a:ext>
          </a:extLst>
        </xdr:cNvPr>
        <xdr:cNvSpPr>
          <a:spLocks noChangeArrowheads="1"/>
        </xdr:cNvSpPr>
      </xdr:nvSpPr>
      <xdr:spPr bwMode="auto">
        <a:xfrm>
          <a:off x="2943225" y="1562100"/>
          <a:ext cx="819150" cy="552450"/>
        </a:xfrm>
        <a:prstGeom prst="roundRect">
          <a:avLst>
            <a:gd name="adj" fmla="val 16667"/>
          </a:avLst>
        </a:prstGeom>
        <a:solidFill>
          <a:srgbClr val="336666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Times New Roman"/>
              <a:cs typeface="Times New Roman"/>
            </a:rPr>
            <a:t>General Endowment Fund (GEF)</a:t>
          </a:r>
        </a:p>
      </xdr:txBody>
    </xdr:sp>
    <xdr:clientData/>
  </xdr:twoCellAnchor>
  <xdr:twoCellAnchor>
    <xdr:from>
      <xdr:col>15</xdr:col>
      <xdr:colOff>9525</xdr:colOff>
      <xdr:row>4</xdr:row>
      <xdr:rowOff>152400</xdr:rowOff>
    </xdr:from>
    <xdr:to>
      <xdr:col>16</xdr:col>
      <xdr:colOff>66675</xdr:colOff>
      <xdr:row>8</xdr:row>
      <xdr:rowOff>142875</xdr:rowOff>
    </xdr:to>
    <xdr:sp macro="" textlink="">
      <xdr:nvSpPr>
        <xdr:cNvPr id="22" name="Text 4">
          <a:extLst>
            <a:ext uri="{FF2B5EF4-FFF2-40B4-BE49-F238E27FC236}">
              <a16:creationId xmlns:a16="http://schemas.microsoft.com/office/drawing/2014/main" id="{72B538B1-A841-4C37-BBEE-5E6DEB86407F}"/>
            </a:ext>
            <a:ext uri="{147F2762-F138-4A5C-976F-8EAC2B608ADB}">
              <a16:predDERef xmlns:a16="http://schemas.microsoft.com/office/drawing/2014/main" pred="{96F516A6-2C1D-488D-9B53-1307A006E5AC}"/>
            </a:ext>
          </a:extLst>
        </xdr:cNvPr>
        <xdr:cNvSpPr>
          <a:spLocks noChangeArrowheads="1"/>
        </xdr:cNvSpPr>
      </xdr:nvSpPr>
      <xdr:spPr bwMode="auto">
        <a:xfrm>
          <a:off x="7572375" y="1009650"/>
          <a:ext cx="771525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strike="noStrike">
              <a:solidFill>
                <a:srgbClr val="FFFFFF"/>
              </a:solidFill>
              <a:latin typeface="Times New Roman"/>
              <a:cs typeface="Times New Roman"/>
            </a:rPr>
            <a:t>Intermediate Term Fund (ITF)</a:t>
          </a:r>
        </a:p>
      </xdr:txBody>
    </xdr:sp>
    <xdr:clientData/>
  </xdr:twoCellAnchor>
  <xdr:twoCellAnchor>
    <xdr:from>
      <xdr:col>10</xdr:col>
      <xdr:colOff>76200</xdr:colOff>
      <xdr:row>5</xdr:row>
      <xdr:rowOff>0</xdr:rowOff>
    </xdr:from>
    <xdr:to>
      <xdr:col>12</xdr:col>
      <xdr:colOff>0</xdr:colOff>
      <xdr:row>8</xdr:row>
      <xdr:rowOff>152400</xdr:rowOff>
    </xdr:to>
    <xdr:sp macro="" textlink="">
      <xdr:nvSpPr>
        <xdr:cNvPr id="23" name="Text 4">
          <a:extLst>
            <a:ext uri="{FF2B5EF4-FFF2-40B4-BE49-F238E27FC236}">
              <a16:creationId xmlns:a16="http://schemas.microsoft.com/office/drawing/2014/main" id="{7C2F2F18-36EB-4AA9-ACE6-2D09F34A9142}"/>
            </a:ext>
            <a:ext uri="{147F2762-F138-4A5C-976F-8EAC2B608ADB}">
              <a16:predDERef xmlns:a16="http://schemas.microsoft.com/office/drawing/2014/main" pred="{6B9106B7-DCE4-4455-B79D-42D4B2C14AAC}"/>
            </a:ext>
          </a:extLst>
        </xdr:cNvPr>
        <xdr:cNvSpPr>
          <a:spLocks noChangeArrowheads="1"/>
        </xdr:cNvSpPr>
      </xdr:nvSpPr>
      <xdr:spPr bwMode="auto">
        <a:xfrm>
          <a:off x="5876925" y="1019175"/>
          <a:ext cx="742950" cy="628650"/>
        </a:xfrm>
        <a:prstGeom prst="roundRect">
          <a:avLst>
            <a:gd name="adj" fmla="val 16667"/>
          </a:avLst>
        </a:prstGeom>
        <a:solidFill>
          <a:srgbClr val="8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strike="noStrike">
              <a:solidFill>
                <a:srgbClr val="FFFFFF"/>
              </a:solidFill>
              <a:latin typeface="Times New Roman"/>
              <a:cs typeface="Times New Roman"/>
            </a:rPr>
            <a:t>Debt Proceeds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mco.sharepoint.com/sites/oar/Shared%20Documents/Reports/Annual/2022/Contributions%20to%20PUF%20Growth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Growth"/>
      <sheetName val="Mineral Contributions"/>
    </sheetNames>
    <sheetDataSet>
      <sheetData sheetId="0">
        <row r="33">
          <cell r="E33">
            <v>856459417</v>
          </cell>
        </row>
        <row r="35">
          <cell r="E35">
            <v>806672006</v>
          </cell>
        </row>
      </sheetData>
      <sheetData sheetId="1">
        <row r="3">
          <cell r="A3">
            <v>1922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A71D-8058-4D41-889D-E3EDBC85E7DD}">
  <sheetPr filterMode="1">
    <pageSetUpPr fitToPage="1"/>
  </sheetPr>
  <dimension ref="A1:U352"/>
  <sheetViews>
    <sheetView showGridLines="0" tabSelected="1" topLeftCell="A21" zoomScaleNormal="100" zoomScaleSheetLayoutView="100" workbookViewId="0">
      <selection activeCell="B41" sqref="B41"/>
    </sheetView>
  </sheetViews>
  <sheetFormatPr defaultColWidth="9.140625" defaultRowHeight="12.75" x14ac:dyDescent="0.2"/>
  <cols>
    <col min="1" max="1" width="27" style="4" customWidth="1"/>
    <col min="2" max="2" width="10" style="4" bestFit="1" customWidth="1"/>
    <col min="3" max="3" width="1.85546875" style="4" customWidth="1"/>
    <col min="4" max="4" width="9.85546875" style="4" customWidth="1"/>
    <col min="5" max="5" width="3.42578125" style="4" customWidth="1"/>
    <col min="6" max="6" width="9.7109375" style="4" customWidth="1"/>
    <col min="7" max="7" width="2" style="4" customWidth="1"/>
    <col min="8" max="8" width="10" style="4" customWidth="1"/>
    <col min="9" max="9" width="3.140625" style="4" customWidth="1"/>
    <col min="10" max="10" width="10" style="4" customWidth="1"/>
    <col min="11" max="11" width="2" style="4" customWidth="1"/>
    <col min="12" max="12" width="10.28515625" style="4" customWidth="1"/>
    <col min="13" max="13" width="2" style="4" customWidth="1"/>
    <col min="14" max="14" width="10.28515625" style="4" customWidth="1"/>
    <col min="15" max="15" width="1.85546875" style="4" customWidth="1"/>
    <col min="16" max="16" width="10.7109375" style="4" customWidth="1"/>
    <col min="17" max="17" width="1.85546875" style="4" customWidth="1"/>
    <col min="18" max="18" width="9.28515625" style="4" customWidth="1"/>
    <col min="19" max="19" width="2.85546875" style="4" customWidth="1"/>
    <col min="20" max="20" width="10.28515625" style="4" bestFit="1" customWidth="1"/>
    <col min="21" max="21" width="2.7109375" style="4" customWidth="1"/>
    <col min="22" max="16384" width="9.140625" style="4"/>
  </cols>
  <sheetData>
    <row r="1" spans="1:21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ht="20.25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spans="1:21" ht="13.5" thickBot="1" x14ac:dyDescent="0.25">
      <c r="A3" s="5"/>
      <c r="B3" s="81" t="s">
        <v>2</v>
      </c>
      <c r="C3" s="81"/>
      <c r="D3" s="81"/>
      <c r="E3" s="81"/>
      <c r="F3" s="81"/>
      <c r="G3" s="81"/>
      <c r="H3" s="81"/>
      <c r="I3" s="2"/>
      <c r="J3" s="81" t="s">
        <v>3</v>
      </c>
      <c r="K3" s="81"/>
      <c r="L3" s="81"/>
      <c r="M3" s="81"/>
      <c r="N3" s="81"/>
      <c r="O3" s="81"/>
      <c r="P3" s="81"/>
      <c r="Q3" s="81"/>
      <c r="R3" s="81"/>
      <c r="S3" s="5"/>
      <c r="T3" s="6" t="s">
        <v>4</v>
      </c>
    </row>
    <row r="4" spans="1:21" ht="13.5" thickBot="1" x14ac:dyDescent="0.25">
      <c r="A4" s="5"/>
      <c r="B4" s="7"/>
      <c r="C4" s="7"/>
      <c r="D4" s="5"/>
      <c r="E4" s="7"/>
      <c r="F4" s="81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5"/>
      <c r="T4" s="7"/>
    </row>
    <row r="5" spans="1:21" x14ac:dyDescent="0.2">
      <c r="B5" s="8"/>
      <c r="C5" s="8"/>
      <c r="D5" s="9">
        <v>-1</v>
      </c>
      <c r="E5" s="8"/>
      <c r="F5" s="9">
        <v>-1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8"/>
    </row>
    <row r="7" spans="1:21" s="10" customFormat="1" ht="12.75" customHeight="1" x14ac:dyDescent="0.2">
      <c r="D7" s="11"/>
    </row>
    <row r="8" spans="1:21" s="10" customFormat="1" ht="12" x14ac:dyDescent="0.2">
      <c r="D8" s="11"/>
      <c r="E8" s="9">
        <v>-1</v>
      </c>
    </row>
    <row r="11" spans="1:21" ht="9" customHeight="1" x14ac:dyDescent="0.2">
      <c r="B11" s="12"/>
      <c r="C11" s="12"/>
      <c r="D11" s="12"/>
      <c r="F11" s="12"/>
      <c r="G11" s="12"/>
      <c r="J11" s="13"/>
      <c r="L11" s="12"/>
      <c r="N11" s="12"/>
      <c r="P11" s="12"/>
      <c r="R11" s="12"/>
    </row>
    <row r="12" spans="1:21" ht="12" hidden="1" customHeight="1" x14ac:dyDescent="0.2">
      <c r="A12" s="13" t="s">
        <v>6</v>
      </c>
      <c r="B12" s="14">
        <v>5650.1</v>
      </c>
      <c r="C12" s="14"/>
      <c r="D12" s="14">
        <v>5650.1</v>
      </c>
      <c r="E12" s="15"/>
      <c r="F12" s="14">
        <v>2031.6</v>
      </c>
      <c r="G12" s="14"/>
      <c r="H12" s="15">
        <v>119.8</v>
      </c>
      <c r="I12" s="15"/>
      <c r="J12" s="15">
        <v>607.4</v>
      </c>
      <c r="K12" s="15"/>
      <c r="L12" s="14">
        <v>1807.9</v>
      </c>
      <c r="M12" s="15"/>
      <c r="N12" s="14">
        <v>1807.9</v>
      </c>
      <c r="O12" s="15"/>
      <c r="P12" s="14">
        <v>1807.9</v>
      </c>
      <c r="Q12" s="15"/>
      <c r="R12" s="14"/>
      <c r="T12" s="16">
        <f>+H12+J12+N12+F12</f>
        <v>4566.7</v>
      </c>
    </row>
    <row r="13" spans="1:21" ht="12" customHeight="1" x14ac:dyDescent="0.2">
      <c r="A13" s="13"/>
      <c r="B13" s="14"/>
      <c r="C13" s="14"/>
      <c r="D13" s="14"/>
      <c r="E13" s="15"/>
      <c r="F13" s="14"/>
      <c r="G13" s="14"/>
      <c r="H13" s="15"/>
      <c r="I13" s="15"/>
      <c r="J13" s="15"/>
      <c r="K13" s="15"/>
      <c r="L13" s="14"/>
      <c r="M13" s="15"/>
      <c r="N13" s="14"/>
      <c r="O13" s="15"/>
      <c r="P13" s="14"/>
      <c r="Q13" s="15"/>
      <c r="R13" s="14"/>
      <c r="T13" s="16"/>
    </row>
    <row r="14" spans="1:21" ht="12" customHeight="1" x14ac:dyDescent="0.2">
      <c r="A14" s="13"/>
      <c r="B14" s="14"/>
      <c r="C14" s="14"/>
      <c r="D14" s="14"/>
      <c r="E14" s="15"/>
      <c r="F14" s="14"/>
      <c r="G14" s="14"/>
      <c r="H14" s="15"/>
      <c r="I14" s="15"/>
      <c r="J14" s="15"/>
      <c r="K14" s="15"/>
      <c r="L14" s="14"/>
      <c r="M14" s="15"/>
      <c r="N14" s="14"/>
      <c r="O14" s="15"/>
      <c r="P14" s="14"/>
      <c r="Q14" s="15"/>
      <c r="R14" s="14"/>
      <c r="T14" s="16"/>
    </row>
    <row r="15" spans="1:21" ht="12" customHeight="1" x14ac:dyDescent="0.2">
      <c r="A15" s="17" t="s">
        <v>7</v>
      </c>
      <c r="B15" s="18" t="s">
        <v>8</v>
      </c>
      <c r="C15" s="18"/>
      <c r="D15" s="18" t="s">
        <v>8</v>
      </c>
      <c r="E15" s="18"/>
      <c r="F15" s="18" t="s">
        <v>8</v>
      </c>
      <c r="G15" s="18"/>
      <c r="H15" s="19" t="s">
        <v>9</v>
      </c>
      <c r="I15" s="18"/>
      <c r="J15" s="18" t="s">
        <v>10</v>
      </c>
      <c r="K15" s="18"/>
      <c r="L15" s="18" t="s">
        <v>11</v>
      </c>
      <c r="M15" s="18"/>
      <c r="N15" s="18" t="s">
        <v>11</v>
      </c>
      <c r="O15" s="18"/>
      <c r="P15" s="18" t="s">
        <v>12</v>
      </c>
      <c r="Q15" s="18"/>
      <c r="R15" s="18" t="s">
        <v>8</v>
      </c>
      <c r="S15" s="20"/>
      <c r="T15" s="20"/>
      <c r="U15"/>
    </row>
    <row r="16" spans="1:21" ht="12" customHeight="1" x14ac:dyDescent="0.2">
      <c r="A16" s="17"/>
      <c r="B16" s="18" t="s">
        <v>13</v>
      </c>
      <c r="C16" s="18"/>
      <c r="D16" s="18" t="s">
        <v>13</v>
      </c>
      <c r="E16" s="18"/>
      <c r="F16" s="18" t="s">
        <v>13</v>
      </c>
      <c r="G16" s="18"/>
      <c r="H16" s="19" t="s">
        <v>14</v>
      </c>
      <c r="I16" s="18"/>
      <c r="J16" s="18" t="s">
        <v>15</v>
      </c>
      <c r="K16" s="18"/>
      <c r="L16" s="18" t="s">
        <v>16</v>
      </c>
      <c r="M16" s="18"/>
      <c r="N16" s="18" t="s">
        <v>17</v>
      </c>
      <c r="O16" s="18"/>
      <c r="P16" s="18" t="s">
        <v>18</v>
      </c>
      <c r="Q16" s="18"/>
      <c r="R16" s="18" t="s">
        <v>13</v>
      </c>
      <c r="S16" s="20"/>
      <c r="T16" s="20"/>
      <c r="U16"/>
    </row>
    <row r="17" spans="1:21" ht="6.75" customHeight="1" x14ac:dyDescent="0.2">
      <c r="A17" s="17"/>
      <c r="B17" s="20"/>
      <c r="C17" s="20"/>
      <c r="D17" s="20"/>
      <c r="E17" s="20"/>
      <c r="F17" s="20"/>
      <c r="G17" s="20"/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/>
    </row>
    <row r="18" spans="1:21" ht="12" customHeight="1" x14ac:dyDescent="0.2">
      <c r="A18" s="17" t="s">
        <v>19</v>
      </c>
      <c r="B18" s="20"/>
      <c r="C18" s="20"/>
      <c r="D18" s="20"/>
      <c r="E18" s="20"/>
      <c r="F18" s="20"/>
      <c r="G18" s="20"/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/>
    </row>
    <row r="19" spans="1:21" ht="12" customHeight="1" x14ac:dyDescent="0.2">
      <c r="A19" s="17" t="s">
        <v>20</v>
      </c>
      <c r="B19" s="20"/>
      <c r="C19" s="20"/>
      <c r="D19" s="20"/>
      <c r="E19" s="20"/>
      <c r="F19" s="20"/>
      <c r="G19" s="20"/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/>
    </row>
    <row r="20" spans="1:21" ht="12" customHeight="1" x14ac:dyDescent="0.2">
      <c r="A20" s="20" t="s">
        <v>21</v>
      </c>
      <c r="B20" s="18" t="s">
        <v>22</v>
      </c>
      <c r="C20" s="18"/>
      <c r="D20" s="18" t="s">
        <v>22</v>
      </c>
      <c r="E20" s="18"/>
      <c r="F20" s="18" t="s">
        <v>22</v>
      </c>
      <c r="G20" s="18"/>
      <c r="H20" s="19" t="s">
        <v>23</v>
      </c>
      <c r="I20" s="18"/>
      <c r="J20" s="18" t="s">
        <v>24</v>
      </c>
      <c r="K20" s="18"/>
      <c r="L20" s="18" t="s">
        <v>24</v>
      </c>
      <c r="M20" s="18"/>
      <c r="N20" s="18" t="s">
        <v>25</v>
      </c>
      <c r="O20" s="18"/>
      <c r="P20" s="18" t="s">
        <v>25</v>
      </c>
      <c r="Q20" s="18"/>
      <c r="R20" s="18" t="s">
        <v>25</v>
      </c>
      <c r="S20" s="20"/>
      <c r="T20" s="20"/>
      <c r="U20"/>
    </row>
    <row r="21" spans="1:21" ht="12" customHeight="1" x14ac:dyDescent="0.2">
      <c r="A21" s="20" t="s">
        <v>26</v>
      </c>
      <c r="B21" s="18" t="s">
        <v>22</v>
      </c>
      <c r="C21" s="18"/>
      <c r="D21" s="18" t="s">
        <v>22</v>
      </c>
      <c r="E21" s="18"/>
      <c r="F21" s="18" t="s">
        <v>22</v>
      </c>
      <c r="G21" s="18"/>
      <c r="H21" s="19" t="s">
        <v>23</v>
      </c>
      <c r="I21" s="18"/>
      <c r="J21" s="18" t="s">
        <v>22</v>
      </c>
      <c r="K21" s="18"/>
      <c r="L21" s="18" t="s">
        <v>25</v>
      </c>
      <c r="M21" s="18"/>
      <c r="N21" s="18" t="s">
        <v>25</v>
      </c>
      <c r="O21" s="18"/>
      <c r="P21" s="18" t="s">
        <v>25</v>
      </c>
      <c r="Q21" s="18"/>
      <c r="R21" s="18" t="s">
        <v>22</v>
      </c>
      <c r="S21" s="20"/>
      <c r="T21" s="20"/>
      <c r="U21"/>
    </row>
    <row r="22" spans="1:21" ht="12" customHeight="1" x14ac:dyDescent="0.2">
      <c r="A22" s="20" t="s">
        <v>27</v>
      </c>
      <c r="B22" s="18" t="s">
        <v>25</v>
      </c>
      <c r="C22" s="18"/>
      <c r="D22" s="18" t="s">
        <v>25</v>
      </c>
      <c r="E22" s="18"/>
      <c r="F22" s="18" t="s">
        <v>25</v>
      </c>
      <c r="G22" s="18"/>
      <c r="H22" s="19" t="s">
        <v>23</v>
      </c>
      <c r="I22" s="18"/>
      <c r="J22" s="18" t="s">
        <v>24</v>
      </c>
      <c r="K22" s="18"/>
      <c r="L22" s="18" t="s">
        <v>24</v>
      </c>
      <c r="M22" s="18"/>
      <c r="N22" s="18" t="s">
        <v>25</v>
      </c>
      <c r="O22" s="18"/>
      <c r="P22" s="18" t="s">
        <v>25</v>
      </c>
      <c r="Q22" s="18"/>
      <c r="R22" s="18" t="s">
        <v>25</v>
      </c>
      <c r="S22" s="20"/>
      <c r="T22" s="20"/>
      <c r="U22"/>
    </row>
    <row r="23" spans="1:21" ht="12" customHeight="1" x14ac:dyDescent="0.2">
      <c r="A23" s="20" t="s">
        <v>28</v>
      </c>
      <c r="B23" s="18" t="s">
        <v>24</v>
      </c>
      <c r="C23" s="18"/>
      <c r="D23" s="18" t="s">
        <v>24</v>
      </c>
      <c r="E23" s="18"/>
      <c r="F23" s="18" t="s">
        <v>24</v>
      </c>
      <c r="G23" s="18"/>
      <c r="H23" s="19" t="s">
        <v>23</v>
      </c>
      <c r="I23" s="18"/>
      <c r="J23" s="18" t="s">
        <v>22</v>
      </c>
      <c r="K23" s="18"/>
      <c r="L23" s="18" t="s">
        <v>22</v>
      </c>
      <c r="M23" s="18"/>
      <c r="N23" s="18" t="s">
        <v>25</v>
      </c>
      <c r="O23" s="18"/>
      <c r="P23" s="18" t="s">
        <v>25</v>
      </c>
      <c r="Q23" s="18"/>
      <c r="R23" s="18" t="s">
        <v>24</v>
      </c>
      <c r="S23" s="20"/>
      <c r="T23" s="20"/>
      <c r="U23"/>
    </row>
    <row r="24" spans="1:21" ht="12" customHeight="1" x14ac:dyDescent="0.2">
      <c r="A24" s="20" t="s">
        <v>29</v>
      </c>
      <c r="B24" s="18" t="s">
        <v>24</v>
      </c>
      <c r="C24" s="18"/>
      <c r="D24" s="18" t="s">
        <v>24</v>
      </c>
      <c r="E24" s="18"/>
      <c r="F24" s="18" t="s">
        <v>24</v>
      </c>
      <c r="G24" s="18"/>
      <c r="H24" s="19" t="s">
        <v>23</v>
      </c>
      <c r="I24" s="18"/>
      <c r="J24" s="18" t="s">
        <v>22</v>
      </c>
      <c r="K24" s="18"/>
      <c r="L24" s="18" t="s">
        <v>22</v>
      </c>
      <c r="M24" s="18"/>
      <c r="N24" s="18" t="s">
        <v>25</v>
      </c>
      <c r="O24" s="18"/>
      <c r="P24" s="18" t="s">
        <v>25</v>
      </c>
      <c r="Q24" s="18"/>
      <c r="R24" s="18" t="s">
        <v>24</v>
      </c>
      <c r="S24" s="20"/>
      <c r="T24" s="20"/>
      <c r="U24"/>
    </row>
    <row r="25" spans="1:21" ht="6" customHeight="1" x14ac:dyDescent="0.2">
      <c r="A25" s="20"/>
      <c r="B25" s="20"/>
      <c r="C25" s="20"/>
      <c r="D25" s="20"/>
      <c r="E25" s="20"/>
      <c r="F25" s="20"/>
      <c r="G25" s="20"/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/>
    </row>
    <row r="26" spans="1:21" ht="12" customHeight="1" x14ac:dyDescent="0.2">
      <c r="A26" s="21" t="s">
        <v>30</v>
      </c>
      <c r="B26" s="20"/>
      <c r="C26" s="20"/>
      <c r="D26" s="20"/>
      <c r="E26" s="20"/>
      <c r="F26" s="20"/>
      <c r="G26" s="20"/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/>
    </row>
    <row r="27" spans="1:21" ht="12" hidden="1" customHeight="1" x14ac:dyDescent="0.2">
      <c r="A27" s="39" t="s">
        <v>50</v>
      </c>
      <c r="B27" s="35">
        <v>30465.1567</v>
      </c>
      <c r="C27" s="23"/>
      <c r="D27" s="23">
        <v>0.60870000000000002</v>
      </c>
      <c r="E27" s="24">
        <v>1</v>
      </c>
      <c r="F27" s="23">
        <f t="shared" ref="F27:F29" si="0">+D27</f>
        <v>0.60870000000000002</v>
      </c>
      <c r="G27" s="24">
        <v>1</v>
      </c>
      <c r="H27" s="19" t="s">
        <v>23</v>
      </c>
      <c r="I27" s="20"/>
      <c r="J27" s="23">
        <v>0</v>
      </c>
      <c r="K27" s="20"/>
      <c r="L27" s="23">
        <v>1</v>
      </c>
      <c r="M27" s="20"/>
      <c r="N27" s="23">
        <v>0</v>
      </c>
      <c r="O27" s="20"/>
      <c r="P27" s="23">
        <v>0.5129999999999999</v>
      </c>
      <c r="Q27" s="20"/>
      <c r="R27" s="25">
        <v>0</v>
      </c>
      <c r="S27" s="20"/>
      <c r="T27" s="20"/>
      <c r="U27"/>
    </row>
    <row r="28" spans="1:21" ht="12" hidden="1" customHeight="1" x14ac:dyDescent="0.2">
      <c r="A28" s="39" t="s">
        <v>52</v>
      </c>
      <c r="B28" s="35">
        <v>30495.119600000002</v>
      </c>
      <c r="C28" s="23"/>
      <c r="D28" s="23">
        <v>0.16499999999999998</v>
      </c>
      <c r="E28" s="24">
        <v>1</v>
      </c>
      <c r="F28" s="23">
        <f t="shared" si="0"/>
        <v>0.16499999999999998</v>
      </c>
      <c r="G28" s="24">
        <v>1</v>
      </c>
      <c r="H28" s="19" t="s">
        <v>23</v>
      </c>
      <c r="I28" s="20"/>
      <c r="J28" s="23">
        <v>0</v>
      </c>
      <c r="K28" s="20"/>
      <c r="L28" s="23">
        <v>0</v>
      </c>
      <c r="M28" s="20"/>
      <c r="N28" s="23">
        <v>0</v>
      </c>
      <c r="O28" s="20"/>
      <c r="P28" s="23">
        <v>0.39100000000000001</v>
      </c>
      <c r="Q28" s="20"/>
      <c r="R28" s="25">
        <v>0</v>
      </c>
      <c r="S28" s="20"/>
      <c r="T28" s="20"/>
      <c r="U28"/>
    </row>
    <row r="29" spans="1:21" ht="12" hidden="1" customHeight="1" x14ac:dyDescent="0.2">
      <c r="A29" s="39" t="s">
        <v>51</v>
      </c>
      <c r="B29" s="35">
        <v>30607.161599999999</v>
      </c>
      <c r="C29" s="23"/>
      <c r="D29" s="23">
        <v>0.18210000000000001</v>
      </c>
      <c r="E29" s="24">
        <v>1</v>
      </c>
      <c r="F29" s="23">
        <f t="shared" si="0"/>
        <v>0.18210000000000001</v>
      </c>
      <c r="G29" s="24">
        <v>1</v>
      </c>
      <c r="H29" s="19" t="s">
        <v>23</v>
      </c>
      <c r="I29" s="20"/>
      <c r="J29" s="23">
        <v>0</v>
      </c>
      <c r="K29" s="20"/>
      <c r="L29" s="23">
        <v>0</v>
      </c>
      <c r="M29" s="20"/>
      <c r="N29" s="23">
        <v>0</v>
      </c>
      <c r="O29" s="20"/>
      <c r="P29" s="23">
        <v>9.6000000000000002E-2</v>
      </c>
      <c r="Q29" s="20"/>
      <c r="R29" s="25">
        <v>0</v>
      </c>
      <c r="S29" s="20"/>
      <c r="T29" s="20"/>
      <c r="U29"/>
    </row>
    <row r="30" spans="1:21" ht="12" hidden="1" customHeight="1" x14ac:dyDescent="0.2">
      <c r="A30" s="39" t="s">
        <v>53</v>
      </c>
      <c r="B30" s="35">
        <v>29388.286800000002</v>
      </c>
      <c r="C30" s="23"/>
      <c r="D30" s="23">
        <v>4.4200000000000003E-2</v>
      </c>
      <c r="E30" s="24"/>
      <c r="F30" s="23">
        <f>D30</f>
        <v>4.4200000000000003E-2</v>
      </c>
      <c r="G30" s="24"/>
      <c r="H30" s="19"/>
      <c r="I30" s="20"/>
      <c r="J30" s="23">
        <v>0</v>
      </c>
      <c r="K30" s="20"/>
      <c r="L30" s="23">
        <v>0</v>
      </c>
      <c r="M30" s="20"/>
      <c r="N30" s="23">
        <v>0</v>
      </c>
      <c r="O30" s="20"/>
      <c r="P30" s="23">
        <v>0</v>
      </c>
      <c r="Q30" s="20"/>
      <c r="R30" s="25">
        <v>0</v>
      </c>
      <c r="S30" s="20"/>
      <c r="T30" s="20"/>
      <c r="U30"/>
    </row>
    <row r="31" spans="1:21" ht="12" hidden="1" customHeight="1" x14ac:dyDescent="0.2">
      <c r="A31" s="39" t="s">
        <v>62</v>
      </c>
      <c r="B31" s="35">
        <v>23447.119900000002</v>
      </c>
      <c r="C31" s="28"/>
      <c r="D31" s="29">
        <f>SUM(D27:D30)</f>
        <v>1</v>
      </c>
      <c r="E31" s="30"/>
      <c r="F31" s="31"/>
      <c r="G31" s="32"/>
      <c r="H31" s="30"/>
      <c r="I31" s="30"/>
      <c r="J31" s="28"/>
      <c r="K31" s="30"/>
      <c r="L31" s="28"/>
      <c r="M31" s="30"/>
      <c r="N31" s="28"/>
      <c r="O31" s="31"/>
      <c r="P31" s="33">
        <f>SUM(P27:P30)</f>
        <v>0.99999999999999989</v>
      </c>
      <c r="Q31" s="30"/>
      <c r="R31" s="28"/>
      <c r="S31" s="5"/>
      <c r="T31" s="34"/>
    </row>
    <row r="32" spans="1:21" ht="12" hidden="1" customHeight="1" x14ac:dyDescent="0.25">
      <c r="A32" s="39" t="s">
        <v>63</v>
      </c>
      <c r="B32" s="35">
        <v>22907.310399999998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6"/>
      <c r="O32" s="36"/>
      <c r="P32" s="35"/>
      <c r="Q32" s="36"/>
      <c r="R32" s="36"/>
      <c r="S32" s="37"/>
      <c r="T32" s="38"/>
    </row>
    <row r="33" spans="1:20" ht="12" hidden="1" customHeight="1" x14ac:dyDescent="0.25">
      <c r="A33" s="39" t="s">
        <v>54</v>
      </c>
      <c r="B33" s="35">
        <v>28374.538199999999</v>
      </c>
      <c r="C33" s="35"/>
      <c r="D33" s="35">
        <v>1395.7536</v>
      </c>
      <c r="E33" s="35"/>
      <c r="F33" s="35">
        <v>19366.400000000001</v>
      </c>
      <c r="G33" s="35"/>
      <c r="H33" s="35">
        <v>166.7</v>
      </c>
      <c r="I33" s="35"/>
      <c r="J33" s="35">
        <v>3580.7</v>
      </c>
      <c r="K33" s="35"/>
      <c r="L33" s="35">
        <v>145.52518925999999</v>
      </c>
      <c r="M33" s="36"/>
      <c r="N33" s="36">
        <v>0</v>
      </c>
      <c r="O33" s="36"/>
      <c r="P33" s="35">
        <v>8628.9</v>
      </c>
      <c r="Q33" s="36"/>
      <c r="R33" s="36">
        <v>0</v>
      </c>
      <c r="S33" s="37"/>
      <c r="T33" s="38">
        <v>63293.297589259979</v>
      </c>
    </row>
    <row r="34" spans="1:20" ht="12" hidden="1" customHeight="1" x14ac:dyDescent="0.25">
      <c r="A34" s="39" t="s">
        <v>40</v>
      </c>
      <c r="B34" s="35">
        <v>31822.474699999999</v>
      </c>
      <c r="C34" s="35"/>
      <c r="D34" s="35">
        <v>1450.4843000000001</v>
      </c>
      <c r="E34" s="35"/>
      <c r="F34" s="35">
        <v>19895.2</v>
      </c>
      <c r="G34" s="35"/>
      <c r="H34" s="35">
        <v>322.14</v>
      </c>
      <c r="I34" s="35"/>
      <c r="J34" s="35">
        <v>3924.3</v>
      </c>
      <c r="K34" s="35"/>
      <c r="L34" s="35">
        <v>94.272335720000001</v>
      </c>
      <c r="M34" s="36"/>
      <c r="N34" s="36">
        <v>0</v>
      </c>
      <c r="O34" s="36"/>
      <c r="P34" s="35">
        <v>8674.7999999999993</v>
      </c>
      <c r="Q34" s="36"/>
      <c r="R34" s="36">
        <v>0</v>
      </c>
      <c r="S34" s="37"/>
      <c r="T34" s="38">
        <v>65249.957035719999</v>
      </c>
    </row>
    <row r="35" spans="1:20" ht="12" hidden="1" customHeight="1" x14ac:dyDescent="0.25">
      <c r="A35" s="39" t="s">
        <v>38</v>
      </c>
      <c r="B35" s="35">
        <v>31385.292399999998</v>
      </c>
      <c r="C35" s="35"/>
      <c r="D35" s="35">
        <v>1489.8022000000001</v>
      </c>
      <c r="E35" s="35"/>
      <c r="F35" s="35">
        <v>20454.8</v>
      </c>
      <c r="G35" s="35"/>
      <c r="H35" s="35">
        <v>245</v>
      </c>
      <c r="I35" s="35"/>
      <c r="J35" s="35">
        <v>2904.4</v>
      </c>
      <c r="K35" s="35"/>
      <c r="L35" s="35">
        <v>196.29830362000001</v>
      </c>
      <c r="M35" s="36"/>
      <c r="N35" s="36">
        <v>0</v>
      </c>
      <c r="O35" s="36"/>
      <c r="P35" s="35">
        <v>8957.9</v>
      </c>
      <c r="Q35" s="36"/>
      <c r="R35" s="36">
        <v>0</v>
      </c>
      <c r="S35" s="37"/>
      <c r="T35" s="38">
        <v>65633.49290361999</v>
      </c>
    </row>
    <row r="36" spans="1:20" ht="12" hidden="1" customHeight="1" x14ac:dyDescent="0.25">
      <c r="A36" s="39" t="s">
        <v>39</v>
      </c>
      <c r="B36" s="35">
        <v>30848.3861</v>
      </c>
      <c r="C36" s="35"/>
      <c r="D36" s="35">
        <v>1465.0305000000001</v>
      </c>
      <c r="E36" s="35"/>
      <c r="F36" s="35">
        <v>20118.400000000001</v>
      </c>
      <c r="G36" s="35"/>
      <c r="H36" s="35">
        <v>179.9</v>
      </c>
      <c r="I36" s="35"/>
      <c r="J36" s="35">
        <v>3208.1</v>
      </c>
      <c r="K36" s="35"/>
      <c r="L36" s="35">
        <v>150.91948914</v>
      </c>
      <c r="M36" s="36"/>
      <c r="N36" s="36">
        <v>0</v>
      </c>
      <c r="O36" s="36"/>
      <c r="P36" s="35">
        <v>8796.7000000000007</v>
      </c>
      <c r="Q36" s="36"/>
      <c r="R36" s="36">
        <v>0</v>
      </c>
      <c r="S36" s="37"/>
      <c r="T36" s="38">
        <v>64767.436089139999</v>
      </c>
    </row>
    <row r="37" spans="1:20" ht="12" hidden="1" customHeight="1" x14ac:dyDescent="0.25">
      <c r="A37" s="39" t="s">
        <v>41</v>
      </c>
      <c r="B37" s="35">
        <v>31532.5</v>
      </c>
      <c r="C37" s="35"/>
      <c r="D37" s="35">
        <v>1509.6903</v>
      </c>
      <c r="E37" s="35"/>
      <c r="F37" s="35">
        <v>20445.400000000001</v>
      </c>
      <c r="G37" s="35"/>
      <c r="H37" s="35">
        <v>245.8</v>
      </c>
      <c r="I37" s="35"/>
      <c r="J37" s="35">
        <v>3141.3</v>
      </c>
      <c r="K37" s="35"/>
      <c r="L37" s="35">
        <v>39.067921159999997</v>
      </c>
      <c r="M37" s="36"/>
      <c r="N37" s="36">
        <v>0</v>
      </c>
      <c r="O37" s="36"/>
      <c r="P37" s="35">
        <v>9148.2000000000007</v>
      </c>
      <c r="Q37" s="36"/>
      <c r="R37" s="36">
        <v>0</v>
      </c>
      <c r="S37" s="37"/>
      <c r="T37" s="38">
        <v>66351.952921160017</v>
      </c>
    </row>
    <row r="38" spans="1:20" ht="12" hidden="1" customHeight="1" x14ac:dyDescent="0.25">
      <c r="A38" s="39" t="s">
        <v>56</v>
      </c>
      <c r="B38" s="35">
        <v>26919.330900000001</v>
      </c>
      <c r="C38" s="35"/>
      <c r="D38" s="35">
        <v>1511.5</v>
      </c>
      <c r="E38" s="35"/>
      <c r="F38" s="35">
        <v>20475.8</v>
      </c>
      <c r="G38" s="35"/>
      <c r="H38" s="35">
        <v>199.7</v>
      </c>
      <c r="I38" s="35"/>
      <c r="J38" s="35">
        <v>2942.4</v>
      </c>
      <c r="K38" s="35"/>
      <c r="L38" s="35">
        <v>59.1</v>
      </c>
      <c r="M38" s="36"/>
      <c r="N38" s="36">
        <v>0</v>
      </c>
      <c r="O38" s="36"/>
      <c r="P38" s="35">
        <v>9170.9</v>
      </c>
      <c r="Q38" s="36"/>
      <c r="R38" s="36">
        <v>0</v>
      </c>
      <c r="S38" s="37"/>
      <c r="T38" s="38">
        <v>65891.899999999994</v>
      </c>
    </row>
    <row r="39" spans="1:20" ht="12" hidden="1" customHeight="1" x14ac:dyDescent="0.25">
      <c r="A39" s="39" t="s">
        <v>59</v>
      </c>
      <c r="B39" s="35">
        <v>24562.297900000001</v>
      </c>
      <c r="C39" s="35"/>
      <c r="D39" s="35">
        <v>1566.1815999999999</v>
      </c>
      <c r="E39" s="35"/>
      <c r="F39" s="35">
        <v>21221</v>
      </c>
      <c r="G39" s="35"/>
      <c r="H39" s="35">
        <v>182.14</v>
      </c>
      <c r="I39" s="35"/>
      <c r="J39" s="35">
        <v>2905.4</v>
      </c>
      <c r="K39" s="35"/>
      <c r="L39" s="35">
        <v>15.694759149999999</v>
      </c>
      <c r="M39" s="36"/>
      <c r="N39" s="36">
        <v>0</v>
      </c>
      <c r="O39" s="36"/>
      <c r="P39" s="35">
        <v>9502.1</v>
      </c>
      <c r="Q39" s="36"/>
      <c r="R39" s="36">
        <v>0</v>
      </c>
      <c r="S39" s="37"/>
      <c r="T39" s="38">
        <v>67801.381259149988</v>
      </c>
    </row>
    <row r="40" spans="1:20" ht="12" hidden="1" customHeight="1" x14ac:dyDescent="0.25">
      <c r="A40" s="39" t="s">
        <v>55</v>
      </c>
      <c r="B40" s="35">
        <v>27995.178100000001</v>
      </c>
      <c r="C40" s="35"/>
      <c r="D40" s="35">
        <v>1558.3333</v>
      </c>
      <c r="E40" s="35"/>
      <c r="F40" s="35">
        <v>20570</v>
      </c>
      <c r="G40" s="35"/>
      <c r="H40" s="35">
        <v>359.45</v>
      </c>
      <c r="I40" s="35"/>
      <c r="J40" s="35">
        <v>2860</v>
      </c>
      <c r="K40" s="35"/>
      <c r="L40" s="35">
        <v>56.110457400000001</v>
      </c>
      <c r="M40" s="36"/>
      <c r="N40" s="36">
        <v>0</v>
      </c>
      <c r="O40" s="36"/>
      <c r="P40" s="35">
        <v>9777.4</v>
      </c>
      <c r="Q40" s="36"/>
      <c r="R40" s="36">
        <v>0</v>
      </c>
      <c r="S40" s="37"/>
      <c r="T40" s="38">
        <v>67478.533857399991</v>
      </c>
    </row>
    <row r="41" spans="1:20" ht="12" customHeight="1" x14ac:dyDescent="0.25">
      <c r="A41" s="39" t="s">
        <v>37</v>
      </c>
      <c r="B41" s="35">
        <v>30888.760399999999</v>
      </c>
      <c r="C41" s="35"/>
      <c r="D41" s="35">
        <v>1573.1590000000001</v>
      </c>
      <c r="E41" s="35"/>
      <c r="F41" s="35">
        <v>20769.7</v>
      </c>
      <c r="G41" s="35"/>
      <c r="H41" s="35">
        <v>274.60000000000002</v>
      </c>
      <c r="I41" s="35"/>
      <c r="J41" s="35">
        <v>2901.8</v>
      </c>
      <c r="K41" s="35"/>
      <c r="L41" s="35">
        <v>57.108662379999998</v>
      </c>
      <c r="M41" s="36"/>
      <c r="N41" s="36">
        <v>0</v>
      </c>
      <c r="O41" s="36"/>
      <c r="P41" s="35">
        <v>9872.7999999999993</v>
      </c>
      <c r="Q41" s="36"/>
      <c r="R41" s="36">
        <v>0</v>
      </c>
      <c r="S41" s="37"/>
      <c r="T41" s="38">
        <v>67816.991762380014</v>
      </c>
    </row>
    <row r="42" spans="1:20" ht="12" hidden="1" customHeight="1" x14ac:dyDescent="0.25">
      <c r="A42" s="39" t="s">
        <v>57</v>
      </c>
      <c r="B42" s="35">
        <v>27228.018499999998</v>
      </c>
      <c r="C42" s="35"/>
      <c r="D42" s="35">
        <v>1614.6409000000001</v>
      </c>
      <c r="E42" s="35"/>
      <c r="F42" s="35">
        <v>21321.200000000001</v>
      </c>
      <c r="G42" s="35"/>
      <c r="H42" s="35">
        <v>242.3</v>
      </c>
      <c r="I42" s="35"/>
      <c r="J42" s="35">
        <v>2695.8</v>
      </c>
      <c r="K42" s="35"/>
      <c r="L42" s="35">
        <v>22.748298559999999</v>
      </c>
      <c r="M42" s="36"/>
      <c r="N42" s="36">
        <v>0</v>
      </c>
      <c r="O42" s="36"/>
      <c r="P42" s="35">
        <v>10038.4</v>
      </c>
      <c r="Q42" s="36"/>
      <c r="R42" s="36">
        <v>0</v>
      </c>
      <c r="S42" s="37"/>
      <c r="T42" s="38">
        <v>69210.586098560001</v>
      </c>
    </row>
    <row r="43" spans="1:20" ht="12" hidden="1" customHeight="1" x14ac:dyDescent="0.25">
      <c r="A43" s="39" t="s">
        <v>42</v>
      </c>
      <c r="B43" s="35">
        <v>32408.8649</v>
      </c>
      <c r="C43" s="35"/>
      <c r="D43" s="35">
        <v>1604.4043999999999</v>
      </c>
      <c r="E43" s="35"/>
      <c r="F43" s="35">
        <v>20440.2</v>
      </c>
      <c r="G43" s="35"/>
      <c r="H43" s="35">
        <v>261</v>
      </c>
      <c r="I43" s="35"/>
      <c r="J43" s="35">
        <v>2810.3</v>
      </c>
      <c r="K43" s="35"/>
      <c r="L43" s="35">
        <v>80.767513940000001</v>
      </c>
      <c r="M43" s="36"/>
      <c r="N43" s="36">
        <v>0</v>
      </c>
      <c r="O43" s="36"/>
      <c r="P43" s="35">
        <v>10354.799999999999</v>
      </c>
      <c r="Q43" s="36"/>
      <c r="R43" s="36">
        <v>0</v>
      </c>
      <c r="S43" s="37"/>
      <c r="T43" s="38">
        <v>68331.816513939993</v>
      </c>
    </row>
    <row r="44" spans="1:20" ht="13.5" hidden="1" x14ac:dyDescent="0.25">
      <c r="A44" s="39" t="s">
        <v>58</v>
      </c>
      <c r="B44" s="35">
        <v>26389.378000000001</v>
      </c>
      <c r="C44" s="35"/>
      <c r="D44" s="35">
        <v>1602.4114999999999</v>
      </c>
      <c r="E44" s="35"/>
      <c r="F44" s="35">
        <v>20420.2</v>
      </c>
      <c r="G44" s="35"/>
      <c r="H44" s="35">
        <v>198.7</v>
      </c>
      <c r="I44" s="35"/>
      <c r="J44" s="35">
        <v>2696</v>
      </c>
      <c r="K44" s="35"/>
      <c r="L44" s="35">
        <v>89.457508250000004</v>
      </c>
      <c r="M44" s="36"/>
      <c r="N44" s="36">
        <v>0</v>
      </c>
      <c r="O44" s="36"/>
      <c r="P44" s="35">
        <v>10578.6</v>
      </c>
      <c r="Q44" s="36"/>
      <c r="R44" s="36">
        <v>0</v>
      </c>
      <c r="S44" s="37"/>
      <c r="T44" s="38">
        <v>68086.300808250002</v>
      </c>
    </row>
    <row r="45" spans="1:20" ht="12" hidden="1" customHeight="1" x14ac:dyDescent="0.25">
      <c r="A45" s="39" t="s">
        <v>47</v>
      </c>
      <c r="B45" s="35">
        <v>32500.931799999998</v>
      </c>
      <c r="C45" s="35"/>
      <c r="D45" s="35">
        <v>1579.9196999999999</v>
      </c>
      <c r="E45" s="35"/>
      <c r="F45" s="35">
        <v>20136.900000000001</v>
      </c>
      <c r="G45" s="35"/>
      <c r="H45" s="35">
        <v>178.3</v>
      </c>
      <c r="I45" s="35"/>
      <c r="J45" s="35">
        <v>2885.3</v>
      </c>
      <c r="K45" s="35"/>
      <c r="L45" s="35">
        <v>106.33987258000001</v>
      </c>
      <c r="M45" s="36"/>
      <c r="N45" s="36">
        <v>0</v>
      </c>
      <c r="O45" s="36"/>
      <c r="P45" s="35">
        <v>10299.9</v>
      </c>
      <c r="Q45" s="36"/>
      <c r="R45" s="36">
        <v>0</v>
      </c>
      <c r="S45" s="37"/>
      <c r="T45" s="38">
        <v>66921.22237258</v>
      </c>
    </row>
    <row r="46" spans="1:20" ht="12" hidden="1" customHeight="1" x14ac:dyDescent="0.25">
      <c r="A46" s="39" t="s">
        <v>60</v>
      </c>
      <c r="B46" s="35">
        <v>24377.460200000001</v>
      </c>
      <c r="C46" s="35"/>
      <c r="D46" s="35">
        <v>1602.7902999999999</v>
      </c>
      <c r="E46" s="35"/>
      <c r="F46" s="35">
        <v>19931.099999999999</v>
      </c>
      <c r="G46" s="35"/>
      <c r="H46" s="35">
        <v>330.9</v>
      </c>
      <c r="I46" s="35"/>
      <c r="J46" s="35">
        <v>3356.3</v>
      </c>
      <c r="K46" s="35"/>
      <c r="L46" s="35">
        <v>144.31331906</v>
      </c>
      <c r="M46" s="36"/>
      <c r="N46" s="36">
        <v>0</v>
      </c>
      <c r="O46" s="36"/>
      <c r="P46" s="35">
        <v>10199.6</v>
      </c>
      <c r="Q46" s="36"/>
      <c r="R46" s="36">
        <v>0</v>
      </c>
      <c r="S46" s="37"/>
      <c r="T46" s="38">
        <v>67534.306919059993</v>
      </c>
    </row>
    <row r="47" spans="1:20" ht="12" hidden="1" customHeight="1" x14ac:dyDescent="0.25">
      <c r="A47" s="39" t="s">
        <v>44</v>
      </c>
      <c r="B47" s="35">
        <v>32367.824100000002</v>
      </c>
      <c r="C47" s="35"/>
      <c r="D47" s="35">
        <v>1536.9833000000001</v>
      </c>
      <c r="E47" s="35"/>
      <c r="F47" s="35">
        <v>19123.400000000001</v>
      </c>
      <c r="G47" s="35"/>
      <c r="H47" s="35">
        <v>220.3</v>
      </c>
      <c r="I47" s="35"/>
      <c r="J47" s="35">
        <v>2635.6</v>
      </c>
      <c r="K47" s="35"/>
      <c r="L47" s="35">
        <v>90.03480141</v>
      </c>
      <c r="M47" s="36"/>
      <c r="N47" s="36">
        <v>0</v>
      </c>
      <c r="O47" s="36"/>
      <c r="P47" s="35">
        <v>10144.1</v>
      </c>
      <c r="Q47" s="36"/>
      <c r="R47" s="36">
        <v>0</v>
      </c>
      <c r="S47" s="37"/>
      <c r="T47" s="38">
        <v>64215.624801409998</v>
      </c>
    </row>
    <row r="48" spans="1:20" ht="12" hidden="1" customHeight="1" x14ac:dyDescent="0.25">
      <c r="A48" s="39" t="s">
        <v>43</v>
      </c>
      <c r="B48" s="35">
        <v>32297.240099999999</v>
      </c>
      <c r="C48" s="35"/>
      <c r="D48" s="35">
        <v>1539.2412999999999</v>
      </c>
      <c r="E48" s="35"/>
      <c r="F48" s="35">
        <v>19154.5</v>
      </c>
      <c r="G48" s="35"/>
      <c r="H48" s="35">
        <v>196</v>
      </c>
      <c r="I48" s="35"/>
      <c r="J48" s="35">
        <v>2911.7</v>
      </c>
      <c r="K48" s="35"/>
      <c r="L48" s="35">
        <v>125.99245864</v>
      </c>
      <c r="M48" s="36"/>
      <c r="N48" s="36">
        <v>0</v>
      </c>
      <c r="O48" s="36"/>
      <c r="P48" s="35">
        <v>10164.799999999999</v>
      </c>
      <c r="Q48" s="36"/>
      <c r="R48" s="36">
        <v>0</v>
      </c>
      <c r="S48" s="37"/>
      <c r="T48" s="38">
        <v>64699.395358640002</v>
      </c>
    </row>
    <row r="49" spans="1:20" ht="12" hidden="1" customHeight="1" x14ac:dyDescent="0.25">
      <c r="A49" s="39" t="s">
        <v>45</v>
      </c>
      <c r="B49" s="35">
        <v>33275.596899999997</v>
      </c>
      <c r="C49" s="35"/>
      <c r="D49" s="35">
        <v>1530.2773999999999</v>
      </c>
      <c r="E49" s="35"/>
      <c r="F49" s="35">
        <v>18566.5</v>
      </c>
      <c r="G49" s="35"/>
      <c r="H49" s="35">
        <v>365.9</v>
      </c>
      <c r="I49" s="35"/>
      <c r="J49" s="35">
        <v>2911.7</v>
      </c>
      <c r="K49" s="35"/>
      <c r="L49" s="35">
        <v>51.528701290000001</v>
      </c>
      <c r="M49" s="36"/>
      <c r="N49" s="36">
        <v>0</v>
      </c>
      <c r="O49" s="36"/>
      <c r="P49" s="35">
        <v>10051.6</v>
      </c>
      <c r="Q49" s="36"/>
      <c r="R49" s="36">
        <v>0</v>
      </c>
      <c r="S49" s="37"/>
      <c r="T49" s="38">
        <v>63972.625701289988</v>
      </c>
    </row>
    <row r="50" spans="1:20" ht="12" hidden="1" customHeight="1" x14ac:dyDescent="0.25">
      <c r="A50" s="39" t="s">
        <v>46</v>
      </c>
      <c r="B50" s="35">
        <v>32780.344599999997</v>
      </c>
      <c r="C50" s="35"/>
      <c r="D50" s="35">
        <v>1483.8744999999999</v>
      </c>
      <c r="E50" s="35"/>
      <c r="F50" s="35">
        <v>18008.599999999999</v>
      </c>
      <c r="G50" s="35"/>
      <c r="H50" s="35">
        <v>244.8</v>
      </c>
      <c r="I50" s="35"/>
      <c r="J50" s="35">
        <v>2587.4</v>
      </c>
      <c r="K50" s="35"/>
      <c r="L50" s="35">
        <v>63.886461269999998</v>
      </c>
      <c r="M50" s="36"/>
      <c r="N50" s="36">
        <v>0</v>
      </c>
      <c r="O50" s="36"/>
      <c r="P50" s="35">
        <v>10045</v>
      </c>
      <c r="Q50" s="36"/>
      <c r="R50" s="36">
        <v>0</v>
      </c>
      <c r="S50" s="37"/>
      <c r="T50" s="38">
        <v>61821.857761270003</v>
      </c>
    </row>
    <row r="51" spans="1:20" ht="12" hidden="1" customHeight="1" x14ac:dyDescent="0.25">
      <c r="A51" s="39" t="s">
        <v>48</v>
      </c>
      <c r="B51" s="35">
        <v>31734.5628</v>
      </c>
      <c r="C51" s="35"/>
      <c r="D51" s="35">
        <v>1440.5949000000001</v>
      </c>
      <c r="E51" s="35"/>
      <c r="F51" s="35">
        <v>17486.099999999999</v>
      </c>
      <c r="G51" s="35"/>
      <c r="H51" s="35">
        <v>212.7</v>
      </c>
      <c r="I51" s="35"/>
      <c r="J51" s="35">
        <v>2728</v>
      </c>
      <c r="K51" s="35"/>
      <c r="L51" s="35">
        <v>99.481478679999995</v>
      </c>
      <c r="M51" s="36"/>
      <c r="N51" s="36">
        <v>0</v>
      </c>
      <c r="O51" s="36"/>
      <c r="P51" s="35">
        <v>9755.6</v>
      </c>
      <c r="Q51" s="36"/>
      <c r="R51" s="36">
        <v>0</v>
      </c>
      <c r="S51" s="37"/>
      <c r="T51" s="38">
        <v>60097.014578679984</v>
      </c>
    </row>
    <row r="52" spans="1:20" ht="12" hidden="1" customHeight="1" x14ac:dyDescent="0.25">
      <c r="A52" s="39" t="s">
        <v>36</v>
      </c>
      <c r="B52" s="35">
        <v>30009.318800000001</v>
      </c>
      <c r="C52" s="35"/>
      <c r="D52" s="35">
        <v>1415.9286999999999</v>
      </c>
      <c r="E52" s="35"/>
      <c r="F52" s="35">
        <v>16756.099999999999</v>
      </c>
      <c r="G52" s="35"/>
      <c r="H52" s="35">
        <v>312.39999999999998</v>
      </c>
      <c r="I52" s="35"/>
      <c r="J52" s="35">
        <v>2871.6</v>
      </c>
      <c r="K52" s="35"/>
      <c r="L52" s="35">
        <v>101.95872648</v>
      </c>
      <c r="M52" s="36"/>
      <c r="N52" s="36">
        <v>0</v>
      </c>
      <c r="O52" s="36"/>
      <c r="P52" s="35">
        <v>9614.7999999999993</v>
      </c>
      <c r="Q52" s="36"/>
      <c r="R52" s="36">
        <v>0</v>
      </c>
      <c r="S52" s="37"/>
      <c r="T52" s="38">
        <v>59067.965526479995</v>
      </c>
    </row>
    <row r="53" spans="1:20" ht="12" hidden="1" customHeight="1" x14ac:dyDescent="0.25">
      <c r="A53" s="45" t="s">
        <v>278</v>
      </c>
      <c r="B53" s="35">
        <v>7196.9</v>
      </c>
      <c r="C53" s="35"/>
      <c r="D53" s="35">
        <v>1368.9139</v>
      </c>
      <c r="E53" s="35"/>
      <c r="F53" s="35">
        <v>16203.3</v>
      </c>
      <c r="G53" s="35"/>
      <c r="H53" s="35">
        <v>244.7</v>
      </c>
      <c r="I53" s="35"/>
      <c r="J53" s="35">
        <v>2817.7</v>
      </c>
      <c r="K53" s="35"/>
      <c r="L53" s="35">
        <v>75.16817202</v>
      </c>
      <c r="M53" s="36"/>
      <c r="N53" s="36">
        <v>0</v>
      </c>
      <c r="O53" s="36"/>
      <c r="P53" s="35">
        <v>9440.6</v>
      </c>
      <c r="Q53" s="36"/>
      <c r="R53" s="36">
        <v>0</v>
      </c>
      <c r="S53" s="37"/>
      <c r="T53" s="38">
        <v>57069.712972020003</v>
      </c>
    </row>
    <row r="54" spans="1:20" ht="12" hidden="1" customHeight="1" x14ac:dyDescent="0.25">
      <c r="A54" s="40" t="s">
        <v>67</v>
      </c>
      <c r="B54" s="35">
        <v>23284.799999999999</v>
      </c>
      <c r="C54" s="35"/>
      <c r="D54" s="35">
        <v>1378.4241</v>
      </c>
      <c r="E54" s="35"/>
      <c r="F54" s="35">
        <v>16318.7</v>
      </c>
      <c r="G54" s="35"/>
      <c r="H54" s="35">
        <v>221.5</v>
      </c>
      <c r="I54" s="35"/>
      <c r="J54" s="35">
        <v>2702.3</v>
      </c>
      <c r="K54" s="35"/>
      <c r="L54" s="35">
        <v>100.24782393</v>
      </c>
      <c r="M54" s="36"/>
      <c r="N54" s="36">
        <v>0</v>
      </c>
      <c r="O54" s="36"/>
      <c r="P54" s="35">
        <v>9536.1</v>
      </c>
      <c r="Q54" s="36"/>
      <c r="R54" s="36">
        <v>0</v>
      </c>
      <c r="S54" s="37"/>
      <c r="T54" s="38">
        <v>57485.190423929998</v>
      </c>
    </row>
    <row r="55" spans="1:20" ht="12" hidden="1" customHeight="1" x14ac:dyDescent="0.25">
      <c r="A55" s="45" t="s">
        <v>277</v>
      </c>
      <c r="B55" s="35">
        <v>7140.1</v>
      </c>
      <c r="C55" s="35"/>
      <c r="D55" s="35">
        <v>1342.8324</v>
      </c>
      <c r="E55" s="35"/>
      <c r="F55" s="35">
        <v>15460</v>
      </c>
      <c r="G55" s="35"/>
      <c r="H55" s="35">
        <v>275.5</v>
      </c>
      <c r="I55" s="35"/>
      <c r="J55" s="35">
        <v>2870.4</v>
      </c>
      <c r="K55" s="35"/>
      <c r="L55" s="35">
        <v>146.01254861000001</v>
      </c>
      <c r="M55" s="36"/>
      <c r="N55" s="36">
        <v>0</v>
      </c>
      <c r="O55" s="36"/>
      <c r="P55" s="35">
        <v>9248.2000000000007</v>
      </c>
      <c r="Q55" s="36"/>
      <c r="R55" s="36">
        <v>0</v>
      </c>
      <c r="S55" s="37"/>
      <c r="T55" s="38">
        <v>55732.322948609995</v>
      </c>
    </row>
    <row r="56" spans="1:20" ht="12" hidden="1" customHeight="1" x14ac:dyDescent="0.25">
      <c r="A56" s="40" t="s">
        <v>68</v>
      </c>
      <c r="B56" s="35">
        <v>23586.9</v>
      </c>
      <c r="C56" s="35"/>
      <c r="D56" s="35">
        <v>1256.0591999999999</v>
      </c>
      <c r="E56" s="35"/>
      <c r="F56" s="35">
        <v>14464.1</v>
      </c>
      <c r="G56" s="35"/>
      <c r="H56" s="35">
        <v>199.8</v>
      </c>
      <c r="I56" s="35"/>
      <c r="J56" s="35">
        <v>2697.9</v>
      </c>
      <c r="K56" s="35"/>
      <c r="L56" s="35">
        <v>174.51776121</v>
      </c>
      <c r="M56" s="36"/>
      <c r="N56" s="36">
        <v>0</v>
      </c>
      <c r="O56" s="36"/>
      <c r="P56" s="35">
        <v>8858.9</v>
      </c>
      <c r="Q56" s="36"/>
      <c r="R56" s="36">
        <v>0</v>
      </c>
      <c r="S56" s="37"/>
      <c r="T56" s="38">
        <v>52213.57486121</v>
      </c>
    </row>
    <row r="57" spans="1:20" ht="12" hidden="1" customHeight="1" x14ac:dyDescent="0.25">
      <c r="A57" s="45" t="s">
        <v>280</v>
      </c>
      <c r="B57" s="35">
        <v>6959.4</v>
      </c>
      <c r="C57" s="35"/>
      <c r="D57" s="35">
        <v>1253.9112</v>
      </c>
      <c r="E57" s="35"/>
      <c r="F57" s="35">
        <v>14441.9</v>
      </c>
      <c r="G57" s="35"/>
      <c r="H57" s="35">
        <v>177</v>
      </c>
      <c r="I57" s="35"/>
      <c r="J57" s="35">
        <v>2845.1</v>
      </c>
      <c r="K57" s="35"/>
      <c r="L57" s="35">
        <v>47.693698570000002</v>
      </c>
      <c r="M57" s="36"/>
      <c r="N57" s="36">
        <v>0</v>
      </c>
      <c r="O57" s="36"/>
      <c r="P57" s="35">
        <v>8781.6</v>
      </c>
      <c r="Q57" s="36"/>
      <c r="R57" s="36">
        <v>0</v>
      </c>
      <c r="S57" s="37"/>
      <c r="T57" s="38">
        <v>51924.665098569996</v>
      </c>
    </row>
    <row r="58" spans="1:20" ht="12" hidden="1" customHeight="1" x14ac:dyDescent="0.25">
      <c r="A58" s="45" t="s">
        <v>281</v>
      </c>
      <c r="B58" s="35">
        <v>6800.6</v>
      </c>
      <c r="C58" s="35"/>
      <c r="D58" s="35">
        <v>1261.7154</v>
      </c>
      <c r="E58" s="35"/>
      <c r="F58" s="35">
        <v>13911.2</v>
      </c>
      <c r="G58" s="35"/>
      <c r="H58" s="35">
        <v>840.9</v>
      </c>
      <c r="I58" s="35"/>
      <c r="J58" s="35">
        <v>2387.5</v>
      </c>
      <c r="K58" s="35"/>
      <c r="L58" s="35">
        <v>79.786874949999998</v>
      </c>
      <c r="M58" s="36"/>
      <c r="N58" s="36">
        <v>0</v>
      </c>
      <c r="O58" s="36"/>
      <c r="P58" s="35">
        <v>9210.9</v>
      </c>
      <c r="Q58" s="36"/>
      <c r="R58" s="36">
        <v>0</v>
      </c>
      <c r="S58" s="37"/>
      <c r="T58" s="38">
        <v>52072.641474949996</v>
      </c>
    </row>
    <row r="59" spans="1:20" ht="12" hidden="1" customHeight="1" x14ac:dyDescent="0.25">
      <c r="A59" s="40" t="s">
        <v>322</v>
      </c>
      <c r="B59" s="35">
        <v>7160.2</v>
      </c>
      <c r="C59" s="35"/>
      <c r="D59" s="35">
        <v>1219.8442</v>
      </c>
      <c r="E59" s="35"/>
      <c r="F59" s="35">
        <v>13459.7</v>
      </c>
      <c r="G59" s="35"/>
      <c r="H59" s="35">
        <v>189.25</v>
      </c>
      <c r="I59" s="35"/>
      <c r="J59" s="35">
        <v>2455.9</v>
      </c>
      <c r="K59" s="35"/>
      <c r="L59" s="35">
        <v>216.38843850999999</v>
      </c>
      <c r="M59" s="36"/>
      <c r="N59" s="36">
        <v>0</v>
      </c>
      <c r="O59" s="36"/>
      <c r="P59" s="35">
        <v>9146.7000000000007</v>
      </c>
      <c r="Q59" s="36"/>
      <c r="R59" s="36">
        <v>0</v>
      </c>
      <c r="S59" s="37"/>
      <c r="T59" s="38">
        <v>50134.902538509996</v>
      </c>
    </row>
    <row r="60" spans="1:20" ht="12" hidden="1" customHeight="1" x14ac:dyDescent="0.25">
      <c r="A60" s="40" t="s">
        <v>310</v>
      </c>
      <c r="B60" s="35">
        <v>7524.5</v>
      </c>
      <c r="C60" s="35"/>
      <c r="D60" s="35">
        <v>1183.7601999999999</v>
      </c>
      <c r="E60" s="35"/>
      <c r="F60" s="35">
        <v>13064.4</v>
      </c>
      <c r="G60" s="35"/>
      <c r="H60" s="35">
        <v>164.2</v>
      </c>
      <c r="I60" s="35"/>
      <c r="J60" s="35">
        <v>2624.6</v>
      </c>
      <c r="K60" s="35"/>
      <c r="L60" s="35">
        <v>296.36141762</v>
      </c>
      <c r="M60" s="36"/>
      <c r="N60" s="36">
        <v>0</v>
      </c>
      <c r="O60" s="36"/>
      <c r="P60" s="35">
        <v>8914.2999999999993</v>
      </c>
      <c r="Q60" s="36"/>
      <c r="R60" s="36">
        <v>0</v>
      </c>
      <c r="S60" s="37"/>
      <c r="T60" s="38">
        <v>49155.032017619997</v>
      </c>
    </row>
    <row r="61" spans="1:20" ht="12" hidden="1" customHeight="1" x14ac:dyDescent="0.25">
      <c r="A61" s="40" t="s">
        <v>298</v>
      </c>
      <c r="B61" s="35">
        <v>7966.2</v>
      </c>
      <c r="C61" s="35"/>
      <c r="D61" s="35">
        <v>1163.5</v>
      </c>
      <c r="E61" s="35"/>
      <c r="F61" s="35">
        <v>12480.9</v>
      </c>
      <c r="G61" s="35"/>
      <c r="H61" s="35">
        <v>184.7</v>
      </c>
      <c r="I61" s="35"/>
      <c r="J61" s="35">
        <v>2864.1</v>
      </c>
      <c r="K61" s="35"/>
      <c r="L61" s="35">
        <v>348.5</v>
      </c>
      <c r="M61" s="36"/>
      <c r="N61" s="36">
        <v>0</v>
      </c>
      <c r="O61" s="36"/>
      <c r="P61" s="35">
        <v>8836.7000000000007</v>
      </c>
      <c r="Q61" s="36"/>
      <c r="R61" s="36">
        <v>0</v>
      </c>
      <c r="S61" s="37"/>
      <c r="T61" s="38">
        <v>48287.9</v>
      </c>
    </row>
    <row r="62" spans="1:20" ht="12" hidden="1" customHeight="1" x14ac:dyDescent="0.25">
      <c r="A62" s="45" t="s">
        <v>286</v>
      </c>
      <c r="B62" s="35">
        <v>7736.6</v>
      </c>
      <c r="C62" s="35"/>
      <c r="D62" s="35">
        <v>1178</v>
      </c>
      <c r="E62" s="35"/>
      <c r="F62" s="35">
        <v>12640.1</v>
      </c>
      <c r="G62" s="35"/>
      <c r="H62" s="35">
        <v>157.9</v>
      </c>
      <c r="I62" s="35"/>
      <c r="J62" s="35">
        <v>2737.8</v>
      </c>
      <c r="K62" s="35"/>
      <c r="L62" s="35">
        <v>263.3</v>
      </c>
      <c r="M62" s="36"/>
      <c r="N62" s="36">
        <v>0</v>
      </c>
      <c r="O62" s="36"/>
      <c r="P62" s="35">
        <v>8630.2000000000007</v>
      </c>
      <c r="Q62" s="36"/>
      <c r="R62" s="36">
        <v>0</v>
      </c>
      <c r="S62" s="37"/>
      <c r="T62" s="38">
        <v>48168.4</v>
      </c>
    </row>
    <row r="63" spans="1:20" ht="12" hidden="1" customHeight="1" x14ac:dyDescent="0.25">
      <c r="A63" s="40" t="s">
        <v>274</v>
      </c>
      <c r="B63" s="35">
        <v>7330.2</v>
      </c>
      <c r="C63" s="35"/>
      <c r="D63" s="35">
        <v>1133.5</v>
      </c>
      <c r="E63" s="35"/>
      <c r="F63" s="35">
        <v>12165.5</v>
      </c>
      <c r="G63" s="35"/>
      <c r="H63" s="35">
        <v>108.9</v>
      </c>
      <c r="I63" s="35"/>
      <c r="J63" s="35">
        <v>2527.4</v>
      </c>
      <c r="K63" s="35"/>
      <c r="L63" s="35">
        <v>340.7</v>
      </c>
      <c r="M63" s="36"/>
      <c r="N63" s="36">
        <v>0</v>
      </c>
      <c r="O63" s="36"/>
      <c r="P63" s="35">
        <v>8215.6</v>
      </c>
      <c r="Q63" s="36"/>
      <c r="R63" s="36">
        <v>0</v>
      </c>
      <c r="S63" s="37"/>
      <c r="T63" s="38">
        <v>46050</v>
      </c>
    </row>
    <row r="64" spans="1:20" ht="12" hidden="1" customHeight="1" x14ac:dyDescent="0.25">
      <c r="A64" s="40" t="s">
        <v>262</v>
      </c>
      <c r="B64" s="35">
        <v>6576.3</v>
      </c>
      <c r="C64" s="35"/>
      <c r="D64" s="35">
        <v>1218.8</v>
      </c>
      <c r="E64" s="35"/>
      <c r="F64" s="35">
        <v>12469.5</v>
      </c>
      <c r="G64" s="35"/>
      <c r="H64" s="35">
        <v>247.5</v>
      </c>
      <c r="I64" s="35"/>
      <c r="J64" s="35">
        <v>3196.5</v>
      </c>
      <c r="K64" s="35"/>
      <c r="L64" s="35">
        <v>389.7</v>
      </c>
      <c r="M64" s="36"/>
      <c r="N64" s="36">
        <v>0</v>
      </c>
      <c r="O64" s="36"/>
      <c r="P64" s="35">
        <v>9008.7999999999993</v>
      </c>
      <c r="Q64" s="36"/>
      <c r="R64" s="36">
        <v>0</v>
      </c>
      <c r="S64" s="37"/>
      <c r="T64" s="38">
        <v>49815.6</v>
      </c>
    </row>
    <row r="65" spans="1:20" ht="12" hidden="1" customHeight="1" x14ac:dyDescent="0.25">
      <c r="A65" s="40" t="s">
        <v>166</v>
      </c>
      <c r="B65" s="35">
        <v>12906.1</v>
      </c>
      <c r="C65" s="35"/>
      <c r="D65" s="35">
        <v>1243.2</v>
      </c>
      <c r="E65" s="35"/>
      <c r="F65" s="35">
        <v>12721.9</v>
      </c>
      <c r="G65" s="35"/>
      <c r="H65" s="35">
        <v>188.8</v>
      </c>
      <c r="I65" s="35"/>
      <c r="J65" s="35">
        <v>3128.8</v>
      </c>
      <c r="K65" s="35"/>
      <c r="L65" s="35">
        <v>456.5</v>
      </c>
      <c r="M65" s="36"/>
      <c r="N65" s="36">
        <v>0</v>
      </c>
      <c r="O65" s="36"/>
      <c r="P65" s="35">
        <v>9205.5</v>
      </c>
      <c r="Q65" s="36"/>
      <c r="R65" s="36">
        <v>0</v>
      </c>
      <c r="S65" s="37"/>
      <c r="T65" s="38">
        <f t="shared" ref="T65:T130" si="1">SUM(B65:S65)</f>
        <v>39850.800000000003</v>
      </c>
    </row>
    <row r="66" spans="1:20" ht="12" hidden="1" customHeight="1" x14ac:dyDescent="0.25">
      <c r="A66" s="40" t="s">
        <v>154</v>
      </c>
      <c r="B66" s="35">
        <v>13062</v>
      </c>
      <c r="C66" s="35"/>
      <c r="D66" s="35">
        <v>1248.7</v>
      </c>
      <c r="E66" s="35"/>
      <c r="F66" s="35">
        <v>12780.9</v>
      </c>
      <c r="G66" s="35"/>
      <c r="H66" s="35">
        <v>168.9</v>
      </c>
      <c r="I66" s="35"/>
      <c r="J66" s="35">
        <v>2658.8</v>
      </c>
      <c r="K66" s="35"/>
      <c r="L66" s="35">
        <v>532.79999999999995</v>
      </c>
      <c r="M66" s="36"/>
      <c r="N66" s="36">
        <v>0</v>
      </c>
      <c r="O66" s="36"/>
      <c r="P66" s="35">
        <v>9300</v>
      </c>
      <c r="Q66" s="36"/>
      <c r="R66" s="36">
        <v>0</v>
      </c>
      <c r="S66" s="37"/>
      <c r="T66" s="38">
        <f t="shared" si="1"/>
        <v>39752.1</v>
      </c>
    </row>
    <row r="67" spans="1:20" ht="12" hidden="1" customHeight="1" x14ac:dyDescent="0.25">
      <c r="A67" s="40" t="s">
        <v>142</v>
      </c>
      <c r="B67" s="35">
        <v>14520.8</v>
      </c>
      <c r="C67" s="35"/>
      <c r="D67" s="35">
        <v>1231.5999999999999</v>
      </c>
      <c r="E67" s="35"/>
      <c r="F67" s="35">
        <v>12398.7</v>
      </c>
      <c r="G67" s="35"/>
      <c r="H67" s="35">
        <v>218.2</v>
      </c>
      <c r="I67" s="35"/>
      <c r="J67" s="35">
        <v>2612.8000000000002</v>
      </c>
      <c r="K67" s="35"/>
      <c r="L67" s="35">
        <v>452.7</v>
      </c>
      <c r="M67" s="36"/>
      <c r="N67" s="36">
        <v>0</v>
      </c>
      <c r="O67" s="36"/>
      <c r="P67" s="35">
        <v>9350.2999999999993</v>
      </c>
      <c r="Q67" s="36"/>
      <c r="R67" s="36">
        <v>0</v>
      </c>
      <c r="S67" s="37"/>
      <c r="T67" s="38">
        <f t="shared" si="1"/>
        <v>40785.1</v>
      </c>
    </row>
    <row r="68" spans="1:20" ht="12" hidden="1" customHeight="1" x14ac:dyDescent="0.25">
      <c r="A68" s="40" t="s">
        <v>130</v>
      </c>
      <c r="B68" s="35">
        <v>16480.8</v>
      </c>
      <c r="C68" s="35"/>
      <c r="D68" s="35">
        <v>1221.0999999999999</v>
      </c>
      <c r="E68" s="35"/>
      <c r="F68" s="35">
        <v>12297.4</v>
      </c>
      <c r="G68" s="35"/>
      <c r="H68" s="35">
        <v>166.1</v>
      </c>
      <c r="I68" s="35"/>
      <c r="J68" s="35">
        <v>2089.3000000000002</v>
      </c>
      <c r="K68" s="35"/>
      <c r="L68" s="35">
        <v>394.2</v>
      </c>
      <c r="M68" s="36"/>
      <c r="N68" s="36">
        <v>0</v>
      </c>
      <c r="O68" s="36"/>
      <c r="P68" s="35">
        <v>9365.2999999999993</v>
      </c>
      <c r="Q68" s="36"/>
      <c r="R68" s="36">
        <v>0</v>
      </c>
      <c r="S68" s="37"/>
      <c r="T68" s="38">
        <f t="shared" si="1"/>
        <v>42014.2</v>
      </c>
    </row>
    <row r="69" spans="1:20" ht="12" hidden="1" customHeight="1" x14ac:dyDescent="0.25">
      <c r="A69" s="40" t="s">
        <v>118</v>
      </c>
      <c r="B69" s="35">
        <v>18297.400000000001</v>
      </c>
      <c r="C69" s="35"/>
      <c r="D69" s="35">
        <v>1208.5</v>
      </c>
      <c r="E69" s="35"/>
      <c r="F69" s="35">
        <v>12172.1</v>
      </c>
      <c r="G69" s="35"/>
      <c r="H69" s="35">
        <v>151.6</v>
      </c>
      <c r="I69" s="35"/>
      <c r="J69" s="35">
        <v>2258.1</v>
      </c>
      <c r="K69" s="35"/>
      <c r="L69" s="35">
        <v>455.5</v>
      </c>
      <c r="M69" s="36"/>
      <c r="N69" s="36">
        <v>0</v>
      </c>
      <c r="O69" s="36"/>
      <c r="P69" s="35">
        <v>9103.7000000000007</v>
      </c>
      <c r="Q69" s="36"/>
      <c r="R69" s="36">
        <v>0</v>
      </c>
      <c r="S69" s="37"/>
      <c r="T69" s="38">
        <f t="shared" si="1"/>
        <v>43646.899999999994</v>
      </c>
    </row>
    <row r="70" spans="1:20" ht="12" hidden="1" customHeight="1" x14ac:dyDescent="0.25">
      <c r="A70" s="40" t="s">
        <v>106</v>
      </c>
      <c r="B70" s="35">
        <v>17572.900000000001</v>
      </c>
      <c r="C70" s="35"/>
      <c r="D70" s="35">
        <v>1204</v>
      </c>
      <c r="E70" s="35"/>
      <c r="F70" s="35">
        <v>11437.6</v>
      </c>
      <c r="G70" s="35"/>
      <c r="H70" s="35">
        <v>231.3</v>
      </c>
      <c r="I70" s="35"/>
      <c r="J70" s="35">
        <v>2585.5</v>
      </c>
      <c r="K70" s="35"/>
      <c r="L70" s="35">
        <v>244.4</v>
      </c>
      <c r="M70" s="36"/>
      <c r="N70" s="36">
        <v>0</v>
      </c>
      <c r="O70" s="36"/>
      <c r="P70" s="35">
        <v>9206.9</v>
      </c>
      <c r="Q70" s="36"/>
      <c r="R70" s="36">
        <v>0</v>
      </c>
      <c r="S70" s="37"/>
      <c r="T70" s="38">
        <f t="shared" si="1"/>
        <v>42482.600000000006</v>
      </c>
    </row>
    <row r="71" spans="1:20" ht="12" hidden="1" customHeight="1" x14ac:dyDescent="0.25">
      <c r="A71" s="40" t="s">
        <v>94</v>
      </c>
      <c r="B71" s="35">
        <v>19376.5</v>
      </c>
      <c r="C71" s="35"/>
      <c r="D71" s="35">
        <v>1209.3</v>
      </c>
      <c r="E71" s="35"/>
      <c r="F71" s="35">
        <v>11498.8</v>
      </c>
      <c r="G71" s="35"/>
      <c r="H71" s="35">
        <v>158.69999999999999</v>
      </c>
      <c r="I71" s="35"/>
      <c r="J71" s="35">
        <v>2272.9</v>
      </c>
      <c r="K71" s="35"/>
      <c r="L71" s="35">
        <v>306.3</v>
      </c>
      <c r="M71" s="36"/>
      <c r="N71" s="36">
        <v>0</v>
      </c>
      <c r="O71" s="36"/>
      <c r="P71" s="35">
        <v>9285.2000000000007</v>
      </c>
      <c r="Q71" s="36"/>
      <c r="R71" s="36">
        <v>0</v>
      </c>
      <c r="S71" s="37"/>
      <c r="T71" s="38">
        <f t="shared" si="1"/>
        <v>44107.7</v>
      </c>
    </row>
    <row r="72" spans="1:20" ht="12" hidden="1" customHeight="1" x14ac:dyDescent="0.25">
      <c r="A72" s="40" t="s">
        <v>77</v>
      </c>
      <c r="B72" s="35">
        <v>22369.8</v>
      </c>
      <c r="C72" s="35"/>
      <c r="D72" s="35">
        <v>1208.9000000000001</v>
      </c>
      <c r="E72" s="35"/>
      <c r="F72" s="35">
        <v>11497.4</v>
      </c>
      <c r="G72" s="35"/>
      <c r="H72" s="35">
        <v>151.30000000000001</v>
      </c>
      <c r="I72" s="35"/>
      <c r="J72" s="35">
        <v>2238.4</v>
      </c>
      <c r="K72" s="35"/>
      <c r="L72" s="35">
        <v>370.7</v>
      </c>
      <c r="M72" s="36"/>
      <c r="N72" s="36">
        <v>0</v>
      </c>
      <c r="O72" s="36"/>
      <c r="P72" s="35">
        <v>9217</v>
      </c>
      <c r="Q72" s="36"/>
      <c r="R72" s="36">
        <v>0</v>
      </c>
      <c r="S72" s="37"/>
      <c r="T72" s="38">
        <f t="shared" si="1"/>
        <v>47053.5</v>
      </c>
    </row>
    <row r="73" spans="1:20" ht="12" customHeight="1" x14ac:dyDescent="0.25">
      <c r="A73" s="40" t="s">
        <v>318</v>
      </c>
      <c r="B73" s="35">
        <v>6517.1</v>
      </c>
      <c r="C73" s="35"/>
      <c r="D73" s="35">
        <v>1183.0999999999999</v>
      </c>
      <c r="E73" s="35"/>
      <c r="F73" s="35">
        <v>10691.1</v>
      </c>
      <c r="G73" s="35"/>
      <c r="H73" s="35">
        <v>186.2</v>
      </c>
      <c r="I73" s="35"/>
      <c r="J73" s="35">
        <v>2277.6999999999998</v>
      </c>
      <c r="K73" s="35"/>
      <c r="L73" s="35">
        <v>192.4</v>
      </c>
      <c r="M73" s="36"/>
      <c r="N73" s="36">
        <v>0</v>
      </c>
      <c r="O73" s="36"/>
      <c r="P73" s="35">
        <v>9279.2999999999993</v>
      </c>
      <c r="Q73" s="36"/>
      <c r="R73" s="36">
        <v>0</v>
      </c>
      <c r="S73" s="37"/>
      <c r="T73" s="38">
        <f t="shared" si="1"/>
        <v>30326.900000000005</v>
      </c>
    </row>
    <row r="74" spans="1:20" ht="12" customHeight="1" x14ac:dyDescent="0.25">
      <c r="A74" s="40" t="s">
        <v>306</v>
      </c>
      <c r="B74" s="35">
        <v>7465.6</v>
      </c>
      <c r="C74" s="35"/>
      <c r="D74" s="35">
        <v>1195.2</v>
      </c>
      <c r="E74" s="35"/>
      <c r="F74" s="35">
        <v>10803.6</v>
      </c>
      <c r="G74" s="35"/>
      <c r="H74" s="35">
        <v>152.80000000000001</v>
      </c>
      <c r="I74" s="35"/>
      <c r="J74" s="35">
        <v>2171.6</v>
      </c>
      <c r="K74" s="35"/>
      <c r="L74" s="35">
        <v>313.5</v>
      </c>
      <c r="M74" s="36"/>
      <c r="N74" s="36">
        <v>0</v>
      </c>
      <c r="O74" s="36"/>
      <c r="P74" s="35">
        <v>9513</v>
      </c>
      <c r="Q74" s="36"/>
      <c r="R74" s="36">
        <v>0</v>
      </c>
      <c r="S74" s="37"/>
      <c r="T74" s="38">
        <f t="shared" si="1"/>
        <v>31615.3</v>
      </c>
    </row>
    <row r="75" spans="1:20" ht="12" customHeight="1" x14ac:dyDescent="0.25">
      <c r="A75" s="40" t="s">
        <v>294</v>
      </c>
      <c r="B75" s="35">
        <v>8452.2999999999993</v>
      </c>
      <c r="C75" s="35"/>
      <c r="D75" s="35">
        <v>1181.7</v>
      </c>
      <c r="E75" s="35"/>
      <c r="F75" s="35">
        <v>10683.2</v>
      </c>
      <c r="G75" s="35"/>
      <c r="H75" s="35">
        <v>130.69999999999999</v>
      </c>
      <c r="I75" s="35"/>
      <c r="J75" s="35">
        <v>2247.8000000000002</v>
      </c>
      <c r="K75" s="35"/>
      <c r="L75" s="35">
        <v>298.7</v>
      </c>
      <c r="M75" s="36"/>
      <c r="N75" s="36">
        <v>0</v>
      </c>
      <c r="O75" s="36"/>
      <c r="P75" s="35">
        <v>9338.7999999999993</v>
      </c>
      <c r="Q75" s="36"/>
      <c r="R75" s="36">
        <v>0</v>
      </c>
      <c r="S75" s="37"/>
      <c r="T75" s="38">
        <f t="shared" si="1"/>
        <v>32333.200000000001</v>
      </c>
    </row>
    <row r="76" spans="1:20" ht="12" customHeight="1" x14ac:dyDescent="0.25">
      <c r="A76" s="40" t="s">
        <v>282</v>
      </c>
      <c r="B76" s="35">
        <v>7540.1</v>
      </c>
      <c r="C76" s="35"/>
      <c r="D76" s="35">
        <v>1172.9000000000001</v>
      </c>
      <c r="E76" s="35"/>
      <c r="F76" s="35">
        <v>10000.200000000001</v>
      </c>
      <c r="G76" s="35"/>
      <c r="H76" s="35">
        <v>209</v>
      </c>
      <c r="I76" s="35"/>
      <c r="J76" s="35">
        <v>2332.9</v>
      </c>
      <c r="K76" s="35"/>
      <c r="L76" s="35">
        <v>377</v>
      </c>
      <c r="M76" s="36"/>
      <c r="N76" s="36">
        <v>0</v>
      </c>
      <c r="O76" s="36"/>
      <c r="P76" s="35">
        <v>9586.7000000000007</v>
      </c>
      <c r="Q76" s="36"/>
      <c r="R76" s="36">
        <v>0</v>
      </c>
      <c r="S76" s="37"/>
      <c r="T76" s="38">
        <f t="shared" si="1"/>
        <v>31218.800000000003</v>
      </c>
    </row>
    <row r="77" spans="1:20" ht="12" customHeight="1" x14ac:dyDescent="0.25">
      <c r="A77" s="40" t="s">
        <v>270</v>
      </c>
      <c r="B77" s="35">
        <v>6738.3</v>
      </c>
      <c r="C77" s="35"/>
      <c r="D77" s="35">
        <v>1178.8</v>
      </c>
      <c r="E77" s="35"/>
      <c r="F77" s="35">
        <v>10053.4</v>
      </c>
      <c r="G77" s="35"/>
      <c r="H77" s="35">
        <v>170.3</v>
      </c>
      <c r="I77" s="35"/>
      <c r="J77" s="35">
        <v>1976.2</v>
      </c>
      <c r="K77" s="35"/>
      <c r="L77" s="35">
        <v>507.7</v>
      </c>
      <c r="M77" s="36"/>
      <c r="N77" s="36">
        <v>0</v>
      </c>
      <c r="O77" s="36"/>
      <c r="P77" s="35">
        <v>9509.1</v>
      </c>
      <c r="Q77" s="36"/>
      <c r="R77" s="36">
        <v>0</v>
      </c>
      <c r="S77" s="37"/>
      <c r="T77" s="38">
        <f t="shared" si="1"/>
        <v>30133.800000000003</v>
      </c>
    </row>
    <row r="78" spans="1:20" ht="12" customHeight="1" x14ac:dyDescent="0.25">
      <c r="A78" s="40" t="s">
        <v>258</v>
      </c>
      <c r="B78" s="35">
        <v>7244.8</v>
      </c>
      <c r="C78" s="35"/>
      <c r="D78" s="35">
        <v>1145.9000000000001</v>
      </c>
      <c r="E78" s="35"/>
      <c r="F78" s="35">
        <v>9774.6</v>
      </c>
      <c r="G78" s="35"/>
      <c r="H78" s="35">
        <v>154.30000000000001</v>
      </c>
      <c r="I78" s="35"/>
      <c r="J78" s="35">
        <v>1791.5</v>
      </c>
      <c r="K78" s="35"/>
      <c r="L78" s="35">
        <v>442.4</v>
      </c>
      <c r="M78" s="36"/>
      <c r="N78" s="36">
        <v>0</v>
      </c>
      <c r="O78" s="36"/>
      <c r="P78" s="35">
        <v>9183.4</v>
      </c>
      <c r="Q78" s="36"/>
      <c r="R78" s="36">
        <v>0</v>
      </c>
      <c r="S78" s="37"/>
      <c r="T78" s="38">
        <f t="shared" si="1"/>
        <v>29736.9</v>
      </c>
    </row>
    <row r="79" spans="1:20" ht="12" customHeight="1" x14ac:dyDescent="0.25">
      <c r="A79" s="40" t="s">
        <v>162</v>
      </c>
      <c r="B79" s="35">
        <v>12687.9</v>
      </c>
      <c r="C79" s="35"/>
      <c r="D79" s="35">
        <v>1170.7</v>
      </c>
      <c r="E79" s="35"/>
      <c r="F79" s="35">
        <v>9385.7000000000007</v>
      </c>
      <c r="G79" s="35"/>
      <c r="H79" s="35">
        <v>492.9</v>
      </c>
      <c r="I79" s="35"/>
      <c r="J79" s="35">
        <v>1731.2</v>
      </c>
      <c r="K79" s="35"/>
      <c r="L79" s="35">
        <v>519.1</v>
      </c>
      <c r="M79" s="36"/>
      <c r="N79" s="36">
        <v>0</v>
      </c>
      <c r="O79" s="36"/>
      <c r="P79" s="35">
        <v>9512.7999999999993</v>
      </c>
      <c r="Q79" s="36"/>
      <c r="R79" s="36">
        <v>0</v>
      </c>
      <c r="S79" s="37"/>
      <c r="T79" s="38">
        <f t="shared" si="1"/>
        <v>35500.300000000003</v>
      </c>
    </row>
    <row r="80" spans="1:20" ht="12" customHeight="1" x14ac:dyDescent="0.25">
      <c r="A80" s="40" t="s">
        <v>150</v>
      </c>
      <c r="B80" s="35">
        <v>13470.3</v>
      </c>
      <c r="C80" s="35"/>
      <c r="D80" s="35">
        <v>1162.8</v>
      </c>
      <c r="E80" s="35"/>
      <c r="F80" s="35">
        <v>9325.1</v>
      </c>
      <c r="G80" s="35"/>
      <c r="H80" s="35">
        <v>285.8</v>
      </c>
      <c r="I80" s="35"/>
      <c r="J80" s="35">
        <v>1786</v>
      </c>
      <c r="K80" s="35"/>
      <c r="L80" s="35">
        <v>619.70000000000005</v>
      </c>
      <c r="M80" s="36"/>
      <c r="N80" s="36">
        <v>0</v>
      </c>
      <c r="O80" s="36"/>
      <c r="P80" s="35">
        <v>9494.4</v>
      </c>
      <c r="Q80" s="36"/>
      <c r="R80" s="36">
        <v>0</v>
      </c>
      <c r="S80" s="37"/>
      <c r="T80" s="38">
        <f t="shared" si="1"/>
        <v>36144.1</v>
      </c>
    </row>
    <row r="81" spans="1:20" ht="12" customHeight="1" x14ac:dyDescent="0.25">
      <c r="A81" s="40" t="s">
        <v>138</v>
      </c>
      <c r="B81" s="35">
        <v>14852.5</v>
      </c>
      <c r="C81" s="35"/>
      <c r="D81" s="35">
        <v>1199</v>
      </c>
      <c r="E81" s="35"/>
      <c r="F81" s="35">
        <v>9617.1</v>
      </c>
      <c r="G81" s="35"/>
      <c r="H81" s="35">
        <v>272.5</v>
      </c>
      <c r="I81" s="35"/>
      <c r="J81" s="35">
        <v>1905.1</v>
      </c>
      <c r="K81" s="35"/>
      <c r="L81" s="35">
        <v>664.1</v>
      </c>
      <c r="M81" s="36"/>
      <c r="N81" s="36">
        <v>0</v>
      </c>
      <c r="O81" s="36"/>
      <c r="P81" s="35">
        <v>9754.2999999999993</v>
      </c>
      <c r="Q81" s="36"/>
      <c r="R81" s="36">
        <v>0</v>
      </c>
      <c r="S81" s="37"/>
      <c r="T81" s="38">
        <f t="shared" si="1"/>
        <v>38264.599999999991</v>
      </c>
    </row>
    <row r="82" spans="1:20" ht="12" customHeight="1" x14ac:dyDescent="0.25">
      <c r="A82" s="40" t="s">
        <v>126</v>
      </c>
      <c r="B82" s="35">
        <v>17364.900000000001</v>
      </c>
      <c r="C82" s="35"/>
      <c r="D82" s="35">
        <v>1203.7</v>
      </c>
      <c r="E82" s="35"/>
      <c r="F82" s="35">
        <v>9215.1</v>
      </c>
      <c r="G82" s="35"/>
      <c r="H82" s="35">
        <v>597.4</v>
      </c>
      <c r="I82" s="35"/>
      <c r="J82" s="35">
        <v>1775.7</v>
      </c>
      <c r="K82" s="35"/>
      <c r="L82" s="35">
        <v>455.9</v>
      </c>
      <c r="M82" s="36"/>
      <c r="N82" s="36">
        <v>0</v>
      </c>
      <c r="O82" s="36"/>
      <c r="P82" s="35">
        <v>9935.1</v>
      </c>
      <c r="Q82" s="36"/>
      <c r="R82" s="36">
        <v>0</v>
      </c>
      <c r="S82" s="37"/>
      <c r="T82" s="38">
        <f t="shared" si="1"/>
        <v>40547.80000000001</v>
      </c>
    </row>
    <row r="83" spans="1:20" ht="12" customHeight="1" x14ac:dyDescent="0.25">
      <c r="A83" s="40" t="s">
        <v>114</v>
      </c>
      <c r="B83" s="35">
        <v>17490</v>
      </c>
      <c r="C83" s="35"/>
      <c r="D83" s="35">
        <v>1205.8</v>
      </c>
      <c r="E83" s="35"/>
      <c r="F83" s="35">
        <v>9241.6</v>
      </c>
      <c r="G83" s="35"/>
      <c r="H83" s="35">
        <v>520.9</v>
      </c>
      <c r="I83" s="35"/>
      <c r="J83" s="35">
        <v>1625.6</v>
      </c>
      <c r="K83" s="35"/>
      <c r="L83" s="35">
        <v>529.5</v>
      </c>
      <c r="M83" s="36"/>
      <c r="N83" s="36">
        <v>0</v>
      </c>
      <c r="O83" s="36"/>
      <c r="P83" s="35">
        <v>9972.9</v>
      </c>
      <c r="Q83" s="36"/>
      <c r="R83" s="36">
        <v>0</v>
      </c>
      <c r="S83" s="37"/>
      <c r="T83" s="38">
        <f t="shared" si="1"/>
        <v>40586.300000000003</v>
      </c>
    </row>
    <row r="84" spans="1:20" ht="12" customHeight="1" x14ac:dyDescent="0.25">
      <c r="A84" s="40" t="s">
        <v>102</v>
      </c>
      <c r="B84" s="35">
        <v>17880.2</v>
      </c>
      <c r="C84" s="35"/>
      <c r="D84" s="35">
        <v>1202</v>
      </c>
      <c r="E84" s="35"/>
      <c r="F84" s="35">
        <v>9213.9</v>
      </c>
      <c r="G84" s="35"/>
      <c r="H84" s="35">
        <v>308.8</v>
      </c>
      <c r="I84" s="35"/>
      <c r="J84" s="35">
        <v>1860.8</v>
      </c>
      <c r="K84" s="35"/>
      <c r="L84" s="35">
        <v>515.6</v>
      </c>
      <c r="M84" s="36"/>
      <c r="N84" s="36">
        <v>0</v>
      </c>
      <c r="O84" s="36"/>
      <c r="P84" s="35">
        <v>9943.7000000000007</v>
      </c>
      <c r="Q84" s="36"/>
      <c r="R84" s="36">
        <v>0</v>
      </c>
      <c r="S84" s="37"/>
      <c r="T84" s="38">
        <f t="shared" si="1"/>
        <v>40925</v>
      </c>
    </row>
    <row r="85" spans="1:20" ht="12" customHeight="1" x14ac:dyDescent="0.2">
      <c r="A85" s="40" t="s">
        <v>90</v>
      </c>
      <c r="B85" s="35">
        <v>19912.8</v>
      </c>
      <c r="C85" s="35"/>
      <c r="D85" s="35">
        <v>1152.5999999999999</v>
      </c>
      <c r="E85" s="35"/>
      <c r="F85" s="35">
        <v>8307.5</v>
      </c>
      <c r="G85" s="35"/>
      <c r="H85" s="35">
        <v>127.9</v>
      </c>
      <c r="I85" s="35"/>
      <c r="J85" s="35">
        <v>1813.1</v>
      </c>
      <c r="K85" s="35"/>
      <c r="L85" s="35">
        <v>763.8</v>
      </c>
      <c r="M85" s="35"/>
      <c r="N85" s="35">
        <v>0</v>
      </c>
      <c r="O85" s="35"/>
      <c r="P85" s="35">
        <v>9358.2999999999993</v>
      </c>
      <c r="Q85" s="35"/>
      <c r="R85" s="35">
        <v>0</v>
      </c>
      <c r="S85" s="38"/>
      <c r="T85" s="38">
        <f t="shared" si="1"/>
        <v>41436</v>
      </c>
    </row>
    <row r="86" spans="1:20" ht="12" customHeight="1" x14ac:dyDescent="0.2">
      <c r="A86" s="40" t="s">
        <v>85</v>
      </c>
      <c r="B86" s="35">
        <v>21877.1</v>
      </c>
      <c r="C86" s="35"/>
      <c r="D86" s="35">
        <v>1146</v>
      </c>
      <c r="E86" s="35"/>
      <c r="F86" s="35">
        <v>8261.2999999999993</v>
      </c>
      <c r="G86" s="35"/>
      <c r="H86" s="35">
        <v>130.80000000000001</v>
      </c>
      <c r="I86" s="35"/>
      <c r="J86" s="35">
        <v>1784.3</v>
      </c>
      <c r="K86" s="35"/>
      <c r="L86" s="35">
        <v>814.9</v>
      </c>
      <c r="M86" s="35"/>
      <c r="N86" s="35">
        <v>0</v>
      </c>
      <c r="O86" s="35"/>
      <c r="P86" s="35">
        <v>9228.6</v>
      </c>
      <c r="Q86" s="35"/>
      <c r="R86" s="35">
        <v>0</v>
      </c>
      <c r="S86" s="38"/>
      <c r="T86" s="38">
        <f t="shared" si="1"/>
        <v>43243</v>
      </c>
    </row>
    <row r="87" spans="1:20" ht="12" customHeight="1" x14ac:dyDescent="0.2">
      <c r="A87" s="40" t="s">
        <v>73</v>
      </c>
      <c r="B87" s="35">
        <v>22830.1</v>
      </c>
      <c r="C87" s="35"/>
      <c r="D87" s="35">
        <v>1144.5999999999999</v>
      </c>
      <c r="E87" s="35"/>
      <c r="F87" s="35">
        <v>8225</v>
      </c>
      <c r="G87" s="35"/>
      <c r="H87" s="35">
        <v>161</v>
      </c>
      <c r="I87" s="35"/>
      <c r="J87" s="35">
        <v>1932.1</v>
      </c>
      <c r="K87" s="35"/>
      <c r="L87" s="35">
        <v>834.6</v>
      </c>
      <c r="M87" s="35"/>
      <c r="N87" s="35">
        <v>0</v>
      </c>
      <c r="O87" s="35"/>
      <c r="P87" s="35">
        <v>9075.1</v>
      </c>
      <c r="Q87" s="35"/>
      <c r="R87" s="35">
        <v>0</v>
      </c>
      <c r="S87" s="38"/>
      <c r="T87" s="38">
        <f t="shared" si="1"/>
        <v>44202.499999999993</v>
      </c>
    </row>
    <row r="88" spans="1:20" ht="12" customHeight="1" x14ac:dyDescent="0.2">
      <c r="A88" s="40" t="s">
        <v>61</v>
      </c>
      <c r="B88" s="35">
        <v>24380.639200000001</v>
      </c>
      <c r="C88" s="35"/>
      <c r="D88" s="35">
        <v>1132.5999999999999</v>
      </c>
      <c r="E88" s="35"/>
      <c r="F88" s="35">
        <v>8146.9</v>
      </c>
      <c r="G88" s="35"/>
      <c r="H88" s="35">
        <v>115.3</v>
      </c>
      <c r="I88" s="35"/>
      <c r="J88" s="35">
        <v>1773</v>
      </c>
      <c r="K88" s="35"/>
      <c r="L88" s="35">
        <v>849.9</v>
      </c>
      <c r="M88" s="35"/>
      <c r="N88" s="35">
        <v>0</v>
      </c>
      <c r="O88" s="35"/>
      <c r="P88" s="35">
        <v>8872.6</v>
      </c>
      <c r="Q88" s="35"/>
      <c r="R88" s="35">
        <v>0</v>
      </c>
      <c r="S88" s="38"/>
      <c r="T88" s="38">
        <f t="shared" si="1"/>
        <v>45270.939200000001</v>
      </c>
    </row>
    <row r="89" spans="1:20" ht="12" customHeight="1" x14ac:dyDescent="0.2">
      <c r="A89" s="40" t="s">
        <v>49</v>
      </c>
      <c r="B89" s="35">
        <v>31969.3033</v>
      </c>
      <c r="C89" s="35"/>
      <c r="D89" s="35">
        <v>1124.2</v>
      </c>
      <c r="E89" s="35"/>
      <c r="F89" s="35">
        <v>8088.3</v>
      </c>
      <c r="G89" s="35"/>
      <c r="H89" s="35">
        <v>108.3</v>
      </c>
      <c r="I89" s="35"/>
      <c r="J89" s="35">
        <v>2145.6</v>
      </c>
      <c r="K89" s="35"/>
      <c r="L89" s="35">
        <v>847.6</v>
      </c>
      <c r="M89" s="35"/>
      <c r="N89" s="35">
        <v>0</v>
      </c>
      <c r="O89" s="35"/>
      <c r="P89" s="35">
        <v>8595.4</v>
      </c>
      <c r="Q89" s="35"/>
      <c r="R89" s="35">
        <v>0</v>
      </c>
      <c r="S89" s="38"/>
      <c r="T89" s="38">
        <f t="shared" si="1"/>
        <v>52878.703300000001</v>
      </c>
    </row>
    <row r="90" spans="1:20" ht="12" hidden="1" customHeight="1" x14ac:dyDescent="0.2">
      <c r="A90" s="40" t="s">
        <v>314</v>
      </c>
      <c r="B90" s="35">
        <v>7414.4</v>
      </c>
      <c r="C90" s="35"/>
      <c r="D90" s="35">
        <v>1121.8</v>
      </c>
      <c r="E90" s="35"/>
      <c r="F90" s="35">
        <v>8028.1</v>
      </c>
      <c r="G90" s="35"/>
      <c r="H90" s="35">
        <v>160.4</v>
      </c>
      <c r="I90" s="35"/>
      <c r="J90" s="35">
        <v>2068.3000000000002</v>
      </c>
      <c r="K90" s="35"/>
      <c r="L90" s="35">
        <v>903.6</v>
      </c>
      <c r="M90" s="35"/>
      <c r="N90" s="35">
        <v>0</v>
      </c>
      <c r="O90" s="35"/>
      <c r="P90" s="35">
        <v>8490.2000000000007</v>
      </c>
      <c r="Q90" s="35"/>
      <c r="R90" s="35">
        <v>0</v>
      </c>
      <c r="S90" s="38"/>
      <c r="T90" s="38">
        <f t="shared" si="1"/>
        <v>28186.799999999999</v>
      </c>
    </row>
    <row r="91" spans="1:20" ht="12" hidden="1" customHeight="1" x14ac:dyDescent="0.2">
      <c r="A91" s="40" t="s">
        <v>302</v>
      </c>
      <c r="B91" s="35">
        <v>7925.4</v>
      </c>
      <c r="C91" s="35"/>
      <c r="D91" s="35">
        <v>1107.0999999999999</v>
      </c>
      <c r="E91" s="35"/>
      <c r="F91" s="35">
        <v>7946.6</v>
      </c>
      <c r="G91" s="35"/>
      <c r="H91" s="35">
        <v>110.8</v>
      </c>
      <c r="I91" s="35"/>
      <c r="J91" s="35">
        <v>2074.4</v>
      </c>
      <c r="K91" s="35"/>
      <c r="L91" s="35">
        <v>901.3</v>
      </c>
      <c r="M91" s="35"/>
      <c r="N91" s="35">
        <v>0</v>
      </c>
      <c r="O91" s="35"/>
      <c r="P91" s="35">
        <v>8301.2999999999993</v>
      </c>
      <c r="Q91" s="35"/>
      <c r="R91" s="35">
        <v>0</v>
      </c>
      <c r="S91" s="38"/>
      <c r="T91" s="38">
        <f t="shared" si="1"/>
        <v>28366.899999999998</v>
      </c>
    </row>
    <row r="92" spans="1:20" ht="12" hidden="1" customHeight="1" x14ac:dyDescent="0.2">
      <c r="A92" s="45" t="s">
        <v>290</v>
      </c>
      <c r="B92" s="35">
        <v>7917.7</v>
      </c>
      <c r="C92" s="35"/>
      <c r="D92" s="35">
        <v>1104.7</v>
      </c>
      <c r="E92" s="35"/>
      <c r="F92" s="35">
        <v>7930.8</v>
      </c>
      <c r="G92" s="35"/>
      <c r="H92" s="35">
        <v>102.2</v>
      </c>
      <c r="I92" s="35"/>
      <c r="J92" s="35">
        <v>1995.7</v>
      </c>
      <c r="K92" s="35"/>
      <c r="L92" s="35">
        <v>944.4</v>
      </c>
      <c r="M92" s="35"/>
      <c r="N92" s="35">
        <v>0</v>
      </c>
      <c r="O92" s="35"/>
      <c r="P92" s="35">
        <v>8197.5</v>
      </c>
      <c r="Q92" s="35"/>
      <c r="R92" s="35">
        <v>0</v>
      </c>
      <c r="S92" s="38"/>
      <c r="T92" s="38">
        <f t="shared" si="1"/>
        <v>28193.000000000004</v>
      </c>
    </row>
    <row r="93" spans="1:20" ht="12" hidden="1" customHeight="1" x14ac:dyDescent="0.2">
      <c r="A93" s="40" t="s">
        <v>266</v>
      </c>
      <c r="B93" s="35">
        <v>6355.5</v>
      </c>
      <c r="C93" s="35"/>
      <c r="D93" s="35">
        <v>1101.0999999999999</v>
      </c>
      <c r="E93" s="35"/>
      <c r="F93" s="35">
        <v>7811.6</v>
      </c>
      <c r="G93" s="35"/>
      <c r="H93" s="35">
        <v>190.3</v>
      </c>
      <c r="I93" s="35"/>
      <c r="J93" s="35">
        <v>2029.1</v>
      </c>
      <c r="K93" s="35"/>
      <c r="L93" s="35">
        <v>937</v>
      </c>
      <c r="M93" s="35"/>
      <c r="N93" s="35">
        <v>0</v>
      </c>
      <c r="O93" s="35"/>
      <c r="P93" s="35">
        <v>8119.3</v>
      </c>
      <c r="Q93" s="35"/>
      <c r="R93" s="35">
        <v>0</v>
      </c>
      <c r="S93" s="38"/>
      <c r="T93" s="38">
        <f t="shared" si="1"/>
        <v>26543.899999999998</v>
      </c>
    </row>
    <row r="94" spans="1:20" ht="12" hidden="1" customHeight="1" x14ac:dyDescent="0.2">
      <c r="A94" s="40" t="s">
        <v>254</v>
      </c>
      <c r="B94" s="35">
        <v>7841.1</v>
      </c>
      <c r="C94" s="35"/>
      <c r="D94" s="35">
        <v>1083.7</v>
      </c>
      <c r="E94" s="35"/>
      <c r="F94" s="35">
        <v>7689.9</v>
      </c>
      <c r="G94" s="35"/>
      <c r="H94" s="35">
        <v>150.69999999999999</v>
      </c>
      <c r="I94" s="35"/>
      <c r="J94" s="35">
        <v>2166</v>
      </c>
      <c r="K94" s="35"/>
      <c r="L94" s="35">
        <v>978.2</v>
      </c>
      <c r="M94" s="35"/>
      <c r="N94" s="35">
        <v>0</v>
      </c>
      <c r="O94" s="35"/>
      <c r="P94" s="35">
        <v>7972.4</v>
      </c>
      <c r="Q94" s="35"/>
      <c r="R94" s="35">
        <v>0</v>
      </c>
      <c r="S94" s="38"/>
      <c r="T94" s="38">
        <f t="shared" si="1"/>
        <v>27882</v>
      </c>
    </row>
    <row r="95" spans="1:20" ht="12" hidden="1" customHeight="1" x14ac:dyDescent="0.2">
      <c r="A95" s="40" t="s">
        <v>158</v>
      </c>
      <c r="B95" s="35">
        <v>12275.4</v>
      </c>
      <c r="C95" s="35"/>
      <c r="D95" s="35">
        <v>1071.4000000000001</v>
      </c>
      <c r="E95" s="35"/>
      <c r="F95" s="35">
        <v>7604.9</v>
      </c>
      <c r="G95" s="35"/>
      <c r="H95" s="35">
        <v>159.6</v>
      </c>
      <c r="I95" s="35"/>
      <c r="J95" s="35">
        <v>1847.4</v>
      </c>
      <c r="K95" s="35"/>
      <c r="L95" s="35">
        <v>679.7</v>
      </c>
      <c r="M95" s="35"/>
      <c r="N95" s="35">
        <v>0</v>
      </c>
      <c r="O95" s="35"/>
      <c r="P95" s="35">
        <v>7838.6</v>
      </c>
      <c r="Q95" s="35"/>
      <c r="R95" s="35">
        <v>0</v>
      </c>
      <c r="S95" s="38"/>
      <c r="T95" s="38">
        <f t="shared" si="1"/>
        <v>31477</v>
      </c>
    </row>
    <row r="96" spans="1:20" ht="12" hidden="1" customHeight="1" x14ac:dyDescent="0.2">
      <c r="A96" s="40" t="s">
        <v>146</v>
      </c>
      <c r="B96" s="35">
        <v>13854.6</v>
      </c>
      <c r="C96" s="35"/>
      <c r="D96" s="35">
        <v>1071.5</v>
      </c>
      <c r="E96" s="35"/>
      <c r="F96" s="35">
        <v>7544</v>
      </c>
      <c r="G96" s="35"/>
      <c r="H96" s="35">
        <v>149.5</v>
      </c>
      <c r="I96" s="35"/>
      <c r="J96" s="35">
        <v>1611.8</v>
      </c>
      <c r="K96" s="35"/>
      <c r="L96" s="35">
        <v>694.2</v>
      </c>
      <c r="M96" s="35"/>
      <c r="N96" s="35">
        <v>0</v>
      </c>
      <c r="O96" s="35"/>
      <c r="P96" s="35">
        <v>7910.3</v>
      </c>
      <c r="Q96" s="35"/>
      <c r="R96" s="35">
        <v>0</v>
      </c>
      <c r="S96" s="38"/>
      <c r="T96" s="38">
        <f t="shared" si="1"/>
        <v>32835.9</v>
      </c>
    </row>
    <row r="97" spans="1:20" ht="12" hidden="1" customHeight="1" x14ac:dyDescent="0.2">
      <c r="A97" s="40" t="s">
        <v>134</v>
      </c>
      <c r="B97" s="35">
        <v>15881</v>
      </c>
      <c r="C97" s="35"/>
      <c r="D97" s="35">
        <v>1061.7</v>
      </c>
      <c r="E97" s="35"/>
      <c r="F97" s="35">
        <v>7479.7</v>
      </c>
      <c r="G97" s="35"/>
      <c r="H97" s="35">
        <v>114.7</v>
      </c>
      <c r="I97" s="35"/>
      <c r="J97" s="35">
        <v>1377.1</v>
      </c>
      <c r="K97" s="35"/>
      <c r="L97" s="35">
        <v>734.9</v>
      </c>
      <c r="M97" s="35"/>
      <c r="N97" s="35">
        <v>0</v>
      </c>
      <c r="O97" s="35"/>
      <c r="P97" s="35">
        <v>8013.7</v>
      </c>
      <c r="Q97" s="35"/>
      <c r="R97" s="35">
        <v>0</v>
      </c>
      <c r="S97" s="38"/>
      <c r="T97" s="38">
        <f t="shared" si="1"/>
        <v>34662.800000000003</v>
      </c>
    </row>
    <row r="98" spans="1:20" ht="12" hidden="1" customHeight="1" x14ac:dyDescent="0.2">
      <c r="A98" s="40" t="s">
        <v>122</v>
      </c>
      <c r="B98" s="35">
        <v>17486.3</v>
      </c>
      <c r="C98" s="35"/>
      <c r="D98" s="35">
        <v>1069.5999999999999</v>
      </c>
      <c r="E98" s="35"/>
      <c r="F98" s="35">
        <v>7537.4</v>
      </c>
      <c r="G98" s="35"/>
      <c r="H98" s="35">
        <v>98.7</v>
      </c>
      <c r="I98" s="35"/>
      <c r="J98" s="35">
        <v>1524.7</v>
      </c>
      <c r="K98" s="35"/>
      <c r="L98" s="35">
        <v>759.6</v>
      </c>
      <c r="M98" s="35"/>
      <c r="N98" s="35">
        <v>0</v>
      </c>
      <c r="O98" s="35"/>
      <c r="P98" s="35">
        <v>8020.2</v>
      </c>
      <c r="Q98" s="35"/>
      <c r="R98" s="35">
        <v>0</v>
      </c>
      <c r="S98" s="38"/>
      <c r="T98" s="38">
        <f t="shared" si="1"/>
        <v>36496.499999999993</v>
      </c>
    </row>
    <row r="99" spans="1:20" ht="12" hidden="1" customHeight="1" x14ac:dyDescent="0.2">
      <c r="A99" s="40" t="s">
        <v>110</v>
      </c>
      <c r="B99" s="35">
        <v>17434.400000000001</v>
      </c>
      <c r="C99" s="35"/>
      <c r="D99" s="35">
        <v>1065.7</v>
      </c>
      <c r="E99" s="35"/>
      <c r="F99" s="35">
        <v>7434.8</v>
      </c>
      <c r="G99" s="35"/>
      <c r="H99" s="35">
        <v>176.6</v>
      </c>
      <c r="I99" s="35"/>
      <c r="J99" s="35">
        <v>1648.3</v>
      </c>
      <c r="K99" s="35"/>
      <c r="L99" s="35">
        <v>799.1</v>
      </c>
      <c r="M99" s="35"/>
      <c r="N99" s="35">
        <v>0</v>
      </c>
      <c r="O99" s="35"/>
      <c r="P99" s="35">
        <v>7836.1</v>
      </c>
      <c r="Q99" s="35"/>
      <c r="R99" s="35">
        <v>0</v>
      </c>
      <c r="S99" s="38"/>
      <c r="T99" s="38">
        <f t="shared" si="1"/>
        <v>36395</v>
      </c>
    </row>
    <row r="100" spans="1:20" ht="12" hidden="1" customHeight="1" x14ac:dyDescent="0.2">
      <c r="A100" s="40" t="s">
        <v>98</v>
      </c>
      <c r="B100" s="35">
        <v>18461.900000000001</v>
      </c>
      <c r="C100" s="35"/>
      <c r="D100" s="35">
        <v>1050.5999999999999</v>
      </c>
      <c r="E100" s="35"/>
      <c r="F100" s="35">
        <v>7342.3</v>
      </c>
      <c r="G100" s="35"/>
      <c r="H100" s="35">
        <v>115.6</v>
      </c>
      <c r="I100" s="35"/>
      <c r="J100" s="35">
        <v>1632.2</v>
      </c>
      <c r="K100" s="35"/>
      <c r="L100" s="35">
        <v>579.9</v>
      </c>
      <c r="M100" s="35"/>
      <c r="N100" s="35">
        <v>0</v>
      </c>
      <c r="O100" s="35"/>
      <c r="P100" s="35">
        <v>7728</v>
      </c>
      <c r="Q100" s="35"/>
      <c r="R100" s="35">
        <v>0</v>
      </c>
      <c r="S100" s="38"/>
      <c r="T100" s="38">
        <f t="shared" si="1"/>
        <v>36910.5</v>
      </c>
    </row>
    <row r="101" spans="1:20" ht="12" hidden="1" customHeight="1" x14ac:dyDescent="0.2">
      <c r="A101" s="40" t="s">
        <v>81</v>
      </c>
      <c r="B101" s="35">
        <v>21522.5</v>
      </c>
      <c r="C101" s="35"/>
      <c r="D101" s="35">
        <v>1035.4000000000001</v>
      </c>
      <c r="E101" s="35"/>
      <c r="F101" s="35">
        <v>7237.8</v>
      </c>
      <c r="G101" s="35"/>
      <c r="H101" s="35">
        <v>83.5</v>
      </c>
      <c r="I101" s="35"/>
      <c r="J101" s="35">
        <v>1865.1</v>
      </c>
      <c r="K101" s="35"/>
      <c r="L101" s="35">
        <v>367.9</v>
      </c>
      <c r="M101" s="35"/>
      <c r="N101" s="35">
        <v>0</v>
      </c>
      <c r="O101" s="35"/>
      <c r="P101" s="35">
        <v>7546.1</v>
      </c>
      <c r="Q101" s="35"/>
      <c r="R101" s="35">
        <v>0</v>
      </c>
      <c r="S101" s="38"/>
      <c r="T101" s="38">
        <f t="shared" si="1"/>
        <v>39658.300000000003</v>
      </c>
    </row>
    <row r="102" spans="1:20" ht="12" hidden="1" customHeight="1" x14ac:dyDescent="0.2">
      <c r="A102" s="40" t="s">
        <v>312</v>
      </c>
      <c r="B102" s="35">
        <v>7202.1</v>
      </c>
      <c r="C102" s="35"/>
      <c r="D102" s="35">
        <v>1036.0999999999999</v>
      </c>
      <c r="E102" s="35"/>
      <c r="F102" s="35">
        <v>7156.3</v>
      </c>
      <c r="G102" s="35"/>
      <c r="H102" s="35">
        <v>206.7</v>
      </c>
      <c r="I102" s="35"/>
      <c r="J102" s="35">
        <v>1804.9</v>
      </c>
      <c r="K102" s="35"/>
      <c r="L102" s="35">
        <v>371.3</v>
      </c>
      <c r="M102" s="35"/>
      <c r="N102" s="35">
        <v>0</v>
      </c>
      <c r="O102" s="35"/>
      <c r="P102" s="35">
        <v>7504</v>
      </c>
      <c r="Q102" s="35"/>
      <c r="R102" s="35">
        <v>0</v>
      </c>
      <c r="S102" s="38"/>
      <c r="T102" s="38">
        <f t="shared" si="1"/>
        <v>25281.4</v>
      </c>
    </row>
    <row r="103" spans="1:20" ht="12" hidden="1" customHeight="1" x14ac:dyDescent="0.2">
      <c r="A103" s="45" t="s">
        <v>288</v>
      </c>
      <c r="B103" s="35">
        <v>7686.9</v>
      </c>
      <c r="C103" s="35"/>
      <c r="D103" s="35">
        <v>1039.3</v>
      </c>
      <c r="E103" s="35"/>
      <c r="F103" s="35">
        <v>7185.2</v>
      </c>
      <c r="G103" s="35"/>
      <c r="H103" s="35">
        <v>124.3</v>
      </c>
      <c r="I103" s="35"/>
      <c r="J103" s="35">
        <v>1821.3</v>
      </c>
      <c r="K103" s="35"/>
      <c r="L103" s="35">
        <v>329</v>
      </c>
      <c r="M103" s="35"/>
      <c r="N103" s="35">
        <v>0</v>
      </c>
      <c r="O103" s="35"/>
      <c r="P103" s="35">
        <v>7544.4</v>
      </c>
      <c r="Q103" s="35"/>
      <c r="R103" s="35">
        <v>0</v>
      </c>
      <c r="S103" s="38"/>
      <c r="T103" s="38">
        <f t="shared" si="1"/>
        <v>25730.399999999994</v>
      </c>
    </row>
    <row r="104" spans="1:20" ht="12" hidden="1" customHeight="1" x14ac:dyDescent="0.2">
      <c r="A104" s="40" t="s">
        <v>276</v>
      </c>
      <c r="B104" s="35">
        <v>7114</v>
      </c>
      <c r="C104" s="35"/>
      <c r="D104" s="35">
        <v>1026.5999999999999</v>
      </c>
      <c r="E104" s="35"/>
      <c r="F104" s="35">
        <v>7099.1</v>
      </c>
      <c r="G104" s="35"/>
      <c r="H104" s="35">
        <v>109.7</v>
      </c>
      <c r="I104" s="35"/>
      <c r="J104" s="35">
        <v>2008.2</v>
      </c>
      <c r="K104" s="35"/>
      <c r="L104" s="35">
        <v>428.5</v>
      </c>
      <c r="M104" s="35"/>
      <c r="N104" s="35">
        <v>0</v>
      </c>
      <c r="O104" s="35"/>
      <c r="P104" s="35">
        <v>7371.1</v>
      </c>
      <c r="Q104" s="35"/>
      <c r="R104" s="35">
        <v>0</v>
      </c>
      <c r="S104" s="38"/>
      <c r="T104" s="38">
        <f t="shared" si="1"/>
        <v>25157.200000000004</v>
      </c>
    </row>
    <row r="105" spans="1:20" ht="12" hidden="1" customHeight="1" x14ac:dyDescent="0.2">
      <c r="A105" s="40" t="s">
        <v>264</v>
      </c>
      <c r="B105" s="35">
        <v>6300</v>
      </c>
      <c r="C105" s="35"/>
      <c r="D105" s="35">
        <v>1003.9</v>
      </c>
      <c r="E105" s="35"/>
      <c r="F105" s="35">
        <v>6816.3</v>
      </c>
      <c r="G105" s="35"/>
      <c r="H105" s="35">
        <v>238.7</v>
      </c>
      <c r="I105" s="35"/>
      <c r="J105" s="35">
        <v>2054.1999999999998</v>
      </c>
      <c r="K105" s="35"/>
      <c r="L105" s="35">
        <v>328.5</v>
      </c>
      <c r="M105" s="35"/>
      <c r="N105" s="35">
        <v>0</v>
      </c>
      <c r="O105" s="35"/>
      <c r="P105" s="35">
        <v>7134.4</v>
      </c>
      <c r="Q105" s="35"/>
      <c r="R105" s="35">
        <v>0</v>
      </c>
      <c r="S105" s="38"/>
      <c r="T105" s="38">
        <f t="shared" si="1"/>
        <v>23876</v>
      </c>
    </row>
    <row r="106" spans="1:20" ht="12" hidden="1" customHeight="1" x14ac:dyDescent="0.2">
      <c r="A106" s="40" t="s">
        <v>144</v>
      </c>
      <c r="B106" s="35">
        <v>14241.9</v>
      </c>
      <c r="C106" s="35"/>
      <c r="D106" s="35">
        <v>1011.4</v>
      </c>
      <c r="E106" s="35"/>
      <c r="F106" s="35">
        <v>6869.9</v>
      </c>
      <c r="G106" s="35"/>
      <c r="H106" s="35">
        <v>159.5</v>
      </c>
      <c r="I106" s="35"/>
      <c r="J106" s="35">
        <v>2196.6999999999998</v>
      </c>
      <c r="K106" s="35"/>
      <c r="L106" s="35">
        <v>554.20000000000005</v>
      </c>
      <c r="M106" s="35"/>
      <c r="N106" s="35">
        <v>0</v>
      </c>
      <c r="O106" s="35"/>
      <c r="P106" s="35">
        <v>6903.8</v>
      </c>
      <c r="Q106" s="35"/>
      <c r="R106" s="35">
        <v>0</v>
      </c>
      <c r="S106" s="38"/>
      <c r="T106" s="38">
        <f t="shared" si="1"/>
        <v>31937.399999999998</v>
      </c>
    </row>
    <row r="107" spans="1:20" ht="12" hidden="1" customHeight="1" x14ac:dyDescent="0.2">
      <c r="A107" s="40" t="s">
        <v>132</v>
      </c>
      <c r="B107" s="35">
        <v>16284.9</v>
      </c>
      <c r="C107" s="35"/>
      <c r="D107" s="35">
        <v>1044.0999999999999</v>
      </c>
      <c r="E107" s="35"/>
      <c r="F107" s="35">
        <v>7094.1</v>
      </c>
      <c r="G107" s="35"/>
      <c r="H107" s="35">
        <v>147.80000000000001</v>
      </c>
      <c r="I107" s="35"/>
      <c r="J107" s="35">
        <v>1932.3</v>
      </c>
      <c r="K107" s="35"/>
      <c r="L107" s="35">
        <v>64.400000000000006</v>
      </c>
      <c r="M107" s="35"/>
      <c r="N107" s="35">
        <v>0</v>
      </c>
      <c r="O107" s="35"/>
      <c r="P107" s="35">
        <v>7079.6</v>
      </c>
      <c r="Q107" s="35"/>
      <c r="R107" s="35">
        <v>0</v>
      </c>
      <c r="S107" s="38"/>
      <c r="T107" s="38">
        <f t="shared" si="1"/>
        <v>33647.199999999997</v>
      </c>
    </row>
    <row r="108" spans="1:20" ht="12" hidden="1" customHeight="1" x14ac:dyDescent="0.2">
      <c r="A108" s="40" t="s">
        <v>120</v>
      </c>
      <c r="B108" s="35">
        <v>18043.400000000001</v>
      </c>
      <c r="C108" s="35"/>
      <c r="D108" s="35">
        <v>1056.8</v>
      </c>
      <c r="E108" s="35"/>
      <c r="F108" s="35">
        <v>7085.4</v>
      </c>
      <c r="G108" s="35"/>
      <c r="H108" s="35">
        <v>377.1</v>
      </c>
      <c r="I108" s="35"/>
      <c r="J108" s="35">
        <v>1744.4</v>
      </c>
      <c r="K108" s="35"/>
      <c r="L108" s="35">
        <v>151.6</v>
      </c>
      <c r="M108" s="35"/>
      <c r="N108" s="35">
        <v>0</v>
      </c>
      <c r="O108" s="35"/>
      <c r="P108" s="35">
        <v>7094.9</v>
      </c>
      <c r="Q108" s="35"/>
      <c r="R108" s="35">
        <v>0</v>
      </c>
      <c r="S108" s="38"/>
      <c r="T108" s="38">
        <f t="shared" si="1"/>
        <v>35553.599999999999</v>
      </c>
    </row>
    <row r="109" spans="1:20" ht="12" hidden="1" customHeight="1" x14ac:dyDescent="0.2">
      <c r="A109" s="40" t="s">
        <v>96</v>
      </c>
      <c r="B109" s="35">
        <v>19226.5</v>
      </c>
      <c r="C109" s="35"/>
      <c r="D109" s="35">
        <v>1068</v>
      </c>
      <c r="E109" s="35"/>
      <c r="F109" s="35">
        <v>7164.6</v>
      </c>
      <c r="G109" s="35"/>
      <c r="H109" s="35">
        <v>354</v>
      </c>
      <c r="I109" s="35"/>
      <c r="J109" s="35">
        <v>1517.5</v>
      </c>
      <c r="K109" s="35"/>
      <c r="L109" s="35">
        <v>218.1</v>
      </c>
      <c r="M109" s="35"/>
      <c r="N109" s="35">
        <v>0</v>
      </c>
      <c r="O109" s="35"/>
      <c r="P109" s="35">
        <v>7124.8</v>
      </c>
      <c r="Q109" s="35"/>
      <c r="R109" s="35">
        <v>0</v>
      </c>
      <c r="S109" s="38"/>
      <c r="T109" s="38">
        <f t="shared" si="1"/>
        <v>36673.5</v>
      </c>
    </row>
    <row r="110" spans="1:20" ht="12" hidden="1" customHeight="1" x14ac:dyDescent="0.2">
      <c r="A110" s="40" t="s">
        <v>79</v>
      </c>
      <c r="B110" s="35">
        <v>21988.9</v>
      </c>
      <c r="C110" s="35"/>
      <c r="D110" s="35">
        <v>1049.5</v>
      </c>
      <c r="E110" s="35"/>
      <c r="F110" s="35">
        <v>7041.8</v>
      </c>
      <c r="G110" s="35"/>
      <c r="H110" s="35">
        <v>296</v>
      </c>
      <c r="I110" s="35"/>
      <c r="J110" s="35">
        <v>1665.2</v>
      </c>
      <c r="K110" s="35"/>
      <c r="L110" s="35">
        <v>194.2</v>
      </c>
      <c r="M110" s="35"/>
      <c r="N110" s="35">
        <v>0</v>
      </c>
      <c r="O110" s="35"/>
      <c r="P110" s="35">
        <v>6960.8</v>
      </c>
      <c r="Q110" s="35"/>
      <c r="R110" s="35">
        <v>0</v>
      </c>
      <c r="S110" s="38"/>
      <c r="T110" s="38">
        <f t="shared" si="1"/>
        <v>39196.400000000001</v>
      </c>
    </row>
    <row r="111" spans="1:20" ht="12" hidden="1" customHeight="1" x14ac:dyDescent="0.2">
      <c r="A111" s="40" t="s">
        <v>300</v>
      </c>
      <c r="B111" s="35">
        <v>7924.8</v>
      </c>
      <c r="C111" s="35"/>
      <c r="D111" s="35">
        <v>1075.7</v>
      </c>
      <c r="E111" s="35"/>
      <c r="F111" s="35">
        <v>7161.6</v>
      </c>
      <c r="G111" s="35"/>
      <c r="H111" s="35">
        <v>366.9</v>
      </c>
      <c r="I111" s="35"/>
      <c r="J111" s="35">
        <v>1774.2</v>
      </c>
      <c r="K111" s="35"/>
      <c r="L111" s="35">
        <v>285.3</v>
      </c>
      <c r="M111" s="35"/>
      <c r="N111" s="35">
        <v>0</v>
      </c>
      <c r="O111" s="35"/>
      <c r="P111" s="35">
        <v>7036.5</v>
      </c>
      <c r="Q111" s="35"/>
      <c r="R111" s="35">
        <v>0</v>
      </c>
      <c r="S111" s="38"/>
      <c r="T111" s="38">
        <f t="shared" si="1"/>
        <v>25625</v>
      </c>
    </row>
    <row r="112" spans="1:20" ht="12" hidden="1" customHeight="1" x14ac:dyDescent="0.2">
      <c r="A112" s="40" t="s">
        <v>156</v>
      </c>
      <c r="B112" s="35">
        <v>12971.3</v>
      </c>
      <c r="C112" s="35"/>
      <c r="D112" s="35">
        <v>1087.7</v>
      </c>
      <c r="E112" s="35"/>
      <c r="F112" s="35">
        <v>7249.1</v>
      </c>
      <c r="G112" s="35"/>
      <c r="H112" s="35">
        <v>410.2</v>
      </c>
      <c r="I112" s="35"/>
      <c r="J112" s="35">
        <v>1498.4</v>
      </c>
      <c r="K112" s="35"/>
      <c r="L112" s="35">
        <v>310.8</v>
      </c>
      <c r="M112" s="35"/>
      <c r="N112" s="35">
        <v>0</v>
      </c>
      <c r="O112" s="35"/>
      <c r="P112" s="35">
        <v>7232.6</v>
      </c>
      <c r="Q112" s="35"/>
      <c r="R112" s="35">
        <v>0</v>
      </c>
      <c r="S112" s="38"/>
      <c r="T112" s="38">
        <f t="shared" si="1"/>
        <v>30760.1</v>
      </c>
    </row>
    <row r="113" spans="1:20" ht="12" hidden="1" customHeight="1" x14ac:dyDescent="0.2">
      <c r="A113" s="40" t="s">
        <v>108</v>
      </c>
      <c r="B113" s="35">
        <v>16977.8</v>
      </c>
      <c r="C113" s="35"/>
      <c r="D113" s="35">
        <v>1100.9000000000001</v>
      </c>
      <c r="E113" s="35"/>
      <c r="F113" s="35">
        <v>7339.1</v>
      </c>
      <c r="G113" s="35"/>
      <c r="H113" s="35">
        <v>346.9</v>
      </c>
      <c r="I113" s="35"/>
      <c r="J113" s="35">
        <v>1650.8</v>
      </c>
      <c r="K113" s="35"/>
      <c r="L113" s="35">
        <v>380.2</v>
      </c>
      <c r="M113" s="35"/>
      <c r="N113" s="35">
        <v>0</v>
      </c>
      <c r="O113" s="35"/>
      <c r="P113" s="35">
        <v>7201.9</v>
      </c>
      <c r="Q113" s="35"/>
      <c r="R113" s="35">
        <v>0</v>
      </c>
      <c r="S113" s="38"/>
      <c r="T113" s="38">
        <f t="shared" si="1"/>
        <v>34997.600000000006</v>
      </c>
    </row>
    <row r="114" spans="1:20" ht="12" hidden="1" customHeight="1" x14ac:dyDescent="0.2">
      <c r="A114" s="40" t="s">
        <v>313</v>
      </c>
      <c r="B114" s="35">
        <v>7426</v>
      </c>
      <c r="C114" s="35"/>
      <c r="D114" s="35">
        <v>1118.5</v>
      </c>
      <c r="E114" s="35"/>
      <c r="F114" s="35">
        <v>7412.6</v>
      </c>
      <c r="G114" s="35"/>
      <c r="H114" s="35">
        <v>355.2</v>
      </c>
      <c r="I114" s="35"/>
      <c r="J114" s="35">
        <v>1767.7</v>
      </c>
      <c r="K114" s="35"/>
      <c r="L114" s="35">
        <v>209.5</v>
      </c>
      <c r="M114" s="35"/>
      <c r="N114" s="35">
        <v>0</v>
      </c>
      <c r="O114" s="35"/>
      <c r="P114" s="35">
        <v>7195.7</v>
      </c>
      <c r="Q114" s="35"/>
      <c r="R114" s="35">
        <v>0</v>
      </c>
      <c r="S114" s="38"/>
      <c r="T114" s="38">
        <f t="shared" si="1"/>
        <v>25485.200000000001</v>
      </c>
    </row>
    <row r="115" spans="1:20" ht="12" hidden="1" customHeight="1" x14ac:dyDescent="0.2">
      <c r="A115" s="40" t="s">
        <v>301</v>
      </c>
      <c r="B115" s="35">
        <v>7548</v>
      </c>
      <c r="C115" s="35"/>
      <c r="D115" s="35">
        <v>1120.9000000000001</v>
      </c>
      <c r="E115" s="35"/>
      <c r="F115" s="35">
        <v>7430.4</v>
      </c>
      <c r="G115" s="35"/>
      <c r="H115" s="35">
        <v>304</v>
      </c>
      <c r="I115" s="35"/>
      <c r="J115" s="35">
        <v>1706.5</v>
      </c>
      <c r="K115" s="35"/>
      <c r="L115" s="35">
        <v>209.8</v>
      </c>
      <c r="M115" s="35"/>
      <c r="N115" s="35">
        <v>0</v>
      </c>
      <c r="O115" s="35"/>
      <c r="P115" s="35">
        <v>7147.5</v>
      </c>
      <c r="Q115" s="35"/>
      <c r="R115" s="35">
        <v>0</v>
      </c>
      <c r="S115" s="38"/>
      <c r="T115" s="38">
        <f t="shared" si="1"/>
        <v>25467.1</v>
      </c>
    </row>
    <row r="116" spans="1:20" ht="12" hidden="1" customHeight="1" x14ac:dyDescent="0.2">
      <c r="A116" s="45" t="s">
        <v>289</v>
      </c>
      <c r="B116" s="35">
        <v>8013</v>
      </c>
      <c r="C116" s="35"/>
      <c r="D116" s="35">
        <v>1105.4000000000001</v>
      </c>
      <c r="E116" s="35"/>
      <c r="F116" s="35">
        <v>7329.1</v>
      </c>
      <c r="G116" s="35"/>
      <c r="H116" s="35">
        <v>327.10000000000002</v>
      </c>
      <c r="I116" s="35"/>
      <c r="J116" s="35">
        <v>1786.8</v>
      </c>
      <c r="K116" s="35"/>
      <c r="L116" s="35">
        <v>286.39999999999998</v>
      </c>
      <c r="M116" s="35"/>
      <c r="N116" s="35">
        <v>0</v>
      </c>
      <c r="O116" s="35"/>
      <c r="P116" s="35">
        <v>7034.6</v>
      </c>
      <c r="Q116" s="35"/>
      <c r="R116" s="35">
        <v>0</v>
      </c>
      <c r="S116" s="38"/>
      <c r="T116" s="38">
        <f t="shared" si="1"/>
        <v>25882.400000000001</v>
      </c>
    </row>
    <row r="117" spans="1:20" ht="12" hidden="1" customHeight="1" x14ac:dyDescent="0.2">
      <c r="A117" s="40" t="s">
        <v>265</v>
      </c>
      <c r="B117" s="35">
        <v>6304.8</v>
      </c>
      <c r="C117" s="35"/>
      <c r="D117" s="35">
        <v>1104.8</v>
      </c>
      <c r="E117" s="35"/>
      <c r="F117" s="35">
        <v>7218.6</v>
      </c>
      <c r="G117" s="35"/>
      <c r="H117" s="35">
        <v>216.9</v>
      </c>
      <c r="I117" s="35"/>
      <c r="J117" s="35">
        <v>1862.8</v>
      </c>
      <c r="K117" s="35"/>
      <c r="L117" s="35">
        <v>259.89999999999998</v>
      </c>
      <c r="M117" s="35"/>
      <c r="N117" s="35">
        <v>0</v>
      </c>
      <c r="O117" s="35"/>
      <c r="P117" s="35">
        <v>6997.7</v>
      </c>
      <c r="Q117" s="35"/>
      <c r="R117" s="35">
        <v>0</v>
      </c>
      <c r="S117" s="38"/>
      <c r="T117" s="38">
        <f t="shared" si="1"/>
        <v>23965.500000000004</v>
      </c>
    </row>
    <row r="118" spans="1:20" ht="12" hidden="1" customHeight="1" x14ac:dyDescent="0.2">
      <c r="A118" s="40" t="s">
        <v>157</v>
      </c>
      <c r="B118" s="35">
        <v>12671.8</v>
      </c>
      <c r="C118" s="35"/>
      <c r="D118" s="35">
        <v>1080.4000000000001</v>
      </c>
      <c r="E118" s="35"/>
      <c r="F118" s="35">
        <v>7069.1</v>
      </c>
      <c r="G118" s="35"/>
      <c r="H118" s="35">
        <v>131.6</v>
      </c>
      <c r="I118" s="35"/>
      <c r="J118" s="35">
        <v>2130.1</v>
      </c>
      <c r="K118" s="35"/>
      <c r="L118" s="35">
        <v>278.7</v>
      </c>
      <c r="M118" s="35"/>
      <c r="N118" s="35">
        <v>0</v>
      </c>
      <c r="O118" s="35"/>
      <c r="P118" s="35">
        <v>6646.7</v>
      </c>
      <c r="Q118" s="35"/>
      <c r="R118" s="35">
        <v>0</v>
      </c>
      <c r="S118" s="38"/>
      <c r="T118" s="38">
        <f t="shared" si="1"/>
        <v>30008.399999999998</v>
      </c>
    </row>
    <row r="119" spans="1:20" ht="12" hidden="1" customHeight="1" x14ac:dyDescent="0.2">
      <c r="A119" s="40" t="s">
        <v>145</v>
      </c>
      <c r="B119" s="35">
        <v>14165</v>
      </c>
      <c r="C119" s="35"/>
      <c r="D119" s="35">
        <v>1088.5999999999999</v>
      </c>
      <c r="E119" s="35"/>
      <c r="F119" s="35">
        <v>7124.3</v>
      </c>
      <c r="G119" s="35"/>
      <c r="H119" s="35">
        <v>132.30000000000001</v>
      </c>
      <c r="I119" s="35"/>
      <c r="J119" s="35">
        <v>1689</v>
      </c>
      <c r="K119" s="35"/>
      <c r="L119" s="35">
        <v>289.10000000000002</v>
      </c>
      <c r="M119" s="35"/>
      <c r="N119" s="35">
        <v>0</v>
      </c>
      <c r="O119" s="35"/>
      <c r="P119" s="35">
        <v>6719.5</v>
      </c>
      <c r="Q119" s="35"/>
      <c r="R119" s="35">
        <v>0</v>
      </c>
      <c r="S119" s="38"/>
      <c r="T119" s="38">
        <f t="shared" si="1"/>
        <v>31207.8</v>
      </c>
    </row>
    <row r="120" spans="1:20" ht="12" hidden="1" customHeight="1" x14ac:dyDescent="0.2">
      <c r="A120" s="40" t="s">
        <v>133</v>
      </c>
      <c r="B120" s="35">
        <v>15732.4</v>
      </c>
      <c r="C120" s="35"/>
      <c r="D120" s="35">
        <v>1097.5999999999999</v>
      </c>
      <c r="E120" s="35"/>
      <c r="F120" s="35">
        <v>7142</v>
      </c>
      <c r="G120" s="35"/>
      <c r="H120" s="35">
        <v>158.30000000000001</v>
      </c>
      <c r="I120" s="35"/>
      <c r="J120" s="35">
        <v>1654.2</v>
      </c>
      <c r="K120" s="35"/>
      <c r="L120" s="35">
        <v>259.39999999999998</v>
      </c>
      <c r="M120" s="35"/>
      <c r="N120" s="35">
        <v>0</v>
      </c>
      <c r="O120" s="35"/>
      <c r="P120" s="35">
        <v>6774</v>
      </c>
      <c r="Q120" s="35"/>
      <c r="R120" s="35">
        <v>0</v>
      </c>
      <c r="S120" s="38"/>
      <c r="T120" s="38">
        <f t="shared" si="1"/>
        <v>32817.9</v>
      </c>
    </row>
    <row r="121" spans="1:20" ht="12" hidden="1" customHeight="1" x14ac:dyDescent="0.2">
      <c r="A121" s="40" t="s">
        <v>121</v>
      </c>
      <c r="B121" s="35">
        <v>17513.8</v>
      </c>
      <c r="C121" s="35"/>
      <c r="D121" s="35">
        <v>1088.0999999999999</v>
      </c>
      <c r="E121" s="35"/>
      <c r="F121" s="35">
        <v>7083.8</v>
      </c>
      <c r="G121" s="35"/>
      <c r="H121" s="35">
        <v>143.80000000000001</v>
      </c>
      <c r="I121" s="35"/>
      <c r="J121" s="35">
        <v>1458.7</v>
      </c>
      <c r="K121" s="35"/>
      <c r="L121" s="35">
        <v>273.7</v>
      </c>
      <c r="M121" s="35"/>
      <c r="N121" s="35">
        <v>0</v>
      </c>
      <c r="O121" s="35"/>
      <c r="P121" s="35">
        <v>6811.3</v>
      </c>
      <c r="Q121" s="35"/>
      <c r="R121" s="35">
        <v>0</v>
      </c>
      <c r="S121" s="38"/>
      <c r="T121" s="38">
        <f t="shared" si="1"/>
        <v>34373.199999999997</v>
      </c>
    </row>
    <row r="122" spans="1:20" ht="12" hidden="1" customHeight="1" x14ac:dyDescent="0.2">
      <c r="A122" s="40" t="s">
        <v>109</v>
      </c>
      <c r="B122" s="35">
        <v>17000.8</v>
      </c>
      <c r="C122" s="35"/>
      <c r="D122" s="35">
        <v>1091.2</v>
      </c>
      <c r="E122" s="35"/>
      <c r="F122" s="35">
        <v>7105.6</v>
      </c>
      <c r="G122" s="35"/>
      <c r="H122" s="35">
        <v>113.3</v>
      </c>
      <c r="I122" s="35"/>
      <c r="J122" s="35">
        <v>1583.4</v>
      </c>
      <c r="K122" s="35"/>
      <c r="L122" s="35">
        <v>337.2</v>
      </c>
      <c r="M122" s="35"/>
      <c r="N122" s="35">
        <v>0</v>
      </c>
      <c r="O122" s="35"/>
      <c r="P122" s="35">
        <v>6738.4</v>
      </c>
      <c r="Q122" s="35"/>
      <c r="R122" s="35">
        <v>0</v>
      </c>
      <c r="S122" s="38"/>
      <c r="T122" s="38">
        <f t="shared" si="1"/>
        <v>33969.9</v>
      </c>
    </row>
    <row r="123" spans="1:20" ht="12" hidden="1" customHeight="1" x14ac:dyDescent="0.2">
      <c r="A123" s="40" t="s">
        <v>97</v>
      </c>
      <c r="B123" s="35">
        <v>18796</v>
      </c>
      <c r="C123" s="35"/>
      <c r="D123" s="35">
        <v>1113.5999999999999</v>
      </c>
      <c r="E123" s="35"/>
      <c r="F123" s="35">
        <v>7211.8</v>
      </c>
      <c r="G123" s="35"/>
      <c r="H123" s="35">
        <v>169.6</v>
      </c>
      <c r="I123" s="35"/>
      <c r="J123" s="35">
        <v>1808.5</v>
      </c>
      <c r="K123" s="35"/>
      <c r="L123" s="35">
        <v>391</v>
      </c>
      <c r="M123" s="35"/>
      <c r="N123" s="35">
        <v>0</v>
      </c>
      <c r="O123" s="35"/>
      <c r="P123" s="35">
        <v>6664.9</v>
      </c>
      <c r="Q123" s="35"/>
      <c r="R123" s="35">
        <v>0</v>
      </c>
      <c r="S123" s="38"/>
      <c r="T123" s="38">
        <f t="shared" si="1"/>
        <v>36155.399999999994</v>
      </c>
    </row>
    <row r="124" spans="1:20" ht="12" hidden="1" customHeight="1" x14ac:dyDescent="0.2">
      <c r="A124" s="40" t="s">
        <v>80</v>
      </c>
      <c r="B124" s="35">
        <v>21950.9</v>
      </c>
      <c r="C124" s="35"/>
      <c r="D124" s="35">
        <v>1097.3</v>
      </c>
      <c r="E124" s="35"/>
      <c r="F124" s="35">
        <v>7117</v>
      </c>
      <c r="G124" s="35"/>
      <c r="H124" s="35">
        <v>127.4</v>
      </c>
      <c r="I124" s="35"/>
      <c r="J124" s="35">
        <v>1583.1</v>
      </c>
      <c r="K124" s="35"/>
      <c r="L124" s="35">
        <v>290.2</v>
      </c>
      <c r="M124" s="35"/>
      <c r="N124" s="35">
        <v>0</v>
      </c>
      <c r="O124" s="35"/>
      <c r="P124" s="35">
        <v>6663</v>
      </c>
      <c r="Q124" s="35"/>
      <c r="R124" s="35">
        <v>0</v>
      </c>
      <c r="S124" s="38"/>
      <c r="T124" s="38">
        <f t="shared" si="1"/>
        <v>38828.9</v>
      </c>
    </row>
    <row r="125" spans="1:20" ht="12" hidden="1" customHeight="1" x14ac:dyDescent="0.2">
      <c r="A125" s="40" t="s">
        <v>319</v>
      </c>
      <c r="B125" s="35">
        <v>7118.8</v>
      </c>
      <c r="C125" s="35"/>
      <c r="D125" s="35">
        <v>1107.8</v>
      </c>
      <c r="E125" s="35"/>
      <c r="F125" s="35">
        <v>7187</v>
      </c>
      <c r="G125" s="35"/>
      <c r="H125" s="35">
        <v>117.5</v>
      </c>
      <c r="I125" s="35"/>
      <c r="J125" s="35">
        <v>1756.6</v>
      </c>
      <c r="K125" s="35"/>
      <c r="L125" s="35">
        <v>332.6</v>
      </c>
      <c r="M125" s="35"/>
      <c r="N125" s="35">
        <v>0</v>
      </c>
      <c r="O125" s="35"/>
      <c r="P125" s="35">
        <v>6719.2</v>
      </c>
      <c r="Q125" s="35"/>
      <c r="R125" s="35">
        <v>0</v>
      </c>
      <c r="S125" s="38"/>
      <c r="T125" s="38">
        <f t="shared" si="1"/>
        <v>24339.5</v>
      </c>
    </row>
    <row r="126" spans="1:20" ht="12" hidden="1" customHeight="1" x14ac:dyDescent="0.2">
      <c r="A126" s="40" t="s">
        <v>307</v>
      </c>
      <c r="B126" s="35">
        <v>7476</v>
      </c>
      <c r="C126" s="35"/>
      <c r="D126" s="35">
        <v>1095.5</v>
      </c>
      <c r="E126" s="35"/>
      <c r="F126" s="35">
        <v>7017.8</v>
      </c>
      <c r="G126" s="35"/>
      <c r="H126" s="35">
        <v>207.7</v>
      </c>
      <c r="I126" s="35"/>
      <c r="J126" s="35">
        <v>1816.7</v>
      </c>
      <c r="K126" s="35"/>
      <c r="L126" s="35">
        <v>295.7</v>
      </c>
      <c r="M126" s="35"/>
      <c r="N126" s="35">
        <v>0</v>
      </c>
      <c r="O126" s="35"/>
      <c r="P126" s="35">
        <v>6560.3</v>
      </c>
      <c r="Q126" s="35"/>
      <c r="R126" s="35">
        <v>0</v>
      </c>
      <c r="S126" s="38"/>
      <c r="T126" s="38">
        <f t="shared" si="1"/>
        <v>24469.7</v>
      </c>
    </row>
    <row r="127" spans="1:20" ht="12" hidden="1" customHeight="1" x14ac:dyDescent="0.2">
      <c r="A127" s="40" t="s">
        <v>295</v>
      </c>
      <c r="B127" s="35">
        <v>8083.1</v>
      </c>
      <c r="C127" s="35"/>
      <c r="D127" s="35">
        <v>1077.0999999999999</v>
      </c>
      <c r="E127" s="35"/>
      <c r="F127" s="35">
        <v>6902.2</v>
      </c>
      <c r="G127" s="35"/>
      <c r="H127" s="35">
        <v>160.69999999999999</v>
      </c>
      <c r="I127" s="35"/>
      <c r="J127" s="35">
        <v>1728</v>
      </c>
      <c r="K127" s="35"/>
      <c r="L127" s="35">
        <v>165.8</v>
      </c>
      <c r="M127" s="35"/>
      <c r="N127" s="35">
        <v>0</v>
      </c>
      <c r="O127" s="35"/>
      <c r="P127" s="35">
        <v>6299.5</v>
      </c>
      <c r="Q127" s="35"/>
      <c r="R127" s="35">
        <v>0</v>
      </c>
      <c r="S127" s="38"/>
      <c r="T127" s="38">
        <f t="shared" si="1"/>
        <v>24416.400000000001</v>
      </c>
    </row>
    <row r="128" spans="1:20" ht="12" hidden="1" customHeight="1" x14ac:dyDescent="0.2">
      <c r="A128" s="45" t="s">
        <v>283</v>
      </c>
      <c r="B128" s="35">
        <v>7674</v>
      </c>
      <c r="C128" s="35"/>
      <c r="D128" s="35">
        <v>1074.2</v>
      </c>
      <c r="E128" s="35"/>
      <c r="F128" s="35">
        <v>6885.2</v>
      </c>
      <c r="G128" s="35"/>
      <c r="H128" s="35">
        <v>132.5</v>
      </c>
      <c r="I128" s="35"/>
      <c r="J128" s="35">
        <v>1762.6</v>
      </c>
      <c r="K128" s="35"/>
      <c r="L128" s="35">
        <v>207.8</v>
      </c>
      <c r="M128" s="35"/>
      <c r="N128" s="35">
        <v>0</v>
      </c>
      <c r="O128" s="35"/>
      <c r="P128" s="35">
        <v>6246.3</v>
      </c>
      <c r="Q128" s="35"/>
      <c r="R128" s="35">
        <v>0</v>
      </c>
      <c r="S128" s="38"/>
      <c r="T128" s="38">
        <f t="shared" si="1"/>
        <v>23982.6</v>
      </c>
    </row>
    <row r="129" spans="1:20" ht="12" hidden="1" customHeight="1" x14ac:dyDescent="0.2">
      <c r="A129" s="40" t="s">
        <v>271</v>
      </c>
      <c r="B129" s="35">
        <v>6707.8</v>
      </c>
      <c r="C129" s="35"/>
      <c r="D129" s="35">
        <v>1076.7</v>
      </c>
      <c r="E129" s="35"/>
      <c r="F129" s="35">
        <v>6833.5</v>
      </c>
      <c r="G129" s="35"/>
      <c r="H129" s="35">
        <v>196.8</v>
      </c>
      <c r="I129" s="35"/>
      <c r="J129" s="35">
        <v>1913.2</v>
      </c>
      <c r="K129" s="35"/>
      <c r="L129" s="35">
        <v>197.9</v>
      </c>
      <c r="M129" s="35"/>
      <c r="N129" s="35">
        <v>0</v>
      </c>
      <c r="O129" s="35"/>
      <c r="P129" s="35">
        <v>6145.9</v>
      </c>
      <c r="Q129" s="35"/>
      <c r="R129" s="35">
        <v>0</v>
      </c>
      <c r="S129" s="38"/>
      <c r="T129" s="38">
        <f t="shared" si="1"/>
        <v>23071.800000000003</v>
      </c>
    </row>
    <row r="130" spans="1:20" ht="12" hidden="1" customHeight="1" x14ac:dyDescent="0.2">
      <c r="A130" s="40" t="s">
        <v>259</v>
      </c>
      <c r="B130" s="35">
        <v>7073.1</v>
      </c>
      <c r="C130" s="35"/>
      <c r="D130" s="35">
        <v>1046.8</v>
      </c>
      <c r="E130" s="35"/>
      <c r="F130" s="35">
        <v>6646.7</v>
      </c>
      <c r="G130" s="35"/>
      <c r="H130" s="35">
        <v>153.4</v>
      </c>
      <c r="I130" s="35"/>
      <c r="J130" s="35">
        <v>2051.1</v>
      </c>
      <c r="K130" s="35"/>
      <c r="L130" s="35">
        <v>156.19999999999999</v>
      </c>
      <c r="M130" s="35"/>
      <c r="N130" s="35">
        <v>0</v>
      </c>
      <c r="O130" s="35"/>
      <c r="P130" s="35">
        <v>5917.1</v>
      </c>
      <c r="Q130" s="35"/>
      <c r="R130" s="35">
        <v>0</v>
      </c>
      <c r="S130" s="38"/>
      <c r="T130" s="38">
        <f t="shared" si="1"/>
        <v>23044.400000000001</v>
      </c>
    </row>
    <row r="131" spans="1:20" ht="12" hidden="1" customHeight="1" x14ac:dyDescent="0.2">
      <c r="A131" s="40" t="s">
        <v>163</v>
      </c>
      <c r="B131" s="35">
        <v>12944.6</v>
      </c>
      <c r="C131" s="35"/>
      <c r="D131" s="35">
        <v>1063.5</v>
      </c>
      <c r="E131" s="35"/>
      <c r="F131" s="35">
        <v>6753.9</v>
      </c>
      <c r="G131" s="35"/>
      <c r="H131" s="35">
        <v>141.19999999999999</v>
      </c>
      <c r="I131" s="35"/>
      <c r="J131" s="35">
        <v>1635.8</v>
      </c>
      <c r="K131" s="35"/>
      <c r="L131" s="35">
        <v>205.5</v>
      </c>
      <c r="M131" s="35"/>
      <c r="N131" s="35">
        <v>0</v>
      </c>
      <c r="O131" s="35"/>
      <c r="P131" s="35">
        <v>6023.2</v>
      </c>
      <c r="Q131" s="35"/>
      <c r="R131" s="35">
        <v>0</v>
      </c>
      <c r="S131" s="38"/>
      <c r="T131" s="38">
        <f t="shared" ref="T131:T194" si="2">SUM(B131:S131)</f>
        <v>28767.7</v>
      </c>
    </row>
    <row r="132" spans="1:20" ht="12" hidden="1" customHeight="1" x14ac:dyDescent="0.2">
      <c r="A132" s="40" t="s">
        <v>151</v>
      </c>
      <c r="B132" s="35">
        <v>13243.5</v>
      </c>
      <c r="C132" s="35"/>
      <c r="D132" s="35">
        <v>1052.4000000000001</v>
      </c>
      <c r="E132" s="35"/>
      <c r="F132" s="35">
        <v>6648.7</v>
      </c>
      <c r="G132" s="35"/>
      <c r="H132" s="35">
        <v>145.69999999999999</v>
      </c>
      <c r="I132" s="35"/>
      <c r="J132" s="35">
        <v>1574.9</v>
      </c>
      <c r="K132" s="35"/>
      <c r="L132" s="35">
        <v>266.5</v>
      </c>
      <c r="M132" s="35"/>
      <c r="N132" s="35">
        <v>0</v>
      </c>
      <c r="O132" s="35"/>
      <c r="P132" s="35">
        <v>5945.2</v>
      </c>
      <c r="Q132" s="35"/>
      <c r="R132" s="35">
        <v>0</v>
      </c>
      <c r="S132" s="38"/>
      <c r="T132" s="38">
        <f t="shared" si="2"/>
        <v>28876.9</v>
      </c>
    </row>
    <row r="133" spans="1:20" ht="12" hidden="1" customHeight="1" x14ac:dyDescent="0.2">
      <c r="A133" s="40" t="s">
        <v>139</v>
      </c>
      <c r="B133" s="35">
        <v>14739.7</v>
      </c>
      <c r="C133" s="35"/>
      <c r="D133" s="35">
        <v>1043.5999999999999</v>
      </c>
      <c r="E133" s="35"/>
      <c r="F133" s="35">
        <v>6594.5</v>
      </c>
      <c r="G133" s="35"/>
      <c r="H133" s="35">
        <v>144</v>
      </c>
      <c r="I133" s="35"/>
      <c r="J133" s="35">
        <v>1447.2</v>
      </c>
      <c r="K133" s="35"/>
      <c r="L133" s="35">
        <v>308</v>
      </c>
      <c r="M133" s="35"/>
      <c r="N133" s="35">
        <v>0</v>
      </c>
      <c r="O133" s="35"/>
      <c r="P133" s="35">
        <v>5869.6</v>
      </c>
      <c r="Q133" s="35"/>
      <c r="R133" s="35">
        <v>0</v>
      </c>
      <c r="S133" s="38"/>
      <c r="T133" s="38">
        <f t="shared" si="2"/>
        <v>30146.600000000006</v>
      </c>
    </row>
    <row r="134" spans="1:20" ht="12" hidden="1" customHeight="1" x14ac:dyDescent="0.2">
      <c r="A134" s="40" t="s">
        <v>127</v>
      </c>
      <c r="B134" s="35">
        <v>17169.5</v>
      </c>
      <c r="C134" s="35"/>
      <c r="D134" s="35">
        <v>1032.2</v>
      </c>
      <c r="E134" s="35"/>
      <c r="F134" s="35">
        <v>6523.6</v>
      </c>
      <c r="G134" s="35"/>
      <c r="H134" s="35">
        <v>126.6</v>
      </c>
      <c r="I134" s="35"/>
      <c r="J134" s="35">
        <v>1479.9</v>
      </c>
      <c r="K134" s="35"/>
      <c r="L134" s="35">
        <v>251.6</v>
      </c>
      <c r="M134" s="35"/>
      <c r="N134" s="35">
        <v>0</v>
      </c>
      <c r="O134" s="35"/>
      <c r="P134" s="35">
        <v>5739.4</v>
      </c>
      <c r="Q134" s="35"/>
      <c r="R134" s="35">
        <v>0</v>
      </c>
      <c r="S134" s="38"/>
      <c r="T134" s="38">
        <f t="shared" si="2"/>
        <v>32322.800000000003</v>
      </c>
    </row>
    <row r="135" spans="1:20" ht="12" hidden="1" customHeight="1" x14ac:dyDescent="0.2">
      <c r="A135" s="40" t="s">
        <v>115</v>
      </c>
      <c r="B135" s="35">
        <v>17588.099999999999</v>
      </c>
      <c r="C135" s="35"/>
      <c r="D135" s="35">
        <v>1015.3</v>
      </c>
      <c r="E135" s="35"/>
      <c r="F135" s="35">
        <v>6380.6</v>
      </c>
      <c r="G135" s="35"/>
      <c r="H135" s="35">
        <v>300.8</v>
      </c>
      <c r="I135" s="35"/>
      <c r="J135" s="35">
        <v>1624.7</v>
      </c>
      <c r="K135" s="35"/>
      <c r="L135" s="35">
        <v>308.7</v>
      </c>
      <c r="M135" s="35"/>
      <c r="N135" s="35">
        <v>0</v>
      </c>
      <c r="O135" s="35"/>
      <c r="P135" s="35">
        <v>5519.7</v>
      </c>
      <c r="Q135" s="35"/>
      <c r="R135" s="35">
        <v>0</v>
      </c>
      <c r="S135" s="38"/>
      <c r="T135" s="38">
        <f t="shared" si="2"/>
        <v>32737.9</v>
      </c>
    </row>
    <row r="136" spans="1:20" ht="12" hidden="1" customHeight="1" x14ac:dyDescent="0.2">
      <c r="A136" s="40" t="s">
        <v>103</v>
      </c>
      <c r="B136" s="35">
        <v>17496.7</v>
      </c>
      <c r="C136" s="35"/>
      <c r="D136" s="35">
        <v>1017</v>
      </c>
      <c r="E136" s="35"/>
      <c r="F136" s="35">
        <v>6535.4</v>
      </c>
      <c r="G136" s="35"/>
      <c r="H136" s="35">
        <v>101.6</v>
      </c>
      <c r="I136" s="35"/>
      <c r="J136" s="35">
        <v>1468</v>
      </c>
      <c r="K136" s="35"/>
      <c r="L136" s="35">
        <v>331.9</v>
      </c>
      <c r="M136" s="35"/>
      <c r="N136" s="35">
        <v>0</v>
      </c>
      <c r="O136" s="35"/>
      <c r="P136" s="35">
        <v>5500.5</v>
      </c>
      <c r="Q136" s="35"/>
      <c r="R136" s="35">
        <v>0</v>
      </c>
      <c r="S136" s="38"/>
      <c r="T136" s="38">
        <f t="shared" si="2"/>
        <v>32451.1</v>
      </c>
    </row>
    <row r="137" spans="1:20" ht="12" hidden="1" customHeight="1" x14ac:dyDescent="0.2">
      <c r="A137" s="40" t="s">
        <v>91</v>
      </c>
      <c r="B137" s="35">
        <v>19572.2</v>
      </c>
      <c r="C137" s="35"/>
      <c r="D137" s="35">
        <v>1002.6</v>
      </c>
      <c r="E137" s="35"/>
      <c r="F137" s="35">
        <v>6444</v>
      </c>
      <c r="G137" s="35"/>
      <c r="H137" s="35">
        <v>92.7</v>
      </c>
      <c r="I137" s="35"/>
      <c r="J137" s="35">
        <v>1468.2</v>
      </c>
      <c r="K137" s="35"/>
      <c r="L137" s="35">
        <v>428.5</v>
      </c>
      <c r="M137" s="35"/>
      <c r="N137" s="35">
        <v>0</v>
      </c>
      <c r="O137" s="35"/>
      <c r="P137" s="35">
        <v>5356.9</v>
      </c>
      <c r="Q137" s="35"/>
      <c r="R137" s="35">
        <v>0</v>
      </c>
      <c r="S137" s="38"/>
      <c r="T137" s="38">
        <f t="shared" si="2"/>
        <v>34365.1</v>
      </c>
    </row>
    <row r="138" spans="1:20" ht="12" hidden="1" customHeight="1" x14ac:dyDescent="0.2">
      <c r="A138" s="40" t="s">
        <v>86</v>
      </c>
      <c r="B138" s="35">
        <v>21777.4</v>
      </c>
      <c r="C138" s="35"/>
      <c r="D138" s="35">
        <v>1027.0999999999999</v>
      </c>
      <c r="E138" s="35"/>
      <c r="F138" s="35">
        <v>6562.6</v>
      </c>
      <c r="G138" s="35"/>
      <c r="H138" s="35">
        <v>145.80000000000001</v>
      </c>
      <c r="I138" s="35"/>
      <c r="J138" s="35">
        <v>1609.7</v>
      </c>
      <c r="K138" s="35"/>
      <c r="L138" s="35">
        <v>368.3</v>
      </c>
      <c r="M138" s="35"/>
      <c r="N138" s="35">
        <v>0</v>
      </c>
      <c r="O138" s="35"/>
      <c r="P138" s="35">
        <v>5413.6</v>
      </c>
      <c r="Q138" s="35"/>
      <c r="R138" s="35">
        <v>0</v>
      </c>
      <c r="S138" s="38"/>
      <c r="T138" s="38">
        <f t="shared" si="2"/>
        <v>36904.5</v>
      </c>
    </row>
    <row r="139" spans="1:20" ht="12" hidden="1" customHeight="1" x14ac:dyDescent="0.2">
      <c r="A139" s="40" t="s">
        <v>74</v>
      </c>
      <c r="B139" s="35">
        <v>22787.8</v>
      </c>
      <c r="C139" s="35"/>
      <c r="D139" s="35">
        <v>1025</v>
      </c>
      <c r="E139" s="35"/>
      <c r="F139" s="35">
        <v>6555</v>
      </c>
      <c r="G139" s="35"/>
      <c r="H139" s="35">
        <v>106.7</v>
      </c>
      <c r="I139" s="35"/>
      <c r="J139" s="35">
        <v>1590.8</v>
      </c>
      <c r="K139" s="35"/>
      <c r="L139" s="35">
        <v>400.4</v>
      </c>
      <c r="M139" s="35"/>
      <c r="N139" s="35">
        <v>0</v>
      </c>
      <c r="O139" s="35"/>
      <c r="P139" s="35">
        <v>5376.7</v>
      </c>
      <c r="Q139" s="35"/>
      <c r="R139" s="35">
        <v>0</v>
      </c>
      <c r="S139" s="38"/>
      <c r="T139" s="38">
        <f t="shared" si="2"/>
        <v>37842.400000000001</v>
      </c>
    </row>
    <row r="140" spans="1:20" ht="12" hidden="1" customHeight="1" x14ac:dyDescent="0.2">
      <c r="A140" s="40" t="s">
        <v>320</v>
      </c>
      <c r="B140" s="35">
        <v>7225.2</v>
      </c>
      <c r="C140" s="35"/>
      <c r="D140" s="35">
        <v>1021.5</v>
      </c>
      <c r="E140" s="35"/>
      <c r="F140" s="35">
        <v>6534</v>
      </c>
      <c r="G140" s="35"/>
      <c r="H140" s="35">
        <v>93</v>
      </c>
      <c r="I140" s="35"/>
      <c r="J140" s="35">
        <v>1667</v>
      </c>
      <c r="K140" s="35"/>
      <c r="L140" s="35">
        <v>436.6</v>
      </c>
      <c r="M140" s="35"/>
      <c r="N140" s="35">
        <v>0</v>
      </c>
      <c r="O140" s="35"/>
      <c r="P140" s="35">
        <v>5328.2</v>
      </c>
      <c r="Q140" s="35"/>
      <c r="R140" s="35">
        <v>0</v>
      </c>
      <c r="S140" s="38"/>
      <c r="T140" s="38">
        <f t="shared" si="2"/>
        <v>22305.5</v>
      </c>
    </row>
    <row r="141" spans="1:20" ht="12" hidden="1" customHeight="1" x14ac:dyDescent="0.2">
      <c r="A141" s="40" t="s">
        <v>308</v>
      </c>
      <c r="B141" s="35">
        <v>7589.6</v>
      </c>
      <c r="C141" s="35"/>
      <c r="D141" s="35">
        <v>1014.7</v>
      </c>
      <c r="E141" s="35"/>
      <c r="F141" s="35">
        <v>6420.3</v>
      </c>
      <c r="G141" s="35"/>
      <c r="H141" s="35">
        <v>157.9</v>
      </c>
      <c r="I141" s="35"/>
      <c r="J141" s="35">
        <v>1625.7</v>
      </c>
      <c r="K141" s="35"/>
      <c r="L141" s="35">
        <v>495.5</v>
      </c>
      <c r="M141" s="35"/>
      <c r="N141" s="35">
        <v>0</v>
      </c>
      <c r="O141" s="35"/>
      <c r="P141" s="35">
        <v>5242.6000000000004</v>
      </c>
      <c r="Q141" s="35"/>
      <c r="R141" s="35">
        <v>0</v>
      </c>
      <c r="S141" s="38"/>
      <c r="T141" s="38">
        <f t="shared" si="2"/>
        <v>22546.300000000003</v>
      </c>
    </row>
    <row r="142" spans="1:20" ht="12" hidden="1" customHeight="1" x14ac:dyDescent="0.2">
      <c r="A142" s="40" t="s">
        <v>296</v>
      </c>
      <c r="B142" s="35">
        <v>8171.4</v>
      </c>
      <c r="C142" s="35"/>
      <c r="D142" s="35">
        <v>1015</v>
      </c>
      <c r="E142" s="35"/>
      <c r="F142" s="35">
        <v>6424.6</v>
      </c>
      <c r="G142" s="35"/>
      <c r="H142" s="35">
        <v>129.9</v>
      </c>
      <c r="I142" s="35"/>
      <c r="J142" s="35">
        <v>1779.4</v>
      </c>
      <c r="K142" s="35"/>
      <c r="L142" s="35">
        <v>519.70000000000005</v>
      </c>
      <c r="M142" s="35"/>
      <c r="N142" s="35">
        <v>0</v>
      </c>
      <c r="O142" s="35"/>
      <c r="P142" s="35">
        <v>5209</v>
      </c>
      <c r="Q142" s="35"/>
      <c r="R142" s="35">
        <v>0</v>
      </c>
      <c r="S142" s="38"/>
      <c r="T142" s="38">
        <f t="shared" si="2"/>
        <v>23249</v>
      </c>
    </row>
    <row r="143" spans="1:20" ht="12" hidden="1" customHeight="1" x14ac:dyDescent="0.2">
      <c r="A143" s="45" t="s">
        <v>284</v>
      </c>
      <c r="B143" s="35">
        <v>7713.9</v>
      </c>
      <c r="C143" s="35"/>
      <c r="D143" s="35">
        <v>997.6</v>
      </c>
      <c r="E143" s="35"/>
      <c r="F143" s="35">
        <v>6315.5</v>
      </c>
      <c r="G143" s="35"/>
      <c r="H143" s="35">
        <v>121.4</v>
      </c>
      <c r="I143" s="35"/>
      <c r="J143" s="35">
        <v>1350.6</v>
      </c>
      <c r="K143" s="35"/>
      <c r="L143" s="35">
        <v>577.29999999999995</v>
      </c>
      <c r="M143" s="35"/>
      <c r="N143" s="35">
        <v>0</v>
      </c>
      <c r="O143" s="35"/>
      <c r="P143" s="35">
        <v>5139.7</v>
      </c>
      <c r="Q143" s="35"/>
      <c r="R143" s="35">
        <v>0</v>
      </c>
      <c r="S143" s="38"/>
      <c r="T143" s="38">
        <f t="shared" si="2"/>
        <v>22216</v>
      </c>
    </row>
    <row r="144" spans="1:20" ht="12" hidden="1" customHeight="1" x14ac:dyDescent="0.2">
      <c r="A144" s="40" t="s">
        <v>272</v>
      </c>
      <c r="B144" s="35">
        <v>7080.8</v>
      </c>
      <c r="C144" s="35"/>
      <c r="D144" s="35">
        <v>990.5</v>
      </c>
      <c r="E144" s="35"/>
      <c r="F144" s="35">
        <v>6238.5</v>
      </c>
      <c r="G144" s="35"/>
      <c r="H144" s="35">
        <v>117.2</v>
      </c>
      <c r="I144" s="35"/>
      <c r="J144" s="35">
        <v>1286.7</v>
      </c>
      <c r="K144" s="35"/>
      <c r="L144" s="35">
        <v>625</v>
      </c>
      <c r="M144" s="35"/>
      <c r="N144" s="35">
        <v>0</v>
      </c>
      <c r="O144" s="35"/>
      <c r="P144" s="35">
        <v>5088.3999999999996</v>
      </c>
      <c r="Q144" s="35"/>
      <c r="R144" s="35">
        <v>0</v>
      </c>
      <c r="S144" s="38"/>
      <c r="T144" s="38">
        <f t="shared" si="2"/>
        <v>21427.1</v>
      </c>
    </row>
    <row r="145" spans="1:20" ht="12" hidden="1" customHeight="1" x14ac:dyDescent="0.2">
      <c r="A145" s="40" t="s">
        <v>260</v>
      </c>
      <c r="B145" s="35">
        <v>6948.1</v>
      </c>
      <c r="C145" s="35"/>
      <c r="D145" s="35">
        <v>984.5</v>
      </c>
      <c r="E145" s="35"/>
      <c r="F145" s="35">
        <v>6204.7</v>
      </c>
      <c r="G145" s="35"/>
      <c r="H145" s="35">
        <v>104.9</v>
      </c>
      <c r="I145" s="35"/>
      <c r="J145" s="35">
        <v>1392.5</v>
      </c>
      <c r="K145" s="35"/>
      <c r="L145" s="35">
        <v>645.70000000000005</v>
      </c>
      <c r="M145" s="35"/>
      <c r="N145" s="35">
        <v>0</v>
      </c>
      <c r="O145" s="35"/>
      <c r="P145" s="35">
        <v>5067.7</v>
      </c>
      <c r="Q145" s="35"/>
      <c r="R145" s="35">
        <v>0</v>
      </c>
      <c r="S145" s="38"/>
      <c r="T145" s="38">
        <f t="shared" si="2"/>
        <v>21348.1</v>
      </c>
    </row>
    <row r="146" spans="1:20" ht="12" hidden="1" customHeight="1" x14ac:dyDescent="0.2">
      <c r="A146" s="40" t="s">
        <v>164</v>
      </c>
      <c r="B146" s="35">
        <v>12825.8</v>
      </c>
      <c r="C146" s="35"/>
      <c r="D146" s="35">
        <v>988.6</v>
      </c>
      <c r="E146" s="35"/>
      <c r="F146" s="35">
        <v>6231.7</v>
      </c>
      <c r="G146" s="35"/>
      <c r="H146" s="35">
        <v>85.3</v>
      </c>
      <c r="I146" s="35"/>
      <c r="J146" s="35">
        <v>1518.8</v>
      </c>
      <c r="K146" s="35"/>
      <c r="L146" s="35">
        <v>619.29999999999995</v>
      </c>
      <c r="M146" s="35"/>
      <c r="N146" s="35">
        <v>0</v>
      </c>
      <c r="O146" s="35"/>
      <c r="P146" s="35">
        <v>4991.1000000000004</v>
      </c>
      <c r="Q146" s="35"/>
      <c r="R146" s="35">
        <v>0</v>
      </c>
      <c r="S146" s="38"/>
      <c r="T146" s="38">
        <f t="shared" si="2"/>
        <v>27260.6</v>
      </c>
    </row>
    <row r="147" spans="1:20" ht="12" hidden="1" customHeight="1" x14ac:dyDescent="0.2">
      <c r="A147" s="40" t="s">
        <v>152</v>
      </c>
      <c r="B147" s="35">
        <v>13060.9</v>
      </c>
      <c r="C147" s="35"/>
      <c r="D147" s="35">
        <v>976.6</v>
      </c>
      <c r="E147" s="35"/>
      <c r="F147" s="35">
        <v>6128.4</v>
      </c>
      <c r="G147" s="35"/>
      <c r="H147" s="35">
        <v>132</v>
      </c>
      <c r="I147" s="35"/>
      <c r="J147" s="35">
        <v>1499.4</v>
      </c>
      <c r="K147" s="35"/>
      <c r="L147" s="35">
        <v>671.6</v>
      </c>
      <c r="M147" s="35"/>
      <c r="N147" s="35">
        <v>0</v>
      </c>
      <c r="O147" s="35"/>
      <c r="P147" s="35">
        <v>4893</v>
      </c>
      <c r="Q147" s="35"/>
      <c r="R147" s="35">
        <v>0</v>
      </c>
      <c r="S147" s="38"/>
      <c r="T147" s="38">
        <f t="shared" si="2"/>
        <v>27361.9</v>
      </c>
    </row>
    <row r="148" spans="1:20" ht="12" hidden="1" customHeight="1" x14ac:dyDescent="0.2">
      <c r="A148" s="40" t="s">
        <v>140</v>
      </c>
      <c r="B148" s="35">
        <v>14407.7</v>
      </c>
      <c r="C148" s="35"/>
      <c r="D148" s="35">
        <v>967</v>
      </c>
      <c r="E148" s="35"/>
      <c r="F148" s="35">
        <v>6081.4</v>
      </c>
      <c r="G148" s="35"/>
      <c r="H148" s="35">
        <v>92.2</v>
      </c>
      <c r="I148" s="35"/>
      <c r="J148" s="35">
        <v>1466</v>
      </c>
      <c r="K148" s="35"/>
      <c r="L148" s="35">
        <v>701.2</v>
      </c>
      <c r="M148" s="35"/>
      <c r="N148" s="35">
        <v>0</v>
      </c>
      <c r="O148" s="35"/>
      <c r="P148" s="35">
        <v>4857.2</v>
      </c>
      <c r="Q148" s="35"/>
      <c r="R148" s="35">
        <v>0</v>
      </c>
      <c r="S148" s="38"/>
      <c r="T148" s="38">
        <f t="shared" si="2"/>
        <v>28572.7</v>
      </c>
    </row>
    <row r="149" spans="1:20" ht="12" hidden="1" customHeight="1" x14ac:dyDescent="0.2">
      <c r="A149" s="40" t="s">
        <v>128</v>
      </c>
      <c r="B149" s="35">
        <v>17239.3</v>
      </c>
      <c r="C149" s="35"/>
      <c r="D149" s="35">
        <v>960.9</v>
      </c>
      <c r="E149" s="35"/>
      <c r="F149" s="35">
        <v>6043.9</v>
      </c>
      <c r="G149" s="35"/>
      <c r="H149" s="35">
        <v>83.7</v>
      </c>
      <c r="I149" s="35"/>
      <c r="J149" s="35">
        <v>1522.2</v>
      </c>
      <c r="K149" s="35"/>
      <c r="L149" s="35">
        <v>744.5</v>
      </c>
      <c r="M149" s="35"/>
      <c r="N149" s="35">
        <v>0</v>
      </c>
      <c r="O149" s="35"/>
      <c r="P149" s="35">
        <v>4795.3</v>
      </c>
      <c r="Q149" s="35"/>
      <c r="R149" s="35">
        <v>0</v>
      </c>
      <c r="S149" s="38"/>
      <c r="T149" s="38">
        <f t="shared" si="2"/>
        <v>31389.8</v>
      </c>
    </row>
    <row r="150" spans="1:20" ht="12" hidden="1" customHeight="1" x14ac:dyDescent="0.2">
      <c r="A150" s="40" t="s">
        <v>116</v>
      </c>
      <c r="B150" s="35">
        <v>17843.099999999999</v>
      </c>
      <c r="C150" s="35"/>
      <c r="D150" s="35">
        <v>952.5</v>
      </c>
      <c r="E150" s="35"/>
      <c r="F150" s="35">
        <v>5931.2</v>
      </c>
      <c r="G150" s="35"/>
      <c r="H150" s="35">
        <v>139.69999999999999</v>
      </c>
      <c r="I150" s="35"/>
      <c r="J150" s="35">
        <v>1523.9</v>
      </c>
      <c r="K150" s="35"/>
      <c r="L150" s="35">
        <v>808.2</v>
      </c>
      <c r="M150" s="35"/>
      <c r="N150" s="35">
        <v>0</v>
      </c>
      <c r="O150" s="35"/>
      <c r="P150" s="35">
        <v>4744.8</v>
      </c>
      <c r="Q150" s="35"/>
      <c r="R150" s="35">
        <v>0</v>
      </c>
      <c r="S150" s="38"/>
      <c r="T150" s="38">
        <f t="shared" si="2"/>
        <v>31943.4</v>
      </c>
    </row>
    <row r="151" spans="1:20" ht="12" hidden="1" customHeight="1" x14ac:dyDescent="0.2">
      <c r="A151" s="40" t="s">
        <v>104</v>
      </c>
      <c r="B151" s="35">
        <v>17338.599999999999</v>
      </c>
      <c r="C151" s="35"/>
      <c r="D151" s="35">
        <v>978.8</v>
      </c>
      <c r="E151" s="35"/>
      <c r="F151" s="35">
        <v>6096.3</v>
      </c>
      <c r="G151" s="35"/>
      <c r="H151" s="35">
        <v>103.7</v>
      </c>
      <c r="I151" s="35"/>
      <c r="J151" s="35">
        <v>1470.2</v>
      </c>
      <c r="K151" s="35"/>
      <c r="L151" s="35">
        <v>860.5</v>
      </c>
      <c r="M151" s="35"/>
      <c r="N151" s="35">
        <v>0</v>
      </c>
      <c r="O151" s="35"/>
      <c r="P151" s="35">
        <v>4868.8</v>
      </c>
      <c r="Q151" s="35"/>
      <c r="R151" s="35">
        <v>0</v>
      </c>
      <c r="S151" s="38"/>
      <c r="T151" s="38">
        <f t="shared" si="2"/>
        <v>31716.899999999998</v>
      </c>
    </row>
    <row r="152" spans="1:20" ht="12" hidden="1" customHeight="1" x14ac:dyDescent="0.2">
      <c r="A152" s="40" t="s">
        <v>92</v>
      </c>
      <c r="B152" s="35">
        <v>19467.2</v>
      </c>
      <c r="C152" s="35"/>
      <c r="D152" s="35">
        <v>977.8</v>
      </c>
      <c r="E152" s="35"/>
      <c r="F152" s="35">
        <v>6091.6</v>
      </c>
      <c r="G152" s="35"/>
      <c r="H152" s="35">
        <v>89.9</v>
      </c>
      <c r="I152" s="35"/>
      <c r="J152" s="35">
        <v>1548.5</v>
      </c>
      <c r="K152" s="35"/>
      <c r="L152" s="35">
        <v>893.4</v>
      </c>
      <c r="M152" s="35"/>
      <c r="N152" s="35">
        <v>0</v>
      </c>
      <c r="O152" s="35"/>
      <c r="P152" s="35">
        <v>4850</v>
      </c>
      <c r="Q152" s="35"/>
      <c r="R152" s="35">
        <v>0</v>
      </c>
      <c r="S152" s="38"/>
      <c r="T152" s="38">
        <f t="shared" si="2"/>
        <v>33918.400000000001</v>
      </c>
    </row>
    <row r="153" spans="1:20" ht="12" hidden="1" customHeight="1" x14ac:dyDescent="0.2">
      <c r="A153" s="40" t="s">
        <v>87</v>
      </c>
      <c r="B153" s="35">
        <v>21518.9</v>
      </c>
      <c r="C153" s="35"/>
      <c r="D153" s="35">
        <v>981.2</v>
      </c>
      <c r="E153" s="35"/>
      <c r="F153" s="35">
        <v>6047.7</v>
      </c>
      <c r="G153" s="35"/>
      <c r="H153" s="35">
        <v>150.5</v>
      </c>
      <c r="I153" s="35"/>
      <c r="J153" s="35">
        <v>1543.7</v>
      </c>
      <c r="K153" s="35"/>
      <c r="L153" s="35">
        <v>767.7</v>
      </c>
      <c r="M153" s="35"/>
      <c r="N153" s="35">
        <v>0</v>
      </c>
      <c r="O153" s="35"/>
      <c r="P153" s="35">
        <v>4825.6000000000004</v>
      </c>
      <c r="Q153" s="35"/>
      <c r="R153" s="35">
        <v>0</v>
      </c>
      <c r="S153" s="38"/>
      <c r="T153" s="38">
        <f t="shared" si="2"/>
        <v>35835.300000000003</v>
      </c>
    </row>
    <row r="154" spans="1:20" ht="12" hidden="1" customHeight="1" x14ac:dyDescent="0.2">
      <c r="A154" s="40" t="s">
        <v>75</v>
      </c>
      <c r="B154" s="35">
        <v>22621.5</v>
      </c>
      <c r="C154" s="35"/>
      <c r="D154" s="35">
        <v>964.6</v>
      </c>
      <c r="E154" s="35"/>
      <c r="F154" s="35">
        <v>5947.2</v>
      </c>
      <c r="G154" s="35"/>
      <c r="H154" s="35">
        <v>121.6</v>
      </c>
      <c r="I154" s="35"/>
      <c r="J154" s="35">
        <v>1635.4</v>
      </c>
      <c r="K154" s="35"/>
      <c r="L154" s="35">
        <v>817.3</v>
      </c>
      <c r="M154" s="35"/>
      <c r="N154" s="35">
        <v>0</v>
      </c>
      <c r="O154" s="35"/>
      <c r="P154" s="35">
        <v>4742.5</v>
      </c>
      <c r="Q154" s="35"/>
      <c r="R154" s="35">
        <v>0</v>
      </c>
      <c r="S154" s="38"/>
      <c r="T154" s="38">
        <f t="shared" si="2"/>
        <v>36850.1</v>
      </c>
    </row>
    <row r="155" spans="1:20" ht="12" hidden="1" customHeight="1" x14ac:dyDescent="0.2">
      <c r="A155" s="40" t="s">
        <v>323</v>
      </c>
      <c r="B155" s="35">
        <v>7138.6</v>
      </c>
      <c r="C155" s="35"/>
      <c r="D155" s="35">
        <v>940.3</v>
      </c>
      <c r="E155" s="35"/>
      <c r="F155" s="35">
        <v>5798.3</v>
      </c>
      <c r="G155" s="35"/>
      <c r="H155" s="35">
        <v>102.8</v>
      </c>
      <c r="I155" s="35"/>
      <c r="J155" s="35">
        <v>1320</v>
      </c>
      <c r="K155" s="35"/>
      <c r="L155" s="35">
        <v>695.5</v>
      </c>
      <c r="M155" s="35"/>
      <c r="N155" s="35">
        <v>0</v>
      </c>
      <c r="O155" s="35"/>
      <c r="P155" s="35">
        <v>4589.8</v>
      </c>
      <c r="Q155" s="35"/>
      <c r="R155" s="35">
        <v>0</v>
      </c>
      <c r="S155" s="38"/>
      <c r="T155" s="38">
        <f t="shared" si="2"/>
        <v>20585.3</v>
      </c>
    </row>
    <row r="156" spans="1:20" ht="12" hidden="1" customHeight="1" x14ac:dyDescent="0.2">
      <c r="A156" s="40" t="s">
        <v>311</v>
      </c>
      <c r="B156" s="35">
        <v>7314.1</v>
      </c>
      <c r="C156" s="35"/>
      <c r="D156" s="35">
        <v>954.6</v>
      </c>
      <c r="E156" s="35"/>
      <c r="F156" s="35">
        <v>5852.2</v>
      </c>
      <c r="G156" s="35"/>
      <c r="H156" s="35">
        <v>119</v>
      </c>
      <c r="I156" s="35"/>
      <c r="J156" s="35">
        <v>1192.8</v>
      </c>
      <c r="K156" s="35"/>
      <c r="L156" s="35">
        <v>725.5</v>
      </c>
      <c r="M156" s="35"/>
      <c r="N156" s="35">
        <v>0</v>
      </c>
      <c r="O156" s="35"/>
      <c r="P156" s="35">
        <v>4631.2</v>
      </c>
      <c r="Q156" s="35"/>
      <c r="R156" s="35">
        <v>0</v>
      </c>
      <c r="S156" s="38"/>
      <c r="T156" s="38">
        <f t="shared" si="2"/>
        <v>20789.400000000001</v>
      </c>
    </row>
    <row r="157" spans="1:20" ht="12" hidden="1" customHeight="1" x14ac:dyDescent="0.2">
      <c r="A157" s="40" t="s">
        <v>299</v>
      </c>
      <c r="B157" s="35">
        <v>8173.7</v>
      </c>
      <c r="C157" s="35"/>
      <c r="D157" s="35">
        <v>970.5</v>
      </c>
      <c r="E157" s="35"/>
      <c r="F157" s="35">
        <v>5954.1</v>
      </c>
      <c r="G157" s="35"/>
      <c r="H157" s="35">
        <v>90.3</v>
      </c>
      <c r="I157" s="35"/>
      <c r="J157" s="35">
        <v>1183.3</v>
      </c>
      <c r="K157" s="35"/>
      <c r="L157" s="35">
        <v>738.1</v>
      </c>
      <c r="M157" s="35"/>
      <c r="N157" s="35">
        <v>0</v>
      </c>
      <c r="O157" s="35"/>
      <c r="P157" s="35">
        <v>4659.5</v>
      </c>
      <c r="Q157" s="35"/>
      <c r="R157" s="35">
        <v>0</v>
      </c>
      <c r="S157" s="38"/>
      <c r="T157" s="38">
        <f t="shared" si="2"/>
        <v>21769.5</v>
      </c>
    </row>
    <row r="158" spans="1:20" ht="12" hidden="1" customHeight="1" x14ac:dyDescent="0.2">
      <c r="A158" s="45" t="s">
        <v>287</v>
      </c>
      <c r="B158" s="35">
        <v>7441.8</v>
      </c>
      <c r="C158" s="35"/>
      <c r="D158" s="35">
        <v>942.5</v>
      </c>
      <c r="E158" s="35"/>
      <c r="F158" s="35">
        <v>5782.9</v>
      </c>
      <c r="G158" s="35"/>
      <c r="H158" s="35">
        <v>76.5</v>
      </c>
      <c r="I158" s="35"/>
      <c r="J158" s="35">
        <v>1233.3</v>
      </c>
      <c r="K158" s="35"/>
      <c r="L158" s="35">
        <v>785.3</v>
      </c>
      <c r="M158" s="35"/>
      <c r="N158" s="35">
        <v>0</v>
      </c>
      <c r="O158" s="35"/>
      <c r="P158" s="35">
        <v>4471.5</v>
      </c>
      <c r="Q158" s="35"/>
      <c r="R158" s="35">
        <v>0</v>
      </c>
      <c r="S158" s="38"/>
      <c r="T158" s="38">
        <f t="shared" si="2"/>
        <v>20733.799999999996</v>
      </c>
    </row>
    <row r="159" spans="1:20" ht="12" hidden="1" customHeight="1" x14ac:dyDescent="0.2">
      <c r="A159" s="40" t="s">
        <v>275</v>
      </c>
      <c r="B159" s="35">
        <v>7339.5</v>
      </c>
      <c r="C159" s="35"/>
      <c r="D159" s="35">
        <v>992.9</v>
      </c>
      <c r="E159" s="35"/>
      <c r="F159" s="35">
        <v>6056.6</v>
      </c>
      <c r="G159" s="35"/>
      <c r="H159" s="35">
        <v>128.19999999999999</v>
      </c>
      <c r="I159" s="35"/>
      <c r="J159" s="35">
        <v>1356.3</v>
      </c>
      <c r="K159" s="35"/>
      <c r="L159" s="35">
        <v>816.2</v>
      </c>
      <c r="M159" s="35"/>
      <c r="N159" s="35">
        <v>0</v>
      </c>
      <c r="O159" s="35"/>
      <c r="P159" s="35">
        <v>4661.6000000000004</v>
      </c>
      <c r="Q159" s="35"/>
      <c r="R159" s="35">
        <v>0</v>
      </c>
      <c r="S159" s="38"/>
      <c r="T159" s="38">
        <f t="shared" si="2"/>
        <v>21351.300000000003</v>
      </c>
    </row>
    <row r="160" spans="1:20" ht="12.95" hidden="1" customHeight="1" x14ac:dyDescent="0.2">
      <c r="A160" s="40" t="s">
        <v>263</v>
      </c>
      <c r="B160" s="35">
        <v>6284.9</v>
      </c>
      <c r="C160" s="35"/>
      <c r="D160" s="35">
        <v>1020.6</v>
      </c>
      <c r="E160" s="35"/>
      <c r="F160" s="35">
        <v>6230.9</v>
      </c>
      <c r="G160" s="35"/>
      <c r="H160" s="35">
        <v>92.4</v>
      </c>
      <c r="I160" s="35"/>
      <c r="J160" s="35">
        <v>1251.4000000000001</v>
      </c>
      <c r="K160" s="35"/>
      <c r="L160" s="35">
        <v>848.6</v>
      </c>
      <c r="M160" s="35"/>
      <c r="N160" s="35">
        <v>0</v>
      </c>
      <c r="O160" s="35"/>
      <c r="P160" s="35">
        <v>4834.3</v>
      </c>
      <c r="Q160" s="35"/>
      <c r="R160" s="35">
        <v>0</v>
      </c>
      <c r="S160" s="38"/>
      <c r="T160" s="38">
        <f t="shared" si="2"/>
        <v>20563.099999999999</v>
      </c>
    </row>
    <row r="161" spans="1:20" ht="12" hidden="1" customHeight="1" x14ac:dyDescent="0.2">
      <c r="A161" s="40" t="s">
        <v>167</v>
      </c>
      <c r="B161" s="35">
        <v>12388</v>
      </c>
      <c r="C161" s="35"/>
      <c r="D161" s="35">
        <v>1018.1</v>
      </c>
      <c r="E161" s="35"/>
      <c r="F161" s="35">
        <v>6216.5</v>
      </c>
      <c r="G161" s="35"/>
      <c r="H161" s="35">
        <v>87</v>
      </c>
      <c r="I161" s="35"/>
      <c r="J161" s="35">
        <v>1376.3</v>
      </c>
      <c r="K161" s="35"/>
      <c r="L161" s="35">
        <v>888.5</v>
      </c>
      <c r="M161" s="35"/>
      <c r="N161" s="35">
        <v>0</v>
      </c>
      <c r="O161" s="35"/>
      <c r="P161" s="35">
        <v>4776</v>
      </c>
      <c r="Q161" s="35"/>
      <c r="R161" s="35">
        <v>0</v>
      </c>
      <c r="S161" s="38"/>
      <c r="T161" s="38">
        <f t="shared" si="2"/>
        <v>26750.399999999998</v>
      </c>
    </row>
    <row r="162" spans="1:20" ht="12" hidden="1" customHeight="1" x14ac:dyDescent="0.2">
      <c r="A162" s="40" t="s">
        <v>155</v>
      </c>
      <c r="B162" s="35">
        <v>12940.4</v>
      </c>
      <c r="C162" s="35"/>
      <c r="D162" s="35">
        <v>1031.9000000000001</v>
      </c>
      <c r="E162" s="35"/>
      <c r="F162" s="35">
        <v>6258.8</v>
      </c>
      <c r="G162" s="35"/>
      <c r="H162" s="35">
        <v>126.5</v>
      </c>
      <c r="I162" s="35"/>
      <c r="J162" s="35">
        <v>1370.7</v>
      </c>
      <c r="K162" s="35"/>
      <c r="L162" s="35">
        <v>928.8</v>
      </c>
      <c r="M162" s="35"/>
      <c r="N162" s="35">
        <v>0</v>
      </c>
      <c r="O162" s="35"/>
      <c r="P162" s="35">
        <v>4855</v>
      </c>
      <c r="Q162" s="35"/>
      <c r="R162" s="35">
        <v>0</v>
      </c>
      <c r="S162" s="38"/>
      <c r="T162" s="38">
        <f t="shared" si="2"/>
        <v>27512.1</v>
      </c>
    </row>
    <row r="163" spans="1:20" ht="12" hidden="1" customHeight="1" x14ac:dyDescent="0.2">
      <c r="A163" s="40" t="s">
        <v>143</v>
      </c>
      <c r="B163" s="35">
        <v>14419.9</v>
      </c>
      <c r="C163" s="35"/>
      <c r="D163" s="35">
        <v>1038.5999999999999</v>
      </c>
      <c r="E163" s="35"/>
      <c r="F163" s="35">
        <v>6301.1</v>
      </c>
      <c r="G163" s="35"/>
      <c r="H163" s="35">
        <v>92</v>
      </c>
      <c r="I163" s="35"/>
      <c r="J163" s="35">
        <v>2136.9</v>
      </c>
      <c r="K163" s="35"/>
      <c r="L163" s="35"/>
      <c r="M163" s="35"/>
      <c r="N163" s="35">
        <v>0</v>
      </c>
      <c r="O163" s="35"/>
      <c r="P163" s="35">
        <v>4901.3999999999996</v>
      </c>
      <c r="Q163" s="35"/>
      <c r="R163" s="35">
        <v>0</v>
      </c>
      <c r="S163" s="38"/>
      <c r="T163" s="38">
        <f t="shared" si="2"/>
        <v>28889.9</v>
      </c>
    </row>
    <row r="164" spans="1:20" ht="12" hidden="1" customHeight="1" x14ac:dyDescent="0.2">
      <c r="A164" s="40" t="s">
        <v>131</v>
      </c>
      <c r="B164" s="35">
        <v>16339.4</v>
      </c>
      <c r="C164" s="35"/>
      <c r="D164" s="35">
        <v>1013.4</v>
      </c>
      <c r="E164" s="35"/>
      <c r="F164" s="35">
        <v>6149.3</v>
      </c>
      <c r="G164" s="35"/>
      <c r="H164" s="35">
        <v>85.3</v>
      </c>
      <c r="I164" s="35"/>
      <c r="J164" s="35">
        <v>2277.6</v>
      </c>
      <c r="K164" s="35"/>
      <c r="L164" s="35"/>
      <c r="M164" s="35"/>
      <c r="N164" s="35">
        <v>0</v>
      </c>
      <c r="O164" s="35"/>
      <c r="P164" s="35">
        <v>4782.5</v>
      </c>
      <c r="Q164" s="35"/>
      <c r="R164" s="35">
        <v>0</v>
      </c>
      <c r="S164" s="38"/>
      <c r="T164" s="38">
        <f t="shared" si="2"/>
        <v>30647.499999999996</v>
      </c>
    </row>
    <row r="165" spans="1:20" ht="12" hidden="1" customHeight="1" x14ac:dyDescent="0.2">
      <c r="A165" s="40" t="s">
        <v>119</v>
      </c>
      <c r="B165" s="35">
        <v>18148.3</v>
      </c>
      <c r="C165" s="35"/>
      <c r="D165" s="35">
        <v>1006.2</v>
      </c>
      <c r="E165" s="35"/>
      <c r="F165" s="35">
        <v>5971.1</v>
      </c>
      <c r="G165" s="35"/>
      <c r="H165" s="35">
        <v>224.6</v>
      </c>
      <c r="I165" s="35"/>
      <c r="J165" s="35">
        <v>2374.4</v>
      </c>
      <c r="K165" s="35"/>
      <c r="L165" s="35">
        <v>0</v>
      </c>
      <c r="M165" s="35"/>
      <c r="N165" s="35">
        <v>0</v>
      </c>
      <c r="O165" s="35"/>
      <c r="P165" s="35">
        <v>4710</v>
      </c>
      <c r="Q165" s="35"/>
      <c r="R165" s="35">
        <v>0</v>
      </c>
      <c r="S165" s="38"/>
      <c r="T165" s="38">
        <f t="shared" si="2"/>
        <v>32434.6</v>
      </c>
    </row>
    <row r="166" spans="1:20" ht="12" hidden="1" customHeight="1" x14ac:dyDescent="0.2">
      <c r="A166" s="40" t="s">
        <v>107</v>
      </c>
      <c r="B166" s="35">
        <v>17462</v>
      </c>
      <c r="C166" s="35"/>
      <c r="D166" s="35">
        <v>983.9</v>
      </c>
      <c r="E166" s="35"/>
      <c r="F166" s="35">
        <v>5840</v>
      </c>
      <c r="G166" s="35"/>
      <c r="H166" s="35">
        <v>193.4</v>
      </c>
      <c r="I166" s="35"/>
      <c r="J166" s="35">
        <v>2418.6</v>
      </c>
      <c r="K166" s="35"/>
      <c r="L166" s="35">
        <v>0</v>
      </c>
      <c r="M166" s="35"/>
      <c r="N166" s="35">
        <v>0</v>
      </c>
      <c r="O166" s="35"/>
      <c r="P166" s="35">
        <v>4584.2</v>
      </c>
      <c r="Q166" s="35"/>
      <c r="R166" s="35">
        <v>0</v>
      </c>
      <c r="S166" s="38"/>
      <c r="T166" s="38">
        <f t="shared" si="2"/>
        <v>31482.100000000002</v>
      </c>
    </row>
    <row r="167" spans="1:20" ht="12" hidden="1" customHeight="1" x14ac:dyDescent="0.2">
      <c r="A167" s="40" t="s">
        <v>95</v>
      </c>
      <c r="B167" s="35">
        <v>19400.2</v>
      </c>
      <c r="C167" s="35"/>
      <c r="D167" s="35">
        <v>984</v>
      </c>
      <c r="E167" s="35"/>
      <c r="F167" s="35">
        <v>5841.4</v>
      </c>
      <c r="G167" s="35"/>
      <c r="H167" s="35">
        <v>183.4</v>
      </c>
      <c r="I167" s="35"/>
      <c r="J167" s="35">
        <v>2232.8000000000002</v>
      </c>
      <c r="K167" s="35"/>
      <c r="L167" s="35">
        <v>0</v>
      </c>
      <c r="M167" s="35"/>
      <c r="N167" s="35">
        <v>0</v>
      </c>
      <c r="O167" s="35"/>
      <c r="P167" s="35">
        <v>4565.6000000000004</v>
      </c>
      <c r="Q167" s="35"/>
      <c r="R167" s="35">
        <v>0</v>
      </c>
      <c r="S167" s="38"/>
      <c r="T167" s="38">
        <f t="shared" si="2"/>
        <v>33207.4</v>
      </c>
    </row>
    <row r="168" spans="1:20" ht="12" hidden="1" customHeight="1" x14ac:dyDescent="0.2">
      <c r="A168" s="40" t="s">
        <v>78</v>
      </c>
      <c r="B168" s="35">
        <v>21968.9</v>
      </c>
      <c r="C168" s="35"/>
      <c r="D168" s="35">
        <v>955.4</v>
      </c>
      <c r="E168" s="35"/>
      <c r="F168" s="35">
        <v>5543.5</v>
      </c>
      <c r="G168" s="35"/>
      <c r="H168" s="35">
        <v>302</v>
      </c>
      <c r="I168" s="35"/>
      <c r="J168" s="35">
        <v>2232.6</v>
      </c>
      <c r="K168" s="35"/>
      <c r="L168" s="35">
        <v>0</v>
      </c>
      <c r="M168" s="35"/>
      <c r="N168" s="35">
        <v>0</v>
      </c>
      <c r="O168" s="35"/>
      <c r="P168" s="35">
        <v>4411.3999999999996</v>
      </c>
      <c r="Q168" s="35"/>
      <c r="R168" s="35">
        <v>0</v>
      </c>
      <c r="S168" s="38"/>
      <c r="T168" s="38">
        <f t="shared" si="2"/>
        <v>35413.800000000003</v>
      </c>
    </row>
    <row r="169" spans="1:20" ht="12" hidden="1" customHeight="1" x14ac:dyDescent="0.2">
      <c r="A169" s="40" t="s">
        <v>321</v>
      </c>
      <c r="B169" s="35">
        <v>7113</v>
      </c>
      <c r="C169" s="35"/>
      <c r="D169" s="35">
        <v>958.9</v>
      </c>
      <c r="E169" s="35"/>
      <c r="F169" s="35">
        <v>5569.3</v>
      </c>
      <c r="G169" s="35"/>
      <c r="H169" s="35">
        <v>278.5</v>
      </c>
      <c r="I169" s="35"/>
      <c r="J169" s="35">
        <v>2111.4</v>
      </c>
      <c r="K169" s="35"/>
      <c r="L169" s="35">
        <v>0</v>
      </c>
      <c r="M169" s="35"/>
      <c r="N169" s="35">
        <v>0</v>
      </c>
      <c r="O169" s="35"/>
      <c r="P169" s="35">
        <v>4463.2</v>
      </c>
      <c r="Q169" s="35"/>
      <c r="R169" s="35">
        <v>0</v>
      </c>
      <c r="S169" s="38"/>
      <c r="T169" s="38">
        <f t="shared" si="2"/>
        <v>20494.3</v>
      </c>
    </row>
    <row r="170" spans="1:20" ht="12" hidden="1" customHeight="1" x14ac:dyDescent="0.2">
      <c r="A170" s="40" t="s">
        <v>309</v>
      </c>
      <c r="B170" s="35">
        <v>7437</v>
      </c>
      <c r="C170" s="35"/>
      <c r="D170" s="35">
        <v>939</v>
      </c>
      <c r="E170" s="35"/>
      <c r="F170" s="35">
        <v>5454.2</v>
      </c>
      <c r="G170" s="35"/>
      <c r="H170" s="35">
        <v>260.10000000000002</v>
      </c>
      <c r="I170" s="35"/>
      <c r="J170" s="35">
        <v>2244.4</v>
      </c>
      <c r="K170" s="35"/>
      <c r="L170" s="35">
        <v>0</v>
      </c>
      <c r="M170" s="35"/>
      <c r="N170" s="35">
        <v>0</v>
      </c>
      <c r="O170" s="35"/>
      <c r="P170" s="35">
        <v>4334.8</v>
      </c>
      <c r="Q170" s="35"/>
      <c r="R170" s="35">
        <v>0</v>
      </c>
      <c r="S170" s="38"/>
      <c r="T170" s="38">
        <f t="shared" si="2"/>
        <v>20669.5</v>
      </c>
    </row>
    <row r="171" spans="1:20" ht="12" hidden="1" customHeight="1" x14ac:dyDescent="0.2">
      <c r="A171" s="40" t="s">
        <v>297</v>
      </c>
      <c r="B171" s="35">
        <v>7910.9</v>
      </c>
      <c r="C171" s="35"/>
      <c r="D171" s="35">
        <v>905.4</v>
      </c>
      <c r="E171" s="35"/>
      <c r="F171" s="35">
        <v>5130.3</v>
      </c>
      <c r="G171" s="35"/>
      <c r="H171" s="35">
        <v>396.3</v>
      </c>
      <c r="I171" s="35"/>
      <c r="J171" s="35">
        <v>1667.4</v>
      </c>
      <c r="K171" s="35"/>
      <c r="L171" s="35">
        <v>0</v>
      </c>
      <c r="M171" s="35"/>
      <c r="N171" s="35">
        <v>0</v>
      </c>
      <c r="O171" s="35"/>
      <c r="P171" s="35">
        <v>4155.8</v>
      </c>
      <c r="Q171" s="35"/>
      <c r="R171" s="35">
        <v>0</v>
      </c>
      <c r="S171" s="38"/>
      <c r="T171" s="38">
        <f t="shared" si="2"/>
        <v>20166.099999999999</v>
      </c>
    </row>
    <row r="172" spans="1:20" ht="12" hidden="1" customHeight="1" x14ac:dyDescent="0.2">
      <c r="A172" s="45" t="s">
        <v>285</v>
      </c>
      <c r="B172" s="35">
        <v>7749.6</v>
      </c>
      <c r="C172" s="35"/>
      <c r="D172" s="35">
        <v>907.6</v>
      </c>
      <c r="E172" s="35"/>
      <c r="F172" s="35">
        <v>5149.7</v>
      </c>
      <c r="G172" s="35"/>
      <c r="H172" s="35">
        <v>105.4</v>
      </c>
      <c r="I172" s="35"/>
      <c r="J172" s="35">
        <v>1773.1</v>
      </c>
      <c r="K172" s="35"/>
      <c r="L172" s="35">
        <v>0</v>
      </c>
      <c r="M172" s="35"/>
      <c r="N172" s="35">
        <v>0</v>
      </c>
      <c r="O172" s="35"/>
      <c r="P172" s="35">
        <v>4139.8</v>
      </c>
      <c r="Q172" s="35"/>
      <c r="R172" s="35">
        <v>0</v>
      </c>
      <c r="S172" s="38"/>
      <c r="T172" s="38">
        <f t="shared" si="2"/>
        <v>19825.2</v>
      </c>
    </row>
    <row r="173" spans="1:20" ht="12" hidden="1" customHeight="1" x14ac:dyDescent="0.2">
      <c r="A173" s="40" t="s">
        <v>273</v>
      </c>
      <c r="B173" s="35">
        <v>7303.3</v>
      </c>
      <c r="C173" s="35"/>
      <c r="D173" s="35">
        <v>886.3</v>
      </c>
      <c r="E173" s="35"/>
      <c r="F173" s="35">
        <v>5029.8999999999996</v>
      </c>
      <c r="G173" s="35"/>
      <c r="H173" s="35">
        <v>84.8</v>
      </c>
      <c r="I173" s="35"/>
      <c r="J173" s="35">
        <v>1933.9</v>
      </c>
      <c r="K173" s="35"/>
      <c r="L173" s="35">
        <v>0</v>
      </c>
      <c r="M173" s="35"/>
      <c r="N173" s="35">
        <v>0</v>
      </c>
      <c r="O173" s="35"/>
      <c r="P173" s="35">
        <v>4018.6</v>
      </c>
      <c r="Q173" s="35"/>
      <c r="R173" s="35">
        <v>0</v>
      </c>
      <c r="S173" s="38"/>
      <c r="T173" s="38">
        <f t="shared" si="2"/>
        <v>19256.8</v>
      </c>
    </row>
    <row r="174" spans="1:20" ht="12" hidden="1" customHeight="1" x14ac:dyDescent="0.2">
      <c r="A174" s="40" t="s">
        <v>261</v>
      </c>
      <c r="B174" s="35">
        <v>6850.9</v>
      </c>
      <c r="C174" s="35"/>
      <c r="D174" s="35">
        <v>894.7</v>
      </c>
      <c r="E174" s="35"/>
      <c r="F174" s="35">
        <v>4978.3999999999996</v>
      </c>
      <c r="G174" s="35"/>
      <c r="H174" s="35">
        <v>172.5</v>
      </c>
      <c r="I174" s="35"/>
      <c r="J174" s="35">
        <v>1770.6</v>
      </c>
      <c r="K174" s="35"/>
      <c r="L174" s="35">
        <v>0</v>
      </c>
      <c r="M174" s="35"/>
      <c r="N174" s="35">
        <v>0</v>
      </c>
      <c r="O174" s="35"/>
      <c r="P174" s="35">
        <v>4034.9</v>
      </c>
      <c r="Q174" s="35"/>
      <c r="R174" s="35">
        <v>0</v>
      </c>
      <c r="S174" s="38"/>
      <c r="T174" s="38">
        <f t="shared" si="2"/>
        <v>18702</v>
      </c>
    </row>
    <row r="175" spans="1:20" ht="12" hidden="1" customHeight="1" x14ac:dyDescent="0.2">
      <c r="A175" s="40" t="s">
        <v>165</v>
      </c>
      <c r="B175" s="35">
        <v>12908.2</v>
      </c>
      <c r="C175" s="35"/>
      <c r="D175" s="35">
        <v>928.5</v>
      </c>
      <c r="E175" s="35"/>
      <c r="F175" s="35">
        <v>5169.8</v>
      </c>
      <c r="G175" s="35"/>
      <c r="H175" s="35">
        <v>140.30000000000001</v>
      </c>
      <c r="I175" s="35"/>
      <c r="J175" s="35">
        <v>1651.3</v>
      </c>
      <c r="K175" s="35"/>
      <c r="L175" s="35">
        <v>0</v>
      </c>
      <c r="M175" s="35"/>
      <c r="N175" s="35">
        <v>0</v>
      </c>
      <c r="O175" s="35"/>
      <c r="P175" s="35">
        <v>4153.7</v>
      </c>
      <c r="Q175" s="35"/>
      <c r="R175" s="35">
        <v>0</v>
      </c>
      <c r="S175" s="38"/>
      <c r="T175" s="38">
        <f t="shared" si="2"/>
        <v>24951.8</v>
      </c>
    </row>
    <row r="176" spans="1:20" ht="12" hidden="1" customHeight="1" x14ac:dyDescent="0.2">
      <c r="A176" s="40" t="s">
        <v>153</v>
      </c>
      <c r="B176" s="35">
        <v>12843.3</v>
      </c>
      <c r="C176" s="35"/>
      <c r="D176" s="35">
        <v>921.9</v>
      </c>
      <c r="E176" s="35"/>
      <c r="F176" s="35">
        <v>5133.3</v>
      </c>
      <c r="G176" s="35"/>
      <c r="H176" s="35">
        <v>129</v>
      </c>
      <c r="I176" s="35"/>
      <c r="J176" s="35">
        <v>1725.3</v>
      </c>
      <c r="K176" s="35"/>
      <c r="L176" s="35">
        <v>0</v>
      </c>
      <c r="M176" s="35"/>
      <c r="N176" s="35">
        <v>0</v>
      </c>
      <c r="O176" s="35"/>
      <c r="P176" s="35">
        <v>4125.3999999999996</v>
      </c>
      <c r="Q176" s="35"/>
      <c r="R176" s="35">
        <v>0</v>
      </c>
      <c r="S176" s="38"/>
      <c r="T176" s="38">
        <f t="shared" si="2"/>
        <v>24878.199999999997</v>
      </c>
    </row>
    <row r="177" spans="1:20" ht="12" hidden="1" customHeight="1" x14ac:dyDescent="0.2">
      <c r="A177" s="40" t="s">
        <v>141</v>
      </c>
      <c r="B177" s="35">
        <v>14630.9</v>
      </c>
      <c r="C177" s="35"/>
      <c r="D177" s="35">
        <v>900</v>
      </c>
      <c r="E177" s="35"/>
      <c r="F177" s="35">
        <v>4893.8999999999996</v>
      </c>
      <c r="G177" s="35"/>
      <c r="H177" s="35">
        <v>199.7</v>
      </c>
      <c r="I177" s="35"/>
      <c r="J177" s="35">
        <v>1703.6</v>
      </c>
      <c r="K177" s="35"/>
      <c r="L177" s="35">
        <v>0</v>
      </c>
      <c r="M177" s="35"/>
      <c r="N177" s="35">
        <v>0</v>
      </c>
      <c r="O177" s="35"/>
      <c r="P177" s="35">
        <v>4027.7</v>
      </c>
      <c r="Q177" s="35"/>
      <c r="R177" s="35">
        <v>0</v>
      </c>
      <c r="S177" s="38"/>
      <c r="T177" s="38">
        <f t="shared" si="2"/>
        <v>26355.8</v>
      </c>
    </row>
    <row r="178" spans="1:20" ht="12" hidden="1" customHeight="1" x14ac:dyDescent="0.2">
      <c r="A178" s="40" t="s">
        <v>129</v>
      </c>
      <c r="B178" s="35">
        <v>16912.3</v>
      </c>
      <c r="C178" s="35"/>
      <c r="D178" s="35">
        <v>887.6</v>
      </c>
      <c r="E178" s="35"/>
      <c r="F178" s="35">
        <v>4828.3999999999996</v>
      </c>
      <c r="G178" s="35"/>
      <c r="H178" s="35">
        <v>104.3</v>
      </c>
      <c r="I178" s="35"/>
      <c r="J178" s="35">
        <v>1712.8</v>
      </c>
      <c r="K178" s="35"/>
      <c r="L178" s="35">
        <v>0</v>
      </c>
      <c r="M178" s="35"/>
      <c r="N178" s="35">
        <v>0</v>
      </c>
      <c r="O178" s="35"/>
      <c r="P178" s="35">
        <v>3918.5</v>
      </c>
      <c r="Q178" s="35"/>
      <c r="R178" s="35">
        <v>0</v>
      </c>
      <c r="S178" s="38"/>
      <c r="T178" s="38">
        <f t="shared" si="2"/>
        <v>28363.899999999994</v>
      </c>
    </row>
    <row r="179" spans="1:20" ht="12" hidden="1" customHeight="1" x14ac:dyDescent="0.2">
      <c r="A179" s="40" t="s">
        <v>117</v>
      </c>
      <c r="B179" s="35">
        <v>18200.3</v>
      </c>
      <c r="C179" s="35"/>
      <c r="D179" s="35">
        <v>900.1</v>
      </c>
      <c r="E179" s="35"/>
      <c r="F179" s="35">
        <v>4897.2</v>
      </c>
      <c r="G179" s="35"/>
      <c r="H179" s="35">
        <v>108.9</v>
      </c>
      <c r="I179" s="35"/>
      <c r="J179" s="35">
        <v>1549.2</v>
      </c>
      <c r="K179" s="35"/>
      <c r="L179" s="35">
        <v>0</v>
      </c>
      <c r="M179" s="35"/>
      <c r="N179" s="35">
        <v>0</v>
      </c>
      <c r="O179" s="35"/>
      <c r="P179" s="35">
        <v>3977.4</v>
      </c>
      <c r="Q179" s="35"/>
      <c r="R179" s="35">
        <v>0</v>
      </c>
      <c r="S179" s="38"/>
      <c r="T179" s="38">
        <f t="shared" si="2"/>
        <v>29633.100000000002</v>
      </c>
    </row>
    <row r="180" spans="1:20" ht="12" hidden="1" customHeight="1" x14ac:dyDescent="0.2">
      <c r="A180" s="40" t="s">
        <v>105</v>
      </c>
      <c r="B180" s="35">
        <v>17432.2</v>
      </c>
      <c r="C180" s="35"/>
      <c r="D180" s="35">
        <v>894.6</v>
      </c>
      <c r="E180" s="35"/>
      <c r="F180" s="35">
        <v>4832.8</v>
      </c>
      <c r="G180" s="35"/>
      <c r="H180" s="35">
        <v>110.6</v>
      </c>
      <c r="I180" s="35"/>
      <c r="J180" s="35">
        <v>1639.4</v>
      </c>
      <c r="K180" s="35"/>
      <c r="L180" s="35">
        <v>0</v>
      </c>
      <c r="M180" s="35"/>
      <c r="N180" s="35">
        <v>0</v>
      </c>
      <c r="O180" s="35"/>
      <c r="P180" s="35">
        <v>3928</v>
      </c>
      <c r="Q180" s="35"/>
      <c r="R180" s="35">
        <v>0</v>
      </c>
      <c r="S180" s="38"/>
      <c r="T180" s="38">
        <f t="shared" si="2"/>
        <v>28837.599999999999</v>
      </c>
    </row>
    <row r="181" spans="1:20" ht="12" hidden="1" customHeight="1" x14ac:dyDescent="0.2">
      <c r="A181" s="40" t="s">
        <v>93</v>
      </c>
      <c r="B181" s="35">
        <v>19544.099999999999</v>
      </c>
      <c r="C181" s="35"/>
      <c r="D181" s="35">
        <v>871.3</v>
      </c>
      <c r="E181" s="35"/>
      <c r="F181" s="35">
        <v>4707.8999999999996</v>
      </c>
      <c r="G181" s="35"/>
      <c r="H181" s="35">
        <v>86.4</v>
      </c>
      <c r="I181" s="35"/>
      <c r="J181" s="35">
        <v>1544.8</v>
      </c>
      <c r="K181" s="35"/>
      <c r="L181" s="35">
        <v>0</v>
      </c>
      <c r="M181" s="35"/>
      <c r="N181" s="35">
        <v>0</v>
      </c>
      <c r="O181" s="35"/>
      <c r="P181" s="35">
        <v>3771.9</v>
      </c>
      <c r="Q181" s="35"/>
      <c r="R181" s="35">
        <v>0</v>
      </c>
      <c r="S181" s="38"/>
      <c r="T181" s="38">
        <f t="shared" si="2"/>
        <v>30526.399999999998</v>
      </c>
    </row>
    <row r="182" spans="1:20" ht="12" hidden="1" customHeight="1" x14ac:dyDescent="0.2">
      <c r="A182" s="40" t="s">
        <v>76</v>
      </c>
      <c r="B182" s="35">
        <v>22306.3</v>
      </c>
      <c r="C182" s="35"/>
      <c r="D182" s="35">
        <v>866.1</v>
      </c>
      <c r="E182" s="35"/>
      <c r="F182" s="35">
        <v>4680.5</v>
      </c>
      <c r="G182" s="35"/>
      <c r="H182" s="35">
        <v>75.2</v>
      </c>
      <c r="I182" s="35"/>
      <c r="J182" s="35">
        <v>1654.7</v>
      </c>
      <c r="K182" s="35"/>
      <c r="L182" s="35">
        <v>0</v>
      </c>
      <c r="M182" s="35"/>
      <c r="N182" s="35">
        <v>0</v>
      </c>
      <c r="O182" s="35"/>
      <c r="P182" s="35">
        <v>3743.6</v>
      </c>
      <c r="Q182" s="35"/>
      <c r="R182" s="35">
        <v>0</v>
      </c>
      <c r="S182" s="38"/>
      <c r="T182" s="38">
        <f t="shared" si="2"/>
        <v>33326.400000000001</v>
      </c>
    </row>
    <row r="183" spans="1:20" ht="12" hidden="1" customHeight="1" x14ac:dyDescent="0.2">
      <c r="A183" s="40" t="s">
        <v>315</v>
      </c>
      <c r="B183" s="35">
        <v>7188.9</v>
      </c>
      <c r="C183" s="35"/>
      <c r="D183" s="35">
        <v>842.3</v>
      </c>
      <c r="E183" s="35"/>
      <c r="F183" s="35">
        <v>4516.8</v>
      </c>
      <c r="G183" s="35"/>
      <c r="H183" s="35">
        <v>128.1</v>
      </c>
      <c r="I183" s="35"/>
      <c r="J183" s="35">
        <v>1787.4</v>
      </c>
      <c r="K183" s="35"/>
      <c r="L183" s="35">
        <v>0</v>
      </c>
      <c r="M183" s="35"/>
      <c r="N183" s="35">
        <v>0</v>
      </c>
      <c r="O183" s="35"/>
      <c r="P183" s="35">
        <v>3571.6</v>
      </c>
      <c r="Q183" s="35"/>
      <c r="R183" s="35">
        <v>0</v>
      </c>
      <c r="S183" s="38"/>
      <c r="T183" s="38">
        <f t="shared" si="2"/>
        <v>18035.099999999999</v>
      </c>
    </row>
    <row r="184" spans="1:20" ht="12" hidden="1" customHeight="1" x14ac:dyDescent="0.2">
      <c r="A184" s="40" t="s">
        <v>303</v>
      </c>
      <c r="B184" s="35">
        <v>7697.9</v>
      </c>
      <c r="C184" s="35"/>
      <c r="D184" s="35">
        <v>829.1</v>
      </c>
      <c r="E184" s="35"/>
      <c r="F184" s="35">
        <v>4451.1000000000004</v>
      </c>
      <c r="G184" s="35"/>
      <c r="H184" s="35">
        <v>95.8</v>
      </c>
      <c r="I184" s="35"/>
      <c r="J184" s="35">
        <v>1352.9</v>
      </c>
      <c r="K184" s="35"/>
      <c r="L184" s="35">
        <v>0</v>
      </c>
      <c r="M184" s="35"/>
      <c r="N184" s="35">
        <v>0</v>
      </c>
      <c r="O184" s="35"/>
      <c r="P184" s="35">
        <v>3518.6</v>
      </c>
      <c r="Q184" s="35"/>
      <c r="R184" s="35">
        <v>0</v>
      </c>
      <c r="S184" s="38"/>
      <c r="T184" s="38">
        <f t="shared" si="2"/>
        <v>17945.399999999998</v>
      </c>
    </row>
    <row r="185" spans="1:20" ht="12" hidden="1" customHeight="1" x14ac:dyDescent="0.2">
      <c r="A185" s="45" t="s">
        <v>291</v>
      </c>
      <c r="B185" s="35">
        <v>7652.6</v>
      </c>
      <c r="C185" s="35"/>
      <c r="D185" s="35">
        <v>798</v>
      </c>
      <c r="E185" s="35"/>
      <c r="F185" s="35">
        <v>4285.1000000000004</v>
      </c>
      <c r="G185" s="35"/>
      <c r="H185" s="35">
        <v>83.7</v>
      </c>
      <c r="I185" s="35"/>
      <c r="J185" s="35">
        <v>1602.8</v>
      </c>
      <c r="K185" s="35"/>
      <c r="L185" s="35">
        <v>0</v>
      </c>
      <c r="M185" s="35"/>
      <c r="N185" s="35">
        <v>0</v>
      </c>
      <c r="O185" s="35"/>
      <c r="P185" s="35">
        <v>3371</v>
      </c>
      <c r="Q185" s="35"/>
      <c r="R185" s="35">
        <v>0</v>
      </c>
      <c r="S185" s="38"/>
      <c r="T185" s="38">
        <f t="shared" si="2"/>
        <v>17793.2</v>
      </c>
    </row>
    <row r="186" spans="1:20" ht="12" hidden="1" customHeight="1" x14ac:dyDescent="0.2">
      <c r="A186" s="40" t="s">
        <v>279</v>
      </c>
      <c r="B186" s="35">
        <v>7079.2</v>
      </c>
      <c r="C186" s="35"/>
      <c r="D186" s="35">
        <v>799.2</v>
      </c>
      <c r="E186" s="35"/>
      <c r="F186" s="35">
        <v>4267.3</v>
      </c>
      <c r="G186" s="35"/>
      <c r="H186" s="35">
        <v>103.8</v>
      </c>
      <c r="I186" s="35"/>
      <c r="J186" s="35">
        <v>1497.6</v>
      </c>
      <c r="K186" s="35"/>
      <c r="L186" s="35">
        <v>0</v>
      </c>
      <c r="M186" s="35"/>
      <c r="N186" s="35">
        <v>0</v>
      </c>
      <c r="O186" s="35"/>
      <c r="P186" s="35">
        <v>3365.2</v>
      </c>
      <c r="Q186" s="35"/>
      <c r="R186" s="35">
        <v>0</v>
      </c>
      <c r="S186" s="38"/>
      <c r="T186" s="38">
        <f t="shared" si="2"/>
        <v>17112.3</v>
      </c>
    </row>
    <row r="187" spans="1:20" ht="12" hidden="1" customHeight="1" x14ac:dyDescent="0.2">
      <c r="A187" s="40" t="s">
        <v>267</v>
      </c>
      <c r="B187" s="35">
        <v>6397.1</v>
      </c>
      <c r="C187" s="35"/>
      <c r="D187" s="35">
        <v>758.7</v>
      </c>
      <c r="E187" s="35"/>
      <c r="F187" s="35">
        <v>4055.1</v>
      </c>
      <c r="G187" s="35"/>
      <c r="H187" s="35">
        <v>79.3</v>
      </c>
      <c r="I187" s="35"/>
      <c r="J187" s="35">
        <v>1336.3</v>
      </c>
      <c r="K187" s="35"/>
      <c r="L187" s="35">
        <v>0</v>
      </c>
      <c r="M187" s="35"/>
      <c r="N187" s="35">
        <v>0</v>
      </c>
      <c r="O187" s="35"/>
      <c r="P187" s="35">
        <v>3154.5</v>
      </c>
      <c r="Q187" s="35"/>
      <c r="R187" s="35">
        <v>0</v>
      </c>
      <c r="S187" s="38"/>
      <c r="T187" s="38">
        <f t="shared" si="2"/>
        <v>15780.999999999998</v>
      </c>
    </row>
    <row r="188" spans="1:20" ht="12" hidden="1" customHeight="1" x14ac:dyDescent="0.2">
      <c r="A188" s="40" t="s">
        <v>255</v>
      </c>
      <c r="B188" s="35">
        <v>7655.1</v>
      </c>
      <c r="C188" s="35"/>
      <c r="D188" s="35">
        <v>732.6</v>
      </c>
      <c r="E188" s="35"/>
      <c r="F188" s="35">
        <v>3916</v>
      </c>
      <c r="G188" s="35"/>
      <c r="H188" s="35">
        <v>69.400000000000006</v>
      </c>
      <c r="I188" s="35"/>
      <c r="J188" s="35">
        <v>1365</v>
      </c>
      <c r="K188" s="35"/>
      <c r="L188" s="35">
        <v>0</v>
      </c>
      <c r="M188" s="35"/>
      <c r="N188" s="35">
        <v>0</v>
      </c>
      <c r="O188" s="35"/>
      <c r="P188" s="35">
        <v>3006.7</v>
      </c>
      <c r="Q188" s="35"/>
      <c r="R188" s="35">
        <v>0</v>
      </c>
      <c r="S188" s="38"/>
      <c r="T188" s="38">
        <f t="shared" si="2"/>
        <v>16744.8</v>
      </c>
    </row>
    <row r="189" spans="1:20" ht="12" hidden="1" customHeight="1" x14ac:dyDescent="0.2">
      <c r="A189" s="40" t="s">
        <v>159</v>
      </c>
      <c r="B189" s="35">
        <v>12389.6</v>
      </c>
      <c r="C189" s="35"/>
      <c r="D189" s="35">
        <v>727.2</v>
      </c>
      <c r="E189" s="35"/>
      <c r="F189" s="35">
        <v>3830.1</v>
      </c>
      <c r="G189" s="35"/>
      <c r="H189" s="35">
        <v>125.4</v>
      </c>
      <c r="I189" s="35"/>
      <c r="J189" s="35">
        <v>1607.6</v>
      </c>
      <c r="K189" s="35"/>
      <c r="L189" s="35">
        <v>0</v>
      </c>
      <c r="M189" s="35"/>
      <c r="N189" s="35">
        <v>0</v>
      </c>
      <c r="O189" s="35"/>
      <c r="P189" s="35">
        <v>2927</v>
      </c>
      <c r="Q189" s="35"/>
      <c r="R189" s="35">
        <v>0</v>
      </c>
      <c r="S189" s="38"/>
      <c r="T189" s="38">
        <f t="shared" si="2"/>
        <v>21606.9</v>
      </c>
    </row>
    <row r="190" spans="1:20" ht="12" hidden="1" customHeight="1" x14ac:dyDescent="0.2">
      <c r="A190" s="40" t="s">
        <v>147</v>
      </c>
      <c r="B190" s="35">
        <v>13687</v>
      </c>
      <c r="C190" s="35"/>
      <c r="D190" s="35">
        <v>765.9</v>
      </c>
      <c r="E190" s="35"/>
      <c r="F190" s="35">
        <v>4035.5</v>
      </c>
      <c r="G190" s="35"/>
      <c r="H190" s="35">
        <v>104.3</v>
      </c>
      <c r="I190" s="35"/>
      <c r="J190" s="35">
        <v>1598.1</v>
      </c>
      <c r="K190" s="35"/>
      <c r="L190" s="35">
        <v>0</v>
      </c>
      <c r="M190" s="35"/>
      <c r="N190" s="35">
        <v>0</v>
      </c>
      <c r="O190" s="35"/>
      <c r="P190" s="35">
        <v>3019.1</v>
      </c>
      <c r="Q190" s="35"/>
      <c r="R190" s="35"/>
      <c r="S190" s="38"/>
      <c r="T190" s="38">
        <f t="shared" si="2"/>
        <v>23209.899999999998</v>
      </c>
    </row>
    <row r="191" spans="1:20" ht="12" hidden="1" customHeight="1" x14ac:dyDescent="0.2">
      <c r="A191" s="40" t="s">
        <v>135</v>
      </c>
      <c r="B191" s="35">
        <v>15625.4</v>
      </c>
      <c r="C191" s="35"/>
      <c r="D191" s="35">
        <v>786.3</v>
      </c>
      <c r="E191" s="35"/>
      <c r="F191" s="35">
        <v>4143.7</v>
      </c>
      <c r="G191" s="35"/>
      <c r="H191" s="35">
        <v>86.5</v>
      </c>
      <c r="I191" s="35"/>
      <c r="J191" s="35">
        <v>1486.9</v>
      </c>
      <c r="K191" s="35"/>
      <c r="L191" s="35">
        <v>0</v>
      </c>
      <c r="M191" s="35"/>
      <c r="N191" s="35">
        <v>0</v>
      </c>
      <c r="O191" s="35"/>
      <c r="P191" s="35">
        <v>3109.1</v>
      </c>
      <c r="Q191" s="35"/>
      <c r="R191" s="35"/>
      <c r="S191" s="38"/>
      <c r="T191" s="38">
        <f t="shared" si="2"/>
        <v>25237.9</v>
      </c>
    </row>
    <row r="192" spans="1:20" ht="12" hidden="1" customHeight="1" x14ac:dyDescent="0.2">
      <c r="A192" s="40" t="s">
        <v>123</v>
      </c>
      <c r="B192" s="35">
        <v>17533.5</v>
      </c>
      <c r="C192" s="35"/>
      <c r="D192" s="35">
        <v>781.5</v>
      </c>
      <c r="E192" s="35"/>
      <c r="F192" s="35">
        <v>4065.1</v>
      </c>
      <c r="G192" s="35"/>
      <c r="H192" s="35">
        <v>130</v>
      </c>
      <c r="I192" s="35"/>
      <c r="J192" s="35">
        <v>1533</v>
      </c>
      <c r="K192" s="35"/>
      <c r="L192" s="35">
        <v>0</v>
      </c>
      <c r="M192" s="35"/>
      <c r="N192" s="35">
        <v>0</v>
      </c>
      <c r="O192" s="35"/>
      <c r="P192" s="35">
        <v>3010.5</v>
      </c>
      <c r="Q192" s="35"/>
      <c r="R192" s="35">
        <v>0</v>
      </c>
      <c r="S192" s="38"/>
      <c r="T192" s="38">
        <f t="shared" si="2"/>
        <v>27053.599999999999</v>
      </c>
    </row>
    <row r="193" spans="1:20" ht="12" hidden="1" customHeight="1" x14ac:dyDescent="0.2">
      <c r="A193" s="40" t="s">
        <v>111</v>
      </c>
      <c r="B193" s="35">
        <v>17549.8</v>
      </c>
      <c r="C193" s="35"/>
      <c r="D193" s="35">
        <v>832.5</v>
      </c>
      <c r="E193" s="35"/>
      <c r="F193" s="35">
        <v>4332.3999999999996</v>
      </c>
      <c r="G193" s="35"/>
      <c r="H193" s="35">
        <v>112.9</v>
      </c>
      <c r="I193" s="35"/>
      <c r="J193" s="35">
        <v>1175.0999999999999</v>
      </c>
      <c r="K193" s="35"/>
      <c r="L193" s="35">
        <v>0</v>
      </c>
      <c r="M193" s="35"/>
      <c r="N193" s="35">
        <v>0</v>
      </c>
      <c r="O193" s="35"/>
      <c r="P193" s="35">
        <v>3118.9</v>
      </c>
      <c r="Q193" s="35"/>
      <c r="R193" s="35"/>
      <c r="S193" s="38"/>
      <c r="T193" s="38">
        <f t="shared" si="2"/>
        <v>27121.599999999999</v>
      </c>
    </row>
    <row r="194" spans="1:20" ht="12" hidden="1" customHeight="1" x14ac:dyDescent="0.2">
      <c r="A194" s="40" t="s">
        <v>99</v>
      </c>
      <c r="B194" s="35">
        <v>18329.3</v>
      </c>
      <c r="C194" s="35"/>
      <c r="D194" s="35">
        <v>935.7</v>
      </c>
      <c r="E194" s="35"/>
      <c r="F194" s="35">
        <v>4869.8</v>
      </c>
      <c r="G194" s="35"/>
      <c r="H194" s="35">
        <v>105.5</v>
      </c>
      <c r="I194" s="35"/>
      <c r="J194" s="35">
        <v>1156.8</v>
      </c>
      <c r="K194" s="35"/>
      <c r="L194" s="35">
        <v>0</v>
      </c>
      <c r="M194" s="35"/>
      <c r="N194" s="35">
        <v>0</v>
      </c>
      <c r="O194" s="35"/>
      <c r="P194" s="35">
        <v>3649.1</v>
      </c>
      <c r="Q194" s="35"/>
      <c r="R194" s="35"/>
      <c r="S194" s="38"/>
      <c r="T194" s="38">
        <f t="shared" si="2"/>
        <v>29046.199999999997</v>
      </c>
    </row>
    <row r="195" spans="1:20" ht="12" hidden="1" customHeight="1" x14ac:dyDescent="0.2">
      <c r="A195" s="40" t="s">
        <v>82</v>
      </c>
      <c r="B195" s="35">
        <v>21812.5</v>
      </c>
      <c r="C195" s="35"/>
      <c r="D195" s="35">
        <v>1025.7</v>
      </c>
      <c r="E195" s="35"/>
      <c r="F195" s="35">
        <v>5285</v>
      </c>
      <c r="G195" s="35"/>
      <c r="H195" s="35">
        <v>172.9</v>
      </c>
      <c r="I195" s="35"/>
      <c r="J195" s="35">
        <v>1489.1</v>
      </c>
      <c r="K195" s="35"/>
      <c r="L195" s="35">
        <v>0</v>
      </c>
      <c r="M195" s="35"/>
      <c r="N195" s="35">
        <v>0</v>
      </c>
      <c r="O195" s="35"/>
      <c r="P195" s="35">
        <v>3874.8</v>
      </c>
      <c r="Q195" s="35"/>
      <c r="R195" s="35">
        <v>0</v>
      </c>
      <c r="S195" s="38"/>
      <c r="T195" s="38">
        <f t="shared" ref="T195:T258" si="3">SUM(B195:S195)</f>
        <v>33660</v>
      </c>
    </row>
    <row r="196" spans="1:20" ht="12" hidden="1" customHeight="1" x14ac:dyDescent="0.2">
      <c r="A196" s="40" t="s">
        <v>70</v>
      </c>
      <c r="B196" s="35">
        <v>23577.4</v>
      </c>
      <c r="C196" s="35"/>
      <c r="D196" s="35">
        <v>1051.3</v>
      </c>
      <c r="E196" s="35"/>
      <c r="F196" s="35">
        <v>5422</v>
      </c>
      <c r="G196" s="35"/>
      <c r="H196" s="35">
        <v>114.6</v>
      </c>
      <c r="I196" s="35"/>
      <c r="J196" s="35">
        <v>1396.5</v>
      </c>
      <c r="K196" s="35"/>
      <c r="L196" s="35">
        <v>0</v>
      </c>
      <c r="M196" s="35"/>
      <c r="N196" s="35">
        <v>0</v>
      </c>
      <c r="O196" s="35"/>
      <c r="P196" s="35">
        <v>3906.2</v>
      </c>
      <c r="Q196" s="35"/>
      <c r="R196" s="35"/>
      <c r="S196" s="38"/>
      <c r="T196" s="38">
        <f t="shared" si="3"/>
        <v>35468</v>
      </c>
    </row>
    <row r="197" spans="1:20" ht="12" hidden="1" customHeight="1" x14ac:dyDescent="0.2">
      <c r="A197" s="40" t="s">
        <v>316</v>
      </c>
      <c r="B197" s="35">
        <v>6998.9</v>
      </c>
      <c r="C197" s="35"/>
      <c r="D197" s="35">
        <v>1086</v>
      </c>
      <c r="E197" s="35"/>
      <c r="F197" s="35">
        <v>5601.4</v>
      </c>
      <c r="G197" s="35"/>
      <c r="H197" s="35">
        <v>97.4</v>
      </c>
      <c r="I197" s="35"/>
      <c r="J197" s="35">
        <v>1575.1</v>
      </c>
      <c r="K197" s="35"/>
      <c r="L197" s="35">
        <v>0</v>
      </c>
      <c r="M197" s="35"/>
      <c r="N197" s="35">
        <v>0</v>
      </c>
      <c r="O197" s="35"/>
      <c r="P197" s="35">
        <v>4012.8</v>
      </c>
      <c r="Q197" s="35"/>
      <c r="R197" s="35"/>
      <c r="S197" s="38"/>
      <c r="T197" s="38">
        <f t="shared" si="3"/>
        <v>19371.599999999999</v>
      </c>
    </row>
    <row r="198" spans="1:20" ht="12" hidden="1" customHeight="1" x14ac:dyDescent="0.2">
      <c r="A198" s="40" t="s">
        <v>304</v>
      </c>
      <c r="B198" s="35">
        <v>7582.7</v>
      </c>
      <c r="C198" s="35"/>
      <c r="D198" s="35">
        <v>1121.3</v>
      </c>
      <c r="E198" s="35"/>
      <c r="F198" s="35">
        <v>5709.8</v>
      </c>
      <c r="G198" s="35"/>
      <c r="H198" s="35">
        <v>161</v>
      </c>
      <c r="I198" s="35"/>
      <c r="J198" s="35">
        <v>1748.8</v>
      </c>
      <c r="K198" s="35"/>
      <c r="L198" s="35">
        <v>0</v>
      </c>
      <c r="M198" s="35"/>
      <c r="N198" s="35">
        <v>0</v>
      </c>
      <c r="O198" s="35"/>
      <c r="P198" s="35">
        <v>4130</v>
      </c>
      <c r="Q198" s="35"/>
      <c r="R198" s="35"/>
      <c r="S198" s="38"/>
      <c r="T198" s="38">
        <f t="shared" si="3"/>
        <v>20453.599999999999</v>
      </c>
    </row>
    <row r="199" spans="1:20" ht="12" hidden="1" customHeight="1" x14ac:dyDescent="0.2">
      <c r="A199" s="40" t="s">
        <v>292</v>
      </c>
      <c r="B199" s="35">
        <v>7839</v>
      </c>
      <c r="C199" s="35"/>
      <c r="D199" s="35">
        <v>1109.3</v>
      </c>
      <c r="E199" s="35"/>
      <c r="F199" s="35">
        <v>5663.6</v>
      </c>
      <c r="G199" s="35"/>
      <c r="H199" s="35">
        <v>111.3</v>
      </c>
      <c r="I199" s="35"/>
      <c r="J199" s="35">
        <v>1411.2</v>
      </c>
      <c r="K199" s="35"/>
      <c r="L199" s="35">
        <v>0</v>
      </c>
      <c r="M199" s="35"/>
      <c r="N199" s="35">
        <v>0</v>
      </c>
      <c r="O199" s="35"/>
      <c r="P199" s="35">
        <v>4030.1</v>
      </c>
      <c r="Q199" s="35"/>
      <c r="R199" s="35"/>
      <c r="S199" s="38"/>
      <c r="T199" s="38">
        <f t="shared" si="3"/>
        <v>20164.5</v>
      </c>
    </row>
    <row r="200" spans="1:20" ht="12" hidden="1" customHeight="1" x14ac:dyDescent="0.2">
      <c r="A200" s="40" t="s">
        <v>268</v>
      </c>
      <c r="B200" s="35">
        <v>6272.6</v>
      </c>
      <c r="C200" s="35"/>
      <c r="D200" s="35">
        <v>1084.8</v>
      </c>
      <c r="E200" s="35"/>
      <c r="F200" s="35">
        <v>5539.1</v>
      </c>
      <c r="G200" s="35"/>
      <c r="H200" s="35">
        <v>104</v>
      </c>
      <c r="I200" s="35"/>
      <c r="J200" s="35">
        <v>1288.5</v>
      </c>
      <c r="K200" s="35"/>
      <c r="L200" s="35">
        <v>0</v>
      </c>
      <c r="M200" s="35"/>
      <c r="N200" s="35">
        <v>0</v>
      </c>
      <c r="O200" s="35"/>
      <c r="P200" s="35">
        <v>3990.8</v>
      </c>
      <c r="Q200" s="35"/>
      <c r="R200" s="35"/>
      <c r="S200" s="38"/>
      <c r="T200" s="38">
        <f t="shared" si="3"/>
        <v>18279.8</v>
      </c>
    </row>
    <row r="201" spans="1:20" ht="12" hidden="1" customHeight="1" x14ac:dyDescent="0.2">
      <c r="A201" s="40" t="s">
        <v>256</v>
      </c>
      <c r="B201" s="35">
        <v>7519.5</v>
      </c>
      <c r="C201" s="35"/>
      <c r="D201" s="35">
        <v>1101.4000000000001</v>
      </c>
      <c r="E201" s="35"/>
      <c r="F201" s="35">
        <v>5497.3</v>
      </c>
      <c r="G201" s="35"/>
      <c r="H201" s="35">
        <v>192.1</v>
      </c>
      <c r="I201" s="35"/>
      <c r="J201" s="35">
        <v>1389.7</v>
      </c>
      <c r="K201" s="35"/>
      <c r="L201" s="35">
        <v>0</v>
      </c>
      <c r="M201" s="35"/>
      <c r="N201" s="35">
        <v>0</v>
      </c>
      <c r="O201" s="35"/>
      <c r="P201" s="35">
        <v>3936.9</v>
      </c>
      <c r="Q201" s="35"/>
      <c r="R201" s="35"/>
      <c r="S201" s="38"/>
      <c r="T201" s="38">
        <f t="shared" si="3"/>
        <v>19636.900000000001</v>
      </c>
    </row>
    <row r="202" spans="1:20" ht="12" hidden="1" customHeight="1" x14ac:dyDescent="0.2">
      <c r="A202" s="40" t="s">
        <v>160</v>
      </c>
      <c r="B202" s="35">
        <v>12542.6</v>
      </c>
      <c r="C202" s="35"/>
      <c r="D202" s="35">
        <v>1087.3</v>
      </c>
      <c r="E202" s="35"/>
      <c r="F202" s="35">
        <v>5428.33</v>
      </c>
      <c r="G202" s="35"/>
      <c r="H202" s="35">
        <v>155</v>
      </c>
      <c r="I202" s="35"/>
      <c r="J202" s="35">
        <v>1444.4</v>
      </c>
      <c r="K202" s="35"/>
      <c r="L202" s="35">
        <v>0</v>
      </c>
      <c r="M202" s="35"/>
      <c r="N202" s="35">
        <v>0</v>
      </c>
      <c r="O202" s="35"/>
      <c r="P202" s="35">
        <v>3803.8</v>
      </c>
      <c r="Q202" s="35"/>
      <c r="R202" s="35"/>
      <c r="S202" s="38"/>
      <c r="T202" s="38">
        <f t="shared" si="3"/>
        <v>24461.43</v>
      </c>
    </row>
    <row r="203" spans="1:20" ht="12" hidden="1" customHeight="1" x14ac:dyDescent="0.2">
      <c r="A203" s="40" t="s">
        <v>148</v>
      </c>
      <c r="B203" s="35">
        <v>13552.1</v>
      </c>
      <c r="C203" s="35"/>
      <c r="D203" s="35">
        <v>1128.2</v>
      </c>
      <c r="E203" s="35"/>
      <c r="F203" s="35">
        <v>5633</v>
      </c>
      <c r="G203" s="35"/>
      <c r="H203" s="35">
        <v>147</v>
      </c>
      <c r="I203" s="35"/>
      <c r="J203" s="35">
        <v>1388.5</v>
      </c>
      <c r="K203" s="35"/>
      <c r="L203" s="35">
        <v>0</v>
      </c>
      <c r="M203" s="35"/>
      <c r="N203" s="35">
        <v>0</v>
      </c>
      <c r="O203" s="35"/>
      <c r="P203" s="35">
        <v>3848.2</v>
      </c>
      <c r="Q203" s="35"/>
      <c r="R203" s="35"/>
      <c r="S203" s="38"/>
      <c r="T203" s="38">
        <f t="shared" si="3"/>
        <v>25697.000000000004</v>
      </c>
    </row>
    <row r="204" spans="1:20" ht="12" hidden="1" customHeight="1" x14ac:dyDescent="0.2">
      <c r="A204" s="40" t="s">
        <v>136</v>
      </c>
      <c r="B204" s="35">
        <v>15407.7</v>
      </c>
      <c r="C204" s="35"/>
      <c r="D204" s="35">
        <v>1132.8</v>
      </c>
      <c r="E204" s="35"/>
      <c r="F204" s="35">
        <v>5584.3</v>
      </c>
      <c r="G204" s="35"/>
      <c r="H204" s="35">
        <v>150</v>
      </c>
      <c r="I204" s="35"/>
      <c r="J204" s="35">
        <v>1458.7</v>
      </c>
      <c r="K204" s="35"/>
      <c r="L204" s="35">
        <v>0</v>
      </c>
      <c r="M204" s="35"/>
      <c r="N204" s="35">
        <v>0</v>
      </c>
      <c r="O204" s="35"/>
      <c r="P204" s="35">
        <v>3837.5</v>
      </c>
      <c r="Q204" s="35"/>
      <c r="R204" s="35"/>
      <c r="S204" s="38"/>
      <c r="T204" s="38">
        <f t="shared" si="3"/>
        <v>27571</v>
      </c>
    </row>
    <row r="205" spans="1:20" ht="12" hidden="1" customHeight="1" x14ac:dyDescent="0.2">
      <c r="A205" s="40" t="s">
        <v>124</v>
      </c>
      <c r="B205" s="35">
        <v>17254.099999999999</v>
      </c>
      <c r="C205" s="35"/>
      <c r="D205" s="35">
        <v>1162.2</v>
      </c>
      <c r="E205" s="35"/>
      <c r="F205" s="35">
        <v>5730.8</v>
      </c>
      <c r="G205" s="35"/>
      <c r="H205" s="35">
        <v>131</v>
      </c>
      <c r="I205" s="35"/>
      <c r="J205" s="35">
        <v>1171.3</v>
      </c>
      <c r="K205" s="35"/>
      <c r="L205" s="35">
        <v>0</v>
      </c>
      <c r="M205" s="35"/>
      <c r="N205" s="35">
        <v>0</v>
      </c>
      <c r="O205" s="35"/>
      <c r="P205" s="35">
        <v>3931.1</v>
      </c>
      <c r="Q205" s="35"/>
      <c r="R205" s="35"/>
      <c r="S205" s="38"/>
      <c r="T205" s="38">
        <f t="shared" si="3"/>
        <v>29380.499999999996</v>
      </c>
    </row>
    <row r="206" spans="1:20" ht="12" hidden="1" customHeight="1" x14ac:dyDescent="0.2">
      <c r="A206" s="40" t="s">
        <v>112</v>
      </c>
      <c r="B206" s="35">
        <v>17607.3</v>
      </c>
      <c r="C206" s="35"/>
      <c r="D206" s="35">
        <v>1131.0999999999999</v>
      </c>
      <c r="E206" s="35"/>
      <c r="F206" s="35">
        <v>5577.9</v>
      </c>
      <c r="G206" s="35"/>
      <c r="H206" s="35">
        <v>120.4</v>
      </c>
      <c r="I206" s="35"/>
      <c r="J206" s="35">
        <v>1092.5999999999999</v>
      </c>
      <c r="K206" s="35"/>
      <c r="L206" s="35">
        <v>0</v>
      </c>
      <c r="M206" s="35"/>
      <c r="N206" s="35">
        <v>0</v>
      </c>
      <c r="O206" s="35"/>
      <c r="P206" s="35">
        <v>3980.7</v>
      </c>
      <c r="Q206" s="35"/>
      <c r="R206" s="35"/>
      <c r="S206" s="38"/>
      <c r="T206" s="38">
        <f t="shared" si="3"/>
        <v>29509.999999999996</v>
      </c>
    </row>
    <row r="207" spans="1:20" ht="12" hidden="1" customHeight="1" x14ac:dyDescent="0.2">
      <c r="A207" s="40" t="s">
        <v>100</v>
      </c>
      <c r="B207" s="35">
        <v>18057.7</v>
      </c>
      <c r="C207" s="35"/>
      <c r="D207" s="35">
        <v>1100.0999999999999</v>
      </c>
      <c r="E207" s="35"/>
      <c r="F207" s="35">
        <v>5333</v>
      </c>
      <c r="G207" s="35"/>
      <c r="H207" s="35">
        <v>211.1</v>
      </c>
      <c r="I207" s="35"/>
      <c r="J207" s="35">
        <v>1404</v>
      </c>
      <c r="K207" s="35"/>
      <c r="L207" s="35">
        <v>0</v>
      </c>
      <c r="M207" s="35"/>
      <c r="N207" s="35">
        <v>0</v>
      </c>
      <c r="O207" s="35"/>
      <c r="P207" s="35">
        <v>3720.6</v>
      </c>
      <c r="Q207" s="35"/>
      <c r="R207" s="35">
        <v>0</v>
      </c>
      <c r="S207" s="38"/>
      <c r="T207" s="38">
        <f t="shared" si="3"/>
        <v>29826.499999999996</v>
      </c>
    </row>
    <row r="208" spans="1:20" ht="12" hidden="1" customHeight="1" x14ac:dyDescent="0.2">
      <c r="A208" s="40" t="s">
        <v>88</v>
      </c>
      <c r="B208" s="35">
        <v>20369.3</v>
      </c>
      <c r="C208" s="35"/>
      <c r="D208" s="35">
        <v>1099.5999999999999</v>
      </c>
      <c r="E208" s="35"/>
      <c r="F208" s="35">
        <v>5335.5</v>
      </c>
      <c r="G208" s="35"/>
      <c r="H208" s="35">
        <v>185.2</v>
      </c>
      <c r="I208" s="35"/>
      <c r="J208" s="35">
        <v>1303</v>
      </c>
      <c r="K208" s="35"/>
      <c r="L208" s="35">
        <v>0</v>
      </c>
      <c r="M208" s="35"/>
      <c r="N208" s="35">
        <v>0</v>
      </c>
      <c r="O208" s="35"/>
      <c r="P208" s="35">
        <v>3723.7</v>
      </c>
      <c r="Q208" s="35"/>
      <c r="R208" s="35"/>
      <c r="S208" s="38"/>
      <c r="T208" s="38">
        <f t="shared" si="3"/>
        <v>32016.3</v>
      </c>
    </row>
    <row r="209" spans="1:20" ht="12" hidden="1" customHeight="1" x14ac:dyDescent="0.2">
      <c r="A209" s="40" t="s">
        <v>83</v>
      </c>
      <c r="B209" s="35">
        <v>21496.1</v>
      </c>
      <c r="C209" s="35"/>
      <c r="D209" s="35">
        <v>1103.0999999999999</v>
      </c>
      <c r="E209" s="35"/>
      <c r="F209" s="35">
        <v>5352.9</v>
      </c>
      <c r="G209" s="35"/>
      <c r="H209" s="35">
        <v>180.7</v>
      </c>
      <c r="I209" s="35"/>
      <c r="J209" s="35">
        <v>1474.8</v>
      </c>
      <c r="K209" s="35"/>
      <c r="L209" s="35">
        <v>0</v>
      </c>
      <c r="M209" s="35"/>
      <c r="N209" s="35">
        <v>0</v>
      </c>
      <c r="O209" s="35"/>
      <c r="P209" s="35">
        <v>3726</v>
      </c>
      <c r="Q209" s="35"/>
      <c r="R209" s="35"/>
      <c r="S209" s="38"/>
      <c r="T209" s="38">
        <f t="shared" si="3"/>
        <v>33333.599999999999</v>
      </c>
    </row>
    <row r="210" spans="1:20" ht="12" hidden="1" customHeight="1" x14ac:dyDescent="0.2">
      <c r="A210" s="40" t="s">
        <v>71</v>
      </c>
      <c r="B210" s="35">
        <v>23213.200000000001</v>
      </c>
      <c r="C210" s="35"/>
      <c r="D210" s="35">
        <v>1107.3</v>
      </c>
      <c r="E210" s="35"/>
      <c r="F210" s="35">
        <v>5328.2</v>
      </c>
      <c r="G210" s="35"/>
      <c r="H210" s="35">
        <v>170.8</v>
      </c>
      <c r="I210" s="35"/>
      <c r="J210" s="35">
        <v>1558.1</v>
      </c>
      <c r="K210" s="35"/>
      <c r="L210" s="35">
        <v>0</v>
      </c>
      <c r="M210" s="35"/>
      <c r="N210" s="35">
        <v>0</v>
      </c>
      <c r="O210" s="35"/>
      <c r="P210" s="35">
        <v>3740</v>
      </c>
      <c r="Q210" s="35"/>
      <c r="R210" s="35">
        <v>0</v>
      </c>
      <c r="S210" s="38"/>
      <c r="T210" s="38">
        <f t="shared" si="3"/>
        <v>35117.599999999999</v>
      </c>
    </row>
    <row r="211" spans="1:20" ht="12" hidden="1" customHeight="1" x14ac:dyDescent="0.2">
      <c r="A211" s="40" t="s">
        <v>317</v>
      </c>
      <c r="B211" s="35">
        <v>6771.8</v>
      </c>
      <c r="C211" s="35"/>
      <c r="D211" s="35">
        <v>1088.0999999999999</v>
      </c>
      <c r="E211" s="35"/>
      <c r="F211" s="35">
        <v>5236.2</v>
      </c>
      <c r="G211" s="35"/>
      <c r="H211" s="35">
        <v>132.4</v>
      </c>
      <c r="I211" s="35"/>
      <c r="J211" s="35">
        <v>1326.8</v>
      </c>
      <c r="K211" s="35"/>
      <c r="L211" s="35">
        <v>0</v>
      </c>
      <c r="M211" s="35"/>
      <c r="N211" s="35">
        <v>0</v>
      </c>
      <c r="O211" s="35"/>
      <c r="P211" s="35">
        <v>3672.7</v>
      </c>
      <c r="Q211" s="35"/>
      <c r="R211" s="35">
        <v>0</v>
      </c>
      <c r="S211" s="38"/>
      <c r="T211" s="38">
        <f t="shared" si="3"/>
        <v>18227.999999999996</v>
      </c>
    </row>
    <row r="212" spans="1:20" ht="12" hidden="1" customHeight="1" x14ac:dyDescent="0.2">
      <c r="A212" s="40" t="s">
        <v>305</v>
      </c>
      <c r="B212" s="35">
        <v>7375</v>
      </c>
      <c r="C212" s="35"/>
      <c r="D212" s="35">
        <v>1062.3</v>
      </c>
      <c r="E212" s="35"/>
      <c r="F212" s="35">
        <v>5112.5</v>
      </c>
      <c r="G212" s="35"/>
      <c r="H212" s="35">
        <v>125.1</v>
      </c>
      <c r="I212" s="35"/>
      <c r="J212" s="35">
        <v>1452.9</v>
      </c>
      <c r="K212" s="35"/>
      <c r="L212" s="35">
        <v>0</v>
      </c>
      <c r="M212" s="35"/>
      <c r="N212" s="35">
        <v>0</v>
      </c>
      <c r="O212" s="35"/>
      <c r="P212" s="35">
        <v>3547.4</v>
      </c>
      <c r="Q212" s="35"/>
      <c r="R212" s="35">
        <v>0</v>
      </c>
      <c r="S212" s="38"/>
      <c r="T212" s="38">
        <f t="shared" si="3"/>
        <v>18675.2</v>
      </c>
    </row>
    <row r="213" spans="1:20" ht="12" hidden="1" customHeight="1" x14ac:dyDescent="0.2">
      <c r="A213" s="40" t="s">
        <v>293</v>
      </c>
      <c r="B213" s="35">
        <v>7985.5</v>
      </c>
      <c r="C213" s="35"/>
      <c r="D213" s="35">
        <v>1047.2</v>
      </c>
      <c r="E213" s="35"/>
      <c r="F213" s="35">
        <v>4949.6000000000004</v>
      </c>
      <c r="G213" s="35"/>
      <c r="H213" s="35">
        <v>200.3</v>
      </c>
      <c r="I213" s="35"/>
      <c r="J213" s="35">
        <v>1266.7</v>
      </c>
      <c r="K213" s="35"/>
      <c r="L213" s="35">
        <v>0</v>
      </c>
      <c r="M213" s="35"/>
      <c r="N213" s="35">
        <v>0</v>
      </c>
      <c r="O213" s="35"/>
      <c r="P213" s="35">
        <v>3519.2</v>
      </c>
      <c r="Q213" s="35"/>
      <c r="R213" s="35">
        <v>0</v>
      </c>
      <c r="S213" s="38"/>
      <c r="T213" s="38">
        <f t="shared" si="3"/>
        <v>18968.5</v>
      </c>
    </row>
    <row r="214" spans="1:20" ht="12" hidden="1" customHeight="1" x14ac:dyDescent="0.2">
      <c r="A214" s="40" t="s">
        <v>269</v>
      </c>
      <c r="B214" s="35">
        <v>6145.1</v>
      </c>
      <c r="C214" s="35"/>
      <c r="D214" s="35">
        <v>1039</v>
      </c>
      <c r="E214" s="35"/>
      <c r="F214" s="35">
        <v>4912.8</v>
      </c>
      <c r="G214" s="35"/>
      <c r="H214" s="35">
        <v>171.1</v>
      </c>
      <c r="I214" s="35"/>
      <c r="J214" s="35">
        <v>1301.5</v>
      </c>
      <c r="K214" s="35"/>
      <c r="L214" s="35">
        <v>0</v>
      </c>
      <c r="M214" s="35"/>
      <c r="N214" s="35">
        <v>0</v>
      </c>
      <c r="O214" s="35"/>
      <c r="P214" s="35">
        <v>3328.3</v>
      </c>
      <c r="Q214" s="35"/>
      <c r="R214" s="35">
        <v>0</v>
      </c>
      <c r="S214" s="38"/>
      <c r="T214" s="38">
        <f t="shared" si="3"/>
        <v>16897.800000000003</v>
      </c>
    </row>
    <row r="215" spans="1:20" ht="12" hidden="1" customHeight="1" x14ac:dyDescent="0.2">
      <c r="A215" s="40" t="s">
        <v>257</v>
      </c>
      <c r="B215" s="35">
        <v>7231.9</v>
      </c>
      <c r="C215" s="35"/>
      <c r="D215" s="35">
        <v>1029.7</v>
      </c>
      <c r="E215" s="35"/>
      <c r="F215" s="35">
        <v>4869.2</v>
      </c>
      <c r="G215" s="35"/>
      <c r="H215" s="35">
        <v>155.5</v>
      </c>
      <c r="I215" s="35"/>
      <c r="J215" s="35">
        <v>1148.2</v>
      </c>
      <c r="K215" s="35"/>
      <c r="L215" s="35">
        <v>0</v>
      </c>
      <c r="M215" s="35"/>
      <c r="N215" s="35">
        <v>0</v>
      </c>
      <c r="O215" s="35"/>
      <c r="P215" s="35">
        <v>3280.9</v>
      </c>
      <c r="Q215" s="35"/>
      <c r="R215" s="35">
        <v>0</v>
      </c>
      <c r="S215" s="38"/>
      <c r="T215" s="38">
        <f t="shared" si="3"/>
        <v>17715.400000000001</v>
      </c>
    </row>
    <row r="216" spans="1:20" ht="12" hidden="1" customHeight="1" x14ac:dyDescent="0.2">
      <c r="A216" s="40" t="s">
        <v>161</v>
      </c>
      <c r="B216" s="35">
        <v>12140.7</v>
      </c>
      <c r="C216" s="35"/>
      <c r="D216" s="35">
        <v>1022</v>
      </c>
      <c r="E216" s="35"/>
      <c r="F216" s="35">
        <v>4798</v>
      </c>
      <c r="G216" s="35"/>
      <c r="H216" s="35">
        <v>184.6</v>
      </c>
      <c r="I216" s="35"/>
      <c r="J216" s="35">
        <v>1226.7</v>
      </c>
      <c r="K216" s="35"/>
      <c r="L216" s="35">
        <v>0</v>
      </c>
      <c r="M216" s="35"/>
      <c r="N216" s="35">
        <v>0</v>
      </c>
      <c r="O216" s="35"/>
      <c r="P216" s="35">
        <v>3234.7</v>
      </c>
      <c r="Q216" s="35"/>
      <c r="R216" s="35">
        <v>0</v>
      </c>
      <c r="S216" s="38"/>
      <c r="T216" s="38">
        <f t="shared" si="3"/>
        <v>22606.7</v>
      </c>
    </row>
    <row r="217" spans="1:20" ht="12" hidden="1" customHeight="1" x14ac:dyDescent="0.2">
      <c r="A217" s="40" t="s">
        <v>149</v>
      </c>
      <c r="B217" s="35">
        <v>13577.6</v>
      </c>
      <c r="C217" s="35"/>
      <c r="D217" s="35">
        <v>999.4</v>
      </c>
      <c r="E217" s="35"/>
      <c r="F217" s="35">
        <v>4692.3</v>
      </c>
      <c r="G217" s="35"/>
      <c r="H217" s="35">
        <v>171.6</v>
      </c>
      <c r="I217" s="35"/>
      <c r="J217" s="35">
        <v>972.1</v>
      </c>
      <c r="K217" s="35"/>
      <c r="L217" s="35">
        <v>0</v>
      </c>
      <c r="M217" s="35"/>
      <c r="N217" s="35">
        <v>0</v>
      </c>
      <c r="O217" s="35"/>
      <c r="P217" s="35">
        <v>3198.8</v>
      </c>
      <c r="Q217" s="35"/>
      <c r="R217" s="35">
        <v>0</v>
      </c>
      <c r="S217" s="38"/>
      <c r="T217" s="38">
        <f t="shared" si="3"/>
        <v>23611.799999999996</v>
      </c>
    </row>
    <row r="218" spans="1:20" ht="12" hidden="1" customHeight="1" x14ac:dyDescent="0.2">
      <c r="A218" s="40" t="s">
        <v>137</v>
      </c>
      <c r="B218" s="35">
        <v>15152.7</v>
      </c>
      <c r="C218" s="35"/>
      <c r="D218" s="35">
        <v>986.4</v>
      </c>
      <c r="E218" s="35"/>
      <c r="F218" s="35">
        <v>4632.1000000000004</v>
      </c>
      <c r="G218" s="35"/>
      <c r="H218" s="35">
        <v>157.1</v>
      </c>
      <c r="I218" s="35"/>
      <c r="J218" s="35">
        <v>1058</v>
      </c>
      <c r="K218" s="35"/>
      <c r="L218" s="35">
        <v>0</v>
      </c>
      <c r="M218" s="35"/>
      <c r="N218" s="35">
        <v>0</v>
      </c>
      <c r="O218" s="35"/>
      <c r="P218" s="35">
        <v>3151.5</v>
      </c>
      <c r="Q218" s="35"/>
      <c r="R218" s="35">
        <v>0</v>
      </c>
      <c r="S218" s="38"/>
      <c r="T218" s="38">
        <f t="shared" si="3"/>
        <v>25137.8</v>
      </c>
    </row>
    <row r="219" spans="1:20" ht="12" hidden="1" customHeight="1" x14ac:dyDescent="0.2">
      <c r="A219" s="40" t="s">
        <v>125</v>
      </c>
      <c r="B219" s="35">
        <v>17162.099999999999</v>
      </c>
      <c r="C219" s="35"/>
      <c r="D219" s="35">
        <v>987</v>
      </c>
      <c r="E219" s="35"/>
      <c r="F219" s="35">
        <v>4440.8</v>
      </c>
      <c r="G219" s="35"/>
      <c r="H219" s="35">
        <v>346.1</v>
      </c>
      <c r="I219" s="35"/>
      <c r="J219" s="35">
        <v>1282.3</v>
      </c>
      <c r="K219" s="35"/>
      <c r="L219" s="35">
        <v>0</v>
      </c>
      <c r="M219" s="35"/>
      <c r="N219" s="35">
        <v>0</v>
      </c>
      <c r="O219" s="35"/>
      <c r="P219" s="35">
        <v>3048.8</v>
      </c>
      <c r="Q219" s="35"/>
      <c r="R219" s="35">
        <v>0</v>
      </c>
      <c r="S219" s="38"/>
      <c r="T219" s="38">
        <f t="shared" si="3"/>
        <v>27267.099999999995</v>
      </c>
    </row>
    <row r="220" spans="1:20" ht="12" hidden="1" customHeight="1" x14ac:dyDescent="0.2">
      <c r="A220" s="40" t="s">
        <v>113</v>
      </c>
      <c r="B220" s="35">
        <v>17191.599999999999</v>
      </c>
      <c r="C220" s="30"/>
      <c r="D220" s="35">
        <v>977.2</v>
      </c>
      <c r="E220" s="35"/>
      <c r="F220" s="35">
        <v>4399.1000000000004</v>
      </c>
      <c r="G220" s="35"/>
      <c r="H220" s="35">
        <v>165.6</v>
      </c>
      <c r="I220" s="35"/>
      <c r="J220" s="35">
        <v>1139.2</v>
      </c>
      <c r="K220" s="35"/>
      <c r="L220" s="35">
        <v>0</v>
      </c>
      <c r="M220" s="35"/>
      <c r="N220" s="35">
        <v>0</v>
      </c>
      <c r="O220" s="35"/>
      <c r="P220" s="35">
        <v>3045.1</v>
      </c>
      <c r="Q220" s="35"/>
      <c r="R220" s="35">
        <v>0</v>
      </c>
      <c r="S220" s="38"/>
      <c r="T220" s="38">
        <f t="shared" si="3"/>
        <v>26917.8</v>
      </c>
    </row>
    <row r="221" spans="1:20" ht="12" hidden="1" customHeight="1" x14ac:dyDescent="0.2">
      <c r="A221" s="40" t="s">
        <v>101</v>
      </c>
      <c r="B221" s="35">
        <v>18094.900000000001</v>
      </c>
      <c r="C221" s="35"/>
      <c r="D221" s="35">
        <v>969.1</v>
      </c>
      <c r="E221" s="35"/>
      <c r="F221" s="35">
        <v>4363.1000000000004</v>
      </c>
      <c r="G221" s="35"/>
      <c r="H221" s="35">
        <v>155</v>
      </c>
      <c r="I221" s="42"/>
      <c r="J221" s="35">
        <v>1381.9</v>
      </c>
      <c r="K221" s="35"/>
      <c r="L221" s="35">
        <v>0</v>
      </c>
      <c r="M221" s="35"/>
      <c r="N221" s="35">
        <v>0</v>
      </c>
      <c r="O221" s="35"/>
      <c r="P221" s="35">
        <v>3016.3</v>
      </c>
      <c r="Q221" s="35"/>
      <c r="R221" s="35">
        <v>0</v>
      </c>
      <c r="S221" s="43"/>
      <c r="T221" s="38">
        <f t="shared" si="3"/>
        <v>27980.3</v>
      </c>
    </row>
    <row r="222" spans="1:20" ht="12" hidden="1" customHeight="1" x14ac:dyDescent="0.2">
      <c r="A222" s="40" t="s">
        <v>89</v>
      </c>
      <c r="B222" s="35">
        <v>20048.599999999999</v>
      </c>
      <c r="C222" s="35"/>
      <c r="D222" s="35">
        <v>974</v>
      </c>
      <c r="E222" s="35"/>
      <c r="F222" s="35">
        <v>4356.8</v>
      </c>
      <c r="G222" s="35"/>
      <c r="H222" s="35">
        <v>187.6</v>
      </c>
      <c r="I222" s="42"/>
      <c r="J222" s="35">
        <v>1400.9</v>
      </c>
      <c r="K222" s="35"/>
      <c r="L222" s="35">
        <v>0</v>
      </c>
      <c r="M222" s="35"/>
      <c r="N222" s="35">
        <v>0</v>
      </c>
      <c r="O222" s="35"/>
      <c r="P222" s="35">
        <v>2988.8</v>
      </c>
      <c r="Q222" s="35"/>
      <c r="R222" s="35">
        <v>0</v>
      </c>
      <c r="S222" s="43"/>
      <c r="T222" s="38">
        <f t="shared" si="3"/>
        <v>29956.699999999997</v>
      </c>
    </row>
    <row r="223" spans="1:20" ht="12" hidden="1" customHeight="1" x14ac:dyDescent="0.2">
      <c r="A223" s="40" t="s">
        <v>84</v>
      </c>
      <c r="B223" s="35">
        <v>21972.2</v>
      </c>
      <c r="C223" s="35"/>
      <c r="D223" s="35">
        <v>989.9</v>
      </c>
      <c r="E223" s="35"/>
      <c r="F223" s="35">
        <v>4428.7</v>
      </c>
      <c r="G223" s="35"/>
      <c r="H223" s="35">
        <v>167.6</v>
      </c>
      <c r="I223" s="42"/>
      <c r="J223" s="35">
        <v>980.9</v>
      </c>
      <c r="K223" s="35"/>
      <c r="L223" s="35">
        <v>0</v>
      </c>
      <c r="M223" s="35"/>
      <c r="N223" s="35">
        <v>0</v>
      </c>
      <c r="O223" s="35"/>
      <c r="P223" s="35">
        <v>3058.1</v>
      </c>
      <c r="Q223" s="35"/>
      <c r="R223" s="35">
        <v>0</v>
      </c>
      <c r="S223" s="43"/>
      <c r="T223" s="38">
        <f t="shared" si="3"/>
        <v>31597.4</v>
      </c>
    </row>
    <row r="224" spans="1:20" ht="12" hidden="1" customHeight="1" x14ac:dyDescent="0.2">
      <c r="A224" s="40" t="s">
        <v>72</v>
      </c>
      <c r="B224" s="35">
        <v>22825.9</v>
      </c>
      <c r="C224" s="35"/>
      <c r="D224" s="35">
        <v>970.5</v>
      </c>
      <c r="E224" s="35"/>
      <c r="F224" s="35">
        <v>4342.6000000000004</v>
      </c>
      <c r="G224" s="35"/>
      <c r="H224" s="35">
        <v>160.19999999999999</v>
      </c>
      <c r="I224" s="42"/>
      <c r="J224" s="35">
        <v>1018.8</v>
      </c>
      <c r="K224" s="35"/>
      <c r="L224" s="35">
        <v>0</v>
      </c>
      <c r="M224" s="35"/>
      <c r="N224" s="35">
        <v>0</v>
      </c>
      <c r="O224" s="35"/>
      <c r="P224" s="35">
        <v>3042.5</v>
      </c>
      <c r="Q224" s="35"/>
      <c r="R224" s="35">
        <v>0</v>
      </c>
      <c r="S224" s="43"/>
      <c r="T224" s="38">
        <f t="shared" si="3"/>
        <v>32360.5</v>
      </c>
    </row>
    <row r="225" spans="1:20" ht="12" hidden="1" customHeight="1" x14ac:dyDescent="0.2">
      <c r="A225" s="40" t="s">
        <v>250</v>
      </c>
      <c r="B225" s="35">
        <v>7908</v>
      </c>
      <c r="C225" s="35"/>
      <c r="D225" s="35">
        <v>966</v>
      </c>
      <c r="E225" s="35"/>
      <c r="F225" s="35">
        <v>4262.3999999999996</v>
      </c>
      <c r="G225" s="35"/>
      <c r="H225" s="35">
        <v>326.89999999999998</v>
      </c>
      <c r="I225" s="42"/>
      <c r="J225" s="35">
        <v>1084.8</v>
      </c>
      <c r="K225" s="35"/>
      <c r="L225" s="35">
        <v>0</v>
      </c>
      <c r="M225" s="35"/>
      <c r="N225" s="35">
        <v>0</v>
      </c>
      <c r="O225" s="35"/>
      <c r="P225" s="35">
        <v>2920</v>
      </c>
      <c r="Q225" s="35"/>
      <c r="R225" s="35">
        <v>0</v>
      </c>
      <c r="S225" s="43"/>
      <c r="T225" s="38">
        <f t="shared" si="3"/>
        <v>17468.099999999999</v>
      </c>
    </row>
    <row r="226" spans="1:20" ht="12" hidden="1" customHeight="1" x14ac:dyDescent="0.2">
      <c r="A226" s="40" t="s">
        <v>238</v>
      </c>
      <c r="B226" s="35">
        <v>8737.4</v>
      </c>
      <c r="C226" s="35"/>
      <c r="D226" s="35">
        <v>968.3</v>
      </c>
      <c r="E226" s="35"/>
      <c r="F226" s="35">
        <v>4378.8999999999996</v>
      </c>
      <c r="G226" s="35"/>
      <c r="H226" s="35">
        <v>192.5</v>
      </c>
      <c r="I226" s="42"/>
      <c r="J226" s="35">
        <v>3947.4</v>
      </c>
      <c r="K226" s="35"/>
      <c r="L226" s="35">
        <v>0</v>
      </c>
      <c r="M226" s="35"/>
      <c r="N226" s="35">
        <v>0</v>
      </c>
      <c r="O226" s="35"/>
      <c r="P226" s="35">
        <v>0</v>
      </c>
      <c r="Q226" s="35"/>
      <c r="R226" s="35">
        <v>0</v>
      </c>
      <c r="S226" s="43"/>
      <c r="T226" s="38">
        <f t="shared" si="3"/>
        <v>18224.5</v>
      </c>
    </row>
    <row r="227" spans="1:20" ht="12" hidden="1" customHeight="1" x14ac:dyDescent="0.2">
      <c r="A227" s="40" t="s">
        <v>226</v>
      </c>
      <c r="B227" s="35">
        <v>10151.299999999999</v>
      </c>
      <c r="C227" s="35"/>
      <c r="D227" s="35">
        <v>945.4</v>
      </c>
      <c r="E227" s="35"/>
      <c r="F227" s="35">
        <v>4275.2</v>
      </c>
      <c r="G227" s="35"/>
      <c r="H227" s="35">
        <v>180.9</v>
      </c>
      <c r="I227" s="42"/>
      <c r="J227" s="35">
        <v>2599.3000000000002</v>
      </c>
      <c r="K227" s="35"/>
      <c r="L227" s="35">
        <v>0</v>
      </c>
      <c r="M227" s="35"/>
      <c r="N227" s="35">
        <v>1202.5999999999999</v>
      </c>
      <c r="O227" s="35"/>
      <c r="P227" s="35">
        <v>0</v>
      </c>
      <c r="Q227" s="35"/>
      <c r="R227" s="35">
        <v>63.7</v>
      </c>
      <c r="S227" s="43"/>
      <c r="T227" s="38">
        <f t="shared" si="3"/>
        <v>19418.399999999998</v>
      </c>
    </row>
    <row r="228" spans="1:20" ht="12" hidden="1" customHeight="1" x14ac:dyDescent="0.2">
      <c r="A228" s="40" t="s">
        <v>214</v>
      </c>
      <c r="B228" s="35">
        <v>11506.3</v>
      </c>
      <c r="C228" s="35"/>
      <c r="D228" s="35">
        <v>931.7</v>
      </c>
      <c r="E228" s="35"/>
      <c r="F228" s="35">
        <v>4057.4</v>
      </c>
      <c r="G228" s="35"/>
      <c r="H228" s="35">
        <v>315.7</v>
      </c>
      <c r="I228" s="42"/>
      <c r="J228" s="35">
        <v>2330.6999999999998</v>
      </c>
      <c r="K228" s="35"/>
      <c r="L228" s="35">
        <v>0</v>
      </c>
      <c r="M228" s="35"/>
      <c r="N228" s="35">
        <v>1208.5</v>
      </c>
      <c r="O228" s="35"/>
      <c r="P228" s="35">
        <v>0</v>
      </c>
      <c r="Q228" s="35"/>
      <c r="R228" s="35">
        <v>283.7</v>
      </c>
      <c r="S228" s="43"/>
      <c r="T228" s="38">
        <f t="shared" si="3"/>
        <v>20634.000000000004</v>
      </c>
    </row>
    <row r="229" spans="1:20" ht="12" hidden="1" customHeight="1" x14ac:dyDescent="0.2">
      <c r="A229" s="40" t="s">
        <v>202</v>
      </c>
      <c r="B229" s="35">
        <v>12033.5</v>
      </c>
      <c r="C229" s="35"/>
      <c r="D229" s="35">
        <v>915.5</v>
      </c>
      <c r="E229" s="35"/>
      <c r="F229" s="35">
        <v>3988</v>
      </c>
      <c r="G229" s="35"/>
      <c r="H229" s="35">
        <v>167.1</v>
      </c>
      <c r="I229" s="42"/>
      <c r="J229" s="35">
        <v>2135.9</v>
      </c>
      <c r="K229" s="35"/>
      <c r="L229" s="35">
        <v>0</v>
      </c>
      <c r="M229" s="35"/>
      <c r="N229" s="35">
        <v>1209.5999999999999</v>
      </c>
      <c r="O229" s="35"/>
      <c r="P229" s="35">
        <v>0</v>
      </c>
      <c r="Q229" s="35"/>
      <c r="R229" s="35">
        <v>273.3</v>
      </c>
      <c r="S229" s="43"/>
      <c r="T229" s="38">
        <f t="shared" si="3"/>
        <v>20722.899999999998</v>
      </c>
    </row>
    <row r="230" spans="1:20" ht="12" hidden="1" customHeight="1" x14ac:dyDescent="0.2">
      <c r="A230" s="40" t="s">
        <v>190</v>
      </c>
      <c r="B230" s="35">
        <v>8627.9</v>
      </c>
      <c r="C230" s="35"/>
      <c r="D230" s="35">
        <v>937.7</v>
      </c>
      <c r="E230" s="35"/>
      <c r="F230" s="35">
        <v>4085.1</v>
      </c>
      <c r="G230" s="35"/>
      <c r="H230" s="35">
        <v>161.80000000000001</v>
      </c>
      <c r="I230" s="42"/>
      <c r="J230" s="35">
        <v>2240.8000000000002</v>
      </c>
      <c r="K230" s="35"/>
      <c r="L230" s="35">
        <v>0</v>
      </c>
      <c r="M230" s="35"/>
      <c r="N230" s="35">
        <v>1216.9000000000001</v>
      </c>
      <c r="O230" s="35"/>
      <c r="P230" s="35">
        <v>0</v>
      </c>
      <c r="Q230" s="35"/>
      <c r="R230" s="35">
        <v>175.3</v>
      </c>
      <c r="S230" s="43"/>
      <c r="T230" s="38">
        <f t="shared" si="3"/>
        <v>17445.5</v>
      </c>
    </row>
    <row r="231" spans="1:20" ht="12" hidden="1" customHeight="1" x14ac:dyDescent="0.2">
      <c r="A231" s="40" t="s">
        <v>178</v>
      </c>
      <c r="B231" s="35">
        <v>10850.8</v>
      </c>
      <c r="C231" s="35"/>
      <c r="D231" s="35">
        <v>925.9</v>
      </c>
      <c r="E231" s="35"/>
      <c r="F231" s="35">
        <v>4000.9</v>
      </c>
      <c r="G231" s="35"/>
      <c r="H231" s="35">
        <v>195.1</v>
      </c>
      <c r="I231" s="42"/>
      <c r="J231" s="35">
        <v>2380.1</v>
      </c>
      <c r="K231" s="35"/>
      <c r="L231" s="35">
        <v>0</v>
      </c>
      <c r="M231" s="35"/>
      <c r="N231" s="35">
        <v>1222.4000000000001</v>
      </c>
      <c r="O231" s="35"/>
      <c r="P231" s="35">
        <v>0</v>
      </c>
      <c r="Q231" s="35"/>
      <c r="R231" s="35">
        <v>173.9</v>
      </c>
      <c r="S231" s="43"/>
      <c r="T231" s="38">
        <f t="shared" si="3"/>
        <v>19749.100000000002</v>
      </c>
    </row>
    <row r="232" spans="1:20" ht="12" customHeight="1" x14ac:dyDescent="0.2">
      <c r="A232" s="40" t="s">
        <v>246</v>
      </c>
      <c r="B232" s="35">
        <v>8087.9</v>
      </c>
      <c r="C232" s="35"/>
      <c r="D232" s="35">
        <v>913.3</v>
      </c>
      <c r="E232" s="35"/>
      <c r="F232" s="35">
        <v>3948.3</v>
      </c>
      <c r="G232" s="35"/>
      <c r="H232" s="35">
        <v>175</v>
      </c>
      <c r="I232" s="42"/>
      <c r="J232" s="35">
        <v>2291.4</v>
      </c>
      <c r="K232" s="35"/>
      <c r="L232" s="35">
        <v>0</v>
      </c>
      <c r="M232" s="35"/>
      <c r="N232" s="35">
        <v>1211.0999999999999</v>
      </c>
      <c r="O232" s="35"/>
      <c r="P232" s="35">
        <v>0</v>
      </c>
      <c r="Q232" s="35"/>
      <c r="R232" s="35">
        <v>175.5</v>
      </c>
      <c r="S232" s="43"/>
      <c r="T232" s="38">
        <f t="shared" si="3"/>
        <v>16802.5</v>
      </c>
    </row>
    <row r="233" spans="1:20" ht="12" customHeight="1" x14ac:dyDescent="0.2">
      <c r="A233" s="40" t="s">
        <v>234</v>
      </c>
      <c r="B233" s="35">
        <v>9426.7000000000007</v>
      </c>
      <c r="C233" s="35"/>
      <c r="D233" s="35">
        <v>896.5</v>
      </c>
      <c r="E233" s="35"/>
      <c r="F233" s="35">
        <v>3876.2</v>
      </c>
      <c r="G233" s="35"/>
      <c r="H233" s="35">
        <v>173.3</v>
      </c>
      <c r="I233" s="42"/>
      <c r="J233" s="35">
        <v>2286.9</v>
      </c>
      <c r="K233" s="35"/>
      <c r="L233" s="35">
        <v>0</v>
      </c>
      <c r="M233" s="35"/>
      <c r="N233" s="35">
        <v>1213.2</v>
      </c>
      <c r="O233" s="35"/>
      <c r="P233" s="35">
        <v>0</v>
      </c>
      <c r="Q233" s="35"/>
      <c r="R233" s="35">
        <v>265.7</v>
      </c>
      <c r="S233" s="43"/>
      <c r="T233" s="38">
        <f t="shared" si="3"/>
        <v>18138.500000000004</v>
      </c>
    </row>
    <row r="234" spans="1:20" ht="12" customHeight="1" x14ac:dyDescent="0.2">
      <c r="A234" s="40" t="s">
        <v>222</v>
      </c>
      <c r="B234" s="35">
        <v>10313.4</v>
      </c>
      <c r="C234" s="35"/>
      <c r="D234" s="35">
        <v>887.2</v>
      </c>
      <c r="E234" s="35"/>
      <c r="F234" s="35">
        <v>3792.4</v>
      </c>
      <c r="G234" s="35"/>
      <c r="H234" s="35">
        <v>208.3</v>
      </c>
      <c r="I234" s="42"/>
      <c r="J234" s="35">
        <v>2328.4</v>
      </c>
      <c r="K234" s="35"/>
      <c r="L234" s="35">
        <v>0</v>
      </c>
      <c r="M234" s="35"/>
      <c r="N234" s="35">
        <v>1202</v>
      </c>
      <c r="O234" s="35"/>
      <c r="P234" s="35">
        <v>0</v>
      </c>
      <c r="Q234" s="35"/>
      <c r="R234" s="35">
        <v>265.3</v>
      </c>
      <c r="S234" s="43"/>
      <c r="T234" s="38">
        <f t="shared" si="3"/>
        <v>18997</v>
      </c>
    </row>
    <row r="235" spans="1:20" ht="12" customHeight="1" x14ac:dyDescent="0.2">
      <c r="A235" s="40" t="s">
        <v>210</v>
      </c>
      <c r="B235" s="35">
        <v>11742.8</v>
      </c>
      <c r="C235" s="35"/>
      <c r="D235" s="35">
        <v>875.2</v>
      </c>
      <c r="E235" s="35"/>
      <c r="F235" s="35">
        <v>3743.6</v>
      </c>
      <c r="G235" s="35"/>
      <c r="H235" s="35">
        <v>181.3</v>
      </c>
      <c r="I235" s="42"/>
      <c r="J235" s="35">
        <v>2266</v>
      </c>
      <c r="K235" s="35"/>
      <c r="L235" s="35">
        <v>0</v>
      </c>
      <c r="M235" s="35"/>
      <c r="N235" s="35">
        <v>1197.7</v>
      </c>
      <c r="O235" s="35"/>
      <c r="P235" s="35">
        <v>0</v>
      </c>
      <c r="Q235" s="35"/>
      <c r="R235" s="35">
        <v>257.10000000000002</v>
      </c>
      <c r="S235" s="43"/>
      <c r="T235" s="38">
        <f t="shared" si="3"/>
        <v>20263.7</v>
      </c>
    </row>
    <row r="236" spans="1:20" ht="12" customHeight="1" x14ac:dyDescent="0.2">
      <c r="A236" s="40" t="s">
        <v>198</v>
      </c>
      <c r="B236" s="35">
        <v>11359.5</v>
      </c>
      <c r="C236" s="35"/>
      <c r="D236" s="35">
        <v>888.2</v>
      </c>
      <c r="E236" s="35"/>
      <c r="F236" s="35">
        <v>3799.5</v>
      </c>
      <c r="G236" s="35"/>
      <c r="H236" s="35">
        <v>177.5</v>
      </c>
      <c r="I236" s="42"/>
      <c r="J236" s="35">
        <v>2385.1999999999998</v>
      </c>
      <c r="K236" s="35"/>
      <c r="L236" s="35">
        <v>0</v>
      </c>
      <c r="M236" s="35"/>
      <c r="N236" s="35">
        <v>1193.0999999999999</v>
      </c>
      <c r="O236" s="35"/>
      <c r="P236" s="35">
        <v>0</v>
      </c>
      <c r="Q236" s="35"/>
      <c r="R236" s="35">
        <v>262.10000000000002</v>
      </c>
      <c r="S236" s="43"/>
      <c r="T236" s="38">
        <f t="shared" si="3"/>
        <v>20065.099999999999</v>
      </c>
    </row>
    <row r="237" spans="1:20" ht="12" customHeight="1" x14ac:dyDescent="0.2">
      <c r="A237" s="40" t="s">
        <v>186</v>
      </c>
      <c r="B237" s="35">
        <v>9673.9</v>
      </c>
      <c r="C237" s="35"/>
      <c r="D237" s="35">
        <v>896.5</v>
      </c>
      <c r="E237" s="35"/>
      <c r="F237" s="35">
        <v>3795.3</v>
      </c>
      <c r="G237" s="35"/>
      <c r="H237" s="35">
        <v>213</v>
      </c>
      <c r="I237" s="42"/>
      <c r="J237" s="35">
        <v>2388.1999999999998</v>
      </c>
      <c r="K237" s="35"/>
      <c r="L237" s="35">
        <v>0</v>
      </c>
      <c r="M237" s="35"/>
      <c r="N237" s="35">
        <v>1206.4000000000001</v>
      </c>
      <c r="O237" s="35"/>
      <c r="P237" s="35">
        <v>0</v>
      </c>
      <c r="Q237" s="35"/>
      <c r="R237" s="35">
        <v>215.4</v>
      </c>
      <c r="S237" s="43"/>
      <c r="T237" s="38">
        <f t="shared" si="3"/>
        <v>18388.700000000004</v>
      </c>
    </row>
    <row r="238" spans="1:20" ht="12" customHeight="1" x14ac:dyDescent="0.2">
      <c r="A238" s="40" t="s">
        <v>174</v>
      </c>
      <c r="B238" s="35">
        <v>10725</v>
      </c>
      <c r="C238" s="35"/>
      <c r="D238" s="35">
        <v>872.1</v>
      </c>
      <c r="E238" s="35"/>
      <c r="F238" s="35">
        <v>3694.3</v>
      </c>
      <c r="G238" s="35"/>
      <c r="H238" s="35">
        <v>196.3</v>
      </c>
      <c r="I238" s="42"/>
      <c r="J238" s="35">
        <v>2307.1</v>
      </c>
      <c r="K238" s="35"/>
      <c r="L238" s="35">
        <v>0</v>
      </c>
      <c r="M238" s="35"/>
      <c r="N238" s="35">
        <v>1205</v>
      </c>
      <c r="O238" s="35"/>
      <c r="P238" s="35">
        <v>0</v>
      </c>
      <c r="Q238" s="35"/>
      <c r="R238" s="35">
        <v>211</v>
      </c>
      <c r="S238" s="43"/>
      <c r="T238" s="38">
        <f t="shared" si="3"/>
        <v>19210.8</v>
      </c>
    </row>
    <row r="239" spans="1:20" ht="12" hidden="1" customHeight="1" x14ac:dyDescent="0.2">
      <c r="A239" s="40" t="s">
        <v>242</v>
      </c>
      <c r="B239" s="35">
        <v>8781.5</v>
      </c>
      <c r="C239" s="35"/>
      <c r="D239" s="35">
        <v>882.3</v>
      </c>
      <c r="E239" s="35"/>
      <c r="F239" s="35">
        <v>3737.9</v>
      </c>
      <c r="G239" s="35"/>
      <c r="H239" s="35">
        <v>197.9</v>
      </c>
      <c r="I239" s="42"/>
      <c r="J239" s="35">
        <v>2316.6999999999998</v>
      </c>
      <c r="K239" s="35"/>
      <c r="L239" s="35">
        <v>0</v>
      </c>
      <c r="M239" s="35"/>
      <c r="N239" s="35">
        <v>1203.5999999999999</v>
      </c>
      <c r="O239" s="35"/>
      <c r="P239" s="35">
        <v>0</v>
      </c>
      <c r="Q239" s="35"/>
      <c r="R239" s="35">
        <v>164.2</v>
      </c>
      <c r="S239" s="43"/>
      <c r="T239" s="38">
        <f t="shared" si="3"/>
        <v>17284.099999999999</v>
      </c>
    </row>
    <row r="240" spans="1:20" ht="12" hidden="1" customHeight="1" x14ac:dyDescent="0.2">
      <c r="A240" s="40" t="s">
        <v>230</v>
      </c>
      <c r="B240" s="35">
        <v>9656.6</v>
      </c>
      <c r="C240" s="35"/>
      <c r="D240" s="35">
        <v>864.7</v>
      </c>
      <c r="E240" s="35"/>
      <c r="F240" s="35">
        <v>3639</v>
      </c>
      <c r="G240" s="35"/>
      <c r="H240" s="35">
        <v>199.3</v>
      </c>
      <c r="I240" s="42"/>
      <c r="J240" s="35">
        <v>2454.8000000000002</v>
      </c>
      <c r="K240" s="35"/>
      <c r="L240" s="35">
        <v>0</v>
      </c>
      <c r="M240" s="35"/>
      <c r="N240" s="35">
        <v>1199</v>
      </c>
      <c r="O240" s="35"/>
      <c r="P240" s="35">
        <v>0</v>
      </c>
      <c r="Q240" s="35"/>
      <c r="R240" s="35">
        <v>138.80000000000001</v>
      </c>
      <c r="S240" s="43"/>
      <c r="T240" s="38">
        <f t="shared" si="3"/>
        <v>18152.2</v>
      </c>
    </row>
    <row r="241" spans="1:20" ht="12" hidden="1" customHeight="1" x14ac:dyDescent="0.2">
      <c r="A241" s="40" t="s">
        <v>218</v>
      </c>
      <c r="B241" s="35">
        <v>10790.1</v>
      </c>
      <c r="C241" s="35"/>
      <c r="D241" s="35">
        <v>841.2</v>
      </c>
      <c r="E241" s="35"/>
      <c r="F241" s="35">
        <v>3540.7</v>
      </c>
      <c r="G241" s="35"/>
      <c r="H241" s="35">
        <v>179.4</v>
      </c>
      <c r="I241" s="42"/>
      <c r="J241" s="35">
        <v>2156.5</v>
      </c>
      <c r="K241" s="35"/>
      <c r="L241" s="35">
        <v>0</v>
      </c>
      <c r="M241" s="35"/>
      <c r="N241" s="35">
        <v>1198.5</v>
      </c>
      <c r="O241" s="35"/>
      <c r="P241" s="35">
        <v>0</v>
      </c>
      <c r="Q241" s="35"/>
      <c r="R241" s="35">
        <v>85</v>
      </c>
      <c r="S241" s="43"/>
      <c r="T241" s="38">
        <f t="shared" si="3"/>
        <v>18791.400000000001</v>
      </c>
    </row>
    <row r="242" spans="1:20" ht="12" hidden="1" customHeight="1" x14ac:dyDescent="0.2">
      <c r="A242" s="40" t="s">
        <v>206</v>
      </c>
      <c r="B242" s="35">
        <v>12059.7</v>
      </c>
      <c r="C242" s="35"/>
      <c r="D242" s="35">
        <v>828.6</v>
      </c>
      <c r="E242" s="35"/>
      <c r="F242" s="35">
        <v>3488</v>
      </c>
      <c r="G242" s="35"/>
      <c r="H242" s="35">
        <v>177.6</v>
      </c>
      <c r="I242" s="42"/>
      <c r="J242" s="35">
        <v>2050.3000000000002</v>
      </c>
      <c r="K242" s="35"/>
      <c r="L242" s="35">
        <v>0</v>
      </c>
      <c r="M242" s="35"/>
      <c r="N242" s="35">
        <v>1195.9000000000001</v>
      </c>
      <c r="O242" s="35"/>
      <c r="P242" s="35">
        <v>0</v>
      </c>
      <c r="Q242" s="35"/>
      <c r="R242" s="35">
        <v>255.7</v>
      </c>
      <c r="S242" s="43"/>
      <c r="T242" s="38">
        <f t="shared" si="3"/>
        <v>20055.800000000003</v>
      </c>
    </row>
    <row r="243" spans="1:20" ht="12" hidden="1" customHeight="1" x14ac:dyDescent="0.2">
      <c r="A243" s="40" t="s">
        <v>194</v>
      </c>
      <c r="B243" s="35">
        <v>8828.2999999999993</v>
      </c>
      <c r="C243" s="35"/>
      <c r="D243" s="35">
        <v>814.4</v>
      </c>
      <c r="E243" s="35"/>
      <c r="F243" s="35">
        <v>3393.3</v>
      </c>
      <c r="G243" s="35"/>
      <c r="H243" s="35">
        <v>227.6</v>
      </c>
      <c r="I243" s="42"/>
      <c r="J243" s="35">
        <v>2210.4</v>
      </c>
      <c r="K243" s="35"/>
      <c r="L243" s="35">
        <v>0</v>
      </c>
      <c r="M243" s="35"/>
      <c r="N243" s="35">
        <v>1178</v>
      </c>
      <c r="O243" s="35"/>
      <c r="P243" s="35">
        <v>0</v>
      </c>
      <c r="Q243" s="35"/>
      <c r="R243" s="35">
        <v>253</v>
      </c>
      <c r="S243" s="43"/>
      <c r="T243" s="38">
        <f t="shared" si="3"/>
        <v>16905</v>
      </c>
    </row>
    <row r="244" spans="1:20" ht="12" hidden="1" customHeight="1" x14ac:dyDescent="0.2">
      <c r="A244" s="40" t="s">
        <v>182</v>
      </c>
      <c r="B244" s="35">
        <v>10337.5</v>
      </c>
      <c r="C244" s="35"/>
      <c r="D244" s="35">
        <v>812.9</v>
      </c>
      <c r="E244" s="35"/>
      <c r="F244" s="35">
        <v>3403.1</v>
      </c>
      <c r="G244" s="35"/>
      <c r="H244" s="35">
        <v>149.30000000000001</v>
      </c>
      <c r="I244" s="42"/>
      <c r="J244" s="35">
        <v>2196.3000000000002</v>
      </c>
      <c r="K244" s="35"/>
      <c r="L244" s="35">
        <v>0</v>
      </c>
      <c r="M244" s="35"/>
      <c r="N244" s="35">
        <v>1205.7</v>
      </c>
      <c r="O244" s="35"/>
      <c r="P244" s="35">
        <v>0</v>
      </c>
      <c r="Q244" s="35"/>
      <c r="R244" s="35">
        <v>226.9</v>
      </c>
      <c r="S244" s="43"/>
      <c r="T244" s="38">
        <f t="shared" si="3"/>
        <v>18331.7</v>
      </c>
    </row>
    <row r="245" spans="1:20" ht="12" hidden="1" customHeight="1" x14ac:dyDescent="0.2">
      <c r="A245" s="40" t="s">
        <v>170</v>
      </c>
      <c r="B245" s="35">
        <v>11916.6</v>
      </c>
      <c r="C245" s="35"/>
      <c r="D245" s="35">
        <v>826</v>
      </c>
      <c r="E245" s="35"/>
      <c r="F245" s="35">
        <v>3457.9</v>
      </c>
      <c r="G245" s="35"/>
      <c r="H245" s="35">
        <v>137.69999999999999</v>
      </c>
      <c r="I245" s="42"/>
      <c r="J245" s="35">
        <v>2343.3000000000002</v>
      </c>
      <c r="K245" s="35"/>
      <c r="L245" s="35">
        <v>0</v>
      </c>
      <c r="M245" s="35"/>
      <c r="N245" s="35">
        <v>1200.8</v>
      </c>
      <c r="O245" s="35"/>
      <c r="P245" s="35">
        <v>0</v>
      </c>
      <c r="Q245" s="35"/>
      <c r="R245" s="35">
        <v>234.6</v>
      </c>
      <c r="S245" s="43"/>
      <c r="T245" s="38">
        <f t="shared" si="3"/>
        <v>20116.899999999998</v>
      </c>
    </row>
    <row r="246" spans="1:20" ht="12" hidden="1" customHeight="1" x14ac:dyDescent="0.2">
      <c r="A246" s="40" t="s">
        <v>240</v>
      </c>
      <c r="B246" s="35">
        <v>8832.2000000000007</v>
      </c>
      <c r="C246" s="35"/>
      <c r="D246" s="35">
        <v>818.5</v>
      </c>
      <c r="E246" s="35"/>
      <c r="F246" s="35">
        <v>3350.1</v>
      </c>
      <c r="G246" s="35"/>
      <c r="H246" s="35">
        <v>219.7</v>
      </c>
      <c r="I246" s="42"/>
      <c r="J246" s="35">
        <v>2393.5</v>
      </c>
      <c r="K246" s="35"/>
      <c r="L246" s="35">
        <v>0</v>
      </c>
      <c r="M246" s="35"/>
      <c r="N246" s="35">
        <v>1189.2</v>
      </c>
      <c r="O246" s="35"/>
      <c r="P246" s="35">
        <v>0</v>
      </c>
      <c r="Q246" s="35"/>
      <c r="R246" s="35">
        <v>230.1</v>
      </c>
      <c r="S246" s="43"/>
      <c r="T246" s="38">
        <f t="shared" si="3"/>
        <v>17033.3</v>
      </c>
    </row>
    <row r="247" spans="1:20" ht="12" hidden="1" customHeight="1" x14ac:dyDescent="0.2">
      <c r="A247" s="40" t="s">
        <v>228</v>
      </c>
      <c r="B247" s="35">
        <v>9798.6</v>
      </c>
      <c r="C247" s="35"/>
      <c r="D247" s="35">
        <v>817</v>
      </c>
      <c r="E247" s="35"/>
      <c r="F247" s="35">
        <v>3346.3</v>
      </c>
      <c r="G247" s="35"/>
      <c r="H247" s="35">
        <v>193</v>
      </c>
      <c r="I247" s="42"/>
      <c r="J247" s="35">
        <v>2315.8000000000002</v>
      </c>
      <c r="K247" s="35"/>
      <c r="L247" s="35">
        <v>0</v>
      </c>
      <c r="M247" s="35"/>
      <c r="N247" s="35">
        <v>1117.7</v>
      </c>
      <c r="O247" s="35"/>
      <c r="P247" s="35">
        <v>0</v>
      </c>
      <c r="Q247" s="35"/>
      <c r="R247" s="35">
        <v>227</v>
      </c>
      <c r="S247" s="43"/>
      <c r="T247" s="38">
        <f t="shared" si="3"/>
        <v>17815.400000000001</v>
      </c>
    </row>
    <row r="248" spans="1:20" ht="12" hidden="1" customHeight="1" x14ac:dyDescent="0.2">
      <c r="A248" s="40" t="s">
        <v>216</v>
      </c>
      <c r="B248" s="35">
        <v>11058.6</v>
      </c>
      <c r="C248" s="35"/>
      <c r="D248" s="35">
        <v>843.5</v>
      </c>
      <c r="E248" s="35"/>
      <c r="F248" s="35">
        <v>3454.7</v>
      </c>
      <c r="G248" s="35"/>
      <c r="H248" s="35">
        <v>161.6</v>
      </c>
      <c r="I248" s="42"/>
      <c r="J248" s="35">
        <v>2291</v>
      </c>
      <c r="K248" s="35"/>
      <c r="L248" s="35">
        <v>0</v>
      </c>
      <c r="M248" s="35"/>
      <c r="N248" s="35">
        <v>1113.0999999999999</v>
      </c>
      <c r="O248" s="35"/>
      <c r="P248" s="35">
        <v>0</v>
      </c>
      <c r="Q248" s="35"/>
      <c r="R248" s="35">
        <v>383.2</v>
      </c>
      <c r="S248" s="43"/>
      <c r="T248" s="38">
        <f t="shared" si="3"/>
        <v>19305.7</v>
      </c>
    </row>
    <row r="249" spans="1:20" ht="12" hidden="1" customHeight="1" x14ac:dyDescent="0.2">
      <c r="A249" s="40" t="s">
        <v>192</v>
      </c>
      <c r="B249" s="35">
        <v>8286.9</v>
      </c>
      <c r="C249" s="35"/>
      <c r="D249" s="35">
        <v>840</v>
      </c>
      <c r="E249" s="35"/>
      <c r="F249" s="35">
        <v>3404.6</v>
      </c>
      <c r="G249" s="35"/>
      <c r="H249" s="35">
        <v>184.9</v>
      </c>
      <c r="I249" s="42"/>
      <c r="J249" s="35">
        <v>2231.3000000000002</v>
      </c>
      <c r="K249" s="35"/>
      <c r="L249" s="35">
        <v>0</v>
      </c>
      <c r="M249" s="35"/>
      <c r="N249" s="35">
        <v>1106.2</v>
      </c>
      <c r="O249" s="35"/>
      <c r="P249" s="35">
        <v>0</v>
      </c>
      <c r="Q249" s="35"/>
      <c r="R249" s="35">
        <v>362.1</v>
      </c>
      <c r="S249" s="43"/>
      <c r="T249" s="38">
        <f t="shared" si="3"/>
        <v>16416</v>
      </c>
    </row>
    <row r="250" spans="1:20" ht="12" hidden="1" customHeight="1" x14ac:dyDescent="0.2">
      <c r="A250" s="40" t="s">
        <v>180</v>
      </c>
      <c r="B250" s="35">
        <v>10470</v>
      </c>
      <c r="C250" s="35"/>
      <c r="D250" s="35">
        <v>824.1</v>
      </c>
      <c r="E250" s="35"/>
      <c r="F250" s="35">
        <v>3346.2</v>
      </c>
      <c r="G250" s="35"/>
      <c r="H250" s="35">
        <v>155.30000000000001</v>
      </c>
      <c r="I250" s="42"/>
      <c r="J250" s="35">
        <v>2029.5</v>
      </c>
      <c r="K250" s="35"/>
      <c r="L250" s="35">
        <v>0</v>
      </c>
      <c r="M250" s="35"/>
      <c r="N250" s="35">
        <v>1110.3</v>
      </c>
      <c r="O250" s="35"/>
      <c r="P250" s="35">
        <v>0</v>
      </c>
      <c r="Q250" s="35"/>
      <c r="R250" s="35">
        <v>466.7</v>
      </c>
      <c r="S250" s="43"/>
      <c r="T250" s="38">
        <f t="shared" si="3"/>
        <v>18402.099999999999</v>
      </c>
    </row>
    <row r="251" spans="1:20" ht="12" hidden="1" customHeight="1" x14ac:dyDescent="0.2">
      <c r="A251" s="41" t="s">
        <v>168</v>
      </c>
      <c r="B251" s="35">
        <v>12338.7</v>
      </c>
      <c r="C251" s="35"/>
      <c r="D251" s="35">
        <v>810.2</v>
      </c>
      <c r="E251" s="35"/>
      <c r="F251" s="35">
        <v>3289.7</v>
      </c>
      <c r="G251" s="35"/>
      <c r="H251" s="35">
        <v>150.5</v>
      </c>
      <c r="I251" s="42"/>
      <c r="J251" s="35">
        <v>1973.4</v>
      </c>
      <c r="K251" s="35"/>
      <c r="L251" s="35">
        <v>0</v>
      </c>
      <c r="M251" s="35"/>
      <c r="N251" s="35">
        <v>1282.2</v>
      </c>
      <c r="O251" s="35"/>
      <c r="P251" s="35">
        <v>0</v>
      </c>
      <c r="Q251" s="35"/>
      <c r="R251" s="35">
        <v>287.5</v>
      </c>
      <c r="S251" s="43"/>
      <c r="T251" s="38">
        <f t="shared" si="3"/>
        <v>20132.200000000004</v>
      </c>
    </row>
    <row r="252" spans="1:20" ht="12" hidden="1" customHeight="1" x14ac:dyDescent="0.2">
      <c r="A252" s="40" t="s">
        <v>252</v>
      </c>
      <c r="B252" s="35">
        <v>8218.9</v>
      </c>
      <c r="C252" s="35"/>
      <c r="D252" s="35">
        <v>785.6</v>
      </c>
      <c r="E252" s="35"/>
      <c r="F252" s="35">
        <v>3167</v>
      </c>
      <c r="G252" s="35"/>
      <c r="H252" s="35">
        <v>172.9</v>
      </c>
      <c r="I252" s="42"/>
      <c r="J252" s="35">
        <v>1778.3</v>
      </c>
      <c r="K252" s="35"/>
      <c r="L252" s="35">
        <v>0</v>
      </c>
      <c r="M252" s="35"/>
      <c r="N252" s="35">
        <v>1366.5</v>
      </c>
      <c r="O252" s="35"/>
      <c r="P252" s="35">
        <v>0</v>
      </c>
      <c r="Q252" s="35"/>
      <c r="R252" s="35">
        <v>279</v>
      </c>
      <c r="S252" s="43"/>
      <c r="T252" s="38">
        <f t="shared" si="3"/>
        <v>15768.199999999999</v>
      </c>
    </row>
    <row r="253" spans="1:20" ht="12" hidden="1" customHeight="1" x14ac:dyDescent="0.2">
      <c r="A253" s="40" t="s">
        <v>204</v>
      </c>
      <c r="B253" s="35">
        <v>11905.8</v>
      </c>
      <c r="C253" s="35"/>
      <c r="D253" s="35">
        <v>774.7</v>
      </c>
      <c r="E253" s="35"/>
      <c r="F253" s="35">
        <v>3137.4</v>
      </c>
      <c r="G253" s="35"/>
      <c r="H253" s="35">
        <v>139.1</v>
      </c>
      <c r="I253" s="42"/>
      <c r="J253" s="35">
        <v>1897.6</v>
      </c>
      <c r="K253" s="35"/>
      <c r="L253" s="35">
        <v>0</v>
      </c>
      <c r="M253" s="35"/>
      <c r="N253" s="35">
        <v>1408.5</v>
      </c>
      <c r="O253" s="35"/>
      <c r="P253" s="35">
        <v>0</v>
      </c>
      <c r="Q253" s="35"/>
      <c r="R253" s="35">
        <v>226.8</v>
      </c>
      <c r="S253" s="43"/>
      <c r="T253" s="38">
        <f t="shared" si="3"/>
        <v>19489.899999999998</v>
      </c>
    </row>
    <row r="254" spans="1:20" ht="12" hidden="1" customHeight="1" x14ac:dyDescent="0.2">
      <c r="A254" s="40" t="s">
        <v>253</v>
      </c>
      <c r="B254" s="35">
        <v>8014.2</v>
      </c>
      <c r="C254" s="35"/>
      <c r="D254" s="35">
        <v>748</v>
      </c>
      <c r="E254" s="35"/>
      <c r="F254" s="35">
        <v>3029</v>
      </c>
      <c r="G254" s="35"/>
      <c r="H254" s="35">
        <v>149.4</v>
      </c>
      <c r="I254" s="42"/>
      <c r="J254" s="35">
        <v>1918.2</v>
      </c>
      <c r="K254" s="35"/>
      <c r="L254" s="35">
        <v>0</v>
      </c>
      <c r="M254" s="35"/>
      <c r="N254" s="35">
        <v>1477.2</v>
      </c>
      <c r="O254" s="35"/>
      <c r="P254" s="35">
        <v>0</v>
      </c>
      <c r="Q254" s="35"/>
      <c r="R254" s="35">
        <v>218</v>
      </c>
      <c r="S254" s="43"/>
      <c r="T254" s="38">
        <f t="shared" si="3"/>
        <v>15554.000000000002</v>
      </c>
    </row>
    <row r="255" spans="1:20" ht="12" hidden="1" customHeight="1" x14ac:dyDescent="0.2">
      <c r="A255" s="40" t="s">
        <v>193</v>
      </c>
      <c r="B255" s="35">
        <v>8658.5</v>
      </c>
      <c r="C255" s="35"/>
      <c r="D255" s="35">
        <v>745</v>
      </c>
      <c r="E255" s="35"/>
      <c r="F255" s="35">
        <v>2839.8</v>
      </c>
      <c r="G255" s="35"/>
      <c r="H255" s="35">
        <v>352.1</v>
      </c>
      <c r="I255" s="42"/>
      <c r="J255" s="35">
        <v>1837.2</v>
      </c>
      <c r="K255" s="35"/>
      <c r="L255" s="35">
        <v>0</v>
      </c>
      <c r="M255" s="35"/>
      <c r="N255" s="35">
        <v>1435.3</v>
      </c>
      <c r="O255" s="35"/>
      <c r="P255" s="35">
        <v>0</v>
      </c>
      <c r="Q255" s="35"/>
      <c r="R255" s="35">
        <v>321.8</v>
      </c>
      <c r="S255" s="43"/>
      <c r="T255" s="38">
        <f t="shared" si="3"/>
        <v>16189.699999999999</v>
      </c>
    </row>
    <row r="256" spans="1:20" ht="12" hidden="1" customHeight="1" x14ac:dyDescent="0.2">
      <c r="A256" s="40" t="s">
        <v>181</v>
      </c>
      <c r="B256" s="35">
        <v>10261</v>
      </c>
      <c r="C256" s="35"/>
      <c r="D256" s="35">
        <v>731.8</v>
      </c>
      <c r="E256" s="35"/>
      <c r="F256" s="35">
        <v>2830.1</v>
      </c>
      <c r="G256" s="35"/>
      <c r="H256" s="35">
        <v>210.4</v>
      </c>
      <c r="I256" s="42"/>
      <c r="J256" s="35">
        <v>1645.1</v>
      </c>
      <c r="K256" s="35"/>
      <c r="L256" s="35">
        <v>0</v>
      </c>
      <c r="M256" s="35"/>
      <c r="N256" s="35">
        <v>1482.7</v>
      </c>
      <c r="O256" s="35"/>
      <c r="P256" s="35">
        <v>0</v>
      </c>
      <c r="Q256" s="35"/>
      <c r="R256" s="35">
        <v>368.2</v>
      </c>
      <c r="S256" s="43"/>
      <c r="T256" s="38">
        <f t="shared" si="3"/>
        <v>17529.3</v>
      </c>
    </row>
    <row r="257" spans="1:20" ht="12" hidden="1" customHeight="1" x14ac:dyDescent="0.2">
      <c r="A257" s="41" t="s">
        <v>169</v>
      </c>
      <c r="B257" s="35">
        <v>11990.7</v>
      </c>
      <c r="C257" s="35"/>
      <c r="D257" s="35">
        <v>722.4</v>
      </c>
      <c r="E257" s="35"/>
      <c r="F257" s="35">
        <v>2793.2</v>
      </c>
      <c r="G257" s="35"/>
      <c r="H257" s="35">
        <v>137.80000000000001</v>
      </c>
      <c r="I257" s="42"/>
      <c r="J257" s="35">
        <v>1614.6</v>
      </c>
      <c r="K257" s="35"/>
      <c r="L257" s="35">
        <v>0</v>
      </c>
      <c r="M257" s="35"/>
      <c r="N257" s="35">
        <v>1584.2</v>
      </c>
      <c r="O257" s="35"/>
      <c r="P257" s="35">
        <v>0</v>
      </c>
      <c r="Q257" s="35"/>
      <c r="R257" s="35">
        <v>399.9</v>
      </c>
      <c r="S257" s="43"/>
      <c r="T257" s="38">
        <f t="shared" si="3"/>
        <v>19242.8</v>
      </c>
    </row>
    <row r="258" spans="1:20" ht="12" hidden="1" customHeight="1" x14ac:dyDescent="0.2">
      <c r="A258" s="40" t="s">
        <v>241</v>
      </c>
      <c r="B258" s="35">
        <v>8554.7999999999993</v>
      </c>
      <c r="C258" s="35"/>
      <c r="D258" s="35">
        <v>715.9</v>
      </c>
      <c r="E258" s="35"/>
      <c r="F258" s="35">
        <v>2748.2</v>
      </c>
      <c r="G258" s="35"/>
      <c r="H258" s="35">
        <v>161.4</v>
      </c>
      <c r="I258" s="42"/>
      <c r="J258" s="35">
        <v>1586.4</v>
      </c>
      <c r="K258" s="35"/>
      <c r="L258" s="35">
        <v>0</v>
      </c>
      <c r="M258" s="35"/>
      <c r="N258" s="35">
        <v>1638.3</v>
      </c>
      <c r="O258" s="35"/>
      <c r="P258" s="35">
        <v>0</v>
      </c>
      <c r="Q258" s="35"/>
      <c r="R258" s="35">
        <v>408.9</v>
      </c>
      <c r="S258" s="43"/>
      <c r="T258" s="38">
        <f t="shared" si="3"/>
        <v>15813.899999999996</v>
      </c>
    </row>
    <row r="259" spans="1:20" ht="12" hidden="1" customHeight="1" x14ac:dyDescent="0.2">
      <c r="A259" s="40" t="s">
        <v>229</v>
      </c>
      <c r="B259" s="35">
        <v>9781.2999999999993</v>
      </c>
      <c r="C259" s="35"/>
      <c r="D259" s="35">
        <v>689.6</v>
      </c>
      <c r="E259" s="35"/>
      <c r="F259" s="35">
        <v>2656.6</v>
      </c>
      <c r="G259" s="35"/>
      <c r="H259" s="35">
        <v>130.80000000000001</v>
      </c>
      <c r="I259" s="42"/>
      <c r="J259" s="35">
        <v>1605.5</v>
      </c>
      <c r="K259" s="35"/>
      <c r="L259" s="35">
        <v>0</v>
      </c>
      <c r="M259" s="35"/>
      <c r="N259" s="35">
        <v>1611.4</v>
      </c>
      <c r="O259" s="35"/>
      <c r="P259" s="35">
        <v>0</v>
      </c>
      <c r="Q259" s="35"/>
      <c r="R259" s="35">
        <v>397.7</v>
      </c>
      <c r="S259" s="43"/>
      <c r="T259" s="38">
        <f t="shared" ref="T259:T322" si="4">SUM(B259:S259)</f>
        <v>16872.900000000001</v>
      </c>
    </row>
    <row r="260" spans="1:20" ht="12" hidden="1" customHeight="1" x14ac:dyDescent="0.2">
      <c r="A260" s="40" t="s">
        <v>217</v>
      </c>
      <c r="B260" s="35">
        <v>10936.5</v>
      </c>
      <c r="C260" s="35"/>
      <c r="D260" s="35">
        <v>661.7</v>
      </c>
      <c r="E260" s="35"/>
      <c r="F260" s="35">
        <v>2548.6</v>
      </c>
      <c r="G260" s="35"/>
      <c r="H260" s="35">
        <v>122.4</v>
      </c>
      <c r="I260" s="42"/>
      <c r="J260" s="35">
        <v>1653.7</v>
      </c>
      <c r="K260" s="35"/>
      <c r="L260" s="35">
        <v>0</v>
      </c>
      <c r="M260" s="35"/>
      <c r="N260" s="35">
        <v>1599.8</v>
      </c>
      <c r="O260" s="35"/>
      <c r="P260" s="35">
        <v>0</v>
      </c>
      <c r="Q260" s="35"/>
      <c r="R260" s="35">
        <v>386</v>
      </c>
      <c r="S260" s="43"/>
      <c r="T260" s="38">
        <f t="shared" si="4"/>
        <v>17908.7</v>
      </c>
    </row>
    <row r="261" spans="1:20" ht="12" hidden="1" customHeight="1" x14ac:dyDescent="0.2">
      <c r="A261" s="40" t="s">
        <v>205</v>
      </c>
      <c r="B261" s="35">
        <v>11680.5</v>
      </c>
      <c r="C261" s="35"/>
      <c r="D261" s="35">
        <v>667.3</v>
      </c>
      <c r="E261" s="35"/>
      <c r="F261" s="35">
        <v>2542.5</v>
      </c>
      <c r="G261" s="35"/>
      <c r="H261" s="35">
        <v>151.1</v>
      </c>
      <c r="I261" s="42"/>
      <c r="J261" s="35">
        <v>1641.8</v>
      </c>
      <c r="K261" s="35"/>
      <c r="L261" s="35">
        <v>0</v>
      </c>
      <c r="M261" s="35"/>
      <c r="N261" s="35">
        <v>1594.7</v>
      </c>
      <c r="O261" s="35"/>
      <c r="P261" s="35">
        <v>0</v>
      </c>
      <c r="Q261" s="35"/>
      <c r="R261" s="35">
        <v>385.8</v>
      </c>
      <c r="S261" s="43"/>
      <c r="T261" s="38">
        <f t="shared" si="4"/>
        <v>18663.7</v>
      </c>
    </row>
    <row r="262" spans="1:20" ht="12" hidden="1" customHeight="1" x14ac:dyDescent="0.2">
      <c r="A262" s="40" t="s">
        <v>247</v>
      </c>
      <c r="B262" s="35">
        <v>8025.3</v>
      </c>
      <c r="C262" s="35"/>
      <c r="D262" s="35">
        <v>671.3</v>
      </c>
      <c r="E262" s="35"/>
      <c r="F262" s="35">
        <v>2559</v>
      </c>
      <c r="G262" s="35"/>
      <c r="H262" s="35">
        <v>139</v>
      </c>
      <c r="I262" s="42"/>
      <c r="J262" s="35">
        <v>1775.7</v>
      </c>
      <c r="K262" s="35"/>
      <c r="L262" s="35">
        <v>0</v>
      </c>
      <c r="M262" s="35"/>
      <c r="N262" s="35">
        <v>1519.6</v>
      </c>
      <c r="O262" s="35"/>
      <c r="P262" s="35">
        <v>0</v>
      </c>
      <c r="Q262" s="35"/>
      <c r="R262" s="35">
        <v>385.2</v>
      </c>
      <c r="S262" s="43"/>
      <c r="T262" s="38">
        <f t="shared" si="4"/>
        <v>15075.100000000002</v>
      </c>
    </row>
    <row r="263" spans="1:20" ht="12" hidden="1" customHeight="1" x14ac:dyDescent="0.2">
      <c r="A263" s="40" t="s">
        <v>235</v>
      </c>
      <c r="B263" s="35">
        <v>9253.2999999999993</v>
      </c>
      <c r="C263" s="35"/>
      <c r="D263" s="35">
        <v>680.9</v>
      </c>
      <c r="E263" s="35"/>
      <c r="F263" s="35">
        <v>2595.5</v>
      </c>
      <c r="G263" s="35"/>
      <c r="H263" s="35">
        <v>130.1</v>
      </c>
      <c r="I263" s="42"/>
      <c r="J263" s="35">
        <v>1371</v>
      </c>
      <c r="K263" s="35"/>
      <c r="L263" s="35">
        <v>0</v>
      </c>
      <c r="M263" s="35"/>
      <c r="N263" s="35">
        <v>1451.9</v>
      </c>
      <c r="O263" s="35"/>
      <c r="P263" s="35">
        <v>0</v>
      </c>
      <c r="Q263" s="35"/>
      <c r="R263" s="35">
        <v>389.3</v>
      </c>
      <c r="S263" s="43"/>
      <c r="T263" s="38">
        <f t="shared" si="4"/>
        <v>15871.999999999998</v>
      </c>
    </row>
    <row r="264" spans="1:20" ht="12" hidden="1" customHeight="1" x14ac:dyDescent="0.2">
      <c r="A264" s="40" t="s">
        <v>223</v>
      </c>
      <c r="B264" s="35">
        <v>10164.6</v>
      </c>
      <c r="C264" s="35"/>
      <c r="D264" s="35">
        <v>690.2</v>
      </c>
      <c r="E264" s="35"/>
      <c r="F264" s="35">
        <v>2597.6</v>
      </c>
      <c r="G264" s="35"/>
      <c r="H264" s="35">
        <v>154.6</v>
      </c>
      <c r="I264" s="44"/>
      <c r="J264" s="35">
        <v>1305.0999999999999</v>
      </c>
      <c r="K264" s="35"/>
      <c r="L264" s="35">
        <v>0</v>
      </c>
      <c r="M264" s="35"/>
      <c r="N264" s="35">
        <v>1449.7</v>
      </c>
      <c r="O264" s="35"/>
      <c r="P264" s="35">
        <v>0</v>
      </c>
      <c r="Q264" s="35"/>
      <c r="R264" s="35">
        <v>393.2</v>
      </c>
      <c r="S264" s="43"/>
      <c r="T264" s="38">
        <f t="shared" si="4"/>
        <v>16755.000000000004</v>
      </c>
    </row>
    <row r="265" spans="1:20" ht="12" hidden="1" customHeight="1" x14ac:dyDescent="0.2">
      <c r="A265" s="40" t="s">
        <v>211</v>
      </c>
      <c r="B265" s="35">
        <v>11694.2</v>
      </c>
      <c r="C265" s="35"/>
      <c r="D265" s="35">
        <v>677.8</v>
      </c>
      <c r="E265" s="35"/>
      <c r="F265" s="35">
        <v>2551.6</v>
      </c>
      <c r="G265" s="35"/>
      <c r="H265" s="35">
        <v>130</v>
      </c>
      <c r="I265" s="44"/>
      <c r="J265" s="35">
        <v>1259.4000000000001</v>
      </c>
      <c r="K265" s="35"/>
      <c r="L265" s="35">
        <v>0</v>
      </c>
      <c r="M265" s="35"/>
      <c r="N265" s="35">
        <v>1476.3</v>
      </c>
      <c r="O265" s="35"/>
      <c r="P265" s="35">
        <v>0</v>
      </c>
      <c r="Q265" s="35"/>
      <c r="R265" s="35">
        <v>334.1</v>
      </c>
      <c r="S265" s="43"/>
      <c r="T265" s="38">
        <f t="shared" si="4"/>
        <v>18123.399999999998</v>
      </c>
    </row>
    <row r="266" spans="1:20" ht="12" hidden="1" customHeight="1" x14ac:dyDescent="0.2">
      <c r="A266" s="40" t="s">
        <v>199</v>
      </c>
      <c r="B266" s="35">
        <v>11553.2</v>
      </c>
      <c r="C266" s="35"/>
      <c r="D266" s="35">
        <v>667.3</v>
      </c>
      <c r="E266" s="35"/>
      <c r="F266" s="35">
        <v>2511.4</v>
      </c>
      <c r="G266" s="35"/>
      <c r="H266" s="35">
        <v>123.3</v>
      </c>
      <c r="I266" s="44"/>
      <c r="J266" s="35">
        <v>1289</v>
      </c>
      <c r="K266" s="35"/>
      <c r="L266" s="35">
        <v>0</v>
      </c>
      <c r="M266" s="35"/>
      <c r="N266" s="35">
        <v>1464.9</v>
      </c>
      <c r="O266" s="35"/>
      <c r="P266" s="35">
        <v>0</v>
      </c>
      <c r="Q266" s="35"/>
      <c r="R266" s="35">
        <v>329.7</v>
      </c>
      <c r="S266" s="43"/>
      <c r="T266" s="38">
        <f t="shared" si="4"/>
        <v>17938.8</v>
      </c>
    </row>
    <row r="267" spans="1:20" ht="12" hidden="1" customHeight="1" x14ac:dyDescent="0.2">
      <c r="A267" s="40" t="s">
        <v>187</v>
      </c>
      <c r="B267" s="35">
        <v>9465.1</v>
      </c>
      <c r="C267" s="35"/>
      <c r="D267" s="35">
        <v>698.2</v>
      </c>
      <c r="E267" s="35"/>
      <c r="F267" s="35">
        <v>2595.1</v>
      </c>
      <c r="G267" s="35"/>
      <c r="H267" s="35">
        <v>174</v>
      </c>
      <c r="I267" s="44"/>
      <c r="J267" s="35">
        <v>1315.1</v>
      </c>
      <c r="K267" s="35"/>
      <c r="L267" s="35">
        <v>0</v>
      </c>
      <c r="M267" s="35"/>
      <c r="N267" s="35">
        <v>1435.9</v>
      </c>
      <c r="O267" s="35"/>
      <c r="P267" s="35">
        <v>0</v>
      </c>
      <c r="Q267" s="35"/>
      <c r="R267" s="35">
        <v>335.5</v>
      </c>
      <c r="S267" s="43"/>
      <c r="T267" s="38">
        <f t="shared" si="4"/>
        <v>16018.900000000001</v>
      </c>
    </row>
    <row r="268" spans="1:20" ht="12" hidden="1" customHeight="1" x14ac:dyDescent="0.2">
      <c r="A268" s="40" t="s">
        <v>175</v>
      </c>
      <c r="B268" s="35">
        <v>10682</v>
      </c>
      <c r="C268" s="35"/>
      <c r="D268" s="35">
        <v>698.6</v>
      </c>
      <c r="E268" s="35"/>
      <c r="F268" s="35">
        <v>2608.8000000000002</v>
      </c>
      <c r="G268" s="35"/>
      <c r="H268" s="35">
        <v>139.1</v>
      </c>
      <c r="I268" s="44"/>
      <c r="J268" s="35">
        <v>1306</v>
      </c>
      <c r="K268" s="35"/>
      <c r="L268" s="35">
        <v>0</v>
      </c>
      <c r="M268" s="35"/>
      <c r="N268" s="35">
        <v>1485.2</v>
      </c>
      <c r="O268" s="35"/>
      <c r="P268" s="35">
        <v>0</v>
      </c>
      <c r="Q268" s="35"/>
      <c r="R268" s="35">
        <v>331.9</v>
      </c>
      <c r="S268" s="43"/>
      <c r="T268" s="38">
        <f t="shared" si="4"/>
        <v>17251.600000000002</v>
      </c>
    </row>
    <row r="269" spans="1:20" ht="12" hidden="1" customHeight="1" x14ac:dyDescent="0.2">
      <c r="A269" s="40" t="s">
        <v>248</v>
      </c>
      <c r="B269" s="35">
        <v>8113.7</v>
      </c>
      <c r="C269" s="35"/>
      <c r="D269" s="35">
        <v>742.9</v>
      </c>
      <c r="E269" s="35"/>
      <c r="F269" s="35">
        <v>2773.3</v>
      </c>
      <c r="G269" s="35"/>
      <c r="H269" s="35">
        <v>127.9</v>
      </c>
      <c r="I269" s="44"/>
      <c r="J269" s="35">
        <v>1231.9000000000001</v>
      </c>
      <c r="K269" s="35"/>
      <c r="L269" s="35">
        <v>0</v>
      </c>
      <c r="M269" s="35"/>
      <c r="N269" s="35">
        <v>1495.7</v>
      </c>
      <c r="O269" s="35"/>
      <c r="P269" s="35">
        <v>0</v>
      </c>
      <c r="Q269" s="35"/>
      <c r="R269" s="35">
        <v>337.2</v>
      </c>
      <c r="S269" s="43"/>
      <c r="T269" s="38">
        <f t="shared" si="4"/>
        <v>14822.600000000002</v>
      </c>
    </row>
    <row r="270" spans="1:20" ht="12" hidden="1" customHeight="1" x14ac:dyDescent="0.2">
      <c r="A270" s="40" t="s">
        <v>236</v>
      </c>
      <c r="B270" s="35">
        <v>9035.9</v>
      </c>
      <c r="C270" s="35"/>
      <c r="D270" s="35">
        <v>771.6</v>
      </c>
      <c r="E270" s="35"/>
      <c r="F270" s="35">
        <v>2854.8</v>
      </c>
      <c r="G270" s="35"/>
      <c r="H270" s="35">
        <v>158.1</v>
      </c>
      <c r="I270" s="44"/>
      <c r="J270" s="35">
        <v>1128.9000000000001</v>
      </c>
      <c r="K270" s="35"/>
      <c r="L270" s="35">
        <v>0</v>
      </c>
      <c r="M270" s="35"/>
      <c r="N270" s="35">
        <v>1477.6</v>
      </c>
      <c r="O270" s="35"/>
      <c r="P270" s="35">
        <v>0</v>
      </c>
      <c r="Q270" s="35"/>
      <c r="R270" s="35">
        <v>443</v>
      </c>
      <c r="S270" s="43"/>
      <c r="T270" s="38">
        <f t="shared" si="4"/>
        <v>15869.9</v>
      </c>
    </row>
    <row r="271" spans="1:20" ht="12" hidden="1" customHeight="1" x14ac:dyDescent="0.2">
      <c r="A271" s="40" t="s">
        <v>224</v>
      </c>
      <c r="B271" s="35">
        <v>10030.299999999999</v>
      </c>
      <c r="C271" s="35"/>
      <c r="D271" s="35">
        <v>867.8</v>
      </c>
      <c r="E271" s="35"/>
      <c r="F271" s="35">
        <v>2881.2</v>
      </c>
      <c r="G271" s="35"/>
      <c r="H271" s="35">
        <v>148.6</v>
      </c>
      <c r="I271" s="35"/>
      <c r="J271" s="35">
        <v>1077.8</v>
      </c>
      <c r="K271" s="35"/>
      <c r="L271" s="35">
        <v>0</v>
      </c>
      <c r="M271" s="35"/>
      <c r="N271" s="35">
        <v>1485.6</v>
      </c>
      <c r="O271" s="35"/>
      <c r="P271" s="35">
        <v>0</v>
      </c>
      <c r="Q271" s="35"/>
      <c r="R271" s="35">
        <v>442.1</v>
      </c>
      <c r="S271" s="43"/>
      <c r="T271" s="38">
        <f t="shared" si="4"/>
        <v>16933.399999999998</v>
      </c>
    </row>
    <row r="272" spans="1:20" ht="12" hidden="1" customHeight="1" x14ac:dyDescent="0.2">
      <c r="A272" s="40" t="s">
        <v>212</v>
      </c>
      <c r="B272" s="35">
        <v>11674.8</v>
      </c>
      <c r="C272" s="35"/>
      <c r="D272" s="35">
        <v>872.8</v>
      </c>
      <c r="E272" s="35"/>
      <c r="F272" s="35">
        <v>2897.2</v>
      </c>
      <c r="G272" s="35"/>
      <c r="H272" s="35">
        <v>141.1</v>
      </c>
      <c r="I272" s="35"/>
      <c r="J272" s="35">
        <v>1002.1</v>
      </c>
      <c r="K272" s="35"/>
      <c r="L272" s="35">
        <v>0</v>
      </c>
      <c r="M272" s="35"/>
      <c r="N272" s="35">
        <v>1485.1</v>
      </c>
      <c r="O272" s="35"/>
      <c r="P272" s="35">
        <v>0</v>
      </c>
      <c r="Q272" s="35"/>
      <c r="R272" s="35">
        <v>442.6</v>
      </c>
      <c r="S272" s="43"/>
      <c r="T272" s="38">
        <f t="shared" si="4"/>
        <v>18515.699999999997</v>
      </c>
    </row>
    <row r="273" spans="1:20" ht="12" hidden="1" customHeight="1" x14ac:dyDescent="0.2">
      <c r="A273" s="40" t="s">
        <v>200</v>
      </c>
      <c r="B273" s="35">
        <v>11854.6</v>
      </c>
      <c r="C273" s="35"/>
      <c r="D273" s="35">
        <v>848.8</v>
      </c>
      <c r="E273" s="35"/>
      <c r="F273" s="35">
        <v>2784.5</v>
      </c>
      <c r="G273" s="35"/>
      <c r="H273" s="35">
        <v>171.9</v>
      </c>
      <c r="I273" s="35"/>
      <c r="J273" s="35">
        <v>1257.0999999999999</v>
      </c>
      <c r="K273" s="35"/>
      <c r="L273" s="35">
        <v>0</v>
      </c>
      <c r="M273" s="35"/>
      <c r="N273" s="35">
        <v>1451.9</v>
      </c>
      <c r="O273" s="35"/>
      <c r="P273" s="35">
        <v>0</v>
      </c>
      <c r="Q273" s="35"/>
      <c r="R273" s="35">
        <v>144.9</v>
      </c>
      <c r="S273" s="43"/>
      <c r="T273" s="38">
        <f t="shared" si="4"/>
        <v>18513.7</v>
      </c>
    </row>
    <row r="274" spans="1:20" s="20" customFormat="1" ht="12" hidden="1" customHeight="1" x14ac:dyDescent="0.2">
      <c r="A274" s="40" t="s">
        <v>188</v>
      </c>
      <c r="B274" s="35">
        <v>9054.2999999999993</v>
      </c>
      <c r="C274" s="32"/>
      <c r="D274" s="35">
        <v>857.1</v>
      </c>
      <c r="E274" s="32"/>
      <c r="F274" s="35">
        <v>2811.8</v>
      </c>
      <c r="G274" s="35"/>
      <c r="H274" s="35">
        <v>158.19999999999999</v>
      </c>
      <c r="I274" s="46"/>
      <c r="J274" s="35">
        <v>928.6</v>
      </c>
      <c r="K274" s="35"/>
      <c r="L274" s="35">
        <v>0</v>
      </c>
      <c r="M274" s="35"/>
      <c r="N274" s="35">
        <v>1710.9</v>
      </c>
      <c r="O274" s="35"/>
      <c r="P274" s="35">
        <v>0</v>
      </c>
      <c r="Q274" s="35"/>
      <c r="R274" s="35">
        <f>99.3+47.1</f>
        <v>146.4</v>
      </c>
      <c r="S274" s="43"/>
      <c r="T274" s="38">
        <f t="shared" si="4"/>
        <v>15667.300000000001</v>
      </c>
    </row>
    <row r="275" spans="1:20" s="20" customFormat="1" ht="12" hidden="1" customHeight="1" x14ac:dyDescent="0.2">
      <c r="A275" s="40" t="s">
        <v>176</v>
      </c>
      <c r="B275" s="35">
        <v>10367.799999999999</v>
      </c>
      <c r="C275" s="32"/>
      <c r="D275" s="35">
        <v>868.4</v>
      </c>
      <c r="E275" s="32"/>
      <c r="F275" s="35">
        <v>2848.3</v>
      </c>
      <c r="G275" s="35"/>
      <c r="H275" s="35">
        <v>153.1</v>
      </c>
      <c r="I275" s="46"/>
      <c r="J275" s="35">
        <v>900.6</v>
      </c>
      <c r="K275" s="35"/>
      <c r="L275" s="35">
        <v>0</v>
      </c>
      <c r="M275" s="35"/>
      <c r="N275" s="35">
        <v>1715.1</v>
      </c>
      <c r="O275" s="35"/>
      <c r="P275" s="35">
        <v>0</v>
      </c>
      <c r="Q275" s="35"/>
      <c r="R275" s="35">
        <v>147.5</v>
      </c>
      <c r="S275" s="43"/>
      <c r="T275" s="38">
        <f t="shared" si="4"/>
        <v>17000.8</v>
      </c>
    </row>
    <row r="276" spans="1:20" ht="12" hidden="1" customHeight="1" x14ac:dyDescent="0.2">
      <c r="A276" s="40" t="s">
        <v>251</v>
      </c>
      <c r="B276" s="35">
        <v>8122.3</v>
      </c>
      <c r="C276" s="35"/>
      <c r="D276" s="35">
        <v>857.2</v>
      </c>
      <c r="E276" s="35"/>
      <c r="F276" s="35">
        <v>2783.3</v>
      </c>
      <c r="G276" s="35"/>
      <c r="H276" s="35">
        <v>168.8</v>
      </c>
      <c r="I276" s="35"/>
      <c r="J276" s="35">
        <v>954.5</v>
      </c>
      <c r="K276" s="35"/>
      <c r="L276" s="35">
        <v>0</v>
      </c>
      <c r="M276" s="35"/>
      <c r="N276" s="35">
        <v>1714</v>
      </c>
      <c r="O276" s="35"/>
      <c r="P276" s="35">
        <v>0</v>
      </c>
      <c r="Q276" s="35"/>
      <c r="R276" s="35">
        <v>146.9</v>
      </c>
      <c r="S276" s="43"/>
      <c r="T276" s="38">
        <f t="shared" si="4"/>
        <v>14746.999999999998</v>
      </c>
    </row>
    <row r="277" spans="1:20" s="20" customFormat="1" ht="12" hidden="1" customHeight="1" x14ac:dyDescent="0.2">
      <c r="A277" s="40" t="s">
        <v>239</v>
      </c>
      <c r="B277" s="35">
        <v>8792</v>
      </c>
      <c r="C277" s="32"/>
      <c r="D277" s="35">
        <v>841.5</v>
      </c>
      <c r="E277" s="32"/>
      <c r="F277" s="35">
        <v>2733.5</v>
      </c>
      <c r="G277" s="35"/>
      <c r="H277" s="35">
        <v>156.4</v>
      </c>
      <c r="I277" s="35"/>
      <c r="J277" s="35">
        <v>857.6</v>
      </c>
      <c r="K277" s="35"/>
      <c r="L277" s="35">
        <v>0</v>
      </c>
      <c r="M277" s="35"/>
      <c r="N277" s="35">
        <v>1725.3</v>
      </c>
      <c r="O277" s="35"/>
      <c r="P277" s="35">
        <v>0</v>
      </c>
      <c r="Q277" s="35"/>
      <c r="R277" s="35">
        <v>140.4</v>
      </c>
      <c r="S277" s="43"/>
      <c r="T277" s="38">
        <f t="shared" si="4"/>
        <v>15246.699999999999</v>
      </c>
    </row>
    <row r="278" spans="1:20" s="20" customFormat="1" ht="12" hidden="1" customHeight="1" x14ac:dyDescent="0.2">
      <c r="A278" s="40" t="s">
        <v>227</v>
      </c>
      <c r="B278" s="35">
        <v>9897.9</v>
      </c>
      <c r="C278" s="32"/>
      <c r="D278" s="35">
        <v>825.9</v>
      </c>
      <c r="E278" s="32"/>
      <c r="F278" s="35">
        <v>2682.2</v>
      </c>
      <c r="G278" s="35"/>
      <c r="H278" s="35">
        <v>143</v>
      </c>
      <c r="I278" s="35"/>
      <c r="J278" s="35">
        <v>673.3</v>
      </c>
      <c r="K278" s="35"/>
      <c r="L278" s="35">
        <v>0</v>
      </c>
      <c r="M278" s="35"/>
      <c r="N278" s="35">
        <v>1736.5</v>
      </c>
      <c r="O278" s="35"/>
      <c r="P278" s="35">
        <v>0</v>
      </c>
      <c r="Q278" s="35"/>
      <c r="R278" s="35">
        <f>91.1+46.6</f>
        <v>137.69999999999999</v>
      </c>
      <c r="S278" s="43"/>
      <c r="T278" s="38">
        <f t="shared" si="4"/>
        <v>16096.5</v>
      </c>
    </row>
    <row r="279" spans="1:20" ht="12" hidden="1" customHeight="1" x14ac:dyDescent="0.2">
      <c r="A279" s="40" t="s">
        <v>215</v>
      </c>
      <c r="B279" s="35">
        <v>11164.7</v>
      </c>
      <c r="C279" s="35"/>
      <c r="D279" s="35">
        <v>881.4</v>
      </c>
      <c r="E279" s="35"/>
      <c r="F279" s="35">
        <v>2843.3</v>
      </c>
      <c r="G279" s="35"/>
      <c r="H279" s="35">
        <v>182.6</v>
      </c>
      <c r="I279" s="35"/>
      <c r="J279" s="35">
        <v>843.2</v>
      </c>
      <c r="K279" s="35"/>
      <c r="L279" s="35">
        <v>0</v>
      </c>
      <c r="M279" s="35"/>
      <c r="N279" s="35">
        <v>1704.6</v>
      </c>
      <c r="O279" s="35"/>
      <c r="P279" s="35">
        <v>0</v>
      </c>
      <c r="Q279" s="35"/>
      <c r="R279" s="35">
        <v>145.19999999999999</v>
      </c>
      <c r="S279" s="43"/>
      <c r="T279" s="38">
        <f t="shared" si="4"/>
        <v>17765.000000000004</v>
      </c>
    </row>
    <row r="280" spans="1:20" customFormat="1" ht="12" hidden="1" customHeight="1" x14ac:dyDescent="0.2">
      <c r="A280" s="40" t="s">
        <v>203</v>
      </c>
      <c r="B280" s="35">
        <v>11667.9</v>
      </c>
      <c r="C280" s="35"/>
      <c r="D280" s="35">
        <v>900.9</v>
      </c>
      <c r="E280" s="35"/>
      <c r="F280" s="35">
        <v>2923.3</v>
      </c>
      <c r="G280" s="35"/>
      <c r="H280" s="35">
        <v>149.9</v>
      </c>
      <c r="I280" s="35"/>
      <c r="J280" s="35">
        <v>834.7</v>
      </c>
      <c r="K280" s="35"/>
      <c r="L280" s="35">
        <v>0</v>
      </c>
      <c r="M280" s="35"/>
      <c r="N280" s="35">
        <v>1808.8</v>
      </c>
      <c r="O280" s="35"/>
      <c r="P280" s="35">
        <v>0</v>
      </c>
      <c r="Q280" s="35"/>
      <c r="R280" s="35">
        <v>151.30000000000001</v>
      </c>
      <c r="S280" s="38"/>
      <c r="T280" s="38">
        <f t="shared" si="4"/>
        <v>18436.799999999996</v>
      </c>
    </row>
    <row r="281" spans="1:20" customFormat="1" ht="12" hidden="1" customHeight="1" x14ac:dyDescent="0.2">
      <c r="A281" s="40" t="s">
        <v>191</v>
      </c>
      <c r="B281" s="35">
        <v>8276</v>
      </c>
      <c r="C281" s="35"/>
      <c r="D281" s="35">
        <v>910.6</v>
      </c>
      <c r="E281" s="35"/>
      <c r="F281" s="35">
        <v>2954</v>
      </c>
      <c r="G281" s="35"/>
      <c r="H281" s="35">
        <v>147.30000000000001</v>
      </c>
      <c r="I281" s="35"/>
      <c r="J281" s="35">
        <v>934.3</v>
      </c>
      <c r="K281" s="35"/>
      <c r="L281" s="35">
        <v>0</v>
      </c>
      <c r="M281" s="35"/>
      <c r="N281" s="35">
        <v>1824.2</v>
      </c>
      <c r="O281" s="35"/>
      <c r="P281" s="35">
        <v>0</v>
      </c>
      <c r="Q281" s="35"/>
      <c r="R281" s="35">
        <v>151.30000000000001</v>
      </c>
      <c r="S281" s="38"/>
      <c r="T281" s="38">
        <f t="shared" si="4"/>
        <v>15197.699999999999</v>
      </c>
    </row>
    <row r="282" spans="1:20" customFormat="1" ht="12" hidden="1" customHeight="1" x14ac:dyDescent="0.2">
      <c r="A282" s="40" t="s">
        <v>179</v>
      </c>
      <c r="B282" s="35">
        <v>10665</v>
      </c>
      <c r="C282" s="35"/>
      <c r="D282" s="35">
        <v>917.5</v>
      </c>
      <c r="E282" s="35"/>
      <c r="F282" s="35">
        <v>2938.2</v>
      </c>
      <c r="G282" s="35"/>
      <c r="H282" s="35">
        <v>190.4</v>
      </c>
      <c r="I282" s="35"/>
      <c r="J282" s="35">
        <v>910</v>
      </c>
      <c r="K282" s="35"/>
      <c r="L282" s="35">
        <v>0</v>
      </c>
      <c r="M282" s="35"/>
      <c r="N282" s="35">
        <v>1841.9</v>
      </c>
      <c r="O282" s="35"/>
      <c r="P282" s="35">
        <v>0</v>
      </c>
      <c r="Q282" s="35"/>
      <c r="R282" s="35">
        <v>153.80000000000001</v>
      </c>
      <c r="S282" s="38"/>
      <c r="T282" s="38">
        <f t="shared" si="4"/>
        <v>17616.8</v>
      </c>
    </row>
    <row r="283" spans="1:20" customFormat="1" ht="12" hidden="1" customHeight="1" x14ac:dyDescent="0.2">
      <c r="A283" s="40" t="s">
        <v>249</v>
      </c>
      <c r="B283" s="35">
        <v>7998</v>
      </c>
      <c r="C283" s="35"/>
      <c r="D283" s="35">
        <v>919.3</v>
      </c>
      <c r="E283" s="35"/>
      <c r="F283" s="35">
        <v>2950.7</v>
      </c>
      <c r="G283" s="35"/>
      <c r="H283" s="35">
        <v>152.4</v>
      </c>
      <c r="I283" s="35"/>
      <c r="J283" s="35">
        <v>932.4</v>
      </c>
      <c r="K283" s="35"/>
      <c r="L283" s="35">
        <v>0</v>
      </c>
      <c r="M283" s="35"/>
      <c r="N283" s="35">
        <v>1864.8</v>
      </c>
      <c r="O283" s="35"/>
      <c r="P283" s="35">
        <v>0</v>
      </c>
      <c r="Q283" s="35"/>
      <c r="R283" s="35">
        <v>102.6</v>
      </c>
      <c r="S283" s="38"/>
      <c r="T283" s="38">
        <f t="shared" si="4"/>
        <v>14920.199999999999</v>
      </c>
    </row>
    <row r="284" spans="1:20" customFormat="1" ht="12" hidden="1" customHeight="1" x14ac:dyDescent="0.2">
      <c r="A284" s="40" t="s">
        <v>237</v>
      </c>
      <c r="B284" s="35">
        <v>8899.7999999999993</v>
      </c>
      <c r="C284" s="35"/>
      <c r="D284" s="35">
        <v>887.1</v>
      </c>
      <c r="E284" s="35"/>
      <c r="F284" s="35">
        <v>2846.6</v>
      </c>
      <c r="G284" s="35"/>
      <c r="H284" s="35">
        <v>139.19999999999999</v>
      </c>
      <c r="I284" s="35"/>
      <c r="J284" s="35">
        <v>922.2</v>
      </c>
      <c r="K284" s="35"/>
      <c r="L284" s="35">
        <v>0</v>
      </c>
      <c r="M284" s="35"/>
      <c r="N284" s="35">
        <v>1899.3</v>
      </c>
      <c r="O284" s="35"/>
      <c r="P284" s="35">
        <v>0</v>
      </c>
      <c r="Q284" s="35"/>
      <c r="R284" s="35">
        <v>98.6</v>
      </c>
      <c r="S284" s="38"/>
      <c r="T284" s="38">
        <f t="shared" si="4"/>
        <v>15692.800000000001</v>
      </c>
    </row>
    <row r="285" spans="1:20" customFormat="1" ht="12" hidden="1" customHeight="1" x14ac:dyDescent="0.2">
      <c r="A285" s="40" t="s">
        <v>225</v>
      </c>
      <c r="B285" s="35">
        <v>10028.9</v>
      </c>
      <c r="C285" s="35"/>
      <c r="D285" s="35">
        <v>922.5</v>
      </c>
      <c r="E285" s="35"/>
      <c r="F285" s="35">
        <v>2918.1</v>
      </c>
      <c r="G285" s="35"/>
      <c r="H285" s="35">
        <v>182.8</v>
      </c>
      <c r="I285" s="35"/>
      <c r="J285" s="35">
        <v>892</v>
      </c>
      <c r="K285" s="35"/>
      <c r="L285" s="35">
        <v>0</v>
      </c>
      <c r="M285" s="35"/>
      <c r="N285" s="35">
        <v>1909.3</v>
      </c>
      <c r="O285" s="35"/>
      <c r="P285" s="35">
        <v>0</v>
      </c>
      <c r="Q285" s="35"/>
      <c r="R285" s="35">
        <v>89.6</v>
      </c>
      <c r="S285" s="38"/>
      <c r="T285" s="38">
        <f t="shared" si="4"/>
        <v>16943.199999999997</v>
      </c>
    </row>
    <row r="286" spans="1:20" customFormat="1" ht="12" hidden="1" customHeight="1" x14ac:dyDescent="0.2">
      <c r="A286" s="40" t="s">
        <v>213</v>
      </c>
      <c r="B286" s="35">
        <v>11763.6</v>
      </c>
      <c r="C286" s="35"/>
      <c r="D286" s="35">
        <v>965.4</v>
      </c>
      <c r="E286" s="35"/>
      <c r="F286" s="35">
        <v>3066.2</v>
      </c>
      <c r="G286" s="35"/>
      <c r="H286" s="35">
        <v>170.4</v>
      </c>
      <c r="I286" s="42"/>
      <c r="J286" s="35">
        <v>874.3</v>
      </c>
      <c r="K286" s="35"/>
      <c r="L286" s="35">
        <v>0</v>
      </c>
      <c r="M286" s="35"/>
      <c r="N286" s="35">
        <v>1898.9</v>
      </c>
      <c r="O286" s="35"/>
      <c r="P286" s="35">
        <v>0</v>
      </c>
      <c r="Q286" s="35"/>
      <c r="R286" s="35">
        <v>94</v>
      </c>
      <c r="S286" s="38"/>
      <c r="T286" s="38">
        <f t="shared" si="4"/>
        <v>18832.800000000003</v>
      </c>
    </row>
    <row r="287" spans="1:20" customFormat="1" ht="12" hidden="1" customHeight="1" x14ac:dyDescent="0.2">
      <c r="A287" s="40" t="s">
        <v>201</v>
      </c>
      <c r="B287" s="35">
        <v>12246</v>
      </c>
      <c r="C287" s="35"/>
      <c r="D287" s="35">
        <v>953.3</v>
      </c>
      <c r="E287" s="35"/>
      <c r="F287" s="35">
        <v>3036.2</v>
      </c>
      <c r="G287" s="35"/>
      <c r="H287" s="35">
        <v>148.80000000000001</v>
      </c>
      <c r="I287" s="35"/>
      <c r="J287" s="35">
        <v>833.6</v>
      </c>
      <c r="K287" s="35"/>
      <c r="L287" s="35">
        <v>0</v>
      </c>
      <c r="M287" s="35"/>
      <c r="N287" s="35">
        <v>1881.3</v>
      </c>
      <c r="O287" s="35"/>
      <c r="P287" s="35">
        <v>0</v>
      </c>
      <c r="Q287" s="35"/>
      <c r="R287" s="35">
        <v>91.5</v>
      </c>
      <c r="S287" s="38"/>
      <c r="T287" s="38">
        <f t="shared" si="4"/>
        <v>19190.699999999997</v>
      </c>
    </row>
    <row r="288" spans="1:20" customFormat="1" ht="12" hidden="1" customHeight="1" x14ac:dyDescent="0.2">
      <c r="A288" s="40" t="s">
        <v>189</v>
      </c>
      <c r="B288" s="35">
        <v>9143.7999999999993</v>
      </c>
      <c r="C288" s="35"/>
      <c r="D288" s="35">
        <v>925.1</v>
      </c>
      <c r="E288" s="35"/>
      <c r="F288" s="35">
        <v>2921</v>
      </c>
      <c r="G288" s="35"/>
      <c r="H288" s="35">
        <v>175.9</v>
      </c>
      <c r="I288" s="35"/>
      <c r="J288" s="35">
        <v>755</v>
      </c>
      <c r="K288" s="35"/>
      <c r="L288" s="35">
        <v>0</v>
      </c>
      <c r="M288" s="35"/>
      <c r="N288" s="35">
        <v>1852.4</v>
      </c>
      <c r="O288" s="35"/>
      <c r="P288" s="35">
        <v>0</v>
      </c>
      <c r="Q288" s="35"/>
      <c r="R288" s="35">
        <v>78.099999999999994</v>
      </c>
      <c r="S288" s="38"/>
      <c r="T288" s="38">
        <f t="shared" si="4"/>
        <v>15851.3</v>
      </c>
    </row>
    <row r="289" spans="1:21" ht="12" hidden="1" customHeight="1" x14ac:dyDescent="0.2">
      <c r="A289" s="40" t="s">
        <v>177</v>
      </c>
      <c r="B289" s="35">
        <v>10524.2</v>
      </c>
      <c r="C289" s="35"/>
      <c r="D289" s="35">
        <v>965.4</v>
      </c>
      <c r="E289" s="35"/>
      <c r="F289" s="35">
        <v>3019.7</v>
      </c>
      <c r="G289" s="35"/>
      <c r="H289" s="35">
        <v>153.4</v>
      </c>
      <c r="I289" s="35"/>
      <c r="J289" s="35">
        <v>701.9</v>
      </c>
      <c r="K289" s="35"/>
      <c r="L289" s="35">
        <v>0</v>
      </c>
      <c r="M289" s="35"/>
      <c r="N289" s="35">
        <v>1881.9</v>
      </c>
      <c r="O289" s="35"/>
      <c r="P289" s="35">
        <v>0</v>
      </c>
      <c r="Q289" s="35"/>
      <c r="R289" s="35">
        <v>81.2</v>
      </c>
      <c r="S289" s="43"/>
      <c r="T289" s="38">
        <f t="shared" si="4"/>
        <v>17327.7</v>
      </c>
    </row>
    <row r="290" spans="1:21" ht="12" hidden="1" customHeight="1" x14ac:dyDescent="0.2">
      <c r="A290" s="40" t="s">
        <v>243</v>
      </c>
      <c r="B290" s="35">
        <v>8648.2000000000007</v>
      </c>
      <c r="C290" s="35"/>
      <c r="D290" s="35">
        <v>988</v>
      </c>
      <c r="E290" s="35"/>
      <c r="F290" s="35">
        <v>3085.2</v>
      </c>
      <c r="G290" s="35"/>
      <c r="H290" s="35">
        <v>142.80000000000001</v>
      </c>
      <c r="I290" s="35"/>
      <c r="J290" s="35">
        <v>749.7</v>
      </c>
      <c r="K290" s="35"/>
      <c r="L290" s="35">
        <v>0</v>
      </c>
      <c r="M290" s="35"/>
      <c r="N290" s="35">
        <v>1874</v>
      </c>
      <c r="O290" s="35"/>
      <c r="P290" s="35">
        <v>0</v>
      </c>
      <c r="Q290" s="35"/>
      <c r="R290" s="35">
        <v>81.2</v>
      </c>
      <c r="S290" s="43"/>
      <c r="T290" s="38">
        <f t="shared" si="4"/>
        <v>15569.100000000002</v>
      </c>
    </row>
    <row r="291" spans="1:21" ht="12" hidden="1" customHeight="1" x14ac:dyDescent="0.2">
      <c r="A291" s="40" t="s">
        <v>231</v>
      </c>
      <c r="B291" s="35">
        <v>9564.6</v>
      </c>
      <c r="C291" s="35"/>
      <c r="D291" s="35">
        <v>1016.6</v>
      </c>
      <c r="E291" s="35"/>
      <c r="F291" s="35">
        <v>3136.2</v>
      </c>
      <c r="G291" s="35"/>
      <c r="H291" s="35">
        <v>200.1</v>
      </c>
      <c r="I291" s="35"/>
      <c r="J291" s="35">
        <v>810.6</v>
      </c>
      <c r="K291" s="35"/>
      <c r="L291" s="35">
        <v>0</v>
      </c>
      <c r="M291" s="35"/>
      <c r="N291" s="35">
        <v>1844.4</v>
      </c>
      <c r="O291" s="35"/>
      <c r="P291" s="35">
        <v>0</v>
      </c>
      <c r="Q291" s="35"/>
      <c r="R291" s="35">
        <v>71</v>
      </c>
      <c r="S291" s="43"/>
      <c r="T291" s="38">
        <f t="shared" si="4"/>
        <v>16643.500000000004</v>
      </c>
    </row>
    <row r="292" spans="1:21" ht="12" hidden="1" customHeight="1" x14ac:dyDescent="0.2">
      <c r="A292" s="40" t="s">
        <v>219</v>
      </c>
      <c r="B292" s="35">
        <v>10760.2</v>
      </c>
      <c r="C292" s="35"/>
      <c r="D292" s="35">
        <v>977.9</v>
      </c>
      <c r="E292" s="35"/>
      <c r="F292" s="35">
        <v>3033.2</v>
      </c>
      <c r="G292" s="35"/>
      <c r="H292" s="35">
        <v>154.30000000000001</v>
      </c>
      <c r="I292" s="35"/>
      <c r="J292" s="35">
        <v>768.4</v>
      </c>
      <c r="K292" s="35"/>
      <c r="L292" s="35">
        <v>0</v>
      </c>
      <c r="M292" s="35"/>
      <c r="N292" s="35">
        <v>1920.4</v>
      </c>
      <c r="O292" s="35"/>
      <c r="P292" s="35">
        <v>0</v>
      </c>
      <c r="Q292" s="35"/>
      <c r="R292" s="35">
        <v>68</v>
      </c>
      <c r="S292" s="43"/>
      <c r="T292" s="38">
        <f t="shared" si="4"/>
        <v>17682.399999999998</v>
      </c>
    </row>
    <row r="293" spans="1:21" ht="12" hidden="1" customHeight="1" x14ac:dyDescent="0.2">
      <c r="A293" s="40" t="s">
        <v>207</v>
      </c>
      <c r="B293" s="35">
        <v>12160.7</v>
      </c>
      <c r="C293" s="35"/>
      <c r="D293" s="35">
        <v>993.7</v>
      </c>
      <c r="E293" s="35"/>
      <c r="F293" s="35">
        <v>3081.1</v>
      </c>
      <c r="G293" s="35"/>
      <c r="H293" s="35">
        <v>143.4</v>
      </c>
      <c r="I293" s="35"/>
      <c r="J293" s="35">
        <v>830.9</v>
      </c>
      <c r="K293" s="35"/>
      <c r="L293" s="35">
        <v>0</v>
      </c>
      <c r="M293" s="35"/>
      <c r="N293" s="35">
        <v>1907.2</v>
      </c>
      <c r="O293" s="35"/>
      <c r="P293" s="35">
        <v>0</v>
      </c>
      <c r="Q293" s="35"/>
      <c r="R293" s="35">
        <v>68.400000000000006</v>
      </c>
      <c r="S293" s="43"/>
      <c r="T293" s="38">
        <f t="shared" si="4"/>
        <v>19185.400000000005</v>
      </c>
    </row>
    <row r="294" spans="1:21" ht="12" hidden="1" customHeight="1" x14ac:dyDescent="0.2">
      <c r="A294" s="40" t="s">
        <v>195</v>
      </c>
      <c r="B294" s="35">
        <v>8837.6</v>
      </c>
      <c r="C294" s="35"/>
      <c r="D294" s="35">
        <v>956.5</v>
      </c>
      <c r="E294" s="35"/>
      <c r="F294" s="35">
        <v>2971</v>
      </c>
      <c r="G294" s="35"/>
      <c r="H294" s="35">
        <v>152.30000000000001</v>
      </c>
      <c r="I294" s="35"/>
      <c r="J294" s="35">
        <v>875.5</v>
      </c>
      <c r="K294" s="35"/>
      <c r="L294" s="35">
        <v>0</v>
      </c>
      <c r="M294" s="35"/>
      <c r="N294" s="35">
        <v>1879.1</v>
      </c>
      <c r="O294" s="35"/>
      <c r="P294" s="35">
        <v>0</v>
      </c>
      <c r="Q294" s="35"/>
      <c r="R294" s="35">
        <v>54.1</v>
      </c>
      <c r="S294" s="43"/>
      <c r="T294" s="38">
        <f t="shared" si="4"/>
        <v>15726.1</v>
      </c>
    </row>
    <row r="295" spans="1:21" ht="12" hidden="1" customHeight="1" x14ac:dyDescent="0.2">
      <c r="A295" s="40" t="s">
        <v>183</v>
      </c>
      <c r="B295" s="35">
        <v>10341.1</v>
      </c>
      <c r="C295" s="35"/>
      <c r="D295" s="35">
        <v>974.6</v>
      </c>
      <c r="E295" s="35"/>
      <c r="F295" s="35">
        <v>3022.1</v>
      </c>
      <c r="G295" s="35"/>
      <c r="H295" s="35">
        <v>138.80000000000001</v>
      </c>
      <c r="I295" s="35"/>
      <c r="J295" s="35">
        <v>768.7</v>
      </c>
      <c r="K295" s="35"/>
      <c r="L295" s="35">
        <v>0</v>
      </c>
      <c r="M295" s="35"/>
      <c r="N295" s="35">
        <v>1875.5</v>
      </c>
      <c r="O295" s="35"/>
      <c r="P295" s="35">
        <v>0</v>
      </c>
      <c r="Q295" s="35"/>
      <c r="R295" s="35">
        <v>54.8</v>
      </c>
      <c r="S295" s="43"/>
      <c r="T295" s="38">
        <f t="shared" si="4"/>
        <v>17175.600000000002</v>
      </c>
    </row>
    <row r="296" spans="1:21" ht="12" hidden="1" customHeight="1" x14ac:dyDescent="0.2">
      <c r="A296" s="40" t="s">
        <v>171</v>
      </c>
      <c r="B296" s="35">
        <v>11619.6</v>
      </c>
      <c r="C296" s="35"/>
      <c r="D296" s="35">
        <v>1007.1</v>
      </c>
      <c r="E296" s="35"/>
      <c r="F296" s="35">
        <v>3112.7</v>
      </c>
      <c r="G296" s="35"/>
      <c r="H296" s="35">
        <v>135.5</v>
      </c>
      <c r="I296" s="35"/>
      <c r="J296" s="35">
        <v>786.1</v>
      </c>
      <c r="K296" s="35"/>
      <c r="L296" s="35">
        <v>0</v>
      </c>
      <c r="M296" s="35"/>
      <c r="N296" s="35">
        <v>1897.9</v>
      </c>
      <c r="O296" s="35"/>
      <c r="P296" s="35">
        <v>0</v>
      </c>
      <c r="Q296" s="35"/>
      <c r="R296" s="35">
        <v>56</v>
      </c>
      <c r="S296" s="43"/>
      <c r="T296" s="38">
        <f t="shared" si="4"/>
        <v>18614.900000000001</v>
      </c>
    </row>
    <row r="297" spans="1:21" ht="12" hidden="1" customHeight="1" x14ac:dyDescent="0.2">
      <c r="A297" s="40" t="s">
        <v>244</v>
      </c>
      <c r="B297" s="35">
        <v>8345.9</v>
      </c>
      <c r="C297" s="35"/>
      <c r="D297" s="35">
        <v>965.3</v>
      </c>
      <c r="E297" s="35"/>
      <c r="F297" s="35">
        <v>2967</v>
      </c>
      <c r="G297" s="35"/>
      <c r="H297" s="44">
        <v>196.2</v>
      </c>
      <c r="I297" s="42"/>
      <c r="J297" s="35">
        <v>749.2</v>
      </c>
      <c r="K297" s="35"/>
      <c r="L297" s="35">
        <v>0</v>
      </c>
      <c r="M297" s="35"/>
      <c r="N297" s="35">
        <v>1886.6</v>
      </c>
      <c r="O297" s="35"/>
      <c r="P297" s="35">
        <v>0</v>
      </c>
      <c r="Q297" s="35"/>
      <c r="R297" s="35">
        <v>39.799999999999997</v>
      </c>
      <c r="S297" s="43"/>
      <c r="T297" s="38">
        <f t="shared" si="4"/>
        <v>15150</v>
      </c>
    </row>
    <row r="298" spans="1:21" ht="12" hidden="1" customHeight="1" x14ac:dyDescent="0.2">
      <c r="A298" s="40" t="s">
        <v>232</v>
      </c>
      <c r="B298" s="35">
        <v>9343.2999999999993</v>
      </c>
      <c r="C298" s="35"/>
      <c r="D298" s="35">
        <v>946.1</v>
      </c>
      <c r="E298" s="35"/>
      <c r="F298" s="35">
        <v>2839.5</v>
      </c>
      <c r="G298" s="35"/>
      <c r="H298" s="44">
        <v>154.4</v>
      </c>
      <c r="I298" s="42"/>
      <c r="J298" s="35">
        <v>756.9</v>
      </c>
      <c r="K298" s="35"/>
      <c r="L298" s="35">
        <v>0</v>
      </c>
      <c r="M298" s="35"/>
      <c r="N298" s="35">
        <v>1873.4</v>
      </c>
      <c r="O298" s="35"/>
      <c r="P298" s="35">
        <v>0</v>
      </c>
      <c r="Q298" s="35"/>
      <c r="R298" s="35">
        <v>40.1</v>
      </c>
      <c r="S298" s="43"/>
      <c r="T298" s="38">
        <f t="shared" si="4"/>
        <v>15953.699999999999</v>
      </c>
    </row>
    <row r="299" spans="1:21" ht="12" hidden="1" customHeight="1" x14ac:dyDescent="0.2">
      <c r="A299" s="40" t="s">
        <v>220</v>
      </c>
      <c r="B299" s="35">
        <v>10441.6</v>
      </c>
      <c r="C299" s="35"/>
      <c r="D299" s="35">
        <v>976.1</v>
      </c>
      <c r="E299" s="35"/>
      <c r="F299" s="35">
        <v>2926.3</v>
      </c>
      <c r="G299" s="35"/>
      <c r="H299" s="44">
        <v>138.80000000000001</v>
      </c>
      <c r="I299" s="35"/>
      <c r="J299" s="35">
        <v>756.2</v>
      </c>
      <c r="K299" s="35"/>
      <c r="L299" s="35">
        <v>0</v>
      </c>
      <c r="M299" s="35"/>
      <c r="N299" s="35">
        <v>1884.7</v>
      </c>
      <c r="O299" s="35"/>
      <c r="P299" s="35">
        <v>0</v>
      </c>
      <c r="Q299" s="35"/>
      <c r="R299" s="35">
        <v>40.700000000000003</v>
      </c>
      <c r="S299" s="43"/>
      <c r="T299" s="38">
        <f t="shared" si="4"/>
        <v>17164.400000000001</v>
      </c>
    </row>
    <row r="300" spans="1:21" ht="12" hidden="1" customHeight="1" x14ac:dyDescent="0.2">
      <c r="A300" s="40" t="s">
        <v>208</v>
      </c>
      <c r="B300" s="35">
        <v>12424.7</v>
      </c>
      <c r="C300" s="35"/>
      <c r="D300" s="35">
        <v>918.2</v>
      </c>
      <c r="E300" s="35"/>
      <c r="F300" s="35">
        <v>2755.6</v>
      </c>
      <c r="G300" s="35"/>
      <c r="H300" s="44">
        <v>157.6</v>
      </c>
      <c r="I300" s="35"/>
      <c r="J300" s="35">
        <v>722</v>
      </c>
      <c r="K300" s="35"/>
      <c r="L300" s="35">
        <v>0</v>
      </c>
      <c r="M300" s="35"/>
      <c r="N300" s="35">
        <v>1903.3</v>
      </c>
      <c r="O300" s="35"/>
      <c r="P300" s="35">
        <v>0</v>
      </c>
      <c r="Q300" s="35"/>
      <c r="R300" s="35">
        <v>26.8</v>
      </c>
      <c r="S300" s="43"/>
      <c r="T300" s="38">
        <f t="shared" si="4"/>
        <v>18908.2</v>
      </c>
    </row>
    <row r="301" spans="1:21" ht="12" hidden="1" customHeight="1" x14ac:dyDescent="0.2">
      <c r="A301" s="40" t="s">
        <v>196</v>
      </c>
      <c r="B301" s="35">
        <v>9322.9</v>
      </c>
      <c r="C301" s="35"/>
      <c r="D301" s="35">
        <v>903.5</v>
      </c>
      <c r="E301" s="35"/>
      <c r="F301" s="35">
        <v>2680.8</v>
      </c>
      <c r="G301" s="35"/>
      <c r="H301" s="44">
        <v>137.6</v>
      </c>
      <c r="I301" s="35"/>
      <c r="J301" s="35">
        <v>868</v>
      </c>
      <c r="K301" s="35"/>
      <c r="L301" s="35">
        <v>0</v>
      </c>
      <c r="M301" s="35"/>
      <c r="N301" s="35">
        <v>1769.7</v>
      </c>
      <c r="O301" s="35"/>
      <c r="P301" s="35">
        <v>0</v>
      </c>
      <c r="Q301" s="35"/>
      <c r="R301" s="35">
        <v>26.5</v>
      </c>
      <c r="S301" s="43"/>
      <c r="T301" s="38">
        <f t="shared" si="4"/>
        <v>15709.000000000002</v>
      </c>
    </row>
    <row r="302" spans="1:21" ht="12" hidden="1" customHeight="1" x14ac:dyDescent="0.2">
      <c r="A302" s="40" t="s">
        <v>184</v>
      </c>
      <c r="B302" s="35">
        <v>10013.5</v>
      </c>
      <c r="C302" s="35"/>
      <c r="D302" s="35">
        <v>888</v>
      </c>
      <c r="E302" s="35"/>
      <c r="F302" s="35">
        <v>2601.5</v>
      </c>
      <c r="G302" s="35"/>
      <c r="H302" s="44">
        <v>125.3</v>
      </c>
      <c r="I302" s="35"/>
      <c r="J302" s="35">
        <v>921.3</v>
      </c>
      <c r="K302" s="35"/>
      <c r="L302" s="35">
        <v>0</v>
      </c>
      <c r="M302" s="35"/>
      <c r="N302" s="35">
        <v>1767.3</v>
      </c>
      <c r="O302" s="35"/>
      <c r="P302" s="35">
        <v>0</v>
      </c>
      <c r="Q302" s="35"/>
      <c r="R302" s="35">
        <v>25.5</v>
      </c>
      <c r="S302" s="43"/>
      <c r="T302" s="38">
        <f t="shared" si="4"/>
        <v>16342.399999999998</v>
      </c>
    </row>
    <row r="303" spans="1:21" ht="12" hidden="1" customHeight="1" x14ac:dyDescent="0.2">
      <c r="A303" s="40" t="s">
        <v>172</v>
      </c>
      <c r="B303" s="35">
        <v>11592</v>
      </c>
      <c r="C303" s="35"/>
      <c r="D303" s="35">
        <v>890.3</v>
      </c>
      <c r="E303" s="35"/>
      <c r="F303" s="35">
        <v>2602.3000000000002</v>
      </c>
      <c r="G303" s="35"/>
      <c r="H303" s="44">
        <v>165.2</v>
      </c>
      <c r="I303" s="35"/>
      <c r="J303" s="35">
        <v>764.5</v>
      </c>
      <c r="K303" s="35"/>
      <c r="L303" s="35">
        <v>0</v>
      </c>
      <c r="M303" s="35"/>
      <c r="N303" s="35">
        <v>1769.4</v>
      </c>
      <c r="O303" s="35"/>
      <c r="P303" s="35">
        <v>0</v>
      </c>
      <c r="Q303" s="35"/>
      <c r="R303" s="35">
        <v>13.1</v>
      </c>
      <c r="S303" s="43"/>
      <c r="T303" s="38">
        <f t="shared" si="4"/>
        <v>17796.8</v>
      </c>
      <c r="U303" s="16"/>
    </row>
    <row r="304" spans="1:21" ht="12" hidden="1" customHeight="1" x14ac:dyDescent="0.2">
      <c r="A304" s="40" t="s">
        <v>245</v>
      </c>
      <c r="B304" s="35">
        <v>8183.4</v>
      </c>
      <c r="C304" s="35"/>
      <c r="D304" s="35">
        <v>0</v>
      </c>
      <c r="E304" s="35"/>
      <c r="F304" s="35">
        <v>2619.4</v>
      </c>
      <c r="G304" s="35"/>
      <c r="H304" s="44">
        <v>139.9</v>
      </c>
      <c r="I304" s="35"/>
      <c r="J304" s="35">
        <v>779.5</v>
      </c>
      <c r="K304" s="35"/>
      <c r="L304" s="35">
        <v>0</v>
      </c>
      <c r="M304" s="35"/>
      <c r="N304" s="35">
        <v>1806.8</v>
      </c>
      <c r="O304" s="35"/>
      <c r="P304" s="35">
        <v>0</v>
      </c>
      <c r="Q304" s="35"/>
      <c r="R304" s="35">
        <v>13.1</v>
      </c>
      <c r="S304" s="47"/>
      <c r="T304" s="38">
        <f t="shared" si="4"/>
        <v>13542.099999999999</v>
      </c>
      <c r="U304" s="16"/>
    </row>
    <row r="305" spans="1:21" ht="12" hidden="1" customHeight="1" x14ac:dyDescent="0.2">
      <c r="A305" s="40" t="s">
        <v>233</v>
      </c>
      <c r="B305" s="35">
        <v>9494.9</v>
      </c>
      <c r="C305" s="35"/>
      <c r="D305" s="35">
        <v>0</v>
      </c>
      <c r="E305" s="35"/>
      <c r="F305" s="35">
        <v>2642.3</v>
      </c>
      <c r="G305" s="35"/>
      <c r="H305" s="44">
        <v>135.4</v>
      </c>
      <c r="I305" s="35"/>
      <c r="J305" s="35">
        <v>855.4</v>
      </c>
      <c r="K305" s="35"/>
      <c r="L305" s="35">
        <v>0</v>
      </c>
      <c r="M305" s="35"/>
      <c r="N305" s="35">
        <v>1812.5</v>
      </c>
      <c r="O305" s="35"/>
      <c r="P305" s="35">
        <v>0</v>
      </c>
      <c r="Q305" s="35"/>
      <c r="R305" s="35">
        <v>13.1</v>
      </c>
      <c r="S305" s="47"/>
      <c r="T305" s="38">
        <f t="shared" si="4"/>
        <v>14953.6</v>
      </c>
      <c r="U305" s="16"/>
    </row>
    <row r="306" spans="1:21" ht="12" hidden="1" customHeight="1" x14ac:dyDescent="0.2">
      <c r="A306" s="40" t="s">
        <v>221</v>
      </c>
      <c r="B306" s="35">
        <v>10256.700000000001</v>
      </c>
      <c r="C306" s="35"/>
      <c r="D306" s="35">
        <v>0</v>
      </c>
      <c r="E306" s="35"/>
      <c r="F306" s="35">
        <v>2538.1999999999998</v>
      </c>
      <c r="G306" s="35"/>
      <c r="H306" s="44">
        <v>148.1</v>
      </c>
      <c r="I306" s="35"/>
      <c r="J306" s="35">
        <v>817.4</v>
      </c>
      <c r="K306" s="35"/>
      <c r="L306" s="35">
        <v>0</v>
      </c>
      <c r="M306" s="35"/>
      <c r="N306" s="35">
        <v>1831.3</v>
      </c>
      <c r="O306" s="35"/>
      <c r="P306" s="35">
        <v>0</v>
      </c>
      <c r="Q306" s="35"/>
      <c r="R306" s="44">
        <v>0.2</v>
      </c>
      <c r="S306" s="47"/>
      <c r="T306" s="38">
        <f t="shared" si="4"/>
        <v>15591.900000000001</v>
      </c>
      <c r="U306" s="16"/>
    </row>
    <row r="307" spans="1:21" ht="12" hidden="1" customHeight="1" x14ac:dyDescent="0.2">
      <c r="A307" s="40" t="s">
        <v>209</v>
      </c>
      <c r="B307" s="35">
        <v>12024.8</v>
      </c>
      <c r="C307" s="35"/>
      <c r="D307" s="35">
        <v>0</v>
      </c>
      <c r="E307" s="35"/>
      <c r="F307" s="35">
        <v>2582.6999999999998</v>
      </c>
      <c r="G307" s="35"/>
      <c r="H307" s="44">
        <v>134.6</v>
      </c>
      <c r="I307" s="35"/>
      <c r="J307" s="35">
        <v>755.5</v>
      </c>
      <c r="K307" s="35"/>
      <c r="L307" s="35">
        <v>0</v>
      </c>
      <c r="M307" s="35"/>
      <c r="N307" s="35">
        <v>1851.1</v>
      </c>
      <c r="O307" s="35"/>
      <c r="P307" s="35">
        <v>0</v>
      </c>
      <c r="Q307" s="35"/>
      <c r="R307" s="44">
        <v>0</v>
      </c>
      <c r="S307" s="47"/>
      <c r="T307" s="38">
        <f t="shared" si="4"/>
        <v>17348.7</v>
      </c>
      <c r="U307" s="16"/>
    </row>
    <row r="308" spans="1:21" ht="12" hidden="1" customHeight="1" x14ac:dyDescent="0.2">
      <c r="A308" s="40" t="s">
        <v>197</v>
      </c>
      <c r="B308" s="35">
        <v>10321.200000000001</v>
      </c>
      <c r="C308" s="35"/>
      <c r="D308" s="35">
        <v>0</v>
      </c>
      <c r="E308" s="35"/>
      <c r="F308" s="35">
        <v>2507.4</v>
      </c>
      <c r="G308" s="35"/>
      <c r="H308" s="44">
        <v>127</v>
      </c>
      <c r="I308" s="35"/>
      <c r="J308" s="35">
        <v>768.6</v>
      </c>
      <c r="K308" s="35"/>
      <c r="L308" s="35">
        <v>0</v>
      </c>
      <c r="M308" s="35"/>
      <c r="N308" s="35">
        <v>1863.4</v>
      </c>
      <c r="O308" s="35"/>
      <c r="P308" s="35">
        <v>0</v>
      </c>
      <c r="Q308" s="35"/>
      <c r="R308" s="44">
        <v>0</v>
      </c>
      <c r="S308" s="47"/>
      <c r="T308" s="38">
        <f t="shared" si="4"/>
        <v>15587.6</v>
      </c>
      <c r="U308" s="16"/>
    </row>
    <row r="309" spans="1:21" ht="12" hidden="1" customHeight="1" x14ac:dyDescent="0.2">
      <c r="A309" s="40" t="s">
        <v>185</v>
      </c>
      <c r="B309" s="35">
        <v>9877.9</v>
      </c>
      <c r="C309" s="35"/>
      <c r="D309" s="35">
        <v>0</v>
      </c>
      <c r="E309" s="35"/>
      <c r="F309" s="35">
        <v>2425.4</v>
      </c>
      <c r="G309" s="35"/>
      <c r="H309" s="44">
        <v>155.6</v>
      </c>
      <c r="I309" s="35"/>
      <c r="J309" s="35">
        <v>693.4</v>
      </c>
      <c r="K309" s="35"/>
      <c r="L309" s="35">
        <v>0</v>
      </c>
      <c r="M309" s="35"/>
      <c r="N309" s="35">
        <v>1838.3</v>
      </c>
      <c r="O309" s="35"/>
      <c r="P309" s="35">
        <v>0</v>
      </c>
      <c r="Q309" s="35"/>
      <c r="R309" s="44">
        <v>0</v>
      </c>
      <c r="S309" s="47"/>
      <c r="T309" s="38">
        <f t="shared" si="4"/>
        <v>14990.599999999999</v>
      </c>
      <c r="U309" s="16"/>
    </row>
    <row r="310" spans="1:21" ht="12" hidden="1" customHeight="1" x14ac:dyDescent="0.2">
      <c r="A310" s="40" t="s">
        <v>173</v>
      </c>
      <c r="B310" s="35">
        <v>11279.7</v>
      </c>
      <c r="C310" s="35"/>
      <c r="D310" s="35">
        <v>0</v>
      </c>
      <c r="E310" s="35"/>
      <c r="F310" s="35">
        <v>2500</v>
      </c>
      <c r="G310" s="35"/>
      <c r="H310" s="44">
        <v>138.30000000000001</v>
      </c>
      <c r="I310" s="35"/>
      <c r="J310" s="35">
        <v>723.2</v>
      </c>
      <c r="K310" s="35"/>
      <c r="L310" s="35">
        <v>0</v>
      </c>
      <c r="M310" s="35"/>
      <c r="N310" s="35">
        <v>1855.6</v>
      </c>
      <c r="O310" s="35"/>
      <c r="P310" s="35">
        <v>0</v>
      </c>
      <c r="Q310" s="35"/>
      <c r="R310" s="44">
        <v>0</v>
      </c>
      <c r="S310" s="43"/>
      <c r="T310" s="38">
        <f t="shared" si="4"/>
        <v>16496.8</v>
      </c>
      <c r="U310" s="16"/>
    </row>
    <row r="311" spans="1:21" ht="12" customHeight="1" x14ac:dyDescent="0.2">
      <c r="A311" s="51" t="s">
        <v>345</v>
      </c>
      <c r="B311" s="35">
        <v>3227.4</v>
      </c>
      <c r="C311" s="35"/>
      <c r="D311" s="35">
        <v>0</v>
      </c>
      <c r="E311" s="35"/>
      <c r="F311" s="35">
        <v>2489.5</v>
      </c>
      <c r="G311" s="35"/>
      <c r="H311" s="44">
        <v>134.30000000000001</v>
      </c>
      <c r="I311" s="35"/>
      <c r="J311" s="35">
        <v>709.3</v>
      </c>
      <c r="K311" s="35"/>
      <c r="L311" s="35">
        <v>0</v>
      </c>
      <c r="M311" s="35"/>
      <c r="N311" s="35">
        <v>1847.9</v>
      </c>
      <c r="O311" s="35"/>
      <c r="P311" s="35">
        <v>0</v>
      </c>
      <c r="Q311" s="35"/>
      <c r="R311" s="44">
        <v>0</v>
      </c>
      <c r="S311" s="43"/>
      <c r="T311" s="38">
        <f t="shared" si="4"/>
        <v>8408.4</v>
      </c>
      <c r="U311" s="16"/>
    </row>
    <row r="312" spans="1:21" ht="12" customHeight="1" x14ac:dyDescent="0.2">
      <c r="A312" s="51" t="s">
        <v>344</v>
      </c>
      <c r="B312" s="35">
        <v>3740.4</v>
      </c>
      <c r="C312" s="35"/>
      <c r="D312" s="35">
        <v>0</v>
      </c>
      <c r="E312" s="35"/>
      <c r="F312" s="35">
        <v>2390.1999999999998</v>
      </c>
      <c r="G312" s="35"/>
      <c r="H312" s="44">
        <v>140.69999999999999</v>
      </c>
      <c r="I312" s="35"/>
      <c r="J312" s="35">
        <v>607.4</v>
      </c>
      <c r="K312" s="35"/>
      <c r="L312" s="35">
        <v>0</v>
      </c>
      <c r="M312" s="35"/>
      <c r="N312" s="35">
        <v>1845.9</v>
      </c>
      <c r="O312" s="35"/>
      <c r="P312" s="35">
        <v>0</v>
      </c>
      <c r="Q312" s="35"/>
      <c r="R312" s="44">
        <v>0</v>
      </c>
      <c r="S312" s="43"/>
      <c r="T312" s="38">
        <f t="shared" si="4"/>
        <v>8724.6</v>
      </c>
    </row>
    <row r="313" spans="1:21" ht="12" customHeight="1" x14ac:dyDescent="0.2">
      <c r="A313" s="51" t="s">
        <v>343</v>
      </c>
      <c r="B313" s="35">
        <v>3541.3</v>
      </c>
      <c r="C313" s="35"/>
      <c r="D313" s="35">
        <v>0</v>
      </c>
      <c r="E313" s="35"/>
      <c r="F313" s="35">
        <v>2311.3000000000002</v>
      </c>
      <c r="G313" s="35"/>
      <c r="H313" s="44">
        <v>127.3</v>
      </c>
      <c r="I313" s="35"/>
      <c r="J313" s="35">
        <v>617</v>
      </c>
      <c r="K313" s="35"/>
      <c r="L313" s="35">
        <v>0</v>
      </c>
      <c r="M313" s="35"/>
      <c r="N313" s="35">
        <v>1836.4</v>
      </c>
      <c r="O313" s="35"/>
      <c r="P313" s="35">
        <v>0</v>
      </c>
      <c r="Q313" s="35"/>
      <c r="R313" s="44">
        <v>0</v>
      </c>
      <c r="S313" s="43"/>
      <c r="T313" s="38">
        <f t="shared" si="4"/>
        <v>8433.3000000000011</v>
      </c>
    </row>
    <row r="314" spans="1:21" ht="12" customHeight="1" x14ac:dyDescent="0.2">
      <c r="A314" s="51" t="s">
        <v>342</v>
      </c>
      <c r="B314" s="35">
        <v>3930.7</v>
      </c>
      <c r="C314" s="35"/>
      <c r="D314" s="35">
        <v>0</v>
      </c>
      <c r="E314" s="35"/>
      <c r="F314" s="35">
        <v>2231</v>
      </c>
      <c r="G314" s="35"/>
      <c r="H314" s="44">
        <v>125.9</v>
      </c>
      <c r="I314" s="35"/>
      <c r="J314" s="35">
        <v>615.6</v>
      </c>
      <c r="K314" s="35"/>
      <c r="L314" s="35">
        <v>0</v>
      </c>
      <c r="M314" s="35"/>
      <c r="N314" s="35">
        <v>1820.7</v>
      </c>
      <c r="O314" s="35"/>
      <c r="P314" s="35">
        <v>0</v>
      </c>
      <c r="Q314" s="35"/>
      <c r="R314" s="44">
        <v>0</v>
      </c>
      <c r="S314" s="43"/>
      <c r="T314" s="38">
        <f t="shared" si="4"/>
        <v>8723.9</v>
      </c>
    </row>
    <row r="315" spans="1:21" ht="12" customHeight="1" x14ac:dyDescent="0.2">
      <c r="A315" s="51" t="s">
        <v>341</v>
      </c>
      <c r="B315" s="35">
        <v>4145.3999999999996</v>
      </c>
      <c r="C315" s="35"/>
      <c r="D315" s="35">
        <v>0</v>
      </c>
      <c r="E315" s="35"/>
      <c r="F315" s="35">
        <v>2147.6999999999998</v>
      </c>
      <c r="G315" s="35"/>
      <c r="H315" s="44">
        <v>157.4</v>
      </c>
      <c r="I315" s="35"/>
      <c r="J315" s="35">
        <v>655.8</v>
      </c>
      <c r="K315" s="35"/>
      <c r="L315" s="35">
        <v>0</v>
      </c>
      <c r="M315" s="35"/>
      <c r="N315" s="35">
        <v>1809.6</v>
      </c>
      <c r="O315" s="35"/>
      <c r="P315" s="35">
        <v>0</v>
      </c>
      <c r="Q315" s="35"/>
      <c r="R315" s="44">
        <v>0</v>
      </c>
      <c r="S315" s="43"/>
      <c r="T315" s="38">
        <f t="shared" si="4"/>
        <v>8915.9</v>
      </c>
    </row>
    <row r="316" spans="1:21" ht="12" customHeight="1" x14ac:dyDescent="0.2">
      <c r="A316" s="51" t="s">
        <v>340</v>
      </c>
      <c r="B316" s="35">
        <v>4470.8999999999996</v>
      </c>
      <c r="C316" s="35"/>
      <c r="D316" s="35">
        <v>0</v>
      </c>
      <c r="E316" s="35"/>
      <c r="F316" s="35">
        <v>2412.6999999999998</v>
      </c>
      <c r="G316" s="35"/>
      <c r="H316" s="44">
        <v>129.1</v>
      </c>
      <c r="I316" s="35"/>
      <c r="J316" s="35">
        <v>704.8</v>
      </c>
      <c r="K316" s="35"/>
      <c r="L316" s="35">
        <v>0</v>
      </c>
      <c r="M316" s="35"/>
      <c r="N316" s="35">
        <v>1759.1</v>
      </c>
      <c r="O316" s="35"/>
      <c r="P316" s="35">
        <v>0</v>
      </c>
      <c r="Q316" s="35"/>
      <c r="R316" s="44">
        <v>0</v>
      </c>
      <c r="S316" s="43"/>
      <c r="T316" s="38">
        <f t="shared" si="4"/>
        <v>9476.6</v>
      </c>
    </row>
    <row r="317" spans="1:21" ht="12" customHeight="1" x14ac:dyDescent="0.2">
      <c r="A317" s="51" t="s">
        <v>339</v>
      </c>
      <c r="B317" s="35">
        <v>4428</v>
      </c>
      <c r="C317" s="35"/>
      <c r="D317" s="35">
        <v>0</v>
      </c>
      <c r="E317" s="35"/>
      <c r="F317" s="35">
        <v>2463.1999999999998</v>
      </c>
      <c r="G317" s="35"/>
      <c r="H317" s="44">
        <v>134.80000000000001</v>
      </c>
      <c r="I317" s="35"/>
      <c r="J317" s="35">
        <v>786.2</v>
      </c>
      <c r="K317" s="35"/>
      <c r="L317" s="35">
        <v>0</v>
      </c>
      <c r="M317" s="35"/>
      <c r="N317" s="35">
        <v>1692.7</v>
      </c>
      <c r="O317" s="35"/>
      <c r="P317" s="35">
        <v>0</v>
      </c>
      <c r="Q317" s="35"/>
      <c r="R317" s="44">
        <v>0</v>
      </c>
      <c r="S317" s="43"/>
      <c r="T317" s="38">
        <f t="shared" si="4"/>
        <v>9504.9</v>
      </c>
    </row>
    <row r="318" spans="1:21" ht="12" customHeight="1" x14ac:dyDescent="0.2">
      <c r="A318" s="51" t="s">
        <v>338</v>
      </c>
      <c r="B318" s="35">
        <v>4958.5</v>
      </c>
      <c r="C318" s="35"/>
      <c r="D318" s="35">
        <v>0</v>
      </c>
      <c r="E318" s="35"/>
      <c r="F318" s="35">
        <v>2418.1999999999998</v>
      </c>
      <c r="G318" s="35"/>
      <c r="H318" s="44">
        <v>156</v>
      </c>
      <c r="I318" s="35"/>
      <c r="J318" s="35">
        <v>855</v>
      </c>
      <c r="K318" s="35"/>
      <c r="L318" s="35">
        <v>0</v>
      </c>
      <c r="M318" s="35"/>
      <c r="N318" s="35">
        <v>1680.6</v>
      </c>
      <c r="O318" s="35"/>
      <c r="P318" s="35">
        <v>0</v>
      </c>
      <c r="Q318" s="35"/>
      <c r="R318" s="44">
        <v>0</v>
      </c>
      <c r="S318" s="43"/>
      <c r="T318" s="38">
        <f t="shared" si="4"/>
        <v>10068.300000000001</v>
      </c>
    </row>
    <row r="319" spans="1:21" ht="12" customHeight="1" x14ac:dyDescent="0.2">
      <c r="A319" s="48" t="s">
        <v>336</v>
      </c>
      <c r="B319" s="35">
        <v>5292.1</v>
      </c>
      <c r="C319" s="35"/>
      <c r="D319" s="35">
        <v>0</v>
      </c>
      <c r="E319" s="35"/>
      <c r="F319" s="35">
        <v>2469.3000000000002</v>
      </c>
      <c r="G319" s="35"/>
      <c r="H319" s="35">
        <v>131.80000000000001</v>
      </c>
      <c r="I319" s="35"/>
      <c r="J319" s="35">
        <v>738.3</v>
      </c>
      <c r="K319" s="35"/>
      <c r="L319" s="35">
        <v>0</v>
      </c>
      <c r="M319" s="35"/>
      <c r="N319" s="35">
        <v>1672.3</v>
      </c>
      <c r="O319" s="35"/>
      <c r="P319" s="35">
        <v>0</v>
      </c>
      <c r="Q319" s="35"/>
      <c r="R319" s="44">
        <v>0</v>
      </c>
      <c r="S319" s="43"/>
      <c r="T319" s="38">
        <f t="shared" si="4"/>
        <v>10303.799999999999</v>
      </c>
    </row>
    <row r="320" spans="1:21" ht="12" customHeight="1" x14ac:dyDescent="0.2">
      <c r="A320" s="48" t="s">
        <v>330</v>
      </c>
      <c r="B320" s="35">
        <v>6368.3</v>
      </c>
      <c r="C320" s="35"/>
      <c r="D320" s="35">
        <v>0</v>
      </c>
      <c r="E320" s="35"/>
      <c r="F320" s="35">
        <v>2457.8000000000002</v>
      </c>
      <c r="G320" s="35"/>
      <c r="H320" s="35">
        <v>126.3</v>
      </c>
      <c r="I320" s="35"/>
      <c r="J320" s="35">
        <v>772.4</v>
      </c>
      <c r="K320" s="35"/>
      <c r="L320" s="35">
        <v>0</v>
      </c>
      <c r="M320" s="35"/>
      <c r="N320" s="35">
        <v>1648.9</v>
      </c>
      <c r="O320" s="35"/>
      <c r="P320" s="35">
        <v>0</v>
      </c>
      <c r="Q320" s="35"/>
      <c r="R320" s="44">
        <v>0</v>
      </c>
      <c r="S320" s="43"/>
      <c r="T320" s="38">
        <f t="shared" si="4"/>
        <v>11373.699999999999</v>
      </c>
    </row>
    <row r="321" spans="1:21" ht="12" hidden="1" customHeight="1" x14ac:dyDescent="0.2">
      <c r="A321" s="48" t="s">
        <v>326</v>
      </c>
      <c r="B321" s="35">
        <v>6719.2</v>
      </c>
      <c r="C321" s="35"/>
      <c r="D321" s="35">
        <v>0</v>
      </c>
      <c r="E321" s="35"/>
      <c r="F321" s="35">
        <v>2360.8000000000002</v>
      </c>
      <c r="G321" s="35"/>
      <c r="H321" s="35">
        <v>161.9</v>
      </c>
      <c r="I321" s="35"/>
      <c r="J321" s="35">
        <v>686.5</v>
      </c>
      <c r="K321" s="35"/>
      <c r="L321" s="35">
        <v>0</v>
      </c>
      <c r="M321" s="35"/>
      <c r="N321" s="35">
        <v>1649</v>
      </c>
      <c r="O321" s="35"/>
      <c r="P321" s="35">
        <v>0</v>
      </c>
      <c r="Q321" s="35"/>
      <c r="R321" s="44">
        <v>0</v>
      </c>
      <c r="S321" s="43"/>
      <c r="T321" s="38">
        <f t="shared" si="4"/>
        <v>11577.4</v>
      </c>
    </row>
    <row r="322" spans="1:21" ht="12" hidden="1" customHeight="1" x14ac:dyDescent="0.2">
      <c r="A322" s="48" t="s">
        <v>334</v>
      </c>
      <c r="B322" s="35">
        <v>5823.8</v>
      </c>
      <c r="C322" s="35"/>
      <c r="D322" s="35">
        <v>0</v>
      </c>
      <c r="E322" s="35"/>
      <c r="F322" s="35">
        <v>2246.1999999999998</v>
      </c>
      <c r="G322" s="35"/>
      <c r="H322" s="35">
        <v>143.9</v>
      </c>
      <c r="I322" s="35"/>
      <c r="J322" s="35">
        <v>694.3</v>
      </c>
      <c r="K322" s="35"/>
      <c r="L322" s="35">
        <v>0</v>
      </c>
      <c r="M322" s="35"/>
      <c r="N322" s="35">
        <v>1651</v>
      </c>
      <c r="O322" s="35"/>
      <c r="P322" s="35">
        <v>0</v>
      </c>
      <c r="Q322" s="35"/>
      <c r="R322" s="44">
        <v>0</v>
      </c>
      <c r="S322" s="43"/>
      <c r="T322" s="38">
        <f t="shared" si="4"/>
        <v>10559.199999999999</v>
      </c>
    </row>
    <row r="323" spans="1:21" ht="12" hidden="1" customHeight="1" x14ac:dyDescent="0.2">
      <c r="A323" s="48" t="s">
        <v>324</v>
      </c>
      <c r="B323" s="35">
        <v>6976.4</v>
      </c>
      <c r="C323" s="35"/>
      <c r="D323" s="35">
        <v>0</v>
      </c>
      <c r="E323" s="35"/>
      <c r="F323" s="35">
        <v>2243.4</v>
      </c>
      <c r="G323" s="35"/>
      <c r="H323" s="35">
        <v>130.19999999999999</v>
      </c>
      <c r="I323" s="35"/>
      <c r="J323" s="35">
        <v>603.5</v>
      </c>
      <c r="K323" s="35"/>
      <c r="L323" s="35">
        <v>0</v>
      </c>
      <c r="M323" s="35"/>
      <c r="N323" s="35">
        <v>1632.4</v>
      </c>
      <c r="O323" s="35"/>
      <c r="P323" s="35">
        <v>0</v>
      </c>
      <c r="Q323" s="35"/>
      <c r="R323" s="44">
        <v>0</v>
      </c>
      <c r="S323" s="43"/>
      <c r="T323" s="38">
        <f t="shared" ref="T323:T342" si="5">SUM(B323:S323)</f>
        <v>11585.9</v>
      </c>
    </row>
    <row r="324" spans="1:21" ht="12" hidden="1" customHeight="1" x14ac:dyDescent="0.2">
      <c r="A324" s="48" t="s">
        <v>325</v>
      </c>
      <c r="B324" s="35">
        <v>6749.3</v>
      </c>
      <c r="C324" s="35"/>
      <c r="D324" s="35">
        <v>0</v>
      </c>
      <c r="E324" s="35"/>
      <c r="F324" s="35">
        <v>2195.6999999999998</v>
      </c>
      <c r="G324" s="35"/>
      <c r="H324" s="35">
        <v>131.19999999999999</v>
      </c>
      <c r="I324" s="35"/>
      <c r="J324" s="35">
        <v>516.70000000000005</v>
      </c>
      <c r="K324" s="35"/>
      <c r="L324" s="35">
        <v>0</v>
      </c>
      <c r="M324" s="35"/>
      <c r="N324" s="35">
        <v>1619.7</v>
      </c>
      <c r="O324" s="35"/>
      <c r="P324" s="35">
        <v>0</v>
      </c>
      <c r="Q324" s="35"/>
      <c r="R324" s="44">
        <v>0</v>
      </c>
      <c r="S324" s="43"/>
      <c r="T324" s="38">
        <f t="shared" si="5"/>
        <v>11212.600000000002</v>
      </c>
    </row>
    <row r="325" spans="1:21" ht="12" hidden="1" customHeight="1" x14ac:dyDescent="0.2">
      <c r="A325" s="48" t="s">
        <v>331</v>
      </c>
      <c r="B325" s="35">
        <v>6538.3</v>
      </c>
      <c r="C325" s="35"/>
      <c r="D325" s="35">
        <v>0</v>
      </c>
      <c r="E325" s="35"/>
      <c r="F325" s="35">
        <v>2167.1999999999998</v>
      </c>
      <c r="G325" s="35"/>
      <c r="H325" s="35">
        <v>117.8</v>
      </c>
      <c r="I325" s="35"/>
      <c r="J325" s="35">
        <v>479.1</v>
      </c>
      <c r="K325" s="35"/>
      <c r="L325" s="35">
        <v>0</v>
      </c>
      <c r="M325" s="35"/>
      <c r="N325" s="35">
        <v>1646.4</v>
      </c>
      <c r="O325" s="35"/>
      <c r="P325" s="35">
        <v>0</v>
      </c>
      <c r="Q325" s="35"/>
      <c r="R325" s="44">
        <v>0</v>
      </c>
      <c r="S325" s="43"/>
      <c r="T325" s="38">
        <f t="shared" si="5"/>
        <v>10948.8</v>
      </c>
    </row>
    <row r="326" spans="1:21" ht="12" hidden="1" customHeight="1" x14ac:dyDescent="0.2">
      <c r="A326" s="48" t="s">
        <v>332</v>
      </c>
      <c r="B326" s="35">
        <v>6217.7</v>
      </c>
      <c r="C326" s="35"/>
      <c r="D326" s="35">
        <v>0</v>
      </c>
      <c r="E326" s="35"/>
      <c r="F326" s="35">
        <v>2236.3000000000002</v>
      </c>
      <c r="G326" s="35"/>
      <c r="H326" s="35">
        <v>113.2</v>
      </c>
      <c r="I326" s="35"/>
      <c r="J326" s="35">
        <v>494.1</v>
      </c>
      <c r="K326" s="35"/>
      <c r="L326" s="35">
        <v>0</v>
      </c>
      <c r="M326" s="35"/>
      <c r="N326" s="35">
        <v>1660.6</v>
      </c>
      <c r="O326" s="35"/>
      <c r="P326" s="35">
        <v>0</v>
      </c>
      <c r="Q326" s="35"/>
      <c r="R326" s="44">
        <v>0</v>
      </c>
      <c r="S326" s="43"/>
      <c r="T326" s="38">
        <f t="shared" si="5"/>
        <v>10721.900000000001</v>
      </c>
    </row>
    <row r="327" spans="1:21" ht="12" hidden="1" customHeight="1" x14ac:dyDescent="0.2">
      <c r="A327" s="48" t="s">
        <v>333</v>
      </c>
      <c r="B327" s="35">
        <v>6048.9</v>
      </c>
      <c r="C327" s="35"/>
      <c r="D327" s="35">
        <v>0</v>
      </c>
      <c r="E327" s="35"/>
      <c r="F327" s="35">
        <v>2125</v>
      </c>
      <c r="G327" s="35"/>
      <c r="H327" s="35">
        <v>146.30000000000001</v>
      </c>
      <c r="I327" s="35"/>
      <c r="J327" s="35">
        <v>569.29999999999995</v>
      </c>
      <c r="K327" s="35"/>
      <c r="L327" s="35">
        <v>0</v>
      </c>
      <c r="M327" s="35"/>
      <c r="N327" s="35">
        <v>1631.4</v>
      </c>
      <c r="O327" s="35"/>
      <c r="P327" s="35">
        <v>0</v>
      </c>
      <c r="Q327" s="35"/>
      <c r="R327" s="44">
        <v>0</v>
      </c>
      <c r="S327" s="43"/>
      <c r="T327" s="38">
        <f t="shared" si="5"/>
        <v>10520.899999999998</v>
      </c>
    </row>
    <row r="328" spans="1:21" ht="12" hidden="1" customHeight="1" x14ac:dyDescent="0.2">
      <c r="A328" s="48" t="s">
        <v>335</v>
      </c>
      <c r="B328" s="35">
        <v>5757</v>
      </c>
      <c r="C328" s="35"/>
      <c r="D328" s="35">
        <v>0</v>
      </c>
      <c r="E328" s="35"/>
      <c r="F328" s="35">
        <v>2199.9</v>
      </c>
      <c r="G328" s="35"/>
      <c r="H328" s="35">
        <v>117.2</v>
      </c>
      <c r="I328" s="35"/>
      <c r="J328" s="35">
        <v>582.20000000000005</v>
      </c>
      <c r="K328" s="35"/>
      <c r="L328" s="35">
        <v>0</v>
      </c>
      <c r="M328" s="35"/>
      <c r="N328" s="35">
        <v>1633.5</v>
      </c>
      <c r="O328" s="35"/>
      <c r="P328" s="35">
        <v>0</v>
      </c>
      <c r="Q328" s="35"/>
      <c r="R328" s="44">
        <v>0</v>
      </c>
      <c r="S328" s="43"/>
      <c r="T328" s="38">
        <f t="shared" si="5"/>
        <v>10289.799999999999</v>
      </c>
    </row>
    <row r="329" spans="1:21" ht="12" hidden="1" customHeight="1" x14ac:dyDescent="0.2">
      <c r="A329" s="48" t="s">
        <v>327</v>
      </c>
      <c r="B329" s="35">
        <v>6615.1</v>
      </c>
      <c r="C329" s="35"/>
      <c r="D329" s="35">
        <v>0</v>
      </c>
      <c r="E329" s="35"/>
      <c r="F329" s="35">
        <v>2091</v>
      </c>
      <c r="G329" s="35"/>
      <c r="H329" s="35">
        <v>111.8</v>
      </c>
      <c r="I329" s="35"/>
      <c r="J329" s="35">
        <v>612.6</v>
      </c>
      <c r="K329" s="35"/>
      <c r="L329" s="35">
        <v>0</v>
      </c>
      <c r="M329" s="35"/>
      <c r="N329" s="35">
        <v>1579.7</v>
      </c>
      <c r="O329" s="35"/>
      <c r="P329" s="35">
        <v>0</v>
      </c>
      <c r="Q329" s="35"/>
      <c r="R329" s="44">
        <v>0</v>
      </c>
      <c r="S329" s="43"/>
      <c r="T329" s="38">
        <f t="shared" si="5"/>
        <v>11010.2</v>
      </c>
    </row>
    <row r="330" spans="1:21" ht="12" hidden="1" customHeight="1" x14ac:dyDescent="0.2">
      <c r="A330" s="48" t="s">
        <v>328</v>
      </c>
      <c r="B330" s="35">
        <v>6489.5</v>
      </c>
      <c r="C330" s="35"/>
      <c r="D330" s="35">
        <v>0</v>
      </c>
      <c r="E330" s="35"/>
      <c r="F330" s="35">
        <v>2015.7</v>
      </c>
      <c r="G330" s="35"/>
      <c r="H330" s="35">
        <v>121.2</v>
      </c>
      <c r="I330" s="35"/>
      <c r="J330" s="35">
        <v>557</v>
      </c>
      <c r="K330" s="35"/>
      <c r="L330" s="35">
        <v>0</v>
      </c>
      <c r="M330" s="35"/>
      <c r="N330" s="35">
        <v>1566.7</v>
      </c>
      <c r="O330" s="35"/>
      <c r="P330" s="35">
        <v>0</v>
      </c>
      <c r="Q330" s="35"/>
      <c r="R330" s="44">
        <v>0</v>
      </c>
      <c r="S330" s="43"/>
      <c r="T330" s="38">
        <f t="shared" si="5"/>
        <v>10750.100000000002</v>
      </c>
    </row>
    <row r="331" spans="1:21" ht="12" hidden="1" customHeight="1" x14ac:dyDescent="0.2">
      <c r="A331" s="48" t="s">
        <v>329</v>
      </c>
      <c r="B331" s="35">
        <v>6606.6</v>
      </c>
      <c r="C331" s="35"/>
      <c r="D331" s="35">
        <v>0</v>
      </c>
      <c r="E331" s="35"/>
      <c r="F331" s="35">
        <v>1924</v>
      </c>
      <c r="G331" s="35"/>
      <c r="H331" s="35">
        <v>133.6</v>
      </c>
      <c r="I331" s="35"/>
      <c r="J331" s="35">
        <v>531</v>
      </c>
      <c r="K331" s="35"/>
      <c r="L331" s="35">
        <v>0</v>
      </c>
      <c r="M331" s="35"/>
      <c r="N331" s="35">
        <v>1499.9</v>
      </c>
      <c r="O331" s="35"/>
      <c r="P331" s="35">
        <v>0</v>
      </c>
      <c r="Q331" s="35"/>
      <c r="R331" s="44">
        <v>0</v>
      </c>
      <c r="S331" s="43"/>
      <c r="T331" s="38">
        <f t="shared" si="5"/>
        <v>10695.1</v>
      </c>
    </row>
    <row r="332" spans="1:21" ht="12" hidden="1" customHeight="1" x14ac:dyDescent="0.2">
      <c r="A332" s="40" t="s">
        <v>65</v>
      </c>
      <c r="B332" s="35">
        <v>22561.1</v>
      </c>
      <c r="C332" s="35"/>
      <c r="D332" s="35">
        <v>0</v>
      </c>
      <c r="E332" s="35"/>
      <c r="F332" s="35">
        <v>1876.9</v>
      </c>
      <c r="G332" s="35"/>
      <c r="H332" s="35">
        <v>129.19999999999999</v>
      </c>
      <c r="I332" s="35"/>
      <c r="J332" s="35">
        <v>491.7</v>
      </c>
      <c r="K332" s="35"/>
      <c r="L332" s="35">
        <v>0</v>
      </c>
      <c r="M332" s="35"/>
      <c r="N332" s="35">
        <v>1405.6</v>
      </c>
      <c r="O332" s="35"/>
      <c r="P332" s="35">
        <v>0</v>
      </c>
      <c r="Q332" s="35"/>
      <c r="R332" s="44">
        <v>0</v>
      </c>
      <c r="S332" s="43"/>
      <c r="T332" s="38">
        <f t="shared" si="5"/>
        <v>26464.5</v>
      </c>
    </row>
    <row r="333" spans="1:21" ht="12" hidden="1" customHeight="1" x14ac:dyDescent="0.2">
      <c r="A333" s="40" t="s">
        <v>69</v>
      </c>
      <c r="B333" s="35">
        <v>23799.8</v>
      </c>
      <c r="C333" s="35"/>
      <c r="D333" s="35">
        <v>0</v>
      </c>
      <c r="E333" s="35"/>
      <c r="F333" s="35">
        <v>1712.1</v>
      </c>
      <c r="G333" s="35"/>
      <c r="H333" s="35">
        <v>149.19999999999999</v>
      </c>
      <c r="I333" s="35"/>
      <c r="J333" s="35">
        <v>561.4</v>
      </c>
      <c r="K333" s="35"/>
      <c r="L333" s="35">
        <v>0</v>
      </c>
      <c r="M333" s="35"/>
      <c r="N333" s="35">
        <v>1332.1</v>
      </c>
      <c r="O333" s="35"/>
      <c r="P333" s="35">
        <v>0</v>
      </c>
      <c r="Q333" s="35"/>
      <c r="R333" s="44">
        <v>0</v>
      </c>
      <c r="S333" s="43"/>
      <c r="T333" s="38">
        <f t="shared" si="5"/>
        <v>27554.6</v>
      </c>
    </row>
    <row r="334" spans="1:21" ht="12" hidden="1" customHeight="1" x14ac:dyDescent="0.2">
      <c r="A334" s="40" t="s">
        <v>64</v>
      </c>
      <c r="B334" s="35">
        <v>22409.5</v>
      </c>
      <c r="C334" s="35"/>
      <c r="D334" s="35">
        <v>0</v>
      </c>
      <c r="E334" s="35"/>
      <c r="F334" s="35">
        <v>1694.9</v>
      </c>
      <c r="G334" s="35"/>
      <c r="H334" s="35">
        <v>170.7</v>
      </c>
      <c r="I334" s="35"/>
      <c r="J334" s="35">
        <v>593.5</v>
      </c>
      <c r="K334" s="35"/>
      <c r="L334" s="35">
        <v>0</v>
      </c>
      <c r="M334" s="35"/>
      <c r="N334" s="35">
        <v>1266.8</v>
      </c>
      <c r="O334" s="35"/>
      <c r="P334" s="35">
        <v>0</v>
      </c>
      <c r="Q334" s="35"/>
      <c r="R334" s="44">
        <v>0</v>
      </c>
      <c r="S334" s="43"/>
      <c r="T334" s="38">
        <f t="shared" si="5"/>
        <v>26135.4</v>
      </c>
      <c r="U334" s="50"/>
    </row>
    <row r="335" spans="1:21" ht="12" hidden="1" customHeight="1" x14ac:dyDescent="0.2">
      <c r="A335" s="22" t="s">
        <v>31</v>
      </c>
      <c r="B335" s="23">
        <v>0.60499999999999998</v>
      </c>
      <c r="C335" s="35"/>
      <c r="D335" s="35">
        <v>0</v>
      </c>
      <c r="E335" s="35"/>
      <c r="F335" s="35">
        <v>1549.7</v>
      </c>
      <c r="G335" s="35"/>
      <c r="H335" s="35">
        <v>300.89999999999998</v>
      </c>
      <c r="I335" s="35"/>
      <c r="J335" s="35">
        <v>526.20000000000005</v>
      </c>
      <c r="K335" s="35"/>
      <c r="L335" s="35">
        <v>0</v>
      </c>
      <c r="M335" s="35"/>
      <c r="N335" s="35">
        <v>1129.5</v>
      </c>
      <c r="O335" s="35"/>
      <c r="P335" s="35">
        <v>0</v>
      </c>
      <c r="Q335" s="35"/>
      <c r="R335" s="35">
        <v>0</v>
      </c>
      <c r="S335" s="35"/>
      <c r="T335" s="35">
        <f t="shared" si="5"/>
        <v>3506.9049999999997</v>
      </c>
      <c r="U335" s="52"/>
    </row>
    <row r="336" spans="1:21" ht="12" hidden="1" customHeight="1" x14ac:dyDescent="0.2">
      <c r="A336" s="22" t="s">
        <v>33</v>
      </c>
      <c r="B336" s="23">
        <v>0.18</v>
      </c>
      <c r="C336" s="35"/>
      <c r="D336" s="35">
        <v>0</v>
      </c>
      <c r="E336" s="35"/>
      <c r="F336" s="35">
        <v>1214.4000000000001</v>
      </c>
      <c r="G336" s="35"/>
      <c r="H336" s="35">
        <v>516.5</v>
      </c>
      <c r="I336" s="35"/>
      <c r="J336" s="35">
        <v>322</v>
      </c>
      <c r="K336" s="35"/>
      <c r="L336" s="35">
        <v>0</v>
      </c>
      <c r="M336" s="35"/>
      <c r="N336" s="35">
        <v>945.3</v>
      </c>
      <c r="O336" s="35"/>
      <c r="P336" s="35">
        <v>0</v>
      </c>
      <c r="Q336" s="35"/>
      <c r="R336" s="35">
        <v>0</v>
      </c>
      <c r="S336" s="35"/>
      <c r="T336" s="35">
        <f t="shared" si="5"/>
        <v>2998.38</v>
      </c>
      <c r="U336" s="52"/>
    </row>
    <row r="337" spans="1:21" ht="12" hidden="1" customHeight="1" x14ac:dyDescent="0.2">
      <c r="A337" s="22" t="s">
        <v>32</v>
      </c>
      <c r="B337" s="23">
        <v>0.17199999999999999</v>
      </c>
      <c r="C337" s="35"/>
      <c r="D337" s="35">
        <v>0</v>
      </c>
      <c r="E337" s="35"/>
      <c r="F337" s="35">
        <v>1119</v>
      </c>
      <c r="G337" s="35"/>
      <c r="H337" s="35">
        <v>823</v>
      </c>
      <c r="I337" s="35"/>
      <c r="J337" s="35">
        <v>194.5</v>
      </c>
      <c r="K337" s="35"/>
      <c r="L337" s="35">
        <v>0</v>
      </c>
      <c r="M337" s="35"/>
      <c r="N337" s="35">
        <v>696.1</v>
      </c>
      <c r="O337" s="35"/>
      <c r="P337" s="35">
        <v>0</v>
      </c>
      <c r="Q337" s="35"/>
      <c r="R337" s="35">
        <v>0</v>
      </c>
      <c r="S337" s="35"/>
      <c r="T337" s="35">
        <f t="shared" si="5"/>
        <v>2832.7719999999999</v>
      </c>
      <c r="U337" s="52"/>
    </row>
    <row r="338" spans="1:21" ht="12" hidden="1" customHeight="1" x14ac:dyDescent="0.2">
      <c r="A338" s="22" t="s">
        <v>34</v>
      </c>
      <c r="B338" s="23">
        <v>4.2999999999999997E-2</v>
      </c>
      <c r="C338" s="35"/>
      <c r="D338" s="35">
        <v>0</v>
      </c>
      <c r="E338" s="35"/>
      <c r="F338" s="35">
        <v>949.3</v>
      </c>
      <c r="G338" s="35"/>
      <c r="H338" s="35">
        <v>1559.5</v>
      </c>
      <c r="I338" s="35"/>
      <c r="J338" s="35">
        <v>181.5</v>
      </c>
      <c r="K338" s="35"/>
      <c r="L338" s="35">
        <v>0</v>
      </c>
      <c r="M338" s="35"/>
      <c r="N338" s="35">
        <v>0</v>
      </c>
      <c r="O338" s="35"/>
      <c r="P338" s="35">
        <v>0</v>
      </c>
      <c r="Q338" s="35"/>
      <c r="R338" s="35">
        <v>0</v>
      </c>
      <c r="S338" s="35"/>
      <c r="T338" s="35">
        <f t="shared" si="5"/>
        <v>2690.3429999999998</v>
      </c>
      <c r="U338" s="52"/>
    </row>
    <row r="339" spans="1:21" ht="12" hidden="1" customHeight="1" x14ac:dyDescent="0.2">
      <c r="A339" s="40" t="s">
        <v>66</v>
      </c>
      <c r="B339" s="35">
        <v>21558.400000000001</v>
      </c>
      <c r="C339" s="35"/>
      <c r="D339" s="35">
        <v>0</v>
      </c>
      <c r="E339" s="35"/>
      <c r="F339" s="35">
        <v>763.7</v>
      </c>
      <c r="G339" s="35"/>
      <c r="H339" s="35">
        <v>1382.4</v>
      </c>
      <c r="I339" s="35"/>
      <c r="J339" s="35">
        <v>243.4</v>
      </c>
      <c r="K339" s="35"/>
      <c r="L339" s="35">
        <v>0</v>
      </c>
      <c r="M339" s="35"/>
      <c r="N339" s="35">
        <v>0</v>
      </c>
      <c r="O339" s="35"/>
      <c r="P339" s="35">
        <v>0</v>
      </c>
      <c r="Q339" s="35"/>
      <c r="R339" s="35">
        <v>0</v>
      </c>
      <c r="S339" s="35"/>
      <c r="T339" s="35">
        <f t="shared" si="5"/>
        <v>23947.900000000005</v>
      </c>
    </row>
    <row r="340" spans="1:21" ht="12" hidden="1" customHeight="1" x14ac:dyDescent="0.2">
      <c r="A340" s="26" t="s">
        <v>35</v>
      </c>
      <c r="B340" s="35"/>
      <c r="C340" s="35"/>
      <c r="D340" s="35">
        <v>0</v>
      </c>
      <c r="E340" s="35"/>
      <c r="F340" s="35">
        <v>645.29999999999995</v>
      </c>
      <c r="G340" s="35"/>
      <c r="H340" s="35">
        <v>1000</v>
      </c>
      <c r="I340" s="35"/>
      <c r="J340" s="35">
        <v>200</v>
      </c>
      <c r="K340" s="35"/>
      <c r="L340" s="35">
        <v>0</v>
      </c>
      <c r="M340" s="35"/>
      <c r="N340" s="35">
        <v>0</v>
      </c>
      <c r="O340" s="35"/>
      <c r="P340" s="35">
        <v>0</v>
      </c>
      <c r="Q340" s="35"/>
      <c r="R340" s="35">
        <v>0</v>
      </c>
      <c r="S340" s="35"/>
      <c r="T340" s="35">
        <f t="shared" si="5"/>
        <v>1845.3</v>
      </c>
    </row>
    <row r="341" spans="1:21" ht="12" hidden="1" customHeight="1" x14ac:dyDescent="0.2">
      <c r="A341" s="49" t="s">
        <v>337</v>
      </c>
      <c r="B341" s="35">
        <v>5280.7</v>
      </c>
      <c r="C341" s="35"/>
      <c r="D341" s="35">
        <v>0</v>
      </c>
      <c r="E341" s="35"/>
      <c r="F341" s="35">
        <v>609.9</v>
      </c>
      <c r="G341" s="35"/>
      <c r="H341" s="35">
        <v>1000</v>
      </c>
      <c r="I341" s="35"/>
      <c r="J341" s="35">
        <v>200</v>
      </c>
      <c r="K341" s="35"/>
      <c r="L341" s="35"/>
      <c r="M341" s="35"/>
      <c r="N341" s="35">
        <v>0</v>
      </c>
      <c r="O341" s="35"/>
      <c r="P341" s="35">
        <v>0</v>
      </c>
      <c r="Q341" s="35"/>
      <c r="R341" s="35">
        <v>0</v>
      </c>
      <c r="S341" s="35"/>
      <c r="T341" s="35">
        <f t="shared" si="5"/>
        <v>7090.5999999999995</v>
      </c>
    </row>
    <row r="342" spans="1:21" ht="12" hidden="1" customHeight="1" x14ac:dyDescent="0.2">
      <c r="A342" s="26"/>
      <c r="B342" s="27">
        <f>SUM(B338:B341)</f>
        <v>26839.143000000004</v>
      </c>
      <c r="C342" s="35"/>
      <c r="D342" s="35">
        <v>0</v>
      </c>
      <c r="E342" s="35"/>
      <c r="F342" s="35">
        <v>533.29999999999995</v>
      </c>
      <c r="G342" s="35"/>
      <c r="H342" s="35">
        <v>1000</v>
      </c>
      <c r="I342" s="35"/>
      <c r="J342" s="35">
        <v>200</v>
      </c>
      <c r="K342" s="35"/>
      <c r="L342" s="35"/>
      <c r="M342" s="35"/>
      <c r="N342" s="35">
        <v>0</v>
      </c>
      <c r="O342" s="35"/>
      <c r="P342" s="35">
        <v>0</v>
      </c>
      <c r="Q342" s="35"/>
      <c r="R342" s="35">
        <v>0</v>
      </c>
      <c r="S342" s="35"/>
      <c r="T342" s="35">
        <f t="shared" si="5"/>
        <v>28572.443000000003</v>
      </c>
    </row>
    <row r="343" spans="1:21" ht="12" customHeight="1" x14ac:dyDescent="0.2">
      <c r="A343" s="30"/>
      <c r="B343" s="35"/>
      <c r="C343" s="35"/>
      <c r="D343" s="3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53"/>
      <c r="S343" s="43"/>
      <c r="T343" s="38"/>
    </row>
    <row r="344" spans="1:21" x14ac:dyDescent="0.2">
      <c r="A344" s="54" t="s">
        <v>346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1" x14ac:dyDescent="0.2">
      <c r="A345" s="54" t="s">
        <v>347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1" x14ac:dyDescent="0.2">
      <c r="A346" s="5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1" x14ac:dyDescent="0.2">
      <c r="A347" s="55"/>
    </row>
    <row r="348" spans="1:21" x14ac:dyDescent="0.2">
      <c r="B348" s="7"/>
      <c r="C348" s="26"/>
      <c r="D348" s="26"/>
      <c r="E348" s="26"/>
      <c r="F348" s="7"/>
      <c r="G348" s="26"/>
      <c r="H348" s="7"/>
      <c r="I348" s="26"/>
      <c r="J348" s="7"/>
      <c r="K348" s="26"/>
      <c r="L348" s="26"/>
      <c r="M348" s="26"/>
      <c r="N348" s="26"/>
      <c r="O348" s="26"/>
      <c r="P348" s="7"/>
    </row>
    <row r="349" spans="1:21" x14ac:dyDescent="0.2">
      <c r="B349" s="56"/>
      <c r="C349" s="26"/>
      <c r="D349" s="26"/>
      <c r="E349" s="26"/>
      <c r="F349" s="57"/>
      <c r="G349" s="26"/>
      <c r="H349" s="56"/>
      <c r="I349" s="26"/>
      <c r="J349" s="56"/>
      <c r="K349" s="26"/>
      <c r="L349" s="26"/>
      <c r="M349" s="26"/>
      <c r="N349" s="26"/>
      <c r="O349" s="26"/>
      <c r="P349" s="56"/>
      <c r="T349" s="38"/>
    </row>
    <row r="350" spans="1:21" x14ac:dyDescent="0.2">
      <c r="A350" s="55"/>
      <c r="B350" s="58"/>
      <c r="C350" s="26"/>
      <c r="D350" s="26"/>
      <c r="E350" s="26"/>
      <c r="F350" s="58"/>
      <c r="G350" s="26"/>
      <c r="H350" s="58"/>
      <c r="I350" s="26"/>
      <c r="J350" s="58"/>
      <c r="K350" s="26"/>
      <c r="L350" s="26"/>
      <c r="M350" s="26"/>
      <c r="N350" s="26"/>
      <c r="O350" s="26"/>
      <c r="P350" s="58"/>
      <c r="T350" s="58"/>
    </row>
    <row r="351" spans="1:21" x14ac:dyDescent="0.2">
      <c r="A351" s="55"/>
      <c r="B351" s="59"/>
      <c r="F351" s="59"/>
      <c r="H351" s="59"/>
      <c r="J351" s="59"/>
      <c r="P351" s="59"/>
      <c r="T351" s="60"/>
    </row>
    <row r="352" spans="1:21" x14ac:dyDescent="0.2">
      <c r="T352" s="61"/>
    </row>
  </sheetData>
  <autoFilter ref="A26:B342" xr:uid="{B8C5A71D-8058-4D41-889D-E3EDBC85E7DD}">
    <filterColumn colId="0">
      <filters>
        <filter val="August 31, 1988 (2)"/>
        <filter val="August 31, 1989 (2)"/>
        <filter val="August 31, 1990 (2)"/>
        <filter val="August 31, 1991 (2)"/>
        <filter val="August 31, 1992 (2)"/>
        <filter val="August 31, 1993"/>
        <filter val="August 31, 1994"/>
        <filter val="August 31, 1995"/>
        <filter val="August 31, 1996"/>
        <filter val="August 31, 1997"/>
        <filter val="August 31, 1998"/>
        <filter val="August 31, 1999"/>
        <filter val="August 31, 2000"/>
        <filter val="August 31, 2001"/>
        <filter val="August 31, 2002"/>
        <filter val="August 31, 2003"/>
        <filter val="August 31, 2004"/>
        <filter val="August 31, 2005"/>
        <filter val="August 31, 2006"/>
        <filter val="August 31, 2007"/>
        <filter val="August 31, 2008"/>
        <filter val="August 31, 2009"/>
        <filter val="August 31, 2010"/>
        <filter val="August 31, 2011"/>
        <filter val="August 31, 2012"/>
        <filter val="August 31, 2013"/>
        <filter val="August 31, 2014"/>
        <filter val="August 31, 2015"/>
        <filter val="August 31, 2016"/>
        <filter val="August 31, 2017"/>
        <filter val="August 31, 2018"/>
        <filter val="August 31, 2019"/>
        <filter val="August 31, 2020"/>
        <filter val="August 31, 2021"/>
        <filter val="August 31, 2022"/>
      </filters>
    </filterColumn>
    <sortState xmlns:xlrd2="http://schemas.microsoft.com/office/spreadsheetml/2017/richdata2" ref="A27:B342">
      <sortCondition ref="A26:A342"/>
    </sortState>
  </autoFilter>
  <mergeCells count="3">
    <mergeCell ref="B3:H3"/>
    <mergeCell ref="J3:R3"/>
    <mergeCell ref="F4:R4"/>
  </mergeCells>
  <conditionalFormatting sqref="B31 D31 P31">
    <cfRule type="cellIs" dxfId="0" priority="1" operator="notEqual">
      <formula>1</formula>
    </cfRule>
  </conditionalFormatting>
  <printOptions horizontalCentered="1" verticalCentered="1"/>
  <pageMargins left="0.25" right="0.25" top="0.75" bottom="0.75" header="0.3" footer="0.3"/>
  <pageSetup scale="35" orientation="portrait" r:id="rId1"/>
  <headerFooter alignWithMargins="0">
    <oddFooter>&amp;L&amp;Z&amp;F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EC3E-7704-4C2C-8BF6-1418452353A6}">
  <sheetPr>
    <pageSetUpPr fitToPage="1"/>
  </sheetPr>
  <dimension ref="A2:AJ158"/>
  <sheetViews>
    <sheetView topLeftCell="A55" zoomScale="85" zoomScaleNormal="100" zoomScaleSheetLayoutView="75" workbookViewId="0">
      <selection activeCell="I19" sqref="I18:I19"/>
    </sheetView>
  </sheetViews>
  <sheetFormatPr defaultRowHeight="12.75" x14ac:dyDescent="0.2"/>
  <cols>
    <col min="1" max="1" width="11.140625" style="65" customWidth="1"/>
    <col min="2" max="2" width="4.5703125" customWidth="1"/>
    <col min="3" max="3" width="14.7109375" customWidth="1"/>
    <col min="4" max="4" width="4.5703125" customWidth="1"/>
    <col min="10" max="10" width="11.140625" style="65" customWidth="1"/>
    <col min="11" max="11" width="3.5703125" customWidth="1"/>
    <col min="12" max="12" width="16.42578125" bestFit="1" customWidth="1"/>
    <col min="13" max="13" width="3.5703125" customWidth="1"/>
    <col min="14" max="14" width="24" bestFit="1" customWidth="1"/>
    <col min="15" max="15" width="3.5703125" customWidth="1"/>
    <col min="16" max="16" width="16.7109375" bestFit="1" customWidth="1"/>
    <col min="19" max="36" width="16.7109375" style="67" bestFit="1" customWidth="1"/>
  </cols>
  <sheetData>
    <row r="2" spans="1:36" s="63" customFormat="1" ht="42.75" customHeight="1" x14ac:dyDescent="0.2">
      <c r="A2" s="62" t="s">
        <v>348</v>
      </c>
      <c r="C2" s="62" t="s">
        <v>349</v>
      </c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6" ht="12" customHeight="1" x14ac:dyDescent="0.2">
      <c r="A3" s="65">
        <v>1922</v>
      </c>
      <c r="C3" s="66">
        <v>0</v>
      </c>
    </row>
    <row r="4" spans="1:36" ht="12" customHeight="1" x14ac:dyDescent="0.2">
      <c r="A4" s="65">
        <v>1923</v>
      </c>
      <c r="C4" s="66">
        <v>0</v>
      </c>
    </row>
    <row r="5" spans="1:36" ht="12" customHeight="1" x14ac:dyDescent="0.2">
      <c r="A5" s="65">
        <v>1924</v>
      </c>
      <c r="C5" s="66">
        <v>870985</v>
      </c>
    </row>
    <row r="6" spans="1:36" ht="12" customHeight="1" x14ac:dyDescent="0.2">
      <c r="A6" s="65">
        <v>1925</v>
      </c>
      <c r="C6" s="66">
        <v>239166</v>
      </c>
    </row>
    <row r="7" spans="1:36" ht="12" customHeight="1" x14ac:dyDescent="0.2">
      <c r="A7" s="65">
        <v>1926</v>
      </c>
      <c r="C7" s="66">
        <v>3853258</v>
      </c>
    </row>
    <row r="8" spans="1:36" ht="12" customHeight="1" x14ac:dyDescent="0.2">
      <c r="A8" s="65">
        <v>1927</v>
      </c>
      <c r="C8" s="66">
        <v>2553574</v>
      </c>
    </row>
    <row r="9" spans="1:36" ht="12" customHeight="1" x14ac:dyDescent="0.2">
      <c r="A9" s="65">
        <v>1928</v>
      </c>
      <c r="C9" s="66">
        <v>2610078</v>
      </c>
    </row>
    <row r="10" spans="1:36" ht="12" customHeight="1" x14ac:dyDescent="0.2">
      <c r="A10" s="65">
        <v>1929</v>
      </c>
      <c r="C10" s="66">
        <v>3860791</v>
      </c>
    </row>
    <row r="11" spans="1:36" ht="12" customHeight="1" x14ac:dyDescent="0.2">
      <c r="A11" s="65">
        <v>1930</v>
      </c>
      <c r="C11" s="66">
        <v>2783594</v>
      </c>
    </row>
    <row r="12" spans="1:36" ht="12" customHeight="1" x14ac:dyDescent="0.2">
      <c r="A12" s="65">
        <v>1931</v>
      </c>
      <c r="C12" s="66">
        <v>1379307</v>
      </c>
    </row>
    <row r="13" spans="1:36" ht="12" customHeight="1" x14ac:dyDescent="0.2">
      <c r="A13" s="65">
        <v>1932</v>
      </c>
      <c r="C13" s="66">
        <v>1138256</v>
      </c>
    </row>
    <row r="14" spans="1:36" ht="12" customHeight="1" x14ac:dyDescent="0.2">
      <c r="A14" s="65">
        <v>1933</v>
      </c>
      <c r="C14" s="66">
        <v>823279</v>
      </c>
    </row>
    <row r="15" spans="1:36" ht="12" customHeight="1" x14ac:dyDescent="0.2">
      <c r="A15" s="65">
        <v>1934</v>
      </c>
      <c r="C15" s="66">
        <v>1164835</v>
      </c>
    </row>
    <row r="16" spans="1:36" ht="12" customHeight="1" x14ac:dyDescent="0.2">
      <c r="A16" s="65">
        <v>1935</v>
      </c>
      <c r="C16" s="66">
        <v>882578</v>
      </c>
    </row>
    <row r="17" spans="1:3" ht="12" customHeight="1" x14ac:dyDescent="0.2">
      <c r="A17" s="65">
        <v>1936</v>
      </c>
      <c r="C17" s="66">
        <v>1109137</v>
      </c>
    </row>
    <row r="18" spans="1:3" ht="12" customHeight="1" x14ac:dyDescent="0.2">
      <c r="A18" s="65">
        <v>1937</v>
      </c>
      <c r="C18" s="66">
        <v>1994465</v>
      </c>
    </row>
    <row r="19" spans="1:3" ht="12" customHeight="1" x14ac:dyDescent="0.2">
      <c r="A19" s="65">
        <v>1938</v>
      </c>
      <c r="C19" s="66">
        <v>2229969</v>
      </c>
    </row>
    <row r="20" spans="1:3" ht="12" customHeight="1" x14ac:dyDescent="0.2">
      <c r="A20" s="65">
        <v>1939</v>
      </c>
      <c r="C20" s="66">
        <v>1442152</v>
      </c>
    </row>
    <row r="21" spans="1:3" ht="12" customHeight="1" x14ac:dyDescent="0.2">
      <c r="A21" s="65">
        <v>1940</v>
      </c>
      <c r="C21" s="66">
        <v>1013950</v>
      </c>
    </row>
    <row r="22" spans="1:3" ht="12" customHeight="1" x14ac:dyDescent="0.2">
      <c r="A22" s="65">
        <v>1941</v>
      </c>
      <c r="C22" s="66">
        <v>801727</v>
      </c>
    </row>
    <row r="23" spans="1:3" ht="12" customHeight="1" x14ac:dyDescent="0.2">
      <c r="A23" s="65">
        <v>1942</v>
      </c>
      <c r="C23" s="66">
        <v>1314419</v>
      </c>
    </row>
    <row r="24" spans="1:3" ht="12" customHeight="1" x14ac:dyDescent="0.2">
      <c r="A24" s="65">
        <v>1943</v>
      </c>
      <c r="C24" s="66">
        <v>3199056</v>
      </c>
    </row>
    <row r="25" spans="1:3" ht="12" customHeight="1" x14ac:dyDescent="0.2">
      <c r="A25" s="65">
        <v>1944</v>
      </c>
      <c r="C25" s="66">
        <v>11741776</v>
      </c>
    </row>
    <row r="26" spans="1:3" ht="12" customHeight="1" x14ac:dyDescent="0.2">
      <c r="A26" s="65">
        <v>1945</v>
      </c>
      <c r="C26" s="66">
        <v>4268662</v>
      </c>
    </row>
    <row r="27" spans="1:3" ht="12" customHeight="1" x14ac:dyDescent="0.2">
      <c r="A27" s="65">
        <v>1946</v>
      </c>
      <c r="C27" s="66">
        <v>8804080</v>
      </c>
    </row>
    <row r="28" spans="1:3" ht="12" customHeight="1" x14ac:dyDescent="0.2">
      <c r="A28" s="65">
        <v>1947</v>
      </c>
      <c r="C28" s="66">
        <v>6739767</v>
      </c>
    </row>
    <row r="29" spans="1:3" ht="12" customHeight="1" x14ac:dyDescent="0.2">
      <c r="A29" s="65">
        <v>1948</v>
      </c>
      <c r="C29" s="66">
        <v>17225745</v>
      </c>
    </row>
    <row r="30" spans="1:3" ht="12" customHeight="1" x14ac:dyDescent="0.2">
      <c r="A30" s="65">
        <v>1949</v>
      </c>
      <c r="C30" s="66">
        <v>12760878</v>
      </c>
    </row>
    <row r="31" spans="1:3" ht="12" customHeight="1" x14ac:dyDescent="0.2">
      <c r="A31" s="65">
        <v>1950</v>
      </c>
      <c r="C31" s="66">
        <v>8685996</v>
      </c>
    </row>
    <row r="32" spans="1:3" ht="12" customHeight="1" x14ac:dyDescent="0.2">
      <c r="A32" s="65">
        <v>1951</v>
      </c>
      <c r="C32" s="66">
        <v>16548902</v>
      </c>
    </row>
    <row r="33" spans="1:3" ht="12" customHeight="1" x14ac:dyDescent="0.2">
      <c r="A33" s="65">
        <v>1952</v>
      </c>
      <c r="C33" s="66">
        <v>22973717</v>
      </c>
    </row>
    <row r="34" spans="1:3" ht="12" customHeight="1" x14ac:dyDescent="0.2">
      <c r="A34" s="65">
        <v>1953</v>
      </c>
      <c r="C34" s="66">
        <v>33863915</v>
      </c>
    </row>
    <row r="35" spans="1:3" ht="12" customHeight="1" x14ac:dyDescent="0.2">
      <c r="A35" s="65">
        <v>1954</v>
      </c>
      <c r="C35" s="66">
        <v>25381166</v>
      </c>
    </row>
    <row r="36" spans="1:3" ht="12" customHeight="1" x14ac:dyDescent="0.2">
      <c r="A36" s="65">
        <v>1955</v>
      </c>
      <c r="C36" s="66">
        <v>23904671</v>
      </c>
    </row>
    <row r="37" spans="1:3" ht="12" customHeight="1" x14ac:dyDescent="0.2">
      <c r="A37" s="65">
        <v>1956</v>
      </c>
      <c r="C37" s="66">
        <v>37262029</v>
      </c>
    </row>
    <row r="38" spans="1:3" ht="12" customHeight="1" x14ac:dyDescent="0.2">
      <c r="A38" s="65">
        <v>1957</v>
      </c>
      <c r="C38" s="66">
        <v>21878250</v>
      </c>
    </row>
    <row r="39" spans="1:3" ht="12" customHeight="1" x14ac:dyDescent="0.2">
      <c r="A39" s="65">
        <v>1958</v>
      </c>
      <c r="C39" s="66">
        <v>19122775</v>
      </c>
    </row>
    <row r="40" spans="1:3" ht="12" customHeight="1" x14ac:dyDescent="0.2">
      <c r="A40" s="65">
        <v>1959</v>
      </c>
      <c r="C40" s="66">
        <v>24412251</v>
      </c>
    </row>
    <row r="41" spans="1:3" ht="12" customHeight="1" x14ac:dyDescent="0.2">
      <c r="A41" s="65">
        <v>1960</v>
      </c>
      <c r="C41" s="66">
        <v>18728253</v>
      </c>
    </row>
    <row r="42" spans="1:3" ht="12" customHeight="1" x14ac:dyDescent="0.2">
      <c r="A42" s="65">
        <v>1961</v>
      </c>
      <c r="C42" s="66">
        <v>16894705</v>
      </c>
    </row>
    <row r="43" spans="1:3" ht="12" customHeight="1" x14ac:dyDescent="0.2">
      <c r="A43" s="65">
        <v>1962</v>
      </c>
      <c r="C43" s="66">
        <v>18897494</v>
      </c>
    </row>
    <row r="44" spans="1:3" ht="12" customHeight="1" x14ac:dyDescent="0.2">
      <c r="A44" s="65">
        <v>1963</v>
      </c>
      <c r="C44" s="66">
        <v>17303554</v>
      </c>
    </row>
    <row r="45" spans="1:3" ht="12" customHeight="1" x14ac:dyDescent="0.2">
      <c r="A45" s="65">
        <v>1964</v>
      </c>
      <c r="C45" s="66">
        <v>19592268</v>
      </c>
    </row>
    <row r="46" spans="1:3" ht="12" customHeight="1" x14ac:dyDescent="0.2">
      <c r="A46" s="65">
        <v>1965</v>
      </c>
      <c r="C46" s="66">
        <v>28761915</v>
      </c>
    </row>
    <row r="47" spans="1:3" ht="12" customHeight="1" x14ac:dyDescent="0.2">
      <c r="A47" s="65">
        <v>1966</v>
      </c>
      <c r="C47" s="66">
        <v>27359134</v>
      </c>
    </row>
    <row r="48" spans="1:3" ht="12" customHeight="1" x14ac:dyDescent="0.2">
      <c r="A48" s="65">
        <v>1967</v>
      </c>
      <c r="C48" s="66">
        <v>16884138</v>
      </c>
    </row>
    <row r="49" spans="1:3" ht="12" customHeight="1" x14ac:dyDescent="0.2">
      <c r="A49" s="65">
        <v>1968</v>
      </c>
      <c r="C49" s="66">
        <v>22279871</v>
      </c>
    </row>
    <row r="50" spans="1:3" ht="12" customHeight="1" x14ac:dyDescent="0.2">
      <c r="A50" s="65">
        <v>1969</v>
      </c>
      <c r="C50" s="66">
        <v>21270775</v>
      </c>
    </row>
    <row r="51" spans="1:3" ht="12" customHeight="1" x14ac:dyDescent="0.2">
      <c r="A51" s="65">
        <v>1970</v>
      </c>
      <c r="C51" s="66">
        <v>18843759</v>
      </c>
    </row>
    <row r="52" spans="1:3" ht="12" customHeight="1" x14ac:dyDescent="0.2">
      <c r="A52" s="65">
        <v>1971</v>
      </c>
      <c r="C52" s="66">
        <v>20675728</v>
      </c>
    </row>
    <row r="53" spans="1:3" ht="12" customHeight="1" x14ac:dyDescent="0.2">
      <c r="A53" s="65">
        <v>1972</v>
      </c>
      <c r="C53" s="66">
        <v>25127639</v>
      </c>
    </row>
    <row r="54" spans="1:3" ht="12" customHeight="1" x14ac:dyDescent="0.2">
      <c r="A54" s="65">
        <v>1973</v>
      </c>
      <c r="C54" s="66">
        <v>26660223</v>
      </c>
    </row>
    <row r="55" spans="1:3" ht="12" customHeight="1" x14ac:dyDescent="0.2">
      <c r="A55" s="65">
        <v>1974</v>
      </c>
      <c r="C55" s="66">
        <v>44827149</v>
      </c>
    </row>
    <row r="56" spans="1:3" ht="12" customHeight="1" x14ac:dyDescent="0.2">
      <c r="A56" s="65">
        <v>1975</v>
      </c>
      <c r="C56" s="66">
        <v>67673277</v>
      </c>
    </row>
    <row r="57" spans="1:3" ht="12" customHeight="1" x14ac:dyDescent="0.2">
      <c r="A57" s="65">
        <v>1976</v>
      </c>
      <c r="C57" s="66">
        <v>86343672</v>
      </c>
    </row>
    <row r="58" spans="1:3" ht="12" customHeight="1" x14ac:dyDescent="0.2">
      <c r="A58" s="65">
        <v>1977</v>
      </c>
      <c r="C58" s="66">
        <v>91906261</v>
      </c>
    </row>
    <row r="59" spans="1:3" ht="12" customHeight="1" x14ac:dyDescent="0.2">
      <c r="A59" s="65">
        <v>1978</v>
      </c>
      <c r="C59" s="66">
        <v>97212702</v>
      </c>
    </row>
    <row r="60" spans="1:3" ht="12" customHeight="1" x14ac:dyDescent="0.2">
      <c r="A60" s="65">
        <v>1979</v>
      </c>
      <c r="C60" s="66">
        <v>90104942</v>
      </c>
    </row>
    <row r="61" spans="1:3" ht="12" customHeight="1" x14ac:dyDescent="0.2">
      <c r="A61" s="65">
        <v>1980</v>
      </c>
      <c r="C61" s="66">
        <v>122641196</v>
      </c>
    </row>
    <row r="62" spans="1:3" ht="12" customHeight="1" x14ac:dyDescent="0.2">
      <c r="A62" s="65">
        <v>1981</v>
      </c>
      <c r="C62" s="68">
        <v>261956967</v>
      </c>
    </row>
    <row r="63" spans="1:3" ht="12" customHeight="1" x14ac:dyDescent="0.2">
      <c r="A63" s="65">
        <v>1982</v>
      </c>
      <c r="C63" s="66">
        <v>201600511</v>
      </c>
    </row>
    <row r="64" spans="1:3" ht="12" customHeight="1" x14ac:dyDescent="0.2">
      <c r="A64" s="65">
        <v>1983</v>
      </c>
      <c r="C64" s="66">
        <v>157953236</v>
      </c>
    </row>
    <row r="65" spans="1:4" x14ac:dyDescent="0.2">
      <c r="A65" s="65">
        <v>1984</v>
      </c>
      <c r="B65" s="67"/>
      <c r="C65" s="67">
        <v>155626194</v>
      </c>
      <c r="D65" s="67"/>
    </row>
    <row r="66" spans="1:4" x14ac:dyDescent="0.2">
      <c r="A66" s="65">
        <v>1985</v>
      </c>
      <c r="B66" s="67"/>
      <c r="C66" s="67">
        <v>138038973</v>
      </c>
      <c r="D66" s="67"/>
    </row>
    <row r="67" spans="1:4" x14ac:dyDescent="0.2">
      <c r="A67" s="65">
        <v>1986</v>
      </c>
      <c r="B67" s="67"/>
      <c r="C67" s="67">
        <v>117335352</v>
      </c>
      <c r="D67" s="67"/>
    </row>
    <row r="68" spans="1:4" x14ac:dyDescent="0.2">
      <c r="A68" s="65">
        <v>1987</v>
      </c>
      <c r="B68" s="67"/>
      <c r="C68" s="67">
        <v>81271404</v>
      </c>
      <c r="D68" s="67"/>
    </row>
    <row r="69" spans="1:4" x14ac:dyDescent="0.2">
      <c r="A69" s="65">
        <v>1988</v>
      </c>
      <c r="B69" s="67"/>
      <c r="C69" s="67">
        <v>80330123</v>
      </c>
      <c r="D69" s="67"/>
    </row>
    <row r="70" spans="1:4" x14ac:dyDescent="0.2">
      <c r="A70" s="65">
        <v>1989</v>
      </c>
      <c r="B70" s="67"/>
      <c r="C70" s="67">
        <v>71822299</v>
      </c>
      <c r="D70" s="67"/>
    </row>
    <row r="71" spans="1:4" x14ac:dyDescent="0.2">
      <c r="A71" s="65">
        <v>1990</v>
      </c>
      <c r="B71" s="67"/>
      <c r="C71" s="67">
        <v>78474672</v>
      </c>
      <c r="D71" s="67"/>
    </row>
    <row r="72" spans="1:4" x14ac:dyDescent="0.2">
      <c r="A72" s="65">
        <v>1991</v>
      </c>
      <c r="B72" s="67"/>
      <c r="C72" s="67">
        <v>89308214</v>
      </c>
      <c r="D72" s="67"/>
    </row>
    <row r="73" spans="1:4" x14ac:dyDescent="0.2">
      <c r="A73" s="65">
        <v>1992</v>
      </c>
      <c r="B73" s="67"/>
      <c r="C73" s="67">
        <v>64641327</v>
      </c>
      <c r="D73" s="67"/>
    </row>
    <row r="74" spans="1:4" x14ac:dyDescent="0.2">
      <c r="A74" s="65">
        <v>1993</v>
      </c>
      <c r="B74" s="67"/>
      <c r="C74" s="67">
        <v>69343475</v>
      </c>
      <c r="D74" s="67"/>
    </row>
    <row r="75" spans="1:4" x14ac:dyDescent="0.2">
      <c r="A75" s="65">
        <v>1994</v>
      </c>
      <c r="B75" s="67"/>
      <c r="C75" s="67">
        <v>59621467</v>
      </c>
      <c r="D75" s="67"/>
    </row>
    <row r="76" spans="1:4" x14ac:dyDescent="0.2">
      <c r="A76" s="65">
        <v>1995</v>
      </c>
      <c r="B76" s="67"/>
      <c r="C76" s="67">
        <v>57097453</v>
      </c>
      <c r="D76" s="67"/>
    </row>
    <row r="77" spans="1:4" x14ac:dyDescent="0.2">
      <c r="A77" s="65">
        <v>1996</v>
      </c>
      <c r="B77" s="67"/>
      <c r="C77" s="67">
        <v>65687730</v>
      </c>
      <c r="D77" s="67"/>
    </row>
    <row r="78" spans="1:4" x14ac:dyDescent="0.2">
      <c r="A78" s="65">
        <v>1997</v>
      </c>
      <c r="B78" s="67"/>
      <c r="C78" s="67">
        <v>85186775</v>
      </c>
      <c r="D78" s="67"/>
    </row>
    <row r="79" spans="1:4" x14ac:dyDescent="0.2">
      <c r="A79" s="65">
        <v>1998</v>
      </c>
      <c r="B79" s="67"/>
      <c r="C79" s="67">
        <v>79533611</v>
      </c>
      <c r="D79" s="67"/>
    </row>
    <row r="80" spans="1:4" x14ac:dyDescent="0.2">
      <c r="A80" s="65">
        <v>1999</v>
      </c>
      <c r="B80" s="67"/>
      <c r="C80" s="67">
        <v>54314071</v>
      </c>
      <c r="D80" s="67"/>
    </row>
    <row r="81" spans="1:16" x14ac:dyDescent="0.2">
      <c r="A81" s="65">
        <v>2000</v>
      </c>
      <c r="B81" s="67"/>
      <c r="C81" s="67">
        <v>83141211</v>
      </c>
      <c r="D81" s="67"/>
    </row>
    <row r="82" spans="1:16" x14ac:dyDescent="0.2">
      <c r="A82" s="69" t="s">
        <v>350</v>
      </c>
      <c r="B82" s="67"/>
      <c r="C82" s="67">
        <v>115642869</v>
      </c>
      <c r="D82" s="67"/>
    </row>
    <row r="83" spans="1:16" x14ac:dyDescent="0.2">
      <c r="A83" s="69" t="s">
        <v>351</v>
      </c>
      <c r="B83" s="67"/>
      <c r="C83" s="67">
        <v>80511046</v>
      </c>
      <c r="D83" s="67"/>
    </row>
    <row r="84" spans="1:16" x14ac:dyDescent="0.2">
      <c r="A84" s="69" t="s">
        <v>352</v>
      </c>
      <c r="B84" s="67"/>
      <c r="C84" s="67">
        <v>102106990</v>
      </c>
      <c r="D84" s="67"/>
    </row>
    <row r="85" spans="1:16" x14ac:dyDescent="0.2">
      <c r="A85" s="69" t="s">
        <v>353</v>
      </c>
      <c r="B85" s="67"/>
      <c r="C85" s="67">
        <v>146666779</v>
      </c>
      <c r="D85" s="67"/>
    </row>
    <row r="86" spans="1:16" x14ac:dyDescent="0.2">
      <c r="A86" s="69" t="s">
        <v>354</v>
      </c>
      <c r="B86" s="67"/>
      <c r="C86" s="67">
        <v>193091624</v>
      </c>
      <c r="D86" s="67"/>
    </row>
    <row r="87" spans="1:16" x14ac:dyDescent="0.2">
      <c r="A87" s="69" t="s">
        <v>355</v>
      </c>
      <c r="B87" s="67"/>
      <c r="C87" s="67">
        <v>214954885</v>
      </c>
      <c r="D87" s="67"/>
    </row>
    <row r="88" spans="1:16" x14ac:dyDescent="0.2">
      <c r="A88" s="69" t="s">
        <v>356</v>
      </c>
      <c r="B88" s="67"/>
      <c r="C88" s="70">
        <v>272776273</v>
      </c>
      <c r="D88" s="67"/>
    </row>
    <row r="89" spans="1:16" x14ac:dyDescent="0.2">
      <c r="A89" s="69" t="s">
        <v>357</v>
      </c>
      <c r="B89" s="67"/>
      <c r="C89" s="70">
        <v>457757314</v>
      </c>
      <c r="K89" s="71"/>
      <c r="L89" s="71"/>
      <c r="M89" s="71"/>
      <c r="N89" s="71"/>
      <c r="O89" s="71"/>
      <c r="P89" s="71"/>
    </row>
    <row r="90" spans="1:16" x14ac:dyDescent="0.2">
      <c r="A90" s="69" t="s">
        <v>358</v>
      </c>
      <c r="B90" s="67"/>
      <c r="C90" s="70">
        <v>340028457</v>
      </c>
      <c r="J90" s="72"/>
      <c r="K90" s="73"/>
      <c r="L90" s="73"/>
      <c r="M90" s="73"/>
      <c r="N90" s="73"/>
      <c r="O90" s="73"/>
      <c r="P90" s="73"/>
    </row>
    <row r="91" spans="1:16" x14ac:dyDescent="0.2">
      <c r="A91" s="74" t="s">
        <v>359</v>
      </c>
      <c r="B91" s="67"/>
      <c r="C91" s="70">
        <v>337876673</v>
      </c>
      <c r="J91" s="72"/>
      <c r="K91" s="73"/>
      <c r="L91" s="73"/>
      <c r="M91" s="73"/>
      <c r="N91" s="73"/>
      <c r="O91" s="73"/>
      <c r="P91" s="73"/>
    </row>
    <row r="92" spans="1:16" x14ac:dyDescent="0.2">
      <c r="A92" s="69" t="s">
        <v>360</v>
      </c>
      <c r="B92" s="67"/>
      <c r="C92" s="70">
        <v>895619264</v>
      </c>
      <c r="J92" s="72"/>
      <c r="K92" s="73"/>
      <c r="L92" s="73"/>
      <c r="M92" s="73"/>
      <c r="N92" s="73"/>
      <c r="O92" s="73"/>
      <c r="P92" s="73"/>
    </row>
    <row r="93" spans="1:16" x14ac:dyDescent="0.2">
      <c r="A93" s="74" t="s">
        <v>361</v>
      </c>
      <c r="B93" s="67"/>
      <c r="C93" s="70">
        <v>954493272</v>
      </c>
      <c r="J93" s="72"/>
      <c r="K93" s="73"/>
      <c r="L93" s="73"/>
      <c r="M93" s="73"/>
      <c r="N93" s="73"/>
      <c r="O93" s="73"/>
      <c r="P93" s="73"/>
    </row>
    <row r="94" spans="1:16" x14ac:dyDescent="0.2">
      <c r="A94" s="69" t="s">
        <v>362</v>
      </c>
      <c r="B94" s="67"/>
      <c r="C94" s="70">
        <f>'[1]Asset Growth'!E33</f>
        <v>856459417</v>
      </c>
      <c r="J94" s="72"/>
      <c r="K94" s="73"/>
      <c r="L94" s="73"/>
      <c r="M94" s="73"/>
      <c r="N94" s="73"/>
      <c r="O94" s="73"/>
      <c r="P94" s="73"/>
    </row>
    <row r="95" spans="1:16" x14ac:dyDescent="0.2">
      <c r="A95" s="74" t="s">
        <v>363</v>
      </c>
      <c r="B95" s="67"/>
      <c r="C95" s="70">
        <v>1129698003</v>
      </c>
      <c r="J95" s="72"/>
      <c r="K95" s="73"/>
      <c r="L95" s="73"/>
      <c r="M95" s="73"/>
      <c r="N95" s="73"/>
      <c r="O95" s="73"/>
      <c r="P95" s="73"/>
    </row>
    <row r="96" spans="1:16" x14ac:dyDescent="0.2">
      <c r="A96" s="69" t="s">
        <v>364</v>
      </c>
      <c r="B96" s="67"/>
      <c r="C96" s="70">
        <f>'[1]Asset Growth'!E35</f>
        <v>806672006</v>
      </c>
      <c r="J96" s="72"/>
      <c r="K96" s="73"/>
      <c r="L96" s="73"/>
      <c r="M96" s="73"/>
      <c r="N96" s="73"/>
      <c r="O96" s="73"/>
      <c r="P96" s="73"/>
    </row>
    <row r="97" spans="1:16" x14ac:dyDescent="0.2">
      <c r="A97" s="74" t="s">
        <v>365</v>
      </c>
      <c r="B97" s="67"/>
      <c r="C97" s="70">
        <v>512314806</v>
      </c>
      <c r="J97" s="72"/>
      <c r="K97" s="73"/>
      <c r="L97" s="73"/>
      <c r="M97" s="73"/>
      <c r="N97" s="73"/>
      <c r="O97" s="73"/>
      <c r="P97" s="73"/>
    </row>
    <row r="98" spans="1:16" x14ac:dyDescent="0.2">
      <c r="A98" s="69" t="s">
        <v>366</v>
      </c>
      <c r="B98" s="67"/>
      <c r="C98" s="70">
        <v>688733637.86000001</v>
      </c>
      <c r="J98" s="72"/>
      <c r="K98" s="73"/>
      <c r="L98" s="73"/>
      <c r="M98" s="73"/>
      <c r="N98" s="73"/>
      <c r="O98" s="73"/>
      <c r="P98" s="73"/>
    </row>
    <row r="99" spans="1:16" x14ac:dyDescent="0.2">
      <c r="A99" s="74" t="s">
        <v>367</v>
      </c>
      <c r="B99" s="67"/>
      <c r="C99" s="70">
        <v>1031825340.98</v>
      </c>
      <c r="J99" s="72"/>
      <c r="K99" s="73"/>
      <c r="L99" s="73"/>
      <c r="M99" s="73"/>
      <c r="N99" s="73"/>
      <c r="O99" s="73"/>
      <c r="P99" s="73"/>
    </row>
    <row r="100" spans="1:16" x14ac:dyDescent="0.2">
      <c r="A100" s="69" t="s">
        <v>368</v>
      </c>
      <c r="B100" s="67"/>
      <c r="C100" s="70">
        <v>1026115161.25</v>
      </c>
      <c r="J100" s="72"/>
      <c r="K100" s="73"/>
      <c r="L100" s="73"/>
      <c r="M100" s="73"/>
      <c r="N100" s="73"/>
      <c r="O100" s="73"/>
      <c r="P100" s="73"/>
    </row>
    <row r="101" spans="1:16" x14ac:dyDescent="0.2">
      <c r="A101" s="74" t="s">
        <v>369</v>
      </c>
      <c r="B101" s="67"/>
      <c r="C101" s="70">
        <v>770971505.11000001</v>
      </c>
      <c r="J101" s="72"/>
      <c r="K101" s="73"/>
      <c r="L101" s="73"/>
      <c r="M101" s="73"/>
      <c r="N101" s="73"/>
      <c r="O101" s="73"/>
      <c r="P101" s="73"/>
    </row>
    <row r="102" spans="1:16" x14ac:dyDescent="0.2">
      <c r="A102" s="69" t="s">
        <v>370</v>
      </c>
      <c r="B102" s="67"/>
      <c r="C102" s="68">
        <v>979179859.77999997</v>
      </c>
      <c r="J102" s="72"/>
      <c r="K102" s="73"/>
      <c r="L102" s="73"/>
      <c r="M102" s="73"/>
      <c r="N102" s="73"/>
      <c r="O102" s="73"/>
      <c r="P102" s="73"/>
    </row>
    <row r="103" spans="1:16" x14ac:dyDescent="0.2">
      <c r="A103" s="74" t="s">
        <v>371</v>
      </c>
      <c r="B103" s="67"/>
      <c r="C103" s="68">
        <v>2124541921.79</v>
      </c>
      <c r="J103" s="72"/>
      <c r="K103" s="73"/>
      <c r="L103" s="73"/>
      <c r="M103" s="73"/>
      <c r="N103" s="73"/>
      <c r="O103" s="73"/>
      <c r="P103" s="73"/>
    </row>
    <row r="104" spans="1:16" x14ac:dyDescent="0.2">
      <c r="A104" s="69"/>
      <c r="B104" s="67"/>
      <c r="C104" s="70"/>
      <c r="J104" s="72"/>
      <c r="K104" s="73"/>
      <c r="L104" s="73"/>
      <c r="M104" s="73"/>
      <c r="N104" s="73"/>
      <c r="O104" s="73"/>
      <c r="P104" s="73"/>
    </row>
    <row r="105" spans="1:16" x14ac:dyDescent="0.2">
      <c r="J105" s="72"/>
      <c r="K105" s="73"/>
      <c r="L105" s="73"/>
      <c r="M105" s="73"/>
      <c r="N105" s="73"/>
      <c r="O105" s="73"/>
      <c r="P105" s="73"/>
    </row>
    <row r="106" spans="1:16" x14ac:dyDescent="0.2">
      <c r="A106" s="72" t="s">
        <v>372</v>
      </c>
      <c r="C106" s="66">
        <f>MAX(C2:C105)</f>
        <v>2124541921.79</v>
      </c>
      <c r="J106" s="72"/>
      <c r="K106" s="73"/>
      <c r="L106" s="73"/>
      <c r="M106" s="73"/>
      <c r="N106" s="73"/>
      <c r="O106" s="73"/>
      <c r="P106" s="73"/>
    </row>
    <row r="107" spans="1:16" x14ac:dyDescent="0.2">
      <c r="A107" s="72"/>
    </row>
    <row r="108" spans="1:16" x14ac:dyDescent="0.2">
      <c r="A108" s="72"/>
      <c r="J108" s="75"/>
    </row>
    <row r="110" spans="1:16" x14ac:dyDescent="0.2">
      <c r="A110" s="75"/>
    </row>
    <row r="127" spans="4:10" x14ac:dyDescent="0.2">
      <c r="D127" s="76"/>
      <c r="J127" s="77"/>
    </row>
    <row r="128" spans="4:10" x14ac:dyDescent="0.2">
      <c r="D128" s="76"/>
      <c r="J128" s="77"/>
    </row>
    <row r="129" spans="1:10" x14ac:dyDescent="0.2">
      <c r="A129" s="77"/>
      <c r="C129" s="76" t="s">
        <v>373</v>
      </c>
      <c r="D129" s="77"/>
      <c r="J129" s="77"/>
    </row>
    <row r="130" spans="1:10" hidden="1" x14ac:dyDescent="0.2">
      <c r="A130" s="77"/>
      <c r="C130" s="76"/>
      <c r="D130" s="78"/>
      <c r="J130" s="77"/>
    </row>
    <row r="131" spans="1:10" hidden="1" x14ac:dyDescent="0.2">
      <c r="A131" s="79"/>
      <c r="B131" s="65"/>
      <c r="C131" s="77"/>
      <c r="D131" s="78"/>
      <c r="J131" s="77"/>
    </row>
    <row r="132" spans="1:10" hidden="1" x14ac:dyDescent="0.2">
      <c r="A132" s="77">
        <v>1975</v>
      </c>
      <c r="B132" s="67"/>
      <c r="C132" s="78" t="e">
        <f>+#REF!/1000000</f>
        <v>#REF!</v>
      </c>
      <c r="D132" s="78"/>
      <c r="J132" s="77"/>
    </row>
    <row r="133" spans="1:10" hidden="1" x14ac:dyDescent="0.2">
      <c r="A133" s="77">
        <v>1976</v>
      </c>
      <c r="B133" s="67"/>
      <c r="C133" s="78" t="e">
        <f>+#REF!/1000000</f>
        <v>#REF!</v>
      </c>
      <c r="D133" s="78"/>
      <c r="J133" s="77"/>
    </row>
    <row r="134" spans="1:10" hidden="1" x14ac:dyDescent="0.2">
      <c r="A134" s="77">
        <v>1977</v>
      </c>
      <c r="B134" s="67"/>
      <c r="C134" s="78" t="e">
        <f>+#REF!/1000000</f>
        <v>#REF!</v>
      </c>
      <c r="D134" s="78"/>
      <c r="J134" s="77"/>
    </row>
    <row r="135" spans="1:10" hidden="1" x14ac:dyDescent="0.2">
      <c r="A135" s="77">
        <v>1978</v>
      </c>
      <c r="B135" s="67"/>
      <c r="C135" s="78" t="e">
        <f>+#REF!/1000000</f>
        <v>#REF!</v>
      </c>
      <c r="D135" s="78"/>
      <c r="J135" s="77"/>
    </row>
    <row r="136" spans="1:10" hidden="1" x14ac:dyDescent="0.2">
      <c r="A136" s="77">
        <v>1979</v>
      </c>
      <c r="B136" s="67"/>
      <c r="C136" s="78" t="e">
        <f>+#REF!/1000000</f>
        <v>#REF!</v>
      </c>
      <c r="D136" s="78"/>
      <c r="J136" s="77"/>
    </row>
    <row r="137" spans="1:10" hidden="1" x14ac:dyDescent="0.2">
      <c r="A137" s="77">
        <v>1980</v>
      </c>
      <c r="B137" s="67"/>
      <c r="C137" s="78" t="e">
        <f>+#REF!/1000000</f>
        <v>#REF!</v>
      </c>
      <c r="D137" s="78"/>
      <c r="J137" s="77"/>
    </row>
    <row r="138" spans="1:10" hidden="1" x14ac:dyDescent="0.2">
      <c r="A138" s="77">
        <v>1981</v>
      </c>
      <c r="B138" s="67"/>
      <c r="C138" s="78" t="e">
        <f>+#REF!/1000000</f>
        <v>#REF!</v>
      </c>
      <c r="D138" s="78"/>
      <c r="J138" s="77"/>
    </row>
    <row r="139" spans="1:10" x14ac:dyDescent="0.2">
      <c r="A139" s="77">
        <v>1982</v>
      </c>
      <c r="B139" s="67"/>
      <c r="C139" s="78" t="e">
        <f>+#REF!/1000000</f>
        <v>#REF!</v>
      </c>
      <c r="D139" s="78"/>
      <c r="J139" s="77"/>
    </row>
    <row r="140" spans="1:10" x14ac:dyDescent="0.2">
      <c r="A140" s="77">
        <v>1983</v>
      </c>
      <c r="B140" s="67"/>
      <c r="C140" s="78" t="e">
        <f>+#REF!/1000000</f>
        <v>#REF!</v>
      </c>
      <c r="D140" s="78"/>
      <c r="J140" s="77"/>
    </row>
    <row r="141" spans="1:10" x14ac:dyDescent="0.2">
      <c r="A141" s="77">
        <v>1984</v>
      </c>
      <c r="B141" s="67"/>
      <c r="C141" s="78">
        <f t="shared" ref="C141:C158" si="0">+C65/1000000</f>
        <v>155.626194</v>
      </c>
      <c r="D141" s="78"/>
      <c r="J141" s="77"/>
    </row>
    <row r="142" spans="1:10" x14ac:dyDescent="0.2">
      <c r="A142" s="77">
        <v>1985</v>
      </c>
      <c r="B142" s="67"/>
      <c r="C142" s="78">
        <f t="shared" si="0"/>
        <v>138.038973</v>
      </c>
      <c r="D142" s="78"/>
      <c r="J142" s="77"/>
    </row>
    <row r="143" spans="1:10" x14ac:dyDescent="0.2">
      <c r="A143" s="77">
        <v>1986</v>
      </c>
      <c r="B143" s="67"/>
      <c r="C143" s="78">
        <f t="shared" si="0"/>
        <v>117.335352</v>
      </c>
      <c r="D143" s="78"/>
      <c r="J143" s="77"/>
    </row>
    <row r="144" spans="1:10" x14ac:dyDescent="0.2">
      <c r="A144" s="77">
        <v>1987</v>
      </c>
      <c r="B144" s="67"/>
      <c r="C144" s="78">
        <f t="shared" si="0"/>
        <v>81.271404000000004</v>
      </c>
      <c r="D144" s="78"/>
      <c r="J144" s="77"/>
    </row>
    <row r="145" spans="1:10" x14ac:dyDescent="0.2">
      <c r="A145" s="77">
        <v>1988</v>
      </c>
      <c r="B145" s="67"/>
      <c r="C145" s="78">
        <f t="shared" si="0"/>
        <v>80.330123</v>
      </c>
      <c r="D145" s="78"/>
      <c r="J145" s="77"/>
    </row>
    <row r="146" spans="1:10" x14ac:dyDescent="0.2">
      <c r="A146" s="77">
        <v>1989</v>
      </c>
      <c r="B146" s="67"/>
      <c r="C146" s="78">
        <f t="shared" si="0"/>
        <v>71.822299000000001</v>
      </c>
      <c r="D146" s="78"/>
      <c r="J146" s="77"/>
    </row>
    <row r="147" spans="1:10" x14ac:dyDescent="0.2">
      <c r="A147" s="77">
        <v>1990</v>
      </c>
      <c r="B147" s="67"/>
      <c r="C147" s="78">
        <f t="shared" si="0"/>
        <v>78.474671999999998</v>
      </c>
      <c r="D147" s="78"/>
      <c r="J147" s="77"/>
    </row>
    <row r="148" spans="1:10" x14ac:dyDescent="0.2">
      <c r="A148" s="77">
        <v>1991</v>
      </c>
      <c r="B148" s="67"/>
      <c r="C148" s="78">
        <f t="shared" si="0"/>
        <v>89.308214000000007</v>
      </c>
      <c r="D148" s="78"/>
      <c r="J148" s="77"/>
    </row>
    <row r="149" spans="1:10" x14ac:dyDescent="0.2">
      <c r="A149" s="77">
        <v>1992</v>
      </c>
      <c r="B149" s="67"/>
      <c r="C149" s="78">
        <f t="shared" si="0"/>
        <v>64.641327000000004</v>
      </c>
      <c r="D149" s="78"/>
      <c r="J149" s="77"/>
    </row>
    <row r="150" spans="1:10" x14ac:dyDescent="0.2">
      <c r="A150" s="77">
        <v>1993</v>
      </c>
      <c r="B150" s="67"/>
      <c r="C150" s="78">
        <f t="shared" si="0"/>
        <v>69.343474999999998</v>
      </c>
      <c r="D150" s="78"/>
      <c r="J150" s="77"/>
    </row>
    <row r="151" spans="1:10" x14ac:dyDescent="0.2">
      <c r="A151" s="77">
        <v>1994</v>
      </c>
      <c r="B151" s="67"/>
      <c r="C151" s="78">
        <f t="shared" si="0"/>
        <v>59.621467000000003</v>
      </c>
      <c r="D151" s="78"/>
      <c r="J151" s="77"/>
    </row>
    <row r="152" spans="1:10" x14ac:dyDescent="0.2">
      <c r="A152" s="77">
        <v>1995</v>
      </c>
      <c r="B152" s="67"/>
      <c r="C152" s="78">
        <f t="shared" si="0"/>
        <v>57.097453000000002</v>
      </c>
      <c r="D152" s="78"/>
      <c r="J152" s="77"/>
    </row>
    <row r="153" spans="1:10" x14ac:dyDescent="0.2">
      <c r="A153" s="77">
        <v>1996</v>
      </c>
      <c r="B153" s="67"/>
      <c r="C153" s="78">
        <f t="shared" si="0"/>
        <v>65.687730000000002</v>
      </c>
      <c r="D153" s="78"/>
      <c r="J153" s="77"/>
    </row>
    <row r="154" spans="1:10" x14ac:dyDescent="0.2">
      <c r="A154" s="77">
        <v>1997</v>
      </c>
      <c r="B154" s="67"/>
      <c r="C154" s="78">
        <f t="shared" si="0"/>
        <v>85.186774999999997</v>
      </c>
      <c r="D154" s="78"/>
      <c r="J154" s="77"/>
    </row>
    <row r="155" spans="1:10" x14ac:dyDescent="0.2">
      <c r="A155" s="77">
        <v>1998</v>
      </c>
      <c r="B155" s="67"/>
      <c r="C155" s="78">
        <f t="shared" si="0"/>
        <v>79.533610999999993</v>
      </c>
      <c r="D155" s="78"/>
      <c r="J155" s="77"/>
    </row>
    <row r="156" spans="1:10" x14ac:dyDescent="0.2">
      <c r="A156" s="77">
        <v>1999</v>
      </c>
      <c r="B156" s="67"/>
      <c r="C156" s="78">
        <f t="shared" si="0"/>
        <v>54.314070999999998</v>
      </c>
      <c r="D156" s="78"/>
      <c r="J156" s="80"/>
    </row>
    <row r="157" spans="1:10" x14ac:dyDescent="0.2">
      <c r="A157" s="77">
        <v>2000</v>
      </c>
      <c r="B157" s="67"/>
      <c r="C157" s="78">
        <f t="shared" si="0"/>
        <v>83.141210999999998</v>
      </c>
    </row>
    <row r="158" spans="1:10" x14ac:dyDescent="0.2">
      <c r="A158" s="80" t="s">
        <v>350</v>
      </c>
      <c r="B158" s="67"/>
      <c r="C158" s="78">
        <f t="shared" si="0"/>
        <v>115.642869</v>
      </c>
    </row>
  </sheetData>
  <printOptions horizontalCentered="1"/>
  <pageMargins left="0.5" right="0.5" top="0.75" bottom="0.5" header="0.5" footer="0.19"/>
  <pageSetup scale="37" orientation="landscape" r:id="rId1"/>
  <headerFooter alignWithMargins="0">
    <oddHeader>&amp;C&amp;"Arial,Bold"&amp;12Components of PUF Asset Growth FY 1984 - FY 2005</oddHeader>
    <oddFooter>&amp;L&amp;7&amp;Z&amp;F&amp;C&amp;8
&amp;R&amp;8&amp;A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AUM by Month</vt:lpstr>
      <vt:lpstr> PUF Land Contributions</vt:lpstr>
      <vt:lpstr>' PUF Land Contributions'!_DV_M29</vt:lpstr>
      <vt:lpstr>' PUF Land Contributions'!Print_Area</vt:lpstr>
      <vt:lpstr>'AUM by Month'!Print_Area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Hill</dc:creator>
  <cp:lastModifiedBy>Zimmerschied, Kyle E. (MU-Student)</cp:lastModifiedBy>
  <dcterms:created xsi:type="dcterms:W3CDTF">2022-11-08T16:34:45Z</dcterms:created>
  <dcterms:modified xsi:type="dcterms:W3CDTF">2022-12-06T16:39:13Z</dcterms:modified>
</cp:coreProperties>
</file>