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\Dropbox\access\PONY\"/>
    </mc:Choice>
  </mc:AlternateContent>
  <bookViews>
    <workbookView xWindow="0" yWindow="0" windowWidth="19200" windowHeight="11160"/>
  </bookViews>
  <sheets>
    <sheet name="Gtmp" sheetId="1" r:id="rId1"/>
    <sheet name="Gend" sheetId="2" r:id="rId2"/>
  </sheets>
  <definedNames>
    <definedName name="_xlnm.Print_Area" localSheetId="1">Gend!$A$1:$J$112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2" l="1"/>
  <c r="I107" i="2"/>
  <c r="H107" i="2"/>
  <c r="G107" i="2"/>
  <c r="F107" i="2"/>
  <c r="E107" i="2"/>
  <c r="D107" i="2"/>
  <c r="C107" i="2"/>
  <c r="B107" i="2"/>
  <c r="J106" i="2"/>
  <c r="I106" i="2"/>
  <c r="H106" i="2"/>
  <c r="G106" i="2"/>
  <c r="F106" i="2"/>
  <c r="E106" i="2"/>
  <c r="D106" i="2"/>
  <c r="C106" i="2"/>
  <c r="B106" i="2"/>
  <c r="J105" i="2"/>
  <c r="I105" i="2"/>
  <c r="H105" i="2"/>
  <c r="G105" i="2"/>
  <c r="F105" i="2"/>
  <c r="E105" i="2"/>
  <c r="D105" i="2"/>
  <c r="C105" i="2"/>
  <c r="B105" i="2"/>
  <c r="J104" i="2"/>
  <c r="I104" i="2"/>
  <c r="H104" i="2"/>
  <c r="G104" i="2"/>
  <c r="F104" i="2"/>
  <c r="E104" i="2"/>
  <c r="D104" i="2"/>
  <c r="C104" i="2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I108" i="2" s="1"/>
  <c r="H8" i="2"/>
  <c r="H108" i="2" s="1"/>
  <c r="G8" i="2"/>
  <c r="F8" i="2"/>
  <c r="E8" i="2"/>
  <c r="D8" i="2"/>
  <c r="C8" i="2"/>
  <c r="B8" i="2"/>
  <c r="G4" i="2"/>
  <c r="G1" i="2"/>
  <c r="A1" i="2"/>
</calcChain>
</file>

<file path=xl/sharedStrings.xml><?xml version="1.0" encoding="utf-8"?>
<sst xmlns="http://schemas.openxmlformats.org/spreadsheetml/2006/main" count="96" uniqueCount="82">
  <si>
    <t>Манифест № SPB-00000019596 от 25.10.2018</t>
  </si>
  <si>
    <t>Грузоотпровитель (город, офис консолидации): ООО "Экспресс-почта", (Санкт-Петербург)</t>
  </si>
  <si>
    <t>Грузополучатель (город): ООО Фрейт Линк, (Москва г)</t>
  </si>
  <si>
    <t xml:space="preserve">Состав документа манифест: 1. Места консолидации;  2. Список грузов, вложенных в консолидацию;  </t>
  </si>
  <si>
    <t>Информация о перевозке</t>
  </si>
  <si>
    <t>Способ транспортировки: Груз</t>
  </si>
  <si>
    <t xml:space="preserve">Перевозчик: </t>
  </si>
  <si>
    <t xml:space="preserve">Номер ТТН: </t>
  </si>
  <si>
    <t xml:space="preserve">Номер счета ТН: </t>
  </si>
  <si>
    <t xml:space="preserve">Параметры груза по ТН: </t>
  </si>
  <si>
    <t>1. Места консолидации</t>
  </si>
  <si>
    <t>п/п</t>
  </si>
  <si>
    <t>Номер места (пломба, стикер)</t>
  </si>
  <si>
    <t>Вес брутто, (кг)</t>
  </si>
  <si>
    <t>Вес нетто, (кг)</t>
  </si>
  <si>
    <t>Габариты LxWxH (см)</t>
  </si>
  <si>
    <t>Вес объёмный (кг)</t>
  </si>
  <si>
    <t>Описание</t>
  </si>
  <si>
    <t>Пломба БН.</t>
  </si>
  <si>
    <t xml:space="preserve">Доп. информация:  </t>
  </si>
  <si>
    <t>Общее количество  мест 1,  общий вес брутто: 0 кг.,  общий вес нетто: 0 кг., объемный вес груза: 0 кг.</t>
  </si>
  <si>
    <t>2. Список грузов, вложенных в консолидацию</t>
  </si>
  <si>
    <t>Номер накладной</t>
  </si>
  <si>
    <t>Дата забора</t>
  </si>
  <si>
    <t>AWB клиента</t>
  </si>
  <si>
    <t>AWB агента</t>
  </si>
  <si>
    <t>Отправитель</t>
  </si>
  <si>
    <t>Кол-ва
мест</t>
  </si>
  <si>
    <t>Вес
(кг)</t>
  </si>
  <si>
    <t>Объемный вес (кг)</t>
  </si>
  <si>
    <t>Срочность</t>
  </si>
  <si>
    <t>Получатель</t>
  </si>
  <si>
    <t>Контактное лицо</t>
  </si>
  <si>
    <t>Город</t>
  </si>
  <si>
    <t>Адрес</t>
  </si>
  <si>
    <t>Телефон</t>
  </si>
  <si>
    <t>Страховая стоимость</t>
  </si>
  <si>
    <t>Заявленная стоимость</t>
  </si>
  <si>
    <t>Оплата услуг получателем</t>
  </si>
  <si>
    <t>Оплата доп. услуг</t>
  </si>
  <si>
    <t>Получить ДС для клиента (COD)</t>
  </si>
  <si>
    <t>Описание груза</t>
  </si>
  <si>
    <t>25.10.2018 0:00:00</t>
  </si>
  <si>
    <t>Элтех</t>
  </si>
  <si>
    <t>Груз-экспресс</t>
  </si>
  <si>
    <t>ЭЛТЕХ КОМПОНЕНТ</t>
  </si>
  <si>
    <t>Хоменко</t>
  </si>
  <si>
    <t>Новосибирск г</t>
  </si>
  <si>
    <t>630112, Новосибирская обл, Новосибирск г, Фрунзе ул, дом № 242, оф.  705</t>
  </si>
  <si>
    <t>383 2300415</t>
  </si>
  <si>
    <t>-</t>
  </si>
  <si>
    <t>Груз</t>
  </si>
  <si>
    <t>ПОЧТА-ЭКСПРЕСС</t>
  </si>
  <si>
    <t>арвис</t>
  </si>
  <si>
    <t>Веренников В.</t>
  </si>
  <si>
    <t>Екатеринбург г</t>
  </si>
  <si>
    <t>620014, Свердловская обл, Екатеринбург г, Хохрякова ул, дом № 72, оф. 306</t>
  </si>
  <si>
    <t>89025856854; 83433652660</t>
  </si>
  <si>
    <t>Заказчик:</t>
  </si>
  <si>
    <t>Исполнитель:</t>
  </si>
  <si>
    <t>Примечание:</t>
  </si>
  <si>
    <t>№</t>
  </si>
  <si>
    <t>Накл PONY</t>
  </si>
  <si>
    <t>Накл ЭП</t>
  </si>
  <si>
    <t>Прим.</t>
  </si>
  <si>
    <t>Адрес получателя</t>
  </si>
  <si>
    <t>Мест</t>
  </si>
  <si>
    <t>Вес, кг</t>
  </si>
  <si>
    <t>Режим</t>
  </si>
  <si>
    <t>Итого:</t>
  </si>
  <si>
    <t>Дата забора груза:</t>
  </si>
  <si>
    <t>Груз выдал.</t>
  </si>
  <si>
    <t>Подпись: ________________</t>
  </si>
  <si>
    <t>ФИО: Куликов Н.С.</t>
  </si>
  <si>
    <t>(Место для печати)</t>
  </si>
  <si>
    <t>Груз принял.</t>
  </si>
  <si>
    <t>ФИО: ___________________________</t>
  </si>
  <si>
    <t>Отправитель: ООО "Экспресс-почта"; 8 (812) 6330225</t>
  </si>
  <si>
    <t>Санкт-Петербург, пр. Лиговский, д 50, корп 12</t>
  </si>
  <si>
    <t>Филиал "Фрейт Линк - Санкт-Петербург";</t>
  </si>
  <si>
    <t>Санкт-Петербург, пр. Обуховской Обороны, д 295</t>
  </si>
  <si>
    <t>25.10.2018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</si>
</sst>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&quot; RUB&quot;"/>
    <numFmt numFmtId="166" formatCode="[$-F800]dddd\,\ mmmm\ dd\,\ yyyy"/>
  </numFmts>
  <fonts count="16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7.5"/>
      <name val="Arial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164" fontId="6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1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/>
    <xf numFmtId="1" fontId="10" fillId="0" borderId="0" xfId="0" applyNumberFormat="1" applyFont="1" applyAlignment="1">
      <alignment horizontal="left"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13" fillId="0" borderId="5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left" vertical="top" wrapText="1"/>
    </xf>
    <xf numFmtId="1" fontId="9" fillId="0" borderId="5" xfId="0" applyNumberFormat="1" applyFont="1" applyBorder="1" applyAlignment="1">
      <alignment horizontal="right" vertical="center" wrapText="1"/>
    </xf>
    <xf numFmtId="164" fontId="9" fillId="0" borderId="5" xfId="0" applyNumberFormat="1" applyFont="1" applyBorder="1" applyAlignment="1">
      <alignment horizontal="right" vertical="center" wrapText="1"/>
    </xf>
    <xf numFmtId="0" fontId="14" fillId="0" borderId="13" xfId="0" applyNumberFormat="1" applyFont="1" applyBorder="1" applyAlignment="1">
      <alignment horizontal="right" vertical="center" wrapText="1"/>
    </xf>
    <xf numFmtId="0" fontId="9" fillId="0" borderId="14" xfId="0" applyFont="1" applyBorder="1"/>
    <xf numFmtId="0" fontId="9" fillId="0" borderId="15" xfId="0" applyFont="1" applyBorder="1"/>
    <xf numFmtId="0" fontId="12" fillId="0" borderId="16" xfId="0" applyFont="1" applyBorder="1" applyAlignment="1">
      <alignment horizontal="right"/>
    </xf>
    <xf numFmtId="1" fontId="12" fillId="0" borderId="17" xfId="0" applyNumberFormat="1" applyFont="1" applyBorder="1" applyAlignment="1">
      <alignment horizontal="right" vertical="center"/>
    </xf>
    <xf numFmtId="1" fontId="12" fillId="0" borderId="18" xfId="0" applyNumberFormat="1" applyFont="1" applyBorder="1" applyAlignment="1">
      <alignment horizontal="right" vertical="center"/>
    </xf>
    <xf numFmtId="164" fontId="9" fillId="0" borderId="19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10" fillId="0" borderId="0" xfId="0" applyFont="1" applyBorder="1"/>
    <xf numFmtId="0" fontId="12" fillId="0" borderId="0" xfId="0" applyFont="1"/>
    <xf numFmtId="0" fontId="15" fillId="0" borderId="0" xfId="0" applyFont="1"/>
    <xf numFmtId="0" fontId="15" fillId="0" borderId="0" xfId="0" applyFont="1" applyFill="1" applyBorder="1"/>
    <xf numFmtId="0" fontId="5" fillId="0" borderId="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V225"/>
  <sheetViews>
    <sheetView tabSelected="1" zoomScale="85" zoomScaleNormal="85" workbookViewId="0">
      <selection activeCell="I19" sqref="I19"/>
    </sheetView>
  </sheetViews>
  <sheetFormatPr defaultRowHeight="12.75" x14ac:dyDescent="0.2"/>
  <cols>
    <col min="1" max="1" width="3" customWidth="1"/>
    <col min="2" max="2" width="5.140625" customWidth="1"/>
    <col min="3" max="3" width="20.7109375" customWidth="1"/>
    <col min="4" max="4" width="12.28515625" customWidth="1"/>
    <col min="5" max="5" width="15.5703125" customWidth="1"/>
    <col min="6" max="6" width="15.85546875" customWidth="1"/>
    <col min="7" max="7" width="22.7109375" customWidth="1"/>
    <col min="8" max="8" width="11.140625" customWidth="1"/>
    <col min="9" max="9" width="10.85546875" customWidth="1"/>
    <col min="10" max="10" width="11.42578125" customWidth="1"/>
    <col min="11" max="11" width="19" customWidth="1"/>
    <col min="12" max="12" width="16" customWidth="1"/>
    <col min="13" max="13" width="18.140625" customWidth="1"/>
    <col min="14" max="14" width="13" customWidth="1"/>
    <col min="15" max="15" width="26.140625" customWidth="1"/>
    <col min="16" max="16" width="13.5703125" customWidth="1"/>
    <col min="17" max="17" width="13.42578125" customWidth="1"/>
    <col min="18" max="18" width="15" customWidth="1"/>
    <col min="19" max="19" width="16.28515625" customWidth="1"/>
    <col min="20" max="20" width="25.5703125" customWidth="1"/>
    <col min="21" max="21" width="13.7109375" customWidth="1"/>
    <col min="22" max="22" width="26.5703125" customWidth="1"/>
  </cols>
  <sheetData>
    <row r="1" spans="1:22" ht="20.25" x14ac:dyDescent="0.3">
      <c r="A1" s="1"/>
      <c r="B1" s="64" t="s">
        <v>0</v>
      </c>
      <c r="C1" s="64"/>
      <c r="D1" s="64"/>
      <c r="E1" s="64"/>
      <c r="F1" s="64"/>
      <c r="G1" s="64"/>
      <c r="H1" s="64"/>
      <c r="I1" s="64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2"/>
      <c r="B2" s="6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60" t="s">
        <v>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2"/>
      <c r="B4" s="65" t="s">
        <v>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3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/>
      <c r="B7" s="60" t="s">
        <v>5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/>
      <c r="B8" s="60" t="s">
        <v>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/>
      <c r="B9" s="60" t="s">
        <v>7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"/>
      <c r="B10" s="60" t="s">
        <v>8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2"/>
      <c r="B11" s="60" t="s">
        <v>9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3.5" customHeight="1" x14ac:dyDescent="0.2">
      <c r="A12" s="2"/>
      <c r="B12" s="3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.75" customHeight="1" thickBot="1" x14ac:dyDescent="0.25">
      <c r="A14" s="2"/>
      <c r="B14" s="4" t="s">
        <v>11</v>
      </c>
      <c r="C14" s="61" t="s">
        <v>12</v>
      </c>
      <c r="D14" s="61"/>
      <c r="E14" s="5" t="s">
        <v>13</v>
      </c>
      <c r="F14" s="5" t="s">
        <v>14</v>
      </c>
      <c r="G14" s="5" t="s">
        <v>15</v>
      </c>
      <c r="H14" s="6" t="s">
        <v>16</v>
      </c>
      <c r="I14" s="62" t="s">
        <v>17</v>
      </c>
      <c r="J14" s="62"/>
      <c r="K14" s="62"/>
      <c r="L14" s="6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3.5" thickBot="1" x14ac:dyDescent="0.25">
      <c r="A15" s="2"/>
      <c r="B15" s="7">
        <v>1</v>
      </c>
      <c r="C15" s="63" t="s">
        <v>18</v>
      </c>
      <c r="D15" s="63"/>
      <c r="E15" s="8"/>
      <c r="F15" s="8"/>
      <c r="G15" s="8"/>
      <c r="H15" s="9"/>
      <c r="I15" s="63"/>
      <c r="J15" s="63"/>
      <c r="K15" s="63"/>
      <c r="L15" s="63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.75" customHeight="1" x14ac:dyDescent="0.2">
      <c r="A16" s="2"/>
      <c r="B16" s="58" t="s">
        <v>19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/>
      <c r="B18" s="59" t="s">
        <v>20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/>
      <c r="B20" s="3" t="s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51" customHeight="1" thickBo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51.75" customHeight="1" thickBot="1" x14ac:dyDescent="0.25">
      <c r="A22" s="2"/>
      <c r="B22" s="4" t="s">
        <v>11</v>
      </c>
      <c r="C22" s="5" t="s">
        <v>22</v>
      </c>
      <c r="D22" s="10" t="s">
        <v>23</v>
      </c>
      <c r="E22" s="10" t="s">
        <v>24</v>
      </c>
      <c r="F22" s="10" t="s">
        <v>25</v>
      </c>
      <c r="G22" s="5" t="s">
        <v>26</v>
      </c>
      <c r="H22" s="10" t="s">
        <v>27</v>
      </c>
      <c r="I22" s="10" t="s">
        <v>28</v>
      </c>
      <c r="J22" s="10" t="s">
        <v>29</v>
      </c>
      <c r="K22" s="5" t="s">
        <v>30</v>
      </c>
      <c r="L22" s="5" t="s">
        <v>31</v>
      </c>
      <c r="M22" s="5" t="s">
        <v>32</v>
      </c>
      <c r="N22" s="10" t="s">
        <v>33</v>
      </c>
      <c r="O22" s="10" t="s">
        <v>34</v>
      </c>
      <c r="P22" s="10" t="s">
        <v>35</v>
      </c>
      <c r="Q22" s="10" t="s">
        <v>36</v>
      </c>
      <c r="R22" s="10" t="s">
        <v>37</v>
      </c>
      <c r="S22" s="10" t="s">
        <v>38</v>
      </c>
      <c r="T22" s="10" t="s">
        <v>39</v>
      </c>
      <c r="U22" s="10" t="s">
        <v>40</v>
      </c>
      <c r="V22" s="11" t="s">
        <v>41</v>
      </c>
    </row>
    <row r="23" spans="1:2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38.25" x14ac:dyDescent="0.2">
      <c r="A24" s="12"/>
      <c r="B24" s="13">
        <v>1</v>
      </c>
      <c r="C24" s="14">
        <v>1880120</v>
      </c>
      <c r="D24" s="15" t="s">
        <v>42</v>
      </c>
      <c r="E24" s="13">
        <v>2323730112</v>
      </c>
      <c r="F24" s="12"/>
      <c r="G24" s="16" t="s">
        <v>43</v>
      </c>
      <c r="H24" s="14">
        <v>3</v>
      </c>
      <c r="I24" s="17">
        <v>21.3</v>
      </c>
      <c r="J24" s="12"/>
      <c r="K24" s="16" t="s">
        <v>44</v>
      </c>
      <c r="L24" s="16" t="s">
        <v>45</v>
      </c>
      <c r="M24" s="16" t="s">
        <v>46</v>
      </c>
      <c r="N24" s="16" t="s">
        <v>47</v>
      </c>
      <c r="O24" s="16" t="s">
        <v>48</v>
      </c>
      <c r="P24" s="16" t="s">
        <v>49</v>
      </c>
      <c r="Q24" s="18">
        <v>0</v>
      </c>
      <c r="R24" s="18">
        <v>0</v>
      </c>
      <c r="S24" s="19" t="s">
        <v>50</v>
      </c>
      <c r="T24" s="19" t="s">
        <v>50</v>
      </c>
      <c r="U24" s="19" t="s">
        <v>50</v>
      </c>
      <c r="V24" s="16" t="s">
        <v>51</v>
      </c>
    </row>
    <row r="25" spans="1:22" x14ac:dyDescent="0.2">
      <c r="A25" s="2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38.25" x14ac:dyDescent="0.2">
      <c r="A26" s="12"/>
      <c r="B26" s="13">
        <v>2</v>
      </c>
      <c r="C26" s="14">
        <v>1880097</v>
      </c>
      <c r="D26" s="15" t="s">
        <v>42</v>
      </c>
      <c r="E26" s="13">
        <v>2323730101</v>
      </c>
      <c r="F26" s="12"/>
      <c r="G26" s="16" t="s">
        <v>43</v>
      </c>
      <c r="H26" s="14">
        <v>1</v>
      </c>
      <c r="I26" s="17">
        <v>0.6</v>
      </c>
      <c r="J26" s="12"/>
      <c r="K26" s="16" t="s">
        <v>52</v>
      </c>
      <c r="L26" s="16" t="s">
        <v>53</v>
      </c>
      <c r="M26" s="16" t="s">
        <v>54</v>
      </c>
      <c r="N26" s="16" t="s">
        <v>55</v>
      </c>
      <c r="O26" s="16" t="s">
        <v>56</v>
      </c>
      <c r="P26" s="16" t="s">
        <v>57</v>
      </c>
      <c r="Q26" s="18">
        <v>0</v>
      </c>
      <c r="R26" s="18">
        <v>0</v>
      </c>
      <c r="S26" s="19" t="s">
        <v>50</v>
      </c>
      <c r="T26" s="19" t="s">
        <v>50</v>
      </c>
      <c r="U26" s="19" t="s">
        <v>50</v>
      </c>
      <c r="V26" s="16" t="s">
        <v>51</v>
      </c>
    </row>
    <row r="27" spans="1:22" x14ac:dyDescent="0.2">
      <c r="A27" s="2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x14ac:dyDescent="0.2">
      <c r="A28" s="12"/>
      <c r="B28" s="13"/>
      <c r="C28" s="14"/>
      <c r="D28" s="15"/>
      <c r="E28" s="13"/>
      <c r="F28" s="12"/>
      <c r="G28" s="16"/>
      <c r="H28" s="14"/>
      <c r="I28" s="14"/>
      <c r="J28" s="12"/>
      <c r="K28" s="16"/>
      <c r="L28" s="16"/>
      <c r="M28" s="12"/>
      <c r="N28" s="16"/>
      <c r="O28" s="16"/>
      <c r="P28" s="16"/>
      <c r="Q28" s="18"/>
      <c r="R28" s="18"/>
      <c r="S28" s="19"/>
      <c r="T28" s="19"/>
      <c r="U28" s="19"/>
      <c r="V28" s="16"/>
    </row>
    <row r="29" spans="1:22" x14ac:dyDescent="0.2">
      <c r="A29" s="2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x14ac:dyDescent="0.2">
      <c r="A30" s="12"/>
      <c r="B30" s="13"/>
      <c r="C30" s="14"/>
      <c r="D30" s="15"/>
      <c r="E30" s="13"/>
      <c r="F30" s="12"/>
      <c r="G30" s="16"/>
      <c r="H30" s="14"/>
      <c r="I30" s="17"/>
      <c r="J30" s="12"/>
      <c r="K30" s="16"/>
      <c r="L30" s="16"/>
      <c r="M30" s="16"/>
      <c r="N30" s="16"/>
      <c r="O30" s="16"/>
      <c r="P30" s="21"/>
      <c r="Q30" s="18"/>
      <c r="R30" s="18"/>
      <c r="S30" s="19"/>
      <c r="T30" s="19"/>
      <c r="U30" s="19"/>
      <c r="V30" s="16"/>
    </row>
    <row r="31" spans="1:22" x14ac:dyDescent="0.2">
      <c r="A31" s="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2">
      <c r="A32" s="12"/>
      <c r="B32" s="13"/>
      <c r="C32" s="14"/>
      <c r="D32" s="15"/>
      <c r="E32" s="13"/>
      <c r="F32" s="12"/>
      <c r="G32" s="16"/>
      <c r="H32" s="14"/>
      <c r="I32" s="17"/>
      <c r="J32" s="12"/>
      <c r="K32" s="16"/>
      <c r="L32" s="16"/>
      <c r="M32" s="12"/>
      <c r="N32" s="16"/>
      <c r="O32" s="16"/>
      <c r="P32" s="21"/>
      <c r="Q32" s="18"/>
      <c r="R32" s="18"/>
      <c r="S32" s="19"/>
      <c r="T32" s="19"/>
      <c r="U32" s="19"/>
      <c r="V32" s="16"/>
    </row>
    <row r="33" spans="1:22" x14ac:dyDescent="0.2">
      <c r="A33" s="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x14ac:dyDescent="0.2">
      <c r="A34" s="12"/>
      <c r="B34" s="13"/>
      <c r="C34" s="14"/>
      <c r="D34" s="15"/>
      <c r="E34" s="13"/>
      <c r="F34" s="12"/>
      <c r="G34" s="16"/>
      <c r="H34" s="14"/>
      <c r="I34" s="17"/>
      <c r="J34" s="12"/>
      <c r="K34" s="16"/>
      <c r="L34" s="16"/>
      <c r="M34" s="16"/>
      <c r="N34" s="16"/>
      <c r="O34" s="16"/>
      <c r="P34" s="21"/>
      <c r="Q34" s="18"/>
      <c r="R34" s="18"/>
      <c r="S34" s="19"/>
      <c r="T34" s="19"/>
      <c r="U34" s="19"/>
      <c r="V34" s="16"/>
    </row>
    <row r="35" spans="1:22" x14ac:dyDescent="0.2">
      <c r="A35" s="2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x14ac:dyDescent="0.2">
      <c r="A36" s="12"/>
      <c r="B36" s="13"/>
      <c r="C36" s="14"/>
      <c r="D36" s="15"/>
      <c r="E36" s="13"/>
      <c r="F36" s="12"/>
      <c r="G36" s="16"/>
      <c r="H36" s="14"/>
      <c r="I36" s="17"/>
      <c r="J36" s="12"/>
      <c r="K36" s="16"/>
      <c r="L36" s="16"/>
      <c r="M36" s="16"/>
      <c r="N36" s="16"/>
      <c r="O36" s="16"/>
      <c r="P36" s="21"/>
      <c r="Q36" s="18"/>
      <c r="R36" s="18"/>
      <c r="S36" s="19"/>
      <c r="T36" s="19"/>
      <c r="U36" s="19"/>
      <c r="V36" s="16"/>
    </row>
    <row r="37" spans="1:22" x14ac:dyDescent="0.2">
      <c r="A37" s="2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x14ac:dyDescent="0.2">
      <c r="A38" s="12"/>
      <c r="B38" s="13"/>
      <c r="C38" s="14"/>
      <c r="D38" s="15"/>
      <c r="E38" s="13"/>
      <c r="F38" s="12"/>
      <c r="G38" s="16"/>
      <c r="H38" s="14"/>
      <c r="I38" s="17"/>
      <c r="J38" s="12"/>
      <c r="K38" s="16"/>
      <c r="L38" s="16"/>
      <c r="M38" s="16"/>
      <c r="N38" s="16"/>
      <c r="O38" s="16"/>
      <c r="P38" s="21"/>
      <c r="Q38" s="18"/>
      <c r="R38" s="18"/>
      <c r="S38" s="19"/>
      <c r="T38" s="19"/>
      <c r="U38" s="19"/>
      <c r="V38" s="16"/>
    </row>
    <row r="39" spans="1:22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x14ac:dyDescent="0.2">
      <c r="A40" s="12"/>
      <c r="B40" s="13"/>
      <c r="C40" s="14"/>
      <c r="D40" s="15"/>
      <c r="E40" s="13"/>
      <c r="F40" s="12"/>
      <c r="G40" s="16"/>
      <c r="H40" s="14"/>
      <c r="I40" s="17"/>
      <c r="J40" s="12"/>
      <c r="K40" s="16"/>
      <c r="L40" s="16"/>
      <c r="M40" s="16"/>
      <c r="N40" s="16"/>
      <c r="O40" s="16"/>
      <c r="P40" s="16"/>
      <c r="Q40" s="18"/>
      <c r="R40" s="18"/>
      <c r="S40" s="19"/>
      <c r="T40" s="19"/>
      <c r="U40" s="19"/>
      <c r="V40" s="16"/>
    </row>
    <row r="41" spans="1:22" x14ac:dyDescent="0.2">
      <c r="A41" s="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x14ac:dyDescent="0.2">
      <c r="A42" s="12"/>
      <c r="B42" s="13"/>
      <c r="C42" s="14"/>
      <c r="D42" s="15"/>
      <c r="E42" s="13"/>
      <c r="F42" s="12"/>
      <c r="G42" s="16"/>
      <c r="H42" s="14"/>
      <c r="I42" s="17"/>
      <c r="J42" s="12"/>
      <c r="K42" s="16"/>
      <c r="L42" s="16"/>
      <c r="M42" s="16"/>
      <c r="N42" s="16"/>
      <c r="O42" s="16"/>
      <c r="P42" s="21"/>
      <c r="Q42" s="18"/>
      <c r="R42" s="18"/>
      <c r="S42" s="19"/>
      <c r="T42" s="19"/>
      <c r="U42" s="19"/>
      <c r="V42" s="16"/>
    </row>
    <row r="43" spans="1:2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x14ac:dyDescent="0.2">
      <c r="A45" s="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">
      <c r="A47" s="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1:22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">
      <c r="A51" s="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2" x14ac:dyDescent="0.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">
      <c r="A53" s="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x14ac:dyDescent="0.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">
      <c r="A55" s="2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x14ac:dyDescent="0.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">
      <c r="A57" s="2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x14ac:dyDescent="0.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x14ac:dyDescent="0.2">
      <c r="A61" s="2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x14ac:dyDescent="0.2">
      <c r="A63" s="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x14ac:dyDescent="0.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2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x14ac:dyDescent="0.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x14ac:dyDescent="0.2">
      <c r="A67" s="2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x14ac:dyDescent="0.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x14ac:dyDescent="0.2">
      <c r="A69" s="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x14ac:dyDescent="0.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x14ac:dyDescent="0.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x14ac:dyDescent="0.2">
      <c r="A73" s="2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x14ac:dyDescent="0.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x14ac:dyDescent="0.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A77" s="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x14ac:dyDescent="0.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x14ac:dyDescent="0.2">
      <c r="A79" s="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x14ac:dyDescent="0.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x14ac:dyDescent="0.2">
      <c r="A81" s="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x14ac:dyDescent="0.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x14ac:dyDescent="0.2">
      <c r="A83" s="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x14ac:dyDescent="0.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x14ac:dyDescent="0.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x14ac:dyDescent="0.2">
      <c r="A87" s="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x14ac:dyDescent="0.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x14ac:dyDescent="0.2">
      <c r="A90" s="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x14ac:dyDescent="0.2">
      <c r="A91" s="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x14ac:dyDescent="0.2">
      <c r="A92" s="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x14ac:dyDescent="0.2">
      <c r="A93" s="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x14ac:dyDescent="0.2">
      <c r="A94" s="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x14ac:dyDescent="0.2">
      <c r="A95" s="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x14ac:dyDescent="0.2">
      <c r="A96" s="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x14ac:dyDescent="0.2">
      <c r="A97" s="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x14ac:dyDescent="0.2">
      <c r="A98" s="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x14ac:dyDescent="0.2">
      <c r="A99" s="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x14ac:dyDescent="0.2">
      <c r="A100" s="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x14ac:dyDescent="0.2">
      <c r="A101" s="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x14ac:dyDescent="0.2">
      <c r="A102" s="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x14ac:dyDescent="0.2">
      <c r="A103" s="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x14ac:dyDescent="0.2">
      <c r="A104" s="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2">
      <c r="A105" s="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x14ac:dyDescent="0.2">
      <c r="A106" s="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2">
      <c r="A107" s="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x14ac:dyDescent="0.2">
      <c r="A108" s="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x14ac:dyDescent="0.2">
      <c r="A109" s="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x14ac:dyDescent="0.2">
      <c r="A110" s="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x14ac:dyDescent="0.2">
      <c r="A111" s="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x14ac:dyDescent="0.2">
      <c r="A112" s="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x14ac:dyDescent="0.2">
      <c r="A113" s="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x14ac:dyDescent="0.2">
      <c r="A114" s="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x14ac:dyDescent="0.2">
      <c r="A115" s="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2">
      <c r="A116" s="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x14ac:dyDescent="0.2">
      <c r="A117" s="2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x14ac:dyDescent="0.2">
      <c r="A118" s="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2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x14ac:dyDescent="0.2">
      <c r="A120" s="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2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x14ac:dyDescent="0.2">
      <c r="A122" s="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x14ac:dyDescent="0.2">
      <c r="A123" s="2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x14ac:dyDescent="0.2">
      <c r="A124" s="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x14ac:dyDescent="0.2">
      <c r="A125" s="2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x14ac:dyDescent="0.2">
      <c r="A126" s="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x14ac:dyDescent="0.2">
      <c r="A127" s="2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x14ac:dyDescent="0.2">
      <c r="A128" s="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2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x14ac:dyDescent="0.2">
      <c r="A130" s="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x14ac:dyDescent="0.2">
      <c r="A131" s="2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x14ac:dyDescent="0.2">
      <c r="A132" s="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x14ac:dyDescent="0.2">
      <c r="A133" s="2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x14ac:dyDescent="0.2">
      <c r="A134" s="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2">
      <c r="A135" s="2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x14ac:dyDescent="0.2">
      <c r="A136" s="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x14ac:dyDescent="0.2">
      <c r="A137" s="2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x14ac:dyDescent="0.2">
      <c r="A138" s="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x14ac:dyDescent="0.2">
      <c r="A139" s="2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x14ac:dyDescent="0.2">
      <c r="A140" s="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2">
      <c r="A141" s="2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x14ac:dyDescent="0.2">
      <c r="A142" s="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x14ac:dyDescent="0.2">
      <c r="A143" s="2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x14ac:dyDescent="0.2">
      <c r="A144" s="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2">
      <c r="A145" s="2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x14ac:dyDescent="0.2">
      <c r="A146" s="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A147" s="2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x14ac:dyDescent="0.2">
      <c r="A148" s="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2">
      <c r="A149" s="2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x14ac:dyDescent="0.2">
      <c r="A150" s="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2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x14ac:dyDescent="0.2">
      <c r="A152" s="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x14ac:dyDescent="0.2">
      <c r="A153" s="2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x14ac:dyDescent="0.2">
      <c r="A154" s="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x14ac:dyDescent="0.2">
      <c r="A155" s="2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x14ac:dyDescent="0.2">
      <c r="A156" s="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2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x14ac:dyDescent="0.2">
      <c r="A158" s="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2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x14ac:dyDescent="0.2">
      <c r="A160" s="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">
      <c r="A161" s="2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x14ac:dyDescent="0.2">
      <c r="A162" s="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x14ac:dyDescent="0.2">
      <c r="A163" s="2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x14ac:dyDescent="0.2">
      <c r="A164" s="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x14ac:dyDescent="0.2">
      <c r="A165" s="2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x14ac:dyDescent="0.2">
      <c r="A166" s="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x14ac:dyDescent="0.2">
      <c r="A167" s="2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x14ac:dyDescent="0.2">
      <c r="A168" s="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x14ac:dyDescent="0.2">
      <c r="A169" s="2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x14ac:dyDescent="0.2">
      <c r="A170" s="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">
      <c r="A171" s="2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 x14ac:dyDescent="0.2">
      <c r="A172" s="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2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 x14ac:dyDescent="0.2">
      <c r="A174" s="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x14ac:dyDescent="0.2">
      <c r="A175" s="2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 x14ac:dyDescent="0.2">
      <c r="A176" s="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">
      <c r="A177" s="2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 x14ac:dyDescent="0.2">
      <c r="A178" s="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">
      <c r="A179" s="2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 x14ac:dyDescent="0.2">
      <c r="A180" s="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x14ac:dyDescent="0.2">
      <c r="A181" s="2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 x14ac:dyDescent="0.2">
      <c r="A182" s="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x14ac:dyDescent="0.2">
      <c r="A183" s="2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 x14ac:dyDescent="0.2">
      <c r="A184" s="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x14ac:dyDescent="0.2">
      <c r="A185" s="2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 x14ac:dyDescent="0.2">
      <c r="A186" s="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x14ac:dyDescent="0.2">
      <c r="A187" s="2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 x14ac:dyDescent="0.2">
      <c r="A188" s="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">
      <c r="A189" s="2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x14ac:dyDescent="0.2">
      <c r="A190" s="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2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x14ac:dyDescent="0.2">
      <c r="A192" s="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x14ac:dyDescent="0.2">
      <c r="A193" s="2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x14ac:dyDescent="0.2">
      <c r="A194" s="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x14ac:dyDescent="0.2">
      <c r="A195" s="2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x14ac:dyDescent="0.2">
      <c r="A196" s="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x14ac:dyDescent="0.2">
      <c r="A197" s="2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x14ac:dyDescent="0.2">
      <c r="A198" s="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2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x14ac:dyDescent="0.2">
      <c r="A200" s="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">
      <c r="A201" s="2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x14ac:dyDescent="0.2">
      <c r="A202" s="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2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x14ac:dyDescent="0.2">
      <c r="A204" s="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x14ac:dyDescent="0.2">
      <c r="A205" s="2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x14ac:dyDescent="0.2">
      <c r="A206" s="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">
      <c r="A207" s="2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x14ac:dyDescent="0.2">
      <c r="A208" s="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2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x14ac:dyDescent="0.2">
      <c r="A210" s="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x14ac:dyDescent="0.2">
      <c r="A211" s="2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x14ac:dyDescent="0.2">
      <c r="A212" s="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2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x14ac:dyDescent="0.2">
      <c r="A214" s="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x14ac:dyDescent="0.2">
      <c r="A215" s="2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x14ac:dyDescent="0.2">
      <c r="A216" s="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x14ac:dyDescent="0.2">
      <c r="A217" s="2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x14ac:dyDescent="0.2">
      <c r="A218" s="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">
      <c r="A219" s="2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x14ac:dyDescent="0.2">
      <c r="A220" s="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x14ac:dyDescent="0.2">
      <c r="A221" s="2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spans="1:22" x14ac:dyDescent="0.2">
      <c r="A222" s="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x14ac:dyDescent="0.2">
      <c r="A223" s="2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spans="1:22" x14ac:dyDescent="0.2">
      <c r="A224" s="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</sheetData>
  <mergeCells count="15">
    <mergeCell ref="B8:L8"/>
    <mergeCell ref="B1:J1"/>
    <mergeCell ref="B2:L2"/>
    <mergeCell ref="B3:L3"/>
    <mergeCell ref="B4:L4"/>
    <mergeCell ref="B7:L7"/>
    <mergeCell ref="B16:L16"/>
    <mergeCell ref="B18:L18"/>
    <mergeCell ref="B9:L9"/>
    <mergeCell ref="B10:L10"/>
    <mergeCell ref="B11:L11"/>
    <mergeCell ref="C14:D14"/>
    <mergeCell ref="I14:L14"/>
    <mergeCell ref="C15:D15"/>
    <mergeCell ref="I15:L1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M115"/>
  <sheetViews>
    <sheetView zoomScaleNormal="100" zoomScaleSheetLayoutView="160" workbookViewId="0">
      <selection activeCell="E9" sqref="E9"/>
    </sheetView>
  </sheetViews>
  <sheetFormatPr defaultRowHeight="12.75" x14ac:dyDescent="0.2"/>
  <cols>
    <col min="1" max="1" width="5.140625" customWidth="1"/>
    <col min="2" max="2" width="12.5703125" customWidth="1"/>
    <col min="3" max="3" width="9.28515625" customWidth="1"/>
    <col min="4" max="4" width="9.5703125" customWidth="1"/>
    <col min="5" max="5" width="23" customWidth="1"/>
    <col min="6" max="6" width="19.7109375" customWidth="1"/>
    <col min="7" max="7" width="38.85546875" customWidth="1"/>
    <col min="8" max="8" width="5.7109375" customWidth="1"/>
    <col min="9" max="9" width="7.5703125" customWidth="1"/>
    <col min="10" max="10" width="13" customWidth="1"/>
    <col min="11" max="99" width="4.7109375" customWidth="1"/>
  </cols>
  <sheetData>
    <row r="1" spans="1:12" ht="15.75" x14ac:dyDescent="0.2">
      <c r="A1" s="22" t="str">
        <f>Gtmp!B1</f>
        <v>Манифест № SPB-00000019596 от 25.10.2018</v>
      </c>
      <c r="B1" s="23"/>
      <c r="C1" s="23"/>
      <c r="D1" s="23"/>
      <c r="E1" s="24"/>
      <c r="F1" s="25"/>
      <c r="G1" s="26" t="str">
        <f>Gtmp!B7</f>
        <v>Способ транспортировки: Груз</v>
      </c>
      <c r="H1" s="25"/>
      <c r="I1" s="25"/>
      <c r="J1" s="25"/>
    </row>
    <row r="2" spans="1:12" x14ac:dyDescent="0.2">
      <c r="A2" s="27" t="s">
        <v>58</v>
      </c>
      <c r="B2" s="28"/>
      <c r="C2" s="28" t="s">
        <v>77</v>
      </c>
      <c r="D2" s="26"/>
      <c r="E2" s="26"/>
      <c r="F2" s="27"/>
      <c r="G2" s="28" t="s">
        <v>77</v>
      </c>
      <c r="H2" s="28"/>
      <c r="I2" s="28"/>
      <c r="J2" s="27"/>
    </row>
    <row r="3" spans="1:12" ht="12.75" customHeight="1" x14ac:dyDescent="0.2">
      <c r="A3" s="27"/>
      <c r="B3" s="26"/>
      <c r="C3" s="66" t="s">
        <v>78</v>
      </c>
      <c r="D3" s="66"/>
      <c r="E3" s="66"/>
      <c r="F3" s="66"/>
      <c r="G3" s="29" t="s">
        <v>78</v>
      </c>
      <c r="H3" s="30"/>
      <c r="I3" s="30"/>
      <c r="J3" s="30"/>
      <c r="K3" s="31"/>
      <c r="L3" s="31"/>
    </row>
    <row r="4" spans="1:12" ht="14.25" customHeight="1" x14ac:dyDescent="0.2">
      <c r="A4" s="27" t="s">
        <v>59</v>
      </c>
      <c r="B4" s="28"/>
      <c r="C4" s="28" t="s">
        <v>79</v>
      </c>
      <c r="D4" s="26"/>
      <c r="E4" s="26"/>
      <c r="F4" s="27"/>
      <c r="G4" s="28" t="str">
        <f>IF(MID(Gtmp!B7,31,4)="(К-Ра)","Договор: 22-7556",IF(MID(Gtmp!B7,31,4)="ПОНИ","Договор: 12-22381","Договор: 22-7220"))</f>
        <v>Договор: 22-7220</v>
      </c>
      <c r="H4" s="32"/>
      <c r="I4" s="32"/>
      <c r="J4" s="27"/>
      <c r="K4" s="33"/>
    </row>
    <row r="5" spans="1:12" x14ac:dyDescent="0.2">
      <c r="A5" s="27"/>
      <c r="B5" s="26"/>
      <c r="C5" s="26" t="s">
        <v>80</v>
      </c>
      <c r="D5" s="26"/>
      <c r="E5" s="26"/>
      <c r="F5" s="27"/>
      <c r="G5" s="34"/>
      <c r="H5" s="27"/>
      <c r="I5" s="27"/>
      <c r="J5" s="27"/>
      <c r="K5" s="33"/>
    </row>
    <row r="6" spans="1:12" ht="13.5" thickBot="1" x14ac:dyDescent="0.25">
      <c r="A6" s="27" t="s">
        <v>60</v>
      </c>
      <c r="B6" s="27"/>
      <c r="C6" s="27"/>
      <c r="D6" s="27"/>
      <c r="E6" s="27"/>
      <c r="F6" s="27"/>
      <c r="G6" s="27"/>
      <c r="H6" s="27"/>
      <c r="I6" s="27"/>
      <c r="J6" s="27"/>
      <c r="K6" s="33"/>
    </row>
    <row r="7" spans="1:12" s="39" customFormat="1" ht="18.75" customHeight="1" thickTop="1" x14ac:dyDescent="0.2">
      <c r="A7" s="35" t="s">
        <v>61</v>
      </c>
      <c r="B7" s="36" t="s">
        <v>62</v>
      </c>
      <c r="C7" s="36" t="s">
        <v>63</v>
      </c>
      <c r="D7" s="36" t="s">
        <v>64</v>
      </c>
      <c r="E7" s="36" t="s">
        <v>31</v>
      </c>
      <c r="F7" s="36" t="s">
        <v>35</v>
      </c>
      <c r="G7" s="36" t="s">
        <v>65</v>
      </c>
      <c r="H7" s="36" t="s">
        <v>66</v>
      </c>
      <c r="I7" s="36" t="s">
        <v>67</v>
      </c>
      <c r="J7" s="37" t="s">
        <v>68</v>
      </c>
      <c r="K7" s="38"/>
    </row>
    <row r="8" spans="1:12" ht="38.25" x14ac:dyDescent="0.2">
      <c r="A8" s="40">
        <v>1</v>
      </c>
      <c r="B8" s="41">
        <f>Gtmp!E24</f>
        <v>2323730112</v>
      </c>
      <c r="C8" s="41">
        <f>Gtmp!C24</f>
        <v>1880120</v>
      </c>
      <c r="D8" s="42" t="str">
        <f>IF(MID(Gtmp!K24,1,5)="между",MID(Gtmp!K24,15,15),IF(OR(Gtmp!V24="Документы",Gtmp!V24="Груз"),"",IF(Gtmp!V24="Лично в руки","1015 - Лично в руки",Gtmp!V24)))</f>
        <v/>
      </c>
      <c r="E8" s="41" t="str">
        <f>IF(Gtmp!M24="",Gtmp!L24,CONCATENATE(Gtmp!L24," / ",Gtmp!M24))</f>
        <v>ЭЛТЕХ КОМПОНЕНТ / Хоменко</v>
      </c>
      <c r="F8" s="41" t="str">
        <f>Gtmp!P24</f>
        <v>383 2300415</v>
      </c>
      <c r="G8" s="43" t="str">
        <f>Gtmp!O24</f>
        <v>630112, Новосибирская обл, Новосибирск г, Фрунзе ул, дом № 242, оф.  705</v>
      </c>
      <c r="H8" s="44">
        <f>Gtmp!H24</f>
        <v>3</v>
      </c>
      <c r="I8" s="45">
        <f>Gtmp!I24</f>
        <v>21.3</v>
      </c>
      <c r="J8" s="46" t="str">
        <f>IF(OR(MID(Gtmp!K24,1,5)="между",Gtmp!K24="Внутригородские",Gtmp!K24="Почта-эконом",Gtmp!K24="Массовая рассылка"),IF(Gtmp!I24&lt;20,"Почта-экспресс","Груз-экспресс"),Gtmp!K24)</f>
        <v>Груз-экспресс</v>
      </c>
      <c r="K8" s="33"/>
    </row>
    <row r="9" spans="1:12" ht="38.25" x14ac:dyDescent="0.2">
      <c r="A9" s="40">
        <v>2</v>
      </c>
      <c r="B9" s="41">
        <f>Gtmp!E26</f>
        <v>2323730101</v>
      </c>
      <c r="C9" s="41">
        <f>Gtmp!C26</f>
        <v>1880097</v>
      </c>
      <c r="D9" s="42" t="str">
        <f>IF(MID(Gtmp!K26,1,5)="между",MID(Gtmp!K26,15,15),IF(OR(Gtmp!V26="Документы",Gtmp!V26="Груз"),"",IF(Gtmp!V26="Лично в руки","1015 - Лично в руки",Gtmp!V26)))</f>
        <v/>
      </c>
      <c r="E9" s="41" t="str">
        <f>IF(Gtmp!M26="",Gtmp!L26,CONCATENATE(Gtmp!L26," / ",Gtmp!M26))</f>
        <v>арвис / Веренников В.</v>
      </c>
      <c r="F9" s="41" t="str">
        <f>Gtmp!P26</f>
        <v>89025856854; 83433652660</v>
      </c>
      <c r="G9" s="43" t="str">
        <f>Gtmp!O26</f>
        <v>620014, Свердловская обл, Екатеринбург г, Хохрякова ул, дом № 72, оф. 306</v>
      </c>
      <c r="H9" s="44">
        <f>Gtmp!H26</f>
        <v>1</v>
      </c>
      <c r="I9" s="45">
        <f>Gtmp!I26</f>
        <v>0.6</v>
      </c>
      <c r="J9" s="46" t="str">
        <f>IF(OR(MID(Gtmp!K26,1,5)="между",Gtmp!K26="Внутригородские",Gtmp!K26="Почта-эконом",Gtmp!K26="Массовая рассылка"),IF(Gtmp!I26&lt;20,"Почта-экспресс","Груз-экспресс"),Gtmp!K26)</f>
        <v>ПОЧТА-ЭКСПРЕСС</v>
      </c>
      <c r="K9" s="33"/>
    </row>
    <row r="10" spans="1:12" x14ac:dyDescent="0.2">
      <c r="A10" s="40">
        <v>3</v>
      </c>
      <c r="B10" s="41">
        <f>Gtmp!E28</f>
        <v>0</v>
      </c>
      <c r="C10" s="41">
        <f>Gtmp!C28</f>
        <v>0</v>
      </c>
      <c r="D10" s="42">
        <f>IF(MID(Gtmp!K28,1,5)="между",MID(Gtmp!K28,15,15),IF(OR(Gtmp!V28="Документы",Gtmp!V28="Груз"),"",IF(Gtmp!V28="Лично в руки","1015 - Лично в руки",Gtmp!V28)))</f>
        <v>0</v>
      </c>
      <c r="E10" s="41">
        <f>IF(Gtmp!M28="",Gtmp!L28,CONCATENATE(Gtmp!L28," / ",Gtmp!M28))</f>
        <v>0</v>
      </c>
      <c r="F10" s="41">
        <f>Gtmp!P28</f>
        <v>0</v>
      </c>
      <c r="G10" s="43">
        <f>Gtmp!O28</f>
        <v>0</v>
      </c>
      <c r="H10" s="44">
        <f>Gtmp!H28</f>
        <v>0</v>
      </c>
      <c r="I10" s="45">
        <f>Gtmp!I28</f>
        <v>0</v>
      </c>
      <c r="J10" s="46">
        <f>IF(OR(MID(Gtmp!K28,1,5)="между",Gtmp!K28="Внутригородские",Gtmp!K28="Почта-эконом",Gtmp!K28="Массовая рассылка"),IF(Gtmp!I28&lt;20,"Почта-экспресс","Груз-экспресс"),Gtmp!K28)</f>
        <v>0</v>
      </c>
      <c r="K10" s="33"/>
    </row>
    <row r="11" spans="1:12" x14ac:dyDescent="0.2">
      <c r="A11" s="40">
        <v>4</v>
      </c>
      <c r="B11" s="41">
        <f>Gtmp!E30</f>
        <v>0</v>
      </c>
      <c r="C11" s="41">
        <f>Gtmp!C30</f>
        <v>0</v>
      </c>
      <c r="D11" s="42">
        <f>IF(MID(Gtmp!K30,1,5)="между",MID(Gtmp!K30,15,15),IF(OR(Gtmp!V30="Документы",Gtmp!V30="Груз"),"",IF(Gtmp!V30="Лично в руки","1015 - Лично в руки",Gtmp!V30)))</f>
        <v>0</v>
      </c>
      <c r="E11" s="41">
        <f>IF(Gtmp!M30="",Gtmp!L30,CONCATENATE(Gtmp!L30," / ",Gtmp!M30))</f>
        <v>0</v>
      </c>
      <c r="F11" s="41">
        <f>Gtmp!P30</f>
        <v>0</v>
      </c>
      <c r="G11" s="43">
        <f>Gtmp!O30</f>
        <v>0</v>
      </c>
      <c r="H11" s="44">
        <f>Gtmp!H30</f>
        <v>0</v>
      </c>
      <c r="I11" s="45">
        <f>Gtmp!I30</f>
        <v>0</v>
      </c>
      <c r="J11" s="46">
        <f>IF(OR(MID(Gtmp!K30,1,5)="между",Gtmp!K30="Внутригородские",Gtmp!K30="Почта-эконом",Gtmp!K30="Массовая рассылка"),IF(Gtmp!I30&lt;20,"Почта-экспресс","Груз-экспресс"),Gtmp!K30)</f>
        <v>0</v>
      </c>
      <c r="K11" s="33"/>
    </row>
    <row r="12" spans="1:12" x14ac:dyDescent="0.2">
      <c r="A12" s="40">
        <v>5</v>
      </c>
      <c r="B12" s="41">
        <f>Gtmp!E32</f>
        <v>0</v>
      </c>
      <c r="C12" s="41">
        <f>Gtmp!C32</f>
        <v>0</v>
      </c>
      <c r="D12" s="42">
        <f>IF(MID(Gtmp!K32,1,5)="между",MID(Gtmp!K32,15,15),IF(OR(Gtmp!V32="Документы",Gtmp!V32="Груз"),"",IF(Gtmp!V32="Лично в руки","1015 - Лично в руки",Gtmp!V32)))</f>
        <v>0</v>
      </c>
      <c r="E12" s="41">
        <f>IF(Gtmp!M32="",Gtmp!L32,CONCATENATE(Gtmp!L32," / ",Gtmp!M32))</f>
        <v>0</v>
      </c>
      <c r="F12" s="41">
        <f>Gtmp!P32</f>
        <v>0</v>
      </c>
      <c r="G12" s="43">
        <f>Gtmp!O32</f>
        <v>0</v>
      </c>
      <c r="H12" s="44">
        <f>Gtmp!H32</f>
        <v>0</v>
      </c>
      <c r="I12" s="45">
        <f>Gtmp!I32</f>
        <v>0</v>
      </c>
      <c r="J12" s="46">
        <f>IF(OR(MID(Gtmp!K32,1,5)="между",Gtmp!K32="Внутригородские",Gtmp!K32="Почта-эконом",Gtmp!K32="Массовая рассылка"),IF(Gtmp!I32&lt;20,"Почта-экспресс","Груз-экспресс"),Gtmp!K32)</f>
        <v>0</v>
      </c>
      <c r="K12" s="33"/>
    </row>
    <row r="13" spans="1:12" x14ac:dyDescent="0.2">
      <c r="A13" s="40">
        <v>6</v>
      </c>
      <c r="B13" s="41">
        <f>Gtmp!E34</f>
        <v>0</v>
      </c>
      <c r="C13" s="41">
        <f>Gtmp!C34</f>
        <v>0</v>
      </c>
      <c r="D13" s="42">
        <f>IF(MID(Gtmp!K34,1,5)="между",MID(Gtmp!K34,15,15),IF(OR(Gtmp!V34="Документы",Gtmp!V34="Груз"),"",IF(Gtmp!V34="Лично в руки","1015 - Лично в руки",Gtmp!V34)))</f>
        <v>0</v>
      </c>
      <c r="E13" s="41">
        <f>IF(Gtmp!M34="",Gtmp!L34,CONCATENATE(Gtmp!L34," / ",Gtmp!M34))</f>
        <v>0</v>
      </c>
      <c r="F13" s="41">
        <f>Gtmp!P34</f>
        <v>0</v>
      </c>
      <c r="G13" s="43">
        <f>Gtmp!O34</f>
        <v>0</v>
      </c>
      <c r="H13" s="44">
        <f>Gtmp!H34</f>
        <v>0</v>
      </c>
      <c r="I13" s="45">
        <f>Gtmp!I34</f>
        <v>0</v>
      </c>
      <c r="J13" s="46">
        <f>IF(OR(MID(Gtmp!K34,1,5)="между",Gtmp!K34="Внутригородские",Gtmp!K34="Почта-эконом",Gtmp!K34="Массовая рассылка"),IF(Gtmp!I34&lt;20,"Почта-экспресс","Груз-экспресс"),Gtmp!K34)</f>
        <v>0</v>
      </c>
      <c r="K13" s="33"/>
    </row>
    <row r="14" spans="1:12" x14ac:dyDescent="0.2">
      <c r="A14" s="40">
        <v>7</v>
      </c>
      <c r="B14" s="41">
        <f>Gtmp!E36</f>
        <v>0</v>
      </c>
      <c r="C14" s="41">
        <f>Gtmp!C36</f>
        <v>0</v>
      </c>
      <c r="D14" s="42">
        <f>IF(MID(Gtmp!K36,1,5)="между",MID(Gtmp!K36,15,15),IF(OR(Gtmp!V36="Документы",Gtmp!V36="Груз"),"",IF(Gtmp!V36="Лично в руки","1015 - Лично в руки",Gtmp!V36)))</f>
        <v>0</v>
      </c>
      <c r="E14" s="41">
        <f>IF(Gtmp!M36="",Gtmp!L36,CONCATENATE(Gtmp!L36," / ",Gtmp!M36))</f>
        <v>0</v>
      </c>
      <c r="F14" s="41">
        <f>Gtmp!P36</f>
        <v>0</v>
      </c>
      <c r="G14" s="43">
        <f>Gtmp!O36</f>
        <v>0</v>
      </c>
      <c r="H14" s="44">
        <f>Gtmp!H36</f>
        <v>0</v>
      </c>
      <c r="I14" s="45">
        <f>Gtmp!I36</f>
        <v>0</v>
      </c>
      <c r="J14" s="46">
        <f>IF(OR(MID(Gtmp!K36,1,5)="между",Gtmp!K36="Внутригородские",Gtmp!K36="Почта-эконом",Gtmp!K36="Массовая рассылка"),IF(Gtmp!I36&lt;20,"Почта-экспресс","Груз-экспресс"),Gtmp!K36)</f>
        <v>0</v>
      </c>
      <c r="K14" s="33"/>
    </row>
    <row r="15" spans="1:12" x14ac:dyDescent="0.2">
      <c r="A15" s="40">
        <v>8</v>
      </c>
      <c r="B15" s="41">
        <f>Gtmp!E38</f>
        <v>0</v>
      </c>
      <c r="C15" s="41">
        <f>Gtmp!C38</f>
        <v>0</v>
      </c>
      <c r="D15" s="42">
        <f>IF(MID(Gtmp!K38,1,5)="между",MID(Gtmp!K38,15,15),IF(OR(Gtmp!V38="Документы",Gtmp!V38="Груз"),"",IF(Gtmp!V38="Лично в руки","1015 - Лично в руки",Gtmp!V38)))</f>
        <v>0</v>
      </c>
      <c r="E15" s="41">
        <f>IF(Gtmp!M38="",Gtmp!L38,CONCATENATE(Gtmp!L38," / ",Gtmp!M38))</f>
        <v>0</v>
      </c>
      <c r="F15" s="41">
        <f>Gtmp!P38</f>
        <v>0</v>
      </c>
      <c r="G15" s="43">
        <f>Gtmp!O38</f>
        <v>0</v>
      </c>
      <c r="H15" s="44">
        <f>Gtmp!H38</f>
        <v>0</v>
      </c>
      <c r="I15" s="45">
        <f>Gtmp!I38</f>
        <v>0</v>
      </c>
      <c r="J15" s="46">
        <f>IF(OR(MID(Gtmp!K38,1,5)="между",Gtmp!K38="Внутригородские",Gtmp!K38="Почта-эконом",Gtmp!K38="Массовая рассылка"),IF(Gtmp!I38&lt;20,"Почта-экспресс","Груз-экспресс"),Gtmp!K38)</f>
        <v>0</v>
      </c>
      <c r="K15" s="33"/>
    </row>
    <row r="16" spans="1:12" x14ac:dyDescent="0.2">
      <c r="A16" s="40">
        <v>9</v>
      </c>
      <c r="B16" s="41">
        <f>Gtmp!E40</f>
        <v>0</v>
      </c>
      <c r="C16" s="41">
        <f>Gtmp!C40</f>
        <v>0</v>
      </c>
      <c r="D16" s="42">
        <f>IF(MID(Gtmp!K40,1,5)="между",MID(Gtmp!K40,15,15),IF(OR(Gtmp!V40="Документы",Gtmp!V40="Груз"),"",IF(Gtmp!V40="Лично в руки","1015 - Лично в руки",Gtmp!V40)))</f>
        <v>0</v>
      </c>
      <c r="E16" s="41">
        <f>IF(Gtmp!M40="",Gtmp!L40,CONCATENATE(Gtmp!L40," / ",Gtmp!M40))</f>
        <v>0</v>
      </c>
      <c r="F16" s="41">
        <f>Gtmp!P40</f>
        <v>0</v>
      </c>
      <c r="G16" s="43">
        <f>Gtmp!O40</f>
        <v>0</v>
      </c>
      <c r="H16" s="44">
        <f>Gtmp!H40</f>
        <v>0</v>
      </c>
      <c r="I16" s="45">
        <f>Gtmp!I40</f>
        <v>0</v>
      </c>
      <c r="J16" s="46">
        <f>IF(OR(MID(Gtmp!K40,1,5)="между",Gtmp!K40="Внутригородские",Gtmp!K40="Почта-эконом",Gtmp!K40="Массовая рассылка"),IF(Gtmp!I40&lt;20,"Почта-экспресс","Груз-экспресс"),Gtmp!K40)</f>
        <v>0</v>
      </c>
      <c r="K16" s="33"/>
    </row>
    <row r="17" spans="1:11" x14ac:dyDescent="0.2">
      <c r="A17" s="40">
        <v>10</v>
      </c>
      <c r="B17" s="41">
        <f>Gtmp!E42</f>
        <v>0</v>
      </c>
      <c r="C17" s="41">
        <f>Gtmp!C42</f>
        <v>0</v>
      </c>
      <c r="D17" s="42">
        <f>IF(MID(Gtmp!K42,1,5)="между",MID(Gtmp!K42,15,15),IF(OR(Gtmp!V42="Документы",Gtmp!V42="Груз"),"",IF(Gtmp!V42="Лично в руки","1015 - Лично в руки",Gtmp!V42)))</f>
        <v>0</v>
      </c>
      <c r="E17" s="41">
        <f>IF(Gtmp!M42="",Gtmp!L42,CONCATENATE(Gtmp!L42," / ",Gtmp!M42))</f>
        <v>0</v>
      </c>
      <c r="F17" s="41">
        <f>Gtmp!P42</f>
        <v>0</v>
      </c>
      <c r="G17" s="43">
        <f>Gtmp!O42</f>
        <v>0</v>
      </c>
      <c r="H17" s="44">
        <f>Gtmp!H42</f>
        <v>0</v>
      </c>
      <c r="I17" s="45">
        <f>Gtmp!I42</f>
        <v>0</v>
      </c>
      <c r="J17" s="46">
        <f>IF(OR(MID(Gtmp!K42,1,5)="между",Gtmp!K42="Внутригородские",Gtmp!K42="Почта-эконом",Gtmp!K42="Массовая рассылка"),IF(Gtmp!I42&lt;20,"Почта-экспресс","Груз-экспресс"),Gtmp!K42)</f>
        <v>0</v>
      </c>
      <c r="K17" s="33"/>
    </row>
    <row r="18" spans="1:11" x14ac:dyDescent="0.2">
      <c r="A18" s="40">
        <v>11</v>
      </c>
      <c r="B18" s="41">
        <f>Gtmp!E44</f>
        <v>0</v>
      </c>
      <c r="C18" s="41">
        <f>Gtmp!C44</f>
        <v>0</v>
      </c>
      <c r="D18" s="42">
        <f>IF(MID(Gtmp!K44,1,5)="между",MID(Gtmp!K44,15,15),IF(OR(Gtmp!V44="Документы",Gtmp!V44="Груз"),"",IF(Gtmp!V44="Лично в руки","1015 - Лично в руки",Gtmp!V44)))</f>
        <v>0</v>
      </c>
      <c r="E18" s="41">
        <f>IF(Gtmp!M44="",Gtmp!L44,CONCATENATE(Gtmp!L44," / ",Gtmp!M44))</f>
        <v>0</v>
      </c>
      <c r="F18" s="41">
        <f>Gtmp!P44</f>
        <v>0</v>
      </c>
      <c r="G18" s="43">
        <f>Gtmp!O44</f>
        <v>0</v>
      </c>
      <c r="H18" s="44">
        <f>Gtmp!H44</f>
        <v>0</v>
      </c>
      <c r="I18" s="45">
        <f>Gtmp!I44</f>
        <v>0</v>
      </c>
      <c r="J18" s="46">
        <f>IF(OR(MID(Gtmp!K44,1,5)="между",Gtmp!K44="Внутригородские",Gtmp!K44="Почта-эконом",Gtmp!K44="Массовая рассылка"),IF(Gtmp!I44&lt;20,"Почта-экспресс","Груз-экспресс"),Gtmp!K44)</f>
        <v>0</v>
      </c>
      <c r="K18" s="33"/>
    </row>
    <row r="19" spans="1:11" x14ac:dyDescent="0.2">
      <c r="A19" s="40">
        <v>12</v>
      </c>
      <c r="B19" s="41">
        <f>Gtmp!E46</f>
        <v>0</v>
      </c>
      <c r="C19" s="41">
        <f>Gtmp!C46</f>
        <v>0</v>
      </c>
      <c r="D19" s="42">
        <f>IF(MID(Gtmp!K46,1,5)="между",MID(Gtmp!K46,15,15),IF(OR(Gtmp!V46="Документы",Gtmp!V46="Груз"),"",IF(Gtmp!V46="Лично в руки","1015 - Лично в руки",Gtmp!V46)))</f>
        <v>0</v>
      </c>
      <c r="E19" s="41">
        <f>IF(Gtmp!M46="",Gtmp!L46,CONCATENATE(Gtmp!L46," / ",Gtmp!M46))</f>
        <v>0</v>
      </c>
      <c r="F19" s="41">
        <f>Gtmp!P46</f>
        <v>0</v>
      </c>
      <c r="G19" s="43">
        <f>Gtmp!O46</f>
        <v>0</v>
      </c>
      <c r="H19" s="44">
        <f>Gtmp!H46</f>
        <v>0</v>
      </c>
      <c r="I19" s="45">
        <f>Gtmp!I46</f>
        <v>0</v>
      </c>
      <c r="J19" s="46">
        <f>IF(OR(MID(Gtmp!K46,1,5)="между",Gtmp!K46="Внутригородские",Gtmp!K46="Почта-эконом",Gtmp!K46="Массовая рассылка"),IF(Gtmp!I46&lt;20,"Почта-экспресс","Груз-экспресс"),Gtmp!K46)</f>
        <v>0</v>
      </c>
      <c r="K19" s="33"/>
    </row>
    <row r="20" spans="1:11" x14ac:dyDescent="0.2">
      <c r="A20" s="40">
        <v>13</v>
      </c>
      <c r="B20" s="41">
        <f>Gtmp!E48</f>
        <v>0</v>
      </c>
      <c r="C20" s="41">
        <f>Gtmp!C48</f>
        <v>0</v>
      </c>
      <c r="D20" s="42">
        <f>IF(MID(Gtmp!K48,1,5)="между",MID(Gtmp!K48,15,15),IF(OR(Gtmp!V48="Документы",Gtmp!V48="Груз"),"",IF(Gtmp!V48="Лично в руки","1015 - Лично в руки",Gtmp!V48)))</f>
        <v>0</v>
      </c>
      <c r="E20" s="41">
        <f>IF(Gtmp!M48="",Gtmp!L48,CONCATENATE(Gtmp!L48," / ",Gtmp!M48))</f>
        <v>0</v>
      </c>
      <c r="F20" s="41">
        <f>Gtmp!P48</f>
        <v>0</v>
      </c>
      <c r="G20" s="43">
        <f>Gtmp!O48</f>
        <v>0</v>
      </c>
      <c r="H20" s="44">
        <f>Gtmp!H48</f>
        <v>0</v>
      </c>
      <c r="I20" s="45">
        <f>Gtmp!I48</f>
        <v>0</v>
      </c>
      <c r="J20" s="46">
        <f>IF(OR(MID(Gtmp!K48,1,5)="между",Gtmp!K48="Внутригородские",Gtmp!K48="Почта-эконом",Gtmp!K48="Массовая рассылка"),IF(Gtmp!I48&lt;20,"Почта-экспресс","Груз-экспресс"),Gtmp!K48)</f>
        <v>0</v>
      </c>
      <c r="K20" s="33"/>
    </row>
    <row r="21" spans="1:11" x14ac:dyDescent="0.2">
      <c r="A21" s="40">
        <v>14</v>
      </c>
      <c r="B21" s="41">
        <f>Gtmp!E50</f>
        <v>0</v>
      </c>
      <c r="C21" s="41">
        <f>Gtmp!C50</f>
        <v>0</v>
      </c>
      <c r="D21" s="42">
        <f>IF(MID(Gtmp!K50,1,5)="между",MID(Gtmp!K50,15,15),IF(OR(Gtmp!V50="Документы",Gtmp!V50="Груз"),"",IF(Gtmp!V50="Лично в руки","1015 - Лично в руки",Gtmp!V50)))</f>
        <v>0</v>
      </c>
      <c r="E21" s="41">
        <f>IF(Gtmp!M50="",Gtmp!L50,CONCATENATE(Gtmp!L50," / ",Gtmp!M50))</f>
        <v>0</v>
      </c>
      <c r="F21" s="41">
        <f>Gtmp!P50</f>
        <v>0</v>
      </c>
      <c r="G21" s="43">
        <f>Gtmp!O50</f>
        <v>0</v>
      </c>
      <c r="H21" s="44">
        <f>Gtmp!H50</f>
        <v>0</v>
      </c>
      <c r="I21" s="45">
        <f>Gtmp!I50</f>
        <v>0</v>
      </c>
      <c r="J21" s="46">
        <f>IF(OR(MID(Gtmp!K50,1,5)="между",Gtmp!K50="Внутригородские",Gtmp!K50="Почта-эконом",Gtmp!K50="Массовая рассылка"),IF(Gtmp!I50&lt;20,"Почта-экспресс","Груз-экспресс"),Gtmp!K50)</f>
        <v>0</v>
      </c>
      <c r="K21" s="33"/>
    </row>
    <row r="22" spans="1:11" x14ac:dyDescent="0.2">
      <c r="A22" s="40">
        <v>15</v>
      </c>
      <c r="B22" s="41">
        <f>Gtmp!E52</f>
        <v>0</v>
      </c>
      <c r="C22" s="41">
        <f>Gtmp!C52</f>
        <v>0</v>
      </c>
      <c r="D22" s="42">
        <f>IF(MID(Gtmp!K52,1,5)="между",MID(Gtmp!K52,15,15),IF(OR(Gtmp!V52="Документы",Gtmp!V52="Груз"),"",IF(Gtmp!V52="Лично в руки","1015 - Лично в руки",Gtmp!V52)))</f>
        <v>0</v>
      </c>
      <c r="E22" s="41">
        <f>IF(Gtmp!M52="",Gtmp!L52,CONCATENATE(Gtmp!L52," / ",Gtmp!M52))</f>
        <v>0</v>
      </c>
      <c r="F22" s="41">
        <f>Gtmp!P52</f>
        <v>0</v>
      </c>
      <c r="G22" s="43">
        <f>Gtmp!O52</f>
        <v>0</v>
      </c>
      <c r="H22" s="44">
        <f>Gtmp!H52</f>
        <v>0</v>
      </c>
      <c r="I22" s="45">
        <f>Gtmp!I52</f>
        <v>0</v>
      </c>
      <c r="J22" s="46">
        <f>IF(OR(MID(Gtmp!K52,1,5)="между",Gtmp!K52="Внутригородские",Gtmp!K52="Почта-эконом",Gtmp!K52="Массовая рассылка"),IF(Gtmp!I52&lt;20,"Почта-экспресс","Груз-экспресс"),Gtmp!K52)</f>
        <v>0</v>
      </c>
      <c r="K22" s="33"/>
    </row>
    <row r="23" spans="1:11" x14ac:dyDescent="0.2">
      <c r="A23" s="40">
        <v>16</v>
      </c>
      <c r="B23" s="41">
        <f>Gtmp!E54</f>
        <v>0</v>
      </c>
      <c r="C23" s="41">
        <f>Gtmp!C54</f>
        <v>0</v>
      </c>
      <c r="D23" s="42">
        <f>IF(MID(Gtmp!K54,1,5)="между",MID(Gtmp!K54,15,15),IF(OR(Gtmp!V54="Документы",Gtmp!V54="Груз"),"",IF(Gtmp!V54="Лично в руки","1015 - Лично в руки",Gtmp!V54)))</f>
        <v>0</v>
      </c>
      <c r="E23" s="41">
        <f>IF(Gtmp!M54="",Gtmp!L54,CONCATENATE(Gtmp!L54," / ",Gtmp!M54))</f>
        <v>0</v>
      </c>
      <c r="F23" s="41">
        <f>Gtmp!P54</f>
        <v>0</v>
      </c>
      <c r="G23" s="43">
        <f>Gtmp!O54</f>
        <v>0</v>
      </c>
      <c r="H23" s="44">
        <f>Gtmp!H54</f>
        <v>0</v>
      </c>
      <c r="I23" s="45">
        <f>Gtmp!I54</f>
        <v>0</v>
      </c>
      <c r="J23" s="46">
        <f>IF(OR(MID(Gtmp!K54,1,5)="между",Gtmp!K54="Внутригородские",Gtmp!K54="Почта-эконом",Gtmp!K54="Массовая рассылка"),IF(Gtmp!I54&lt;20,"Почта-экспресс","Груз-экспресс"),Gtmp!K54)</f>
        <v>0</v>
      </c>
      <c r="K23" s="33"/>
    </row>
    <row r="24" spans="1:11" x14ac:dyDescent="0.2">
      <c r="A24" s="40">
        <v>17</v>
      </c>
      <c r="B24" s="41">
        <f>Gtmp!E56</f>
        <v>0</v>
      </c>
      <c r="C24" s="41">
        <f>Gtmp!C56</f>
        <v>0</v>
      </c>
      <c r="D24" s="42">
        <f>IF(MID(Gtmp!K56,1,5)="между",MID(Gtmp!K56,15,15),IF(OR(Gtmp!V56="Документы",Gtmp!V56="Груз"),"",IF(Gtmp!V56="Лично в руки","1015 - Лично в руки",Gtmp!V56)))</f>
        <v>0</v>
      </c>
      <c r="E24" s="41">
        <f>IF(Gtmp!M56="",Gtmp!L56,CONCATENATE(Gtmp!L56," / ",Gtmp!M56))</f>
        <v>0</v>
      </c>
      <c r="F24" s="41">
        <f>Gtmp!P56</f>
        <v>0</v>
      </c>
      <c r="G24" s="43">
        <f>Gtmp!O56</f>
        <v>0</v>
      </c>
      <c r="H24" s="44">
        <f>Gtmp!H56</f>
        <v>0</v>
      </c>
      <c r="I24" s="45">
        <f>Gtmp!I56</f>
        <v>0</v>
      </c>
      <c r="J24" s="46">
        <f>IF(OR(MID(Gtmp!K56,1,5)="между",Gtmp!K56="Внутригородские",Gtmp!K56="Почта-эконом",Gtmp!K56="Массовая рассылка"),IF(Gtmp!I56&lt;20,"Почта-экспресс","Груз-экспресс"),Gtmp!K56)</f>
        <v>0</v>
      </c>
      <c r="K24" s="33"/>
    </row>
    <row r="25" spans="1:11" x14ac:dyDescent="0.2">
      <c r="A25" s="40">
        <v>18</v>
      </c>
      <c r="B25" s="41">
        <f>Gtmp!E58</f>
        <v>0</v>
      </c>
      <c r="C25" s="41">
        <f>Gtmp!C58</f>
        <v>0</v>
      </c>
      <c r="D25" s="42">
        <f>IF(MID(Gtmp!K58,1,5)="между",MID(Gtmp!K58,15,15),IF(OR(Gtmp!V58="Документы",Gtmp!V58="Груз"),"",IF(Gtmp!V58="Лично в руки","1015 - Лично в руки",Gtmp!V58)))</f>
        <v>0</v>
      </c>
      <c r="E25" s="41">
        <f>IF(Gtmp!M58="",Gtmp!L58,CONCATENATE(Gtmp!L58," / ",Gtmp!M58))</f>
        <v>0</v>
      </c>
      <c r="F25" s="41">
        <f>Gtmp!P58</f>
        <v>0</v>
      </c>
      <c r="G25" s="43">
        <f>Gtmp!O58</f>
        <v>0</v>
      </c>
      <c r="H25" s="44">
        <f>Gtmp!H58</f>
        <v>0</v>
      </c>
      <c r="I25" s="45">
        <f>Gtmp!I58</f>
        <v>0</v>
      </c>
      <c r="J25" s="46">
        <f>IF(OR(MID(Gtmp!K58,1,5)="между",Gtmp!K58="Внутригородские",Gtmp!K58="Почта-эконом",Gtmp!K58="Массовая рассылка"),IF(Gtmp!I58&lt;20,"Почта-экспресс","Груз-экспресс"),Gtmp!K58)</f>
        <v>0</v>
      </c>
      <c r="K25" s="33"/>
    </row>
    <row r="26" spans="1:11" x14ac:dyDescent="0.2">
      <c r="A26" s="40">
        <v>19</v>
      </c>
      <c r="B26" s="41">
        <f>Gtmp!E60</f>
        <v>0</v>
      </c>
      <c r="C26" s="41">
        <f>Gtmp!C60</f>
        <v>0</v>
      </c>
      <c r="D26" s="42">
        <f>IF(MID(Gtmp!K60,1,5)="между",MID(Gtmp!K60,15,15),IF(OR(Gtmp!V60="Документы",Gtmp!V60="Груз"),"",IF(Gtmp!V60="Лично в руки","1015 - Лично в руки",Gtmp!V60)))</f>
        <v>0</v>
      </c>
      <c r="E26" s="41">
        <f>IF(Gtmp!M60="",Gtmp!L60,CONCATENATE(Gtmp!L60," / ",Gtmp!M60))</f>
        <v>0</v>
      </c>
      <c r="F26" s="41">
        <f>Gtmp!P60</f>
        <v>0</v>
      </c>
      <c r="G26" s="43">
        <f>Gtmp!O60</f>
        <v>0</v>
      </c>
      <c r="H26" s="44">
        <f>Gtmp!H60</f>
        <v>0</v>
      </c>
      <c r="I26" s="45">
        <f>Gtmp!I60</f>
        <v>0</v>
      </c>
      <c r="J26" s="46">
        <f>IF(OR(MID(Gtmp!K60,1,5)="между",Gtmp!K60="Внутригородские",Gtmp!K60="Почта-эконом",Gtmp!K60="Массовая рассылка"),IF(Gtmp!I60&lt;20,"Почта-экспресс","Груз-экспресс"),Gtmp!K60)</f>
        <v>0</v>
      </c>
      <c r="K26" s="33"/>
    </row>
    <row r="27" spans="1:11" x14ac:dyDescent="0.2">
      <c r="A27" s="40">
        <v>20</v>
      </c>
      <c r="B27" s="41">
        <f>Gtmp!E62</f>
        <v>0</v>
      </c>
      <c r="C27" s="41">
        <f>Gtmp!C62</f>
        <v>0</v>
      </c>
      <c r="D27" s="42">
        <f>IF(MID(Gtmp!K62,1,5)="между",MID(Gtmp!K62,15,15),IF(OR(Gtmp!V62="Документы",Gtmp!V62="Груз"),"",IF(Gtmp!V62="Лично в руки","1015 - Лично в руки",Gtmp!V62)))</f>
        <v>0</v>
      </c>
      <c r="E27" s="41">
        <f>IF(Gtmp!M62="",Gtmp!L62,CONCATENATE(Gtmp!L62," / ",Gtmp!M62))</f>
        <v>0</v>
      </c>
      <c r="F27" s="41">
        <f>Gtmp!P62</f>
        <v>0</v>
      </c>
      <c r="G27" s="43">
        <f>Gtmp!O62</f>
        <v>0</v>
      </c>
      <c r="H27" s="44">
        <f>Gtmp!H62</f>
        <v>0</v>
      </c>
      <c r="I27" s="45">
        <f>Gtmp!I62</f>
        <v>0</v>
      </c>
      <c r="J27" s="46">
        <f>IF(OR(MID(Gtmp!K62,1,5)="между",Gtmp!K62="Внутригородские",Gtmp!K62="Почта-эконом",Gtmp!K62="Массовая рассылка"),IF(Gtmp!I62&lt;20,"Почта-экспресс","Груз-экспресс"),Gtmp!K62)</f>
        <v>0</v>
      </c>
      <c r="K27" s="33"/>
    </row>
    <row r="28" spans="1:11" x14ac:dyDescent="0.2">
      <c r="A28" s="40">
        <v>21</v>
      </c>
      <c r="B28" s="41">
        <f>Gtmp!E64</f>
        <v>0</v>
      </c>
      <c r="C28" s="41">
        <f>Gtmp!C64</f>
        <v>0</v>
      </c>
      <c r="D28" s="42">
        <f>IF(MID(Gtmp!K64,1,5)="между",MID(Gtmp!K64,15,15),IF(OR(Gtmp!V64="Документы",Gtmp!V64="Груз"),"",IF(Gtmp!V64="Лично в руки","1015 - Лично в руки",Gtmp!V64)))</f>
        <v>0</v>
      </c>
      <c r="E28" s="41">
        <f>IF(Gtmp!M64="",Gtmp!L64,CONCATENATE(Gtmp!L64," / ",Gtmp!M64))</f>
        <v>0</v>
      </c>
      <c r="F28" s="41">
        <f>Gtmp!P64</f>
        <v>0</v>
      </c>
      <c r="G28" s="43">
        <f>Gtmp!O64</f>
        <v>0</v>
      </c>
      <c r="H28" s="44">
        <f>Gtmp!H64</f>
        <v>0</v>
      </c>
      <c r="I28" s="45">
        <f>Gtmp!I64</f>
        <v>0</v>
      </c>
      <c r="J28" s="46">
        <f>IF(OR(MID(Gtmp!K64,1,5)="между",Gtmp!K64="Внутригородские",Gtmp!K64="Почта-эконом",Gtmp!K64="Массовая рассылка"),IF(Gtmp!I64&lt;20,"Почта-экспресс","Груз-экспресс"),Gtmp!K64)</f>
        <v>0</v>
      </c>
      <c r="K28" s="33"/>
    </row>
    <row r="29" spans="1:11" x14ac:dyDescent="0.2">
      <c r="A29" s="40">
        <v>22</v>
      </c>
      <c r="B29" s="41">
        <f>Gtmp!E66</f>
        <v>0</v>
      </c>
      <c r="C29" s="41">
        <f>Gtmp!C66</f>
        <v>0</v>
      </c>
      <c r="D29" s="42">
        <f>IF(MID(Gtmp!K66,1,5)="между",MID(Gtmp!K66,15,15),IF(OR(Gtmp!V66="Документы",Gtmp!V66="Груз"),"",IF(Gtmp!V66="Лично в руки","1015 - Лично в руки",Gtmp!V66)))</f>
        <v>0</v>
      </c>
      <c r="E29" s="41">
        <f>IF(Gtmp!M66="",Gtmp!L66,CONCATENATE(Gtmp!L66," / ",Gtmp!M66))</f>
        <v>0</v>
      </c>
      <c r="F29" s="41">
        <f>Gtmp!P66</f>
        <v>0</v>
      </c>
      <c r="G29" s="43">
        <f>Gtmp!O66</f>
        <v>0</v>
      </c>
      <c r="H29" s="44">
        <f>Gtmp!H66</f>
        <v>0</v>
      </c>
      <c r="I29" s="45">
        <f>Gtmp!I66</f>
        <v>0</v>
      </c>
      <c r="J29" s="46">
        <f>IF(OR(MID(Gtmp!K66,1,5)="между",Gtmp!K66="Внутригородские",Gtmp!K66="Почта-эконом",Gtmp!K66="Массовая рассылка"),IF(Gtmp!I66&lt;20,"Почта-экспресс","Груз-экспресс"),Gtmp!K66)</f>
        <v>0</v>
      </c>
      <c r="K29" s="33"/>
    </row>
    <row r="30" spans="1:11" x14ac:dyDescent="0.2">
      <c r="A30" s="40">
        <v>23</v>
      </c>
      <c r="B30" s="41">
        <f>Gtmp!E68</f>
        <v>0</v>
      </c>
      <c r="C30" s="41">
        <f>Gtmp!C68</f>
        <v>0</v>
      </c>
      <c r="D30" s="42">
        <f>IF(MID(Gtmp!K68,1,5)="между",MID(Gtmp!K68,15,15),IF(OR(Gtmp!V68="Документы",Gtmp!V68="Груз"),"",IF(Gtmp!V68="Лично в руки","1015 - Лично в руки",Gtmp!V68)))</f>
        <v>0</v>
      </c>
      <c r="E30" s="41">
        <f>IF(Gtmp!M68="",Gtmp!L68,CONCATENATE(Gtmp!L68," / ",Gtmp!M68))</f>
        <v>0</v>
      </c>
      <c r="F30" s="41">
        <f>Gtmp!P68</f>
        <v>0</v>
      </c>
      <c r="G30" s="43">
        <f>Gtmp!O68</f>
        <v>0</v>
      </c>
      <c r="H30" s="44">
        <f>Gtmp!H68</f>
        <v>0</v>
      </c>
      <c r="I30" s="45">
        <f>Gtmp!I68</f>
        <v>0</v>
      </c>
      <c r="J30" s="46">
        <f>IF(OR(MID(Gtmp!K68,1,5)="между",Gtmp!K68="Внутригородские",Gtmp!K68="Почта-эконом",Gtmp!K68="Массовая рассылка"),IF(Gtmp!I68&lt;20,"Почта-экспресс","Груз-экспресс"),Gtmp!K68)</f>
        <v>0</v>
      </c>
      <c r="K30" s="33"/>
    </row>
    <row r="31" spans="1:11" x14ac:dyDescent="0.2">
      <c r="A31" s="40">
        <v>24</v>
      </c>
      <c r="B31" s="41">
        <f>Gtmp!E70</f>
        <v>0</v>
      </c>
      <c r="C31" s="41">
        <f>Gtmp!C70</f>
        <v>0</v>
      </c>
      <c r="D31" s="42">
        <f>IF(MID(Gtmp!K70,1,5)="между",MID(Gtmp!K70,15,15),IF(OR(Gtmp!V70="Документы",Gtmp!V70="Груз"),"",IF(Gtmp!V70="Лично в руки","1015 - Лично в руки",Gtmp!V70)))</f>
        <v>0</v>
      </c>
      <c r="E31" s="41">
        <f>IF(Gtmp!M70="",Gtmp!L70,CONCATENATE(Gtmp!L70," / ",Gtmp!M70))</f>
        <v>0</v>
      </c>
      <c r="F31" s="41">
        <f>Gtmp!P70</f>
        <v>0</v>
      </c>
      <c r="G31" s="43">
        <f>Gtmp!O70</f>
        <v>0</v>
      </c>
      <c r="H31" s="44">
        <f>Gtmp!H70</f>
        <v>0</v>
      </c>
      <c r="I31" s="45">
        <f>Gtmp!I70</f>
        <v>0</v>
      </c>
      <c r="J31" s="46">
        <f>IF(OR(MID(Gtmp!K70,1,5)="между",Gtmp!K70="Внутригородские",Gtmp!K70="Почта-эконом",Gtmp!K70="Массовая рассылка"),IF(Gtmp!I70&lt;20,"Почта-экспресс","Груз-экспресс"),Gtmp!K70)</f>
        <v>0</v>
      </c>
      <c r="K31" s="33"/>
    </row>
    <row r="32" spans="1:11" x14ac:dyDescent="0.2">
      <c r="A32" s="40">
        <v>25</v>
      </c>
      <c r="B32" s="41">
        <f>Gtmp!E72</f>
        <v>0</v>
      </c>
      <c r="C32" s="41">
        <f>Gtmp!C72</f>
        <v>0</v>
      </c>
      <c r="D32" s="42">
        <f>IF(MID(Gtmp!K72,1,5)="между",MID(Gtmp!K72,15,15),IF(OR(Gtmp!V72="Документы",Gtmp!V72="Груз"),"",IF(Gtmp!V72="Лично в руки","1015 - Лично в руки",Gtmp!V72)))</f>
        <v>0</v>
      </c>
      <c r="E32" s="41">
        <f>IF(Gtmp!M72="",Gtmp!L72,CONCATENATE(Gtmp!L72," / ",Gtmp!M72))</f>
        <v>0</v>
      </c>
      <c r="F32" s="41">
        <f>Gtmp!P72</f>
        <v>0</v>
      </c>
      <c r="G32" s="43">
        <f>Gtmp!O72</f>
        <v>0</v>
      </c>
      <c r="H32" s="44">
        <f>Gtmp!H72</f>
        <v>0</v>
      </c>
      <c r="I32" s="45">
        <f>Gtmp!I72</f>
        <v>0</v>
      </c>
      <c r="J32" s="46">
        <f>IF(OR(MID(Gtmp!K72,1,5)="между",Gtmp!K72="Внутригородские",Gtmp!K72="Почта-эконом",Gtmp!K72="Массовая рассылка"),IF(Gtmp!I72&lt;20,"Почта-экспресс","Груз-экспресс"),Gtmp!K72)</f>
        <v>0</v>
      </c>
      <c r="K32" s="33"/>
    </row>
    <row r="33" spans="1:11" x14ac:dyDescent="0.2">
      <c r="A33" s="40">
        <v>26</v>
      </c>
      <c r="B33" s="41">
        <f>Gtmp!E74</f>
        <v>0</v>
      </c>
      <c r="C33" s="41">
        <f>Gtmp!C74</f>
        <v>0</v>
      </c>
      <c r="D33" s="42">
        <f>IF(MID(Gtmp!K74,1,5)="между",MID(Gtmp!K74,15,15),IF(OR(Gtmp!V74="Документы",Gtmp!V74="Груз"),"",IF(Gtmp!V74="Лично в руки","1015 - Лично в руки",Gtmp!V74)))</f>
        <v>0</v>
      </c>
      <c r="E33" s="41">
        <f>IF(Gtmp!M74="",Gtmp!L74,CONCATENATE(Gtmp!L74," / ",Gtmp!M74))</f>
        <v>0</v>
      </c>
      <c r="F33" s="41">
        <f>Gtmp!P74</f>
        <v>0</v>
      </c>
      <c r="G33" s="43">
        <f>Gtmp!O74</f>
        <v>0</v>
      </c>
      <c r="H33" s="44">
        <f>Gtmp!H74</f>
        <v>0</v>
      </c>
      <c r="I33" s="45">
        <f>Gtmp!I74</f>
        <v>0</v>
      </c>
      <c r="J33" s="46">
        <f>IF(OR(MID(Gtmp!K74,1,5)="между",Gtmp!K74="Внутригородские",Gtmp!K74="Почта-эконом",Gtmp!K74="Массовая рассылка"),IF(Gtmp!I74&lt;20,"Почта-экспресс","Груз-экспресс"),Gtmp!K74)</f>
        <v>0</v>
      </c>
      <c r="K33" s="33"/>
    </row>
    <row r="34" spans="1:11" x14ac:dyDescent="0.2">
      <c r="A34" s="40">
        <v>27</v>
      </c>
      <c r="B34" s="41">
        <f>Gtmp!E76</f>
        <v>0</v>
      </c>
      <c r="C34" s="41">
        <f>Gtmp!C76</f>
        <v>0</v>
      </c>
      <c r="D34" s="42">
        <f>IF(MID(Gtmp!K76,1,5)="между",MID(Gtmp!K76,15,15),IF(OR(Gtmp!V76="Документы",Gtmp!V76="Груз"),"",IF(Gtmp!V76="Лично в руки","1015 - Лично в руки",Gtmp!V76)))</f>
        <v>0</v>
      </c>
      <c r="E34" s="41">
        <f>IF(Gtmp!M76="",Gtmp!L76,CONCATENATE(Gtmp!L76," / ",Gtmp!M76))</f>
        <v>0</v>
      </c>
      <c r="F34" s="41">
        <f>Gtmp!P76</f>
        <v>0</v>
      </c>
      <c r="G34" s="43">
        <f>Gtmp!O76</f>
        <v>0</v>
      </c>
      <c r="H34" s="44">
        <f>Gtmp!H76</f>
        <v>0</v>
      </c>
      <c r="I34" s="45">
        <f>Gtmp!I76</f>
        <v>0</v>
      </c>
      <c r="J34" s="46">
        <f>IF(OR(MID(Gtmp!K76,1,5)="между",Gtmp!K76="Внутригородские",Gtmp!K76="Почта-эконом",Gtmp!K76="Массовая рассылка"),IF(Gtmp!I76&lt;20,"Почта-экспресс","Груз-экспресс"),Gtmp!K76)</f>
        <v>0</v>
      </c>
      <c r="K34" s="33"/>
    </row>
    <row r="35" spans="1:11" x14ac:dyDescent="0.2">
      <c r="A35" s="40">
        <v>28</v>
      </c>
      <c r="B35" s="41">
        <f>Gtmp!E78</f>
        <v>0</v>
      </c>
      <c r="C35" s="41">
        <f>Gtmp!C78</f>
        <v>0</v>
      </c>
      <c r="D35" s="42">
        <f>IF(MID(Gtmp!K78,1,5)="между",MID(Gtmp!K78,15,15),IF(OR(Gtmp!V78="Документы",Gtmp!V78="Груз"),"",IF(Gtmp!V78="Лично в руки","1015 - Лично в руки",Gtmp!V78)))</f>
        <v>0</v>
      </c>
      <c r="E35" s="41">
        <f>IF(Gtmp!M78="",Gtmp!L78,CONCATENATE(Gtmp!L78," / ",Gtmp!M78))</f>
        <v>0</v>
      </c>
      <c r="F35" s="41">
        <f>Gtmp!P78</f>
        <v>0</v>
      </c>
      <c r="G35" s="43">
        <f>Gtmp!O78</f>
        <v>0</v>
      </c>
      <c r="H35" s="44">
        <f>Gtmp!H78</f>
        <v>0</v>
      </c>
      <c r="I35" s="45">
        <f>Gtmp!I78</f>
        <v>0</v>
      </c>
      <c r="J35" s="46">
        <f>IF(OR(MID(Gtmp!K78,1,5)="между",Gtmp!K78="Внутригородские",Gtmp!K78="Почта-эконом",Gtmp!K78="Массовая рассылка"),IF(Gtmp!I78&lt;20,"Почта-экспресс","Груз-экспресс"),Gtmp!K78)</f>
        <v>0</v>
      </c>
      <c r="K35" s="33"/>
    </row>
    <row r="36" spans="1:11" x14ac:dyDescent="0.2">
      <c r="A36" s="40">
        <v>29</v>
      </c>
      <c r="B36" s="41">
        <f>Gtmp!E80</f>
        <v>0</v>
      </c>
      <c r="C36" s="41">
        <f>Gtmp!C80</f>
        <v>0</v>
      </c>
      <c r="D36" s="42">
        <f>IF(MID(Gtmp!K80,1,5)="между",MID(Gtmp!K80,15,15),IF(OR(Gtmp!V80="Документы",Gtmp!V80="Груз"),"",IF(Gtmp!V80="Лично в руки","1015 - Лично в руки",Gtmp!V80)))</f>
        <v>0</v>
      </c>
      <c r="E36" s="41">
        <f>IF(Gtmp!M80="",Gtmp!L80,CONCATENATE(Gtmp!L80," / ",Gtmp!M80))</f>
        <v>0</v>
      </c>
      <c r="F36" s="41">
        <f>Gtmp!P80</f>
        <v>0</v>
      </c>
      <c r="G36" s="43">
        <f>Gtmp!O80</f>
        <v>0</v>
      </c>
      <c r="H36" s="44">
        <f>Gtmp!H80</f>
        <v>0</v>
      </c>
      <c r="I36" s="45">
        <f>Gtmp!I80</f>
        <v>0</v>
      </c>
      <c r="J36" s="46">
        <f>IF(OR(MID(Gtmp!K80,1,5)="между",Gtmp!K80="Внутригородские",Gtmp!K80="Почта-эконом",Gtmp!K80="Массовая рассылка"),IF(Gtmp!I80&lt;20,"Почта-экспресс","Груз-экспресс"),Gtmp!K80)</f>
        <v>0</v>
      </c>
      <c r="K36" s="33"/>
    </row>
    <row r="37" spans="1:11" x14ac:dyDescent="0.2">
      <c r="A37" s="40">
        <v>30</v>
      </c>
      <c r="B37" s="41">
        <f>Gtmp!E82</f>
        <v>0</v>
      </c>
      <c r="C37" s="41">
        <f>Gtmp!C82</f>
        <v>0</v>
      </c>
      <c r="D37" s="42">
        <f>IF(MID(Gtmp!K82,1,5)="между",MID(Gtmp!K82,15,15),IF(OR(Gtmp!V82="Документы",Gtmp!V82="Груз"),"",IF(Gtmp!V82="Лично в руки","1015 - Лично в руки",Gtmp!V82)))</f>
        <v>0</v>
      </c>
      <c r="E37" s="41">
        <f>IF(Gtmp!M82="",Gtmp!L82,CONCATENATE(Gtmp!L82," / ",Gtmp!M82))</f>
        <v>0</v>
      </c>
      <c r="F37" s="41">
        <f>Gtmp!P82</f>
        <v>0</v>
      </c>
      <c r="G37" s="43">
        <f>Gtmp!O82</f>
        <v>0</v>
      </c>
      <c r="H37" s="44">
        <f>Gtmp!H82</f>
        <v>0</v>
      </c>
      <c r="I37" s="45">
        <f>Gtmp!I82</f>
        <v>0</v>
      </c>
      <c r="J37" s="46">
        <f>IF(OR(MID(Gtmp!K82,1,5)="между",Gtmp!K82="Внутригородские",Gtmp!K82="Почта-эконом",Gtmp!K82="Массовая рассылка"),IF(Gtmp!I82&lt;20,"Почта-экспресс","Груз-экспресс"),Gtmp!K82)</f>
        <v>0</v>
      </c>
      <c r="K37" s="33"/>
    </row>
    <row r="38" spans="1:11" x14ac:dyDescent="0.2">
      <c r="A38" s="40">
        <v>31</v>
      </c>
      <c r="B38" s="41">
        <f>Gtmp!E84</f>
        <v>0</v>
      </c>
      <c r="C38" s="41">
        <f>Gtmp!C84</f>
        <v>0</v>
      </c>
      <c r="D38" s="42">
        <f>IF(MID(Gtmp!K84,1,5)="между",MID(Gtmp!K84,15,15),IF(OR(Gtmp!V84="Документы",Gtmp!V84="Груз"),"",IF(Gtmp!V84="Лично в руки","1015 - Лично в руки",Gtmp!V84)))</f>
        <v>0</v>
      </c>
      <c r="E38" s="41">
        <f>IF(Gtmp!M84="",Gtmp!L84,CONCATENATE(Gtmp!L84," / ",Gtmp!M84))</f>
        <v>0</v>
      </c>
      <c r="F38" s="41">
        <f>Gtmp!P84</f>
        <v>0</v>
      </c>
      <c r="G38" s="43">
        <f>Gtmp!O84</f>
        <v>0</v>
      </c>
      <c r="H38" s="44">
        <f>Gtmp!H84</f>
        <v>0</v>
      </c>
      <c r="I38" s="45">
        <f>Gtmp!I84</f>
        <v>0</v>
      </c>
      <c r="J38" s="46">
        <f>IF(OR(MID(Gtmp!K84,1,5)="между",Gtmp!K84="Внутригородские",Gtmp!K84="Почта-эконом",Gtmp!K84="Массовая рассылка"),IF(Gtmp!I84&lt;20,"Почта-экспресс","Груз-экспресс"),Gtmp!K84)</f>
        <v>0</v>
      </c>
      <c r="K38" s="33"/>
    </row>
    <row r="39" spans="1:11" x14ac:dyDescent="0.2">
      <c r="A39" s="40">
        <v>32</v>
      </c>
      <c r="B39" s="41">
        <f>Gtmp!E86</f>
        <v>0</v>
      </c>
      <c r="C39" s="41">
        <f>Gtmp!C86</f>
        <v>0</v>
      </c>
      <c r="D39" s="42">
        <f>IF(MID(Gtmp!K86,1,5)="между",MID(Gtmp!K86,15,15),IF(OR(Gtmp!V86="Документы",Gtmp!V86="Груз"),"",IF(Gtmp!V86="Лично в руки","1015 - Лично в руки",Gtmp!V86)))</f>
        <v>0</v>
      </c>
      <c r="E39" s="41">
        <f>IF(Gtmp!M86="",Gtmp!L86,CONCATENATE(Gtmp!L86," / ",Gtmp!M86))</f>
        <v>0</v>
      </c>
      <c r="F39" s="41">
        <f>Gtmp!P86</f>
        <v>0</v>
      </c>
      <c r="G39" s="43">
        <f>Gtmp!O86</f>
        <v>0</v>
      </c>
      <c r="H39" s="44">
        <f>Gtmp!H86</f>
        <v>0</v>
      </c>
      <c r="I39" s="45">
        <f>Gtmp!I86</f>
        <v>0</v>
      </c>
      <c r="J39" s="46">
        <f>IF(OR(MID(Gtmp!K86,1,5)="между",Gtmp!K86="Внутригородские",Gtmp!K86="Почта-эконом",Gtmp!K86="Массовая рассылка"),IF(Gtmp!I86&lt;20,"Почта-экспресс","Груз-экспресс"),Gtmp!K86)</f>
        <v>0</v>
      </c>
      <c r="K39" s="33"/>
    </row>
    <row r="40" spans="1:11" x14ac:dyDescent="0.2">
      <c r="A40" s="40">
        <v>33</v>
      </c>
      <c r="B40" s="41">
        <f>Gtmp!E88</f>
        <v>0</v>
      </c>
      <c r="C40" s="41">
        <f>Gtmp!C88</f>
        <v>0</v>
      </c>
      <c r="D40" s="42">
        <f>IF(MID(Gtmp!K88,1,5)="между",MID(Gtmp!K88,15,15),IF(OR(Gtmp!V88="Документы",Gtmp!V88="Груз"),"",IF(Gtmp!V88="Лично в руки","1015 - Лично в руки",Gtmp!V88)))</f>
        <v>0</v>
      </c>
      <c r="E40" s="41">
        <f>IF(Gtmp!M88="",Gtmp!L88,CONCATENATE(Gtmp!L88," / ",Gtmp!M88))</f>
        <v>0</v>
      </c>
      <c r="F40" s="41">
        <f>Gtmp!P88</f>
        <v>0</v>
      </c>
      <c r="G40" s="43">
        <f>Gtmp!O88</f>
        <v>0</v>
      </c>
      <c r="H40" s="44">
        <f>Gtmp!H88</f>
        <v>0</v>
      </c>
      <c r="I40" s="45">
        <f>Gtmp!I88</f>
        <v>0</v>
      </c>
      <c r="J40" s="46">
        <f>IF(OR(MID(Gtmp!K88,1,5)="между",Gtmp!K88="Внутригородские",Gtmp!K88="Почта-эконом",Gtmp!K88="Массовая рассылка"),IF(Gtmp!I88&lt;20,"Почта-экспресс","Груз-экспресс"),Gtmp!K88)</f>
        <v>0</v>
      </c>
      <c r="K40" s="33"/>
    </row>
    <row r="41" spans="1:11" x14ac:dyDescent="0.2">
      <c r="A41" s="40">
        <v>34</v>
      </c>
      <c r="B41" s="41">
        <f>Gtmp!E90</f>
        <v>0</v>
      </c>
      <c r="C41" s="41">
        <f>Gtmp!C90</f>
        <v>0</v>
      </c>
      <c r="D41" s="42">
        <f>IF(MID(Gtmp!K90,1,5)="между",MID(Gtmp!K90,15,15),IF(OR(Gtmp!V90="Документы",Gtmp!V90="Груз"),"",IF(Gtmp!V90="Лично в руки","1015 - Лично в руки",Gtmp!V90)))</f>
        <v>0</v>
      </c>
      <c r="E41" s="41">
        <f>IF(Gtmp!M90="",Gtmp!L90,CONCATENATE(Gtmp!L90," / ",Gtmp!M90))</f>
        <v>0</v>
      </c>
      <c r="F41" s="41">
        <f>Gtmp!P90</f>
        <v>0</v>
      </c>
      <c r="G41" s="43">
        <f>Gtmp!O90</f>
        <v>0</v>
      </c>
      <c r="H41" s="44">
        <f>Gtmp!H90</f>
        <v>0</v>
      </c>
      <c r="I41" s="45">
        <f>Gtmp!I90</f>
        <v>0</v>
      </c>
      <c r="J41" s="46">
        <f>IF(OR(MID(Gtmp!K90,1,5)="между",Gtmp!K90="Внутригородские",Gtmp!K90="Почта-эконом",Gtmp!K90="Массовая рассылка"),IF(Gtmp!I90&lt;20,"Почта-экспресс","Груз-экспресс"),Gtmp!K90)</f>
        <v>0</v>
      </c>
      <c r="K41" s="33"/>
    </row>
    <row r="42" spans="1:11" x14ac:dyDescent="0.2">
      <c r="A42" s="40">
        <v>35</v>
      </c>
      <c r="B42" s="41">
        <f>Gtmp!E92</f>
        <v>0</v>
      </c>
      <c r="C42" s="41">
        <f>Gtmp!C92</f>
        <v>0</v>
      </c>
      <c r="D42" s="42">
        <f>IF(MID(Gtmp!K92,1,5)="между",MID(Gtmp!K92,15,15),IF(OR(Gtmp!V92="Документы",Gtmp!V92="Груз"),"",IF(Gtmp!V92="Лично в руки","1015 - Лично в руки",Gtmp!V92)))</f>
        <v>0</v>
      </c>
      <c r="E42" s="41">
        <f>IF(Gtmp!M92="",Gtmp!L92,CONCATENATE(Gtmp!L92," / ",Gtmp!M92))</f>
        <v>0</v>
      </c>
      <c r="F42" s="41">
        <f>Gtmp!P92</f>
        <v>0</v>
      </c>
      <c r="G42" s="43">
        <f>Gtmp!O92</f>
        <v>0</v>
      </c>
      <c r="H42" s="44">
        <f>Gtmp!H92</f>
        <v>0</v>
      </c>
      <c r="I42" s="45">
        <f>Gtmp!I92</f>
        <v>0</v>
      </c>
      <c r="J42" s="46">
        <f>IF(OR(MID(Gtmp!K92,1,5)="между",Gtmp!K92="Внутригородские",Gtmp!K92="Почта-эконом",Gtmp!K92="Массовая рассылка"),IF(Gtmp!I92&lt;20,"Почта-экспресс","Груз-экспресс"),Gtmp!K92)</f>
        <v>0</v>
      </c>
      <c r="K42" s="33"/>
    </row>
    <row r="43" spans="1:11" x14ac:dyDescent="0.2">
      <c r="A43" s="40">
        <v>36</v>
      </c>
      <c r="B43" s="41">
        <f>Gtmp!E94</f>
        <v>0</v>
      </c>
      <c r="C43" s="41">
        <f>Gtmp!C94</f>
        <v>0</v>
      </c>
      <c r="D43" s="42">
        <f>IF(MID(Gtmp!K94,1,5)="между",MID(Gtmp!K94,15,15),IF(OR(Gtmp!V94="Документы",Gtmp!V94="Груз"),"",IF(Gtmp!V94="Лично в руки","1015 - Лично в руки",Gtmp!V94)))</f>
        <v>0</v>
      </c>
      <c r="E43" s="41">
        <f>IF(Gtmp!M94="",Gtmp!L94,CONCATENATE(Gtmp!L94," / ",Gtmp!M94))</f>
        <v>0</v>
      </c>
      <c r="F43" s="41">
        <f>Gtmp!P94</f>
        <v>0</v>
      </c>
      <c r="G43" s="43">
        <f>Gtmp!O94</f>
        <v>0</v>
      </c>
      <c r="H43" s="44">
        <f>Gtmp!H94</f>
        <v>0</v>
      </c>
      <c r="I43" s="45">
        <f>Gtmp!I94</f>
        <v>0</v>
      </c>
      <c r="J43" s="46">
        <f>IF(OR(MID(Gtmp!K94,1,5)="между",Gtmp!K94="Внутригородские",Gtmp!K94="Почта-эконом",Gtmp!K94="Массовая рассылка"),IF(Gtmp!I94&lt;20,"Почта-экспресс","Груз-экспресс"),Gtmp!K94)</f>
        <v>0</v>
      </c>
      <c r="K43" s="33"/>
    </row>
    <row r="44" spans="1:11" x14ac:dyDescent="0.2">
      <c r="A44" s="40">
        <v>37</v>
      </c>
      <c r="B44" s="41">
        <f>Gtmp!E96</f>
        <v>0</v>
      </c>
      <c r="C44" s="41">
        <f>Gtmp!C96</f>
        <v>0</v>
      </c>
      <c r="D44" s="42">
        <f>IF(MID(Gtmp!K96,1,5)="между",MID(Gtmp!K96,15,15),IF(OR(Gtmp!V96="Документы",Gtmp!V96="Груз"),"",IF(Gtmp!V96="Лично в руки","1015 - Лично в руки",Gtmp!V96)))</f>
        <v>0</v>
      </c>
      <c r="E44" s="41">
        <f>IF(Gtmp!M96="",Gtmp!L96,CONCATENATE(Gtmp!L96," / ",Gtmp!M96))</f>
        <v>0</v>
      </c>
      <c r="F44" s="41">
        <f>Gtmp!P96</f>
        <v>0</v>
      </c>
      <c r="G44" s="43">
        <f>Gtmp!O96</f>
        <v>0</v>
      </c>
      <c r="H44" s="44">
        <f>Gtmp!H96</f>
        <v>0</v>
      </c>
      <c r="I44" s="45">
        <f>Gtmp!I96</f>
        <v>0</v>
      </c>
      <c r="J44" s="46">
        <f>IF(OR(MID(Gtmp!K96,1,5)="между",Gtmp!K96="Внутригородские",Gtmp!K96="Почта-эконом",Gtmp!K96="Массовая рассылка"),IF(Gtmp!I96&lt;20,"Почта-экспресс","Груз-экспресс"),Gtmp!K96)</f>
        <v>0</v>
      </c>
      <c r="K44" s="33"/>
    </row>
    <row r="45" spans="1:11" x14ac:dyDescent="0.2">
      <c r="A45" s="40">
        <v>38</v>
      </c>
      <c r="B45" s="41">
        <f>Gtmp!E98</f>
        <v>0</v>
      </c>
      <c r="C45" s="41">
        <f>Gtmp!C98</f>
        <v>0</v>
      </c>
      <c r="D45" s="42">
        <f>IF(MID(Gtmp!K98,1,5)="между",MID(Gtmp!K98,15,15),IF(OR(Gtmp!V98="Документы",Gtmp!V98="Груз"),"",IF(Gtmp!V98="Лично в руки","1015 - Лично в руки",Gtmp!V98)))</f>
        <v>0</v>
      </c>
      <c r="E45" s="41">
        <f>IF(Gtmp!M98="",Gtmp!L98,CONCATENATE(Gtmp!L98," / ",Gtmp!M98))</f>
        <v>0</v>
      </c>
      <c r="F45" s="41">
        <f>Gtmp!P98</f>
        <v>0</v>
      </c>
      <c r="G45" s="43">
        <f>Gtmp!O98</f>
        <v>0</v>
      </c>
      <c r="H45" s="44">
        <f>Gtmp!H98</f>
        <v>0</v>
      </c>
      <c r="I45" s="45">
        <f>Gtmp!I98</f>
        <v>0</v>
      </c>
      <c r="J45" s="46">
        <f>IF(OR(MID(Gtmp!K98,1,5)="между",Gtmp!K98="Внутригородские",Gtmp!K98="Почта-эконом",Gtmp!K98="Массовая рассылка"),IF(Gtmp!I98&lt;20,"Почта-экспресс","Груз-экспресс"),Gtmp!K98)</f>
        <v>0</v>
      </c>
      <c r="K45" s="33"/>
    </row>
    <row r="46" spans="1:11" x14ac:dyDescent="0.2">
      <c r="A46" s="40">
        <v>39</v>
      </c>
      <c r="B46" s="41">
        <f>Gtmp!E100</f>
        <v>0</v>
      </c>
      <c r="C46" s="41">
        <f>Gtmp!C100</f>
        <v>0</v>
      </c>
      <c r="D46" s="42">
        <f>IF(MID(Gtmp!K100,1,5)="между",MID(Gtmp!K100,15,15),IF(OR(Gtmp!V100="Документы",Gtmp!V100="Груз"),"",IF(Gtmp!V100="Лично в руки","1015 - Лично в руки",Gtmp!V100)))</f>
        <v>0</v>
      </c>
      <c r="E46" s="41">
        <f>IF(Gtmp!M100="",Gtmp!L100,CONCATENATE(Gtmp!L100," / ",Gtmp!M100))</f>
        <v>0</v>
      </c>
      <c r="F46" s="41">
        <f>Gtmp!P100</f>
        <v>0</v>
      </c>
      <c r="G46" s="43">
        <f>Gtmp!O100</f>
        <v>0</v>
      </c>
      <c r="H46" s="44">
        <f>Gtmp!H100</f>
        <v>0</v>
      </c>
      <c r="I46" s="45">
        <f>Gtmp!I100</f>
        <v>0</v>
      </c>
      <c r="J46" s="46">
        <f>IF(OR(MID(Gtmp!K100,1,5)="между",Gtmp!K100="Внутригородские",Gtmp!K100="Почта-эконом",Gtmp!K100="Массовая рассылка"),IF(Gtmp!I100&lt;20,"Почта-экспресс","Груз-экспресс"),Gtmp!K100)</f>
        <v>0</v>
      </c>
      <c r="K46" s="33"/>
    </row>
    <row r="47" spans="1:11" x14ac:dyDescent="0.2">
      <c r="A47" s="40">
        <v>40</v>
      </c>
      <c r="B47" s="41">
        <f>Gtmp!E102</f>
        <v>0</v>
      </c>
      <c r="C47" s="41">
        <f>Gtmp!C102</f>
        <v>0</v>
      </c>
      <c r="D47" s="42">
        <f>IF(MID(Gtmp!K102,1,5)="между",MID(Gtmp!K102,15,15),IF(OR(Gtmp!V102="Документы",Gtmp!V102="Груз"),"",IF(Gtmp!V102="Лично в руки","1015 - Лично в руки",Gtmp!V102)))</f>
        <v>0</v>
      </c>
      <c r="E47" s="41">
        <f>IF(Gtmp!M102="",Gtmp!L102,CONCATENATE(Gtmp!L102," / ",Gtmp!M102))</f>
        <v>0</v>
      </c>
      <c r="F47" s="41">
        <f>Gtmp!P102</f>
        <v>0</v>
      </c>
      <c r="G47" s="43">
        <f>Gtmp!O102</f>
        <v>0</v>
      </c>
      <c r="H47" s="44">
        <f>Gtmp!H102</f>
        <v>0</v>
      </c>
      <c r="I47" s="45">
        <f>Gtmp!I102</f>
        <v>0</v>
      </c>
      <c r="J47" s="46">
        <f>IF(OR(MID(Gtmp!K102,1,5)="между",Gtmp!K102="Внутригородские",Gtmp!K102="Почта-эконом",Gtmp!K102="Массовая рассылка"),IF(Gtmp!I102&lt;20,"Почта-экспресс","Груз-экспресс"),Gtmp!K102)</f>
        <v>0</v>
      </c>
      <c r="K47" s="33"/>
    </row>
    <row r="48" spans="1:11" x14ac:dyDescent="0.2">
      <c r="A48" s="40">
        <v>41</v>
      </c>
      <c r="B48" s="41">
        <f>Gtmp!E104</f>
        <v>0</v>
      </c>
      <c r="C48" s="41">
        <f>Gtmp!C104</f>
        <v>0</v>
      </c>
      <c r="D48" s="42">
        <f>IF(MID(Gtmp!K104,1,5)="между",MID(Gtmp!K104,15,15),IF(OR(Gtmp!V104="Документы",Gtmp!V104="Груз"),"",IF(Gtmp!V104="Лично в руки","1015 - Лично в руки",Gtmp!V104)))</f>
        <v>0</v>
      </c>
      <c r="E48" s="41">
        <f>IF(Gtmp!M104="",Gtmp!L104,CONCATENATE(Gtmp!L104," / ",Gtmp!M104))</f>
        <v>0</v>
      </c>
      <c r="F48" s="41">
        <f>Gtmp!P104</f>
        <v>0</v>
      </c>
      <c r="G48" s="43">
        <f>Gtmp!O104</f>
        <v>0</v>
      </c>
      <c r="H48" s="44">
        <f>Gtmp!H104</f>
        <v>0</v>
      </c>
      <c r="I48" s="45">
        <f>Gtmp!I104</f>
        <v>0</v>
      </c>
      <c r="J48" s="46">
        <f>IF(OR(MID(Gtmp!K104,1,5)="между",Gtmp!K104="Внутригородские",Gtmp!K104="Почта-эконом",Gtmp!K104="Массовая рассылка"),IF(Gtmp!I104&lt;20,"Почта-экспресс","Груз-экспресс"),Gtmp!K104)</f>
        <v>0</v>
      </c>
      <c r="K48" s="33"/>
    </row>
    <row r="49" spans="1:11" x14ac:dyDescent="0.2">
      <c r="A49" s="40">
        <v>42</v>
      </c>
      <c r="B49" s="41">
        <f>Gtmp!E106</f>
        <v>0</v>
      </c>
      <c r="C49" s="41">
        <f>Gtmp!C106</f>
        <v>0</v>
      </c>
      <c r="D49" s="42">
        <f>IF(MID(Gtmp!K106,1,5)="между",MID(Gtmp!K106,15,15),IF(OR(Gtmp!V106="Документы",Gtmp!V106="Груз"),"",IF(Gtmp!V106="Лично в руки","1015 - Лично в руки",Gtmp!V106)))</f>
        <v>0</v>
      </c>
      <c r="E49" s="41">
        <f>IF(Gtmp!M106="",Gtmp!L106,CONCATENATE(Gtmp!L106," / ",Gtmp!M106))</f>
        <v>0</v>
      </c>
      <c r="F49" s="41">
        <f>Gtmp!P106</f>
        <v>0</v>
      </c>
      <c r="G49" s="43">
        <f>Gtmp!O106</f>
        <v>0</v>
      </c>
      <c r="H49" s="44">
        <f>Gtmp!H106</f>
        <v>0</v>
      </c>
      <c r="I49" s="45">
        <f>Gtmp!I106</f>
        <v>0</v>
      </c>
      <c r="J49" s="46">
        <f>IF(OR(MID(Gtmp!K106,1,5)="между",Gtmp!K106="Внутригородские",Gtmp!K106="Почта-эконом",Gtmp!K106="Массовая рассылка"),IF(Gtmp!I106&lt;20,"Почта-экспресс","Груз-экспресс"),Gtmp!K106)</f>
        <v>0</v>
      </c>
      <c r="K49" s="33"/>
    </row>
    <row r="50" spans="1:11" x14ac:dyDescent="0.2">
      <c r="A50" s="40">
        <v>43</v>
      </c>
      <c r="B50" s="41">
        <f>Gtmp!E108</f>
        <v>0</v>
      </c>
      <c r="C50" s="41">
        <f>Gtmp!C108</f>
        <v>0</v>
      </c>
      <c r="D50" s="42">
        <f>IF(MID(Gtmp!K108,1,5)="между",MID(Gtmp!K108,15,15),IF(OR(Gtmp!V108="Документы",Gtmp!V108="Груз"),"",IF(Gtmp!V108="Лично в руки","1015 - Лично в руки",Gtmp!V108)))</f>
        <v>0</v>
      </c>
      <c r="E50" s="41">
        <f>IF(Gtmp!M108="",Gtmp!L108,CONCATENATE(Gtmp!L108," / ",Gtmp!M108))</f>
        <v>0</v>
      </c>
      <c r="F50" s="41">
        <f>Gtmp!P108</f>
        <v>0</v>
      </c>
      <c r="G50" s="43">
        <f>Gtmp!O108</f>
        <v>0</v>
      </c>
      <c r="H50" s="44">
        <f>Gtmp!H108</f>
        <v>0</v>
      </c>
      <c r="I50" s="45">
        <f>Gtmp!I108</f>
        <v>0</v>
      </c>
      <c r="J50" s="46">
        <f>IF(OR(MID(Gtmp!K108,1,5)="между",Gtmp!K108="Внутригородские",Gtmp!K108="Почта-эконом",Gtmp!K108="Массовая рассылка"),IF(Gtmp!I108&lt;20,"Почта-экспресс","Груз-экспресс"),Gtmp!K108)</f>
        <v>0</v>
      </c>
      <c r="K50" s="33"/>
    </row>
    <row r="51" spans="1:11" x14ac:dyDescent="0.2">
      <c r="A51" s="40">
        <v>44</v>
      </c>
      <c r="B51" s="41">
        <f>Gtmp!E110</f>
        <v>0</v>
      </c>
      <c r="C51" s="41">
        <f>Gtmp!C110</f>
        <v>0</v>
      </c>
      <c r="D51" s="42">
        <f>IF(MID(Gtmp!K110,1,5)="между",MID(Gtmp!K110,15,15),IF(OR(Gtmp!V110="Документы",Gtmp!V110="Груз"),"",IF(Gtmp!V110="Лично в руки","1015 - Лично в руки",Gtmp!V110)))</f>
        <v>0</v>
      </c>
      <c r="E51" s="41">
        <f>IF(Gtmp!M110="",Gtmp!L110,CONCATENATE(Gtmp!L110," / ",Gtmp!M110))</f>
        <v>0</v>
      </c>
      <c r="F51" s="41">
        <f>Gtmp!P110</f>
        <v>0</v>
      </c>
      <c r="G51" s="43">
        <f>Gtmp!O110</f>
        <v>0</v>
      </c>
      <c r="H51" s="44">
        <f>Gtmp!H110</f>
        <v>0</v>
      </c>
      <c r="I51" s="45">
        <f>Gtmp!I110</f>
        <v>0</v>
      </c>
      <c r="J51" s="46">
        <f>IF(OR(MID(Gtmp!K110,1,5)="между",Gtmp!K110="Внутригородские",Gtmp!K110="Почта-эконом",Gtmp!K110="Массовая рассылка"),IF(Gtmp!I110&lt;20,"Почта-экспресс","Груз-экспресс"),Gtmp!K110)</f>
        <v>0</v>
      </c>
      <c r="K51" s="33"/>
    </row>
    <row r="52" spans="1:11" x14ac:dyDescent="0.2">
      <c r="A52" s="40">
        <v>45</v>
      </c>
      <c r="B52" s="41">
        <f>Gtmp!E112</f>
        <v>0</v>
      </c>
      <c r="C52" s="41">
        <f>Gtmp!C112</f>
        <v>0</v>
      </c>
      <c r="D52" s="42">
        <f>IF(MID(Gtmp!K112,1,5)="между",MID(Gtmp!K112,15,15),IF(OR(Gtmp!V112="Документы",Gtmp!V112="Груз"),"",IF(Gtmp!V112="Лично в руки","1015 - Лично в руки",Gtmp!V112)))</f>
        <v>0</v>
      </c>
      <c r="E52" s="41">
        <f>IF(Gtmp!M112="",Gtmp!L112,CONCATENATE(Gtmp!L112," / ",Gtmp!M112))</f>
        <v>0</v>
      </c>
      <c r="F52" s="41">
        <f>Gtmp!P112</f>
        <v>0</v>
      </c>
      <c r="G52" s="43">
        <f>Gtmp!O112</f>
        <v>0</v>
      </c>
      <c r="H52" s="44">
        <f>Gtmp!H112</f>
        <v>0</v>
      </c>
      <c r="I52" s="45">
        <f>Gtmp!I112</f>
        <v>0</v>
      </c>
      <c r="J52" s="46">
        <f>IF(OR(MID(Gtmp!K112,1,5)="между",Gtmp!K112="Внутригородские",Gtmp!K112="Почта-эконом",Gtmp!K112="Массовая рассылка"),IF(Gtmp!I112&lt;20,"Почта-экспресс","Груз-экспресс"),Gtmp!K112)</f>
        <v>0</v>
      </c>
      <c r="K52" s="33"/>
    </row>
    <row r="53" spans="1:11" x14ac:dyDescent="0.2">
      <c r="A53" s="40">
        <v>46</v>
      </c>
      <c r="B53" s="41">
        <f>Gtmp!E114</f>
        <v>0</v>
      </c>
      <c r="C53" s="41">
        <f>Gtmp!C114</f>
        <v>0</v>
      </c>
      <c r="D53" s="42">
        <f>IF(MID(Gtmp!K114,1,5)="между",MID(Gtmp!K114,15,15),IF(OR(Gtmp!V114="Документы",Gtmp!V114="Груз"),"",IF(Gtmp!V114="Лично в руки","1015 - Лично в руки",Gtmp!V114)))</f>
        <v>0</v>
      </c>
      <c r="E53" s="41">
        <f>IF(Gtmp!M114="",Gtmp!L114,CONCATENATE(Gtmp!L114," / ",Gtmp!M114))</f>
        <v>0</v>
      </c>
      <c r="F53" s="41">
        <f>Gtmp!P114</f>
        <v>0</v>
      </c>
      <c r="G53" s="43">
        <f>Gtmp!O114</f>
        <v>0</v>
      </c>
      <c r="H53" s="44">
        <f>Gtmp!H114</f>
        <v>0</v>
      </c>
      <c r="I53" s="45">
        <f>Gtmp!I114</f>
        <v>0</v>
      </c>
      <c r="J53" s="46">
        <f>IF(OR(MID(Gtmp!K114,1,5)="между",Gtmp!K114="Внутригородские",Gtmp!K114="Почта-эконом",Gtmp!K114="Массовая рассылка"),IF(Gtmp!I114&lt;20,"Почта-экспресс","Груз-экспресс"),Gtmp!K114)</f>
        <v>0</v>
      </c>
      <c r="K53" s="33"/>
    </row>
    <row r="54" spans="1:11" x14ac:dyDescent="0.2">
      <c r="A54" s="40">
        <v>47</v>
      </c>
      <c r="B54" s="41">
        <f>Gtmp!E116</f>
        <v>0</v>
      </c>
      <c r="C54" s="41">
        <f>Gtmp!C116</f>
        <v>0</v>
      </c>
      <c r="D54" s="42">
        <f>IF(MID(Gtmp!K116,1,5)="между",MID(Gtmp!K116,15,15),IF(OR(Gtmp!V116="Документы",Gtmp!V116="Груз"),"",IF(Gtmp!V116="Лично в руки","1015 - Лично в руки",Gtmp!V116)))</f>
        <v>0</v>
      </c>
      <c r="E54" s="41">
        <f>IF(Gtmp!M116="",Gtmp!L116,CONCATENATE(Gtmp!L116," / ",Gtmp!M116))</f>
        <v>0</v>
      </c>
      <c r="F54" s="41">
        <f>Gtmp!P116</f>
        <v>0</v>
      </c>
      <c r="G54" s="43">
        <f>Gtmp!O116</f>
        <v>0</v>
      </c>
      <c r="H54" s="44">
        <f>Gtmp!H116</f>
        <v>0</v>
      </c>
      <c r="I54" s="45">
        <f>Gtmp!I116</f>
        <v>0</v>
      </c>
      <c r="J54" s="46">
        <f>IF(OR(MID(Gtmp!K116,1,5)="между",Gtmp!K116="Внутригородские",Gtmp!K116="Почта-эконом",Gtmp!K116="Массовая рассылка"),IF(Gtmp!I116&lt;20,"Почта-экспресс","Груз-экспресс"),Gtmp!K116)</f>
        <v>0</v>
      </c>
      <c r="K54" s="33"/>
    </row>
    <row r="55" spans="1:11" x14ac:dyDescent="0.2">
      <c r="A55" s="40">
        <v>48</v>
      </c>
      <c r="B55" s="41">
        <f>Gtmp!E118</f>
        <v>0</v>
      </c>
      <c r="C55" s="41">
        <f>Gtmp!C118</f>
        <v>0</v>
      </c>
      <c r="D55" s="42">
        <f>IF(MID(Gtmp!K118,1,5)="между",MID(Gtmp!K118,15,15),IF(OR(Gtmp!V118="Документы",Gtmp!V118="Груз"),"",IF(Gtmp!V118="Лично в руки","1015 - Лично в руки",Gtmp!V118)))</f>
        <v>0</v>
      </c>
      <c r="E55" s="41">
        <f>IF(Gtmp!M118="",Gtmp!L118,CONCATENATE(Gtmp!L118," / ",Gtmp!M118))</f>
        <v>0</v>
      </c>
      <c r="F55" s="41">
        <f>Gtmp!P118</f>
        <v>0</v>
      </c>
      <c r="G55" s="43">
        <f>Gtmp!O118</f>
        <v>0</v>
      </c>
      <c r="H55" s="44">
        <f>Gtmp!H118</f>
        <v>0</v>
      </c>
      <c r="I55" s="45">
        <f>Gtmp!I118</f>
        <v>0</v>
      </c>
      <c r="J55" s="46">
        <f>IF(OR(MID(Gtmp!K118,1,5)="между",Gtmp!K118="Внутригородские",Gtmp!K118="Почта-эконом",Gtmp!K118="Массовая рассылка"),IF(Gtmp!I118&lt;20,"Почта-экспресс","Груз-экспресс"),Gtmp!K118)</f>
        <v>0</v>
      </c>
      <c r="K55" s="33"/>
    </row>
    <row r="56" spans="1:11" x14ac:dyDescent="0.2">
      <c r="A56" s="40">
        <v>49</v>
      </c>
      <c r="B56" s="41">
        <f>Gtmp!E120</f>
        <v>0</v>
      </c>
      <c r="C56" s="41">
        <f>Gtmp!C120</f>
        <v>0</v>
      </c>
      <c r="D56" s="42">
        <f>IF(MID(Gtmp!K120,1,5)="между",MID(Gtmp!K120,15,15),IF(OR(Gtmp!V120="Документы",Gtmp!V120="Груз"),"",IF(Gtmp!V120="Лично в руки","1015 - Лично в руки",Gtmp!V120)))</f>
        <v>0</v>
      </c>
      <c r="E56" s="41">
        <f>IF(Gtmp!M120="",Gtmp!L120,CONCATENATE(Gtmp!L120," / ",Gtmp!M120))</f>
        <v>0</v>
      </c>
      <c r="F56" s="41">
        <f>Gtmp!P120</f>
        <v>0</v>
      </c>
      <c r="G56" s="43">
        <f>Gtmp!O120</f>
        <v>0</v>
      </c>
      <c r="H56" s="44">
        <f>Gtmp!H120</f>
        <v>0</v>
      </c>
      <c r="I56" s="45">
        <f>Gtmp!I120</f>
        <v>0</v>
      </c>
      <c r="J56" s="46">
        <f>IF(OR(MID(Gtmp!K120,1,5)="между",Gtmp!K120="Внутригородские",Gtmp!K120="Почта-эконом",Gtmp!K120="Массовая рассылка"),IF(Gtmp!I120&lt;20,"Почта-экспресс","Груз-экспресс"),Gtmp!K120)</f>
        <v>0</v>
      </c>
      <c r="K56" s="33"/>
    </row>
    <row r="57" spans="1:11" x14ac:dyDescent="0.2">
      <c r="A57" s="40">
        <v>50</v>
      </c>
      <c r="B57" s="41">
        <f>Gtmp!E122</f>
        <v>0</v>
      </c>
      <c r="C57" s="41">
        <f>Gtmp!C122</f>
        <v>0</v>
      </c>
      <c r="D57" s="42">
        <f>IF(MID(Gtmp!K122,1,5)="между",MID(Gtmp!K122,15,15),IF(OR(Gtmp!V122="Документы",Gtmp!V122="Груз"),"",IF(Gtmp!V122="Лично в руки","1015 - Лично в руки",Gtmp!V122)))</f>
        <v>0</v>
      </c>
      <c r="E57" s="41">
        <f>IF(Gtmp!M122="",Gtmp!L122,CONCATENATE(Gtmp!L122," / ",Gtmp!M122))</f>
        <v>0</v>
      </c>
      <c r="F57" s="41">
        <f>Gtmp!P122</f>
        <v>0</v>
      </c>
      <c r="G57" s="43">
        <f>Gtmp!O122</f>
        <v>0</v>
      </c>
      <c r="H57" s="44">
        <f>Gtmp!H122</f>
        <v>0</v>
      </c>
      <c r="I57" s="45">
        <f>Gtmp!I122</f>
        <v>0</v>
      </c>
      <c r="J57" s="46">
        <f>IF(OR(MID(Gtmp!K122,1,5)="между",Gtmp!K122="Внутригородские",Gtmp!K122="Почта-эконом",Gtmp!K122="Массовая рассылка"),IF(Gtmp!I122&lt;20,"Почта-экспресс","Груз-экспресс"),Gtmp!K122)</f>
        <v>0</v>
      </c>
      <c r="K57" s="33"/>
    </row>
    <row r="58" spans="1:11" x14ac:dyDescent="0.2">
      <c r="A58" s="40">
        <v>51</v>
      </c>
      <c r="B58" s="41">
        <f>Gtmp!E124</f>
        <v>0</v>
      </c>
      <c r="C58" s="41">
        <f>Gtmp!C124</f>
        <v>0</v>
      </c>
      <c r="D58" s="42">
        <f>IF(MID(Gtmp!K124,1,5)="между",MID(Gtmp!K124,15,15),IF(OR(Gtmp!V124="Документы",Gtmp!V124="Груз"),"",IF(Gtmp!V124="Лично в руки","1015 - Лично в руки",Gtmp!V124)))</f>
        <v>0</v>
      </c>
      <c r="E58" s="41">
        <f>IF(Gtmp!M124="",Gtmp!L124,CONCATENATE(Gtmp!L124," / ",Gtmp!M124))</f>
        <v>0</v>
      </c>
      <c r="F58" s="41">
        <f>Gtmp!P124</f>
        <v>0</v>
      </c>
      <c r="G58" s="43">
        <f>Gtmp!O124</f>
        <v>0</v>
      </c>
      <c r="H58" s="44">
        <f>Gtmp!H124</f>
        <v>0</v>
      </c>
      <c r="I58" s="45">
        <f>Gtmp!I124</f>
        <v>0</v>
      </c>
      <c r="J58" s="46">
        <f>IF(OR(MID(Gtmp!K124,1,5)="между",Gtmp!K124="Внутригородские",Gtmp!K124="Почта-эконом",Gtmp!K124="Массовая рассылка"),IF(Gtmp!I124&lt;20,"Почта-экспресс","Груз-экспресс"),Gtmp!K124)</f>
        <v>0</v>
      </c>
      <c r="K58" s="33"/>
    </row>
    <row r="59" spans="1:11" x14ac:dyDescent="0.2">
      <c r="A59" s="40">
        <v>52</v>
      </c>
      <c r="B59" s="41">
        <f>Gtmp!E126</f>
        <v>0</v>
      </c>
      <c r="C59" s="41">
        <f>Gtmp!C126</f>
        <v>0</v>
      </c>
      <c r="D59" s="42">
        <f>IF(MID(Gtmp!K126,1,5)="между",MID(Gtmp!K126,15,15),IF(OR(Gtmp!V126="Документы",Gtmp!V126="Груз"),"",IF(Gtmp!V126="Лично в руки","1015 - Лично в руки",Gtmp!V126)))</f>
        <v>0</v>
      </c>
      <c r="E59" s="41">
        <f>IF(Gtmp!M126="",Gtmp!L126,CONCATENATE(Gtmp!L126," / ",Gtmp!M126))</f>
        <v>0</v>
      </c>
      <c r="F59" s="41">
        <f>Gtmp!P126</f>
        <v>0</v>
      </c>
      <c r="G59" s="43">
        <f>Gtmp!O126</f>
        <v>0</v>
      </c>
      <c r="H59" s="44">
        <f>Gtmp!H126</f>
        <v>0</v>
      </c>
      <c r="I59" s="45">
        <f>Gtmp!I126</f>
        <v>0</v>
      </c>
      <c r="J59" s="46">
        <f>IF(OR(MID(Gtmp!K126,1,5)="между",Gtmp!K126="Внутригородские",Gtmp!K126="Почта-эконом",Gtmp!K126="Массовая рассылка"),IF(Gtmp!I126&lt;20,"Почта-экспресс","Груз-экспресс"),Gtmp!K126)</f>
        <v>0</v>
      </c>
      <c r="K59" s="33"/>
    </row>
    <row r="60" spans="1:11" x14ac:dyDescent="0.2">
      <c r="A60" s="40">
        <v>53</v>
      </c>
      <c r="B60" s="41">
        <f>Gtmp!E128</f>
        <v>0</v>
      </c>
      <c r="C60" s="41">
        <f>Gtmp!C128</f>
        <v>0</v>
      </c>
      <c r="D60" s="42">
        <f>IF(MID(Gtmp!K128,1,5)="между",MID(Gtmp!K128,15,15),IF(OR(Gtmp!V128="Документы",Gtmp!V128="Груз"),"",IF(Gtmp!V128="Лично в руки","1015 - Лично в руки",Gtmp!V128)))</f>
        <v>0</v>
      </c>
      <c r="E60" s="41">
        <f>IF(Gtmp!M128="",Gtmp!L128,CONCATENATE(Gtmp!L128," / ",Gtmp!M128))</f>
        <v>0</v>
      </c>
      <c r="F60" s="41">
        <f>Gtmp!P128</f>
        <v>0</v>
      </c>
      <c r="G60" s="43">
        <f>Gtmp!O128</f>
        <v>0</v>
      </c>
      <c r="H60" s="44">
        <f>Gtmp!H128</f>
        <v>0</v>
      </c>
      <c r="I60" s="45">
        <f>Gtmp!I128</f>
        <v>0</v>
      </c>
      <c r="J60" s="46">
        <f>IF(OR(MID(Gtmp!K128,1,5)="между",Gtmp!K128="Внутригородские",Gtmp!K128="Почта-эконом",Gtmp!K128="Массовая рассылка"),IF(Gtmp!I128&lt;20,"Почта-экспресс","Груз-экспресс"),Gtmp!K128)</f>
        <v>0</v>
      </c>
      <c r="K60" s="33"/>
    </row>
    <row r="61" spans="1:11" x14ac:dyDescent="0.2">
      <c r="A61" s="40">
        <v>54</v>
      </c>
      <c r="B61" s="41">
        <f>Gtmp!E130</f>
        <v>0</v>
      </c>
      <c r="C61" s="41">
        <f>Gtmp!C130</f>
        <v>0</v>
      </c>
      <c r="D61" s="42">
        <f>IF(MID(Gtmp!K130,1,5)="между",MID(Gtmp!K130,15,15),IF(OR(Gtmp!V130="Документы",Gtmp!V130="Груз"),"",IF(Gtmp!V130="Лично в руки","1015 - Лично в руки",Gtmp!V130)))</f>
        <v>0</v>
      </c>
      <c r="E61" s="41">
        <f>IF(Gtmp!M130="",Gtmp!L130,CONCATENATE(Gtmp!L130," / ",Gtmp!M130))</f>
        <v>0</v>
      </c>
      <c r="F61" s="41">
        <f>Gtmp!P130</f>
        <v>0</v>
      </c>
      <c r="G61" s="43">
        <f>Gtmp!O130</f>
        <v>0</v>
      </c>
      <c r="H61" s="44">
        <f>Gtmp!H130</f>
        <v>0</v>
      </c>
      <c r="I61" s="45">
        <f>Gtmp!I130</f>
        <v>0</v>
      </c>
      <c r="J61" s="46">
        <f>IF(OR(MID(Gtmp!K130,1,5)="между",Gtmp!K130="Внутригородские",Gtmp!K130="Почта-эконом",Gtmp!K130="Массовая рассылка"),IF(Gtmp!I130&lt;20,"Почта-экспресс","Груз-экспресс"),Gtmp!K130)</f>
        <v>0</v>
      </c>
      <c r="K61" s="33"/>
    </row>
    <row r="62" spans="1:11" x14ac:dyDescent="0.2">
      <c r="A62" s="40">
        <v>55</v>
      </c>
      <c r="B62" s="41">
        <f>Gtmp!E132</f>
        <v>0</v>
      </c>
      <c r="C62" s="41">
        <f>Gtmp!C132</f>
        <v>0</v>
      </c>
      <c r="D62" s="42">
        <f>IF(MID(Gtmp!K132,1,5)="между",MID(Gtmp!K132,15,15),IF(OR(Gtmp!V132="Документы",Gtmp!V132="Груз"),"",IF(Gtmp!V132="Лично в руки","1015 - Лично в руки",Gtmp!V132)))</f>
        <v>0</v>
      </c>
      <c r="E62" s="41">
        <f>IF(Gtmp!M132="",Gtmp!L132,CONCATENATE(Gtmp!L132," / ",Gtmp!M132))</f>
        <v>0</v>
      </c>
      <c r="F62" s="41">
        <f>Gtmp!P132</f>
        <v>0</v>
      </c>
      <c r="G62" s="43">
        <f>Gtmp!O132</f>
        <v>0</v>
      </c>
      <c r="H62" s="44">
        <f>Gtmp!H132</f>
        <v>0</v>
      </c>
      <c r="I62" s="45">
        <f>Gtmp!I132</f>
        <v>0</v>
      </c>
      <c r="J62" s="46">
        <f>IF(OR(MID(Gtmp!K132,1,5)="между",Gtmp!K132="Внутригородские",Gtmp!K132="Почта-эконом",Gtmp!K132="Массовая рассылка"),IF(Gtmp!I132&lt;20,"Почта-экспресс","Груз-экспресс"),Gtmp!K132)</f>
        <v>0</v>
      </c>
      <c r="K62" s="33"/>
    </row>
    <row r="63" spans="1:11" x14ac:dyDescent="0.2">
      <c r="A63" s="40">
        <v>56</v>
      </c>
      <c r="B63" s="41">
        <f>Gtmp!E134</f>
        <v>0</v>
      </c>
      <c r="C63" s="41">
        <f>Gtmp!C134</f>
        <v>0</v>
      </c>
      <c r="D63" s="42">
        <f>IF(MID(Gtmp!K134,1,5)="между",MID(Gtmp!K134,15,15),IF(OR(Gtmp!V134="Документы",Gtmp!V134="Груз"),"",IF(Gtmp!V134="Лично в руки","1015 - Лично в руки",Gtmp!V134)))</f>
        <v>0</v>
      </c>
      <c r="E63" s="41">
        <f>IF(Gtmp!M134="",Gtmp!L134,CONCATENATE(Gtmp!L134," / ",Gtmp!M134))</f>
        <v>0</v>
      </c>
      <c r="F63" s="41">
        <f>Gtmp!P134</f>
        <v>0</v>
      </c>
      <c r="G63" s="43">
        <f>Gtmp!O134</f>
        <v>0</v>
      </c>
      <c r="H63" s="44">
        <f>Gtmp!H134</f>
        <v>0</v>
      </c>
      <c r="I63" s="45">
        <f>Gtmp!I134</f>
        <v>0</v>
      </c>
      <c r="J63" s="46">
        <f>IF(OR(MID(Gtmp!K134,1,5)="между",Gtmp!K134="Внутригородские",Gtmp!K134="Почта-эконом",Gtmp!K134="Массовая рассылка"),IF(Gtmp!I134&lt;20,"Почта-экспресс","Груз-экспресс"),Gtmp!K134)</f>
        <v>0</v>
      </c>
      <c r="K63" s="33"/>
    </row>
    <row r="64" spans="1:11" x14ac:dyDescent="0.2">
      <c r="A64" s="40">
        <v>57</v>
      </c>
      <c r="B64" s="41">
        <f>Gtmp!E136</f>
        <v>0</v>
      </c>
      <c r="C64" s="41">
        <f>Gtmp!C136</f>
        <v>0</v>
      </c>
      <c r="D64" s="42">
        <f>IF(MID(Gtmp!K136,1,5)="между",MID(Gtmp!K136,15,15),IF(OR(Gtmp!V136="Документы",Gtmp!V136="Груз"),"",IF(Gtmp!V136="Лично в руки","1015 - Лично в руки",Gtmp!V136)))</f>
        <v>0</v>
      </c>
      <c r="E64" s="41">
        <f>IF(Gtmp!M136="",Gtmp!L136,CONCATENATE(Gtmp!L136," / ",Gtmp!M136))</f>
        <v>0</v>
      </c>
      <c r="F64" s="41">
        <f>Gtmp!P136</f>
        <v>0</v>
      </c>
      <c r="G64" s="43">
        <f>Gtmp!O136</f>
        <v>0</v>
      </c>
      <c r="H64" s="44">
        <f>Gtmp!H136</f>
        <v>0</v>
      </c>
      <c r="I64" s="45">
        <f>Gtmp!I136</f>
        <v>0</v>
      </c>
      <c r="J64" s="46">
        <f>IF(OR(MID(Gtmp!K136,1,5)="между",Gtmp!K136="Внутригородские",Gtmp!K136="Почта-эконом",Gtmp!K136="Массовая рассылка"),IF(Gtmp!I136&lt;20,"Почта-экспресс","Груз-экспресс"),Gtmp!K136)</f>
        <v>0</v>
      </c>
      <c r="K64" s="33"/>
    </row>
    <row r="65" spans="1:11" x14ac:dyDescent="0.2">
      <c r="A65" s="40">
        <v>58</v>
      </c>
      <c r="B65" s="41">
        <f>Gtmp!E138</f>
        <v>0</v>
      </c>
      <c r="C65" s="41">
        <f>Gtmp!C138</f>
        <v>0</v>
      </c>
      <c r="D65" s="42">
        <f>IF(MID(Gtmp!K138,1,5)="между",MID(Gtmp!K138,15,15),IF(OR(Gtmp!V138="Документы",Gtmp!V138="Груз"),"",IF(Gtmp!V138="Лично в руки","1015 - Лично в руки",Gtmp!V138)))</f>
        <v>0</v>
      </c>
      <c r="E65" s="41">
        <f>IF(Gtmp!M138="",Gtmp!L138,CONCATENATE(Gtmp!L138," / ",Gtmp!M138))</f>
        <v>0</v>
      </c>
      <c r="F65" s="41">
        <f>Gtmp!P138</f>
        <v>0</v>
      </c>
      <c r="G65" s="43">
        <f>Gtmp!O138</f>
        <v>0</v>
      </c>
      <c r="H65" s="44">
        <f>Gtmp!H138</f>
        <v>0</v>
      </c>
      <c r="I65" s="45">
        <f>Gtmp!I138</f>
        <v>0</v>
      </c>
      <c r="J65" s="46">
        <f>IF(OR(MID(Gtmp!K138,1,5)="между",Gtmp!K138="Внутригородские",Gtmp!K138="Почта-эконом",Gtmp!K138="Массовая рассылка"),IF(Gtmp!I138&lt;20,"Почта-экспресс","Груз-экспресс"),Gtmp!K138)</f>
        <v>0</v>
      </c>
      <c r="K65" s="33"/>
    </row>
    <row r="66" spans="1:11" x14ac:dyDescent="0.2">
      <c r="A66" s="40">
        <v>59</v>
      </c>
      <c r="B66" s="41">
        <f>Gtmp!E140</f>
        <v>0</v>
      </c>
      <c r="C66" s="41">
        <f>Gtmp!C140</f>
        <v>0</v>
      </c>
      <c r="D66" s="42">
        <f>IF(MID(Gtmp!K140,1,5)="между",MID(Gtmp!K140,15,15),IF(OR(Gtmp!V140="Документы",Gtmp!V140="Груз"),"",IF(Gtmp!V140="Лично в руки","1015 - Лично в руки",Gtmp!V140)))</f>
        <v>0</v>
      </c>
      <c r="E66" s="41">
        <f>IF(Gtmp!M140="",Gtmp!L140,CONCATENATE(Gtmp!L140," / ",Gtmp!M140))</f>
        <v>0</v>
      </c>
      <c r="F66" s="41">
        <f>Gtmp!P140</f>
        <v>0</v>
      </c>
      <c r="G66" s="43">
        <f>Gtmp!O140</f>
        <v>0</v>
      </c>
      <c r="H66" s="44">
        <f>Gtmp!H140</f>
        <v>0</v>
      </c>
      <c r="I66" s="45">
        <f>Gtmp!I140</f>
        <v>0</v>
      </c>
      <c r="J66" s="46">
        <f>IF(OR(MID(Gtmp!K140,1,5)="между",Gtmp!K140="Внутригородские",Gtmp!K140="Почта-эконом",Gtmp!K140="Массовая рассылка"),IF(Gtmp!I140&lt;20,"Почта-экспресс","Груз-экспресс"),Gtmp!K140)</f>
        <v>0</v>
      </c>
      <c r="K66" s="33"/>
    </row>
    <row r="67" spans="1:11" x14ac:dyDescent="0.2">
      <c r="A67" s="40">
        <v>60</v>
      </c>
      <c r="B67" s="41">
        <f>Gtmp!E142</f>
        <v>0</v>
      </c>
      <c r="C67" s="41">
        <f>Gtmp!C142</f>
        <v>0</v>
      </c>
      <c r="D67" s="42">
        <f>IF(MID(Gtmp!K142,1,5)="между",MID(Gtmp!K142,15,15),IF(OR(Gtmp!V142="Документы",Gtmp!V142="Груз"),"",IF(Gtmp!V142="Лично в руки","1015 - Лично в руки",Gtmp!V142)))</f>
        <v>0</v>
      </c>
      <c r="E67" s="41">
        <f>IF(Gtmp!M142="",Gtmp!L142,CONCATENATE(Gtmp!L142," / ",Gtmp!M142))</f>
        <v>0</v>
      </c>
      <c r="F67" s="41">
        <f>Gtmp!P142</f>
        <v>0</v>
      </c>
      <c r="G67" s="43">
        <f>Gtmp!O142</f>
        <v>0</v>
      </c>
      <c r="H67" s="44">
        <f>Gtmp!H142</f>
        <v>0</v>
      </c>
      <c r="I67" s="45">
        <f>Gtmp!I142</f>
        <v>0</v>
      </c>
      <c r="J67" s="46">
        <f>IF(OR(MID(Gtmp!K142,1,5)="между",Gtmp!K142="Внутригородские",Gtmp!K142="Почта-эконом",Gtmp!K142="Массовая рассылка"),IF(Gtmp!I142&lt;20,"Почта-экспресс","Груз-экспресс"),Gtmp!K142)</f>
        <v>0</v>
      </c>
      <c r="K67" s="33"/>
    </row>
    <row r="68" spans="1:11" x14ac:dyDescent="0.2">
      <c r="A68" s="40">
        <v>61</v>
      </c>
      <c r="B68" s="41">
        <f>Gtmp!E144</f>
        <v>0</v>
      </c>
      <c r="C68" s="41">
        <f>Gtmp!C144</f>
        <v>0</v>
      </c>
      <c r="D68" s="42">
        <f>IF(MID(Gtmp!K144,1,5)="между",MID(Gtmp!K144,15,15),IF(OR(Gtmp!V144="Документы",Gtmp!V144="Груз"),"",IF(Gtmp!V144="Лично в руки","1015 - Лично в руки",Gtmp!V144)))</f>
        <v>0</v>
      </c>
      <c r="E68" s="41">
        <f>IF(Gtmp!M144="",Gtmp!L144,CONCATENATE(Gtmp!L144," / ",Gtmp!M144))</f>
        <v>0</v>
      </c>
      <c r="F68" s="41">
        <f>Gtmp!P144</f>
        <v>0</v>
      </c>
      <c r="G68" s="43">
        <f>Gtmp!O144</f>
        <v>0</v>
      </c>
      <c r="H68" s="44">
        <f>Gtmp!H144</f>
        <v>0</v>
      </c>
      <c r="I68" s="45">
        <f>Gtmp!I144</f>
        <v>0</v>
      </c>
      <c r="J68" s="46">
        <f>IF(OR(MID(Gtmp!K144,1,5)="между",Gtmp!K144="Внутригородские",Gtmp!K144="Почта-эконом",Gtmp!K144="Массовая рассылка"),IF(Gtmp!I144&lt;20,"Почта-экспресс","Груз-экспресс"),Gtmp!K144)</f>
        <v>0</v>
      </c>
      <c r="K68" s="33"/>
    </row>
    <row r="69" spans="1:11" x14ac:dyDescent="0.2">
      <c r="A69" s="40">
        <v>62</v>
      </c>
      <c r="B69" s="41">
        <f>Gtmp!E146</f>
        <v>0</v>
      </c>
      <c r="C69" s="41">
        <f>Gtmp!C146</f>
        <v>0</v>
      </c>
      <c r="D69" s="42">
        <f>IF(MID(Gtmp!K146,1,5)="между",MID(Gtmp!K146,15,15),IF(OR(Gtmp!V146="Документы",Gtmp!V146="Груз"),"",IF(Gtmp!V146="Лично в руки","1015 - Лично в руки",Gtmp!V146)))</f>
        <v>0</v>
      </c>
      <c r="E69" s="41">
        <f>IF(Gtmp!M146="",Gtmp!L146,CONCATENATE(Gtmp!L146," / ",Gtmp!M146))</f>
        <v>0</v>
      </c>
      <c r="F69" s="41">
        <f>Gtmp!P146</f>
        <v>0</v>
      </c>
      <c r="G69" s="43">
        <f>Gtmp!O146</f>
        <v>0</v>
      </c>
      <c r="H69" s="44">
        <f>Gtmp!H146</f>
        <v>0</v>
      </c>
      <c r="I69" s="45">
        <f>Gtmp!I146</f>
        <v>0</v>
      </c>
      <c r="J69" s="46">
        <f>IF(OR(MID(Gtmp!K146,1,5)="между",Gtmp!K146="Внутригородские",Gtmp!K146="Почта-эконом",Gtmp!K146="Массовая рассылка"),IF(Gtmp!I146&lt;20,"Почта-экспресс","Груз-экспресс"),Gtmp!K146)</f>
        <v>0</v>
      </c>
      <c r="K69" s="33"/>
    </row>
    <row r="70" spans="1:11" x14ac:dyDescent="0.2">
      <c r="A70" s="40">
        <v>63</v>
      </c>
      <c r="B70" s="41">
        <f>Gtmp!E148</f>
        <v>0</v>
      </c>
      <c r="C70" s="41">
        <f>Gtmp!C148</f>
        <v>0</v>
      </c>
      <c r="D70" s="42">
        <f>IF(MID(Gtmp!K148,1,5)="между",MID(Gtmp!K148,15,15),IF(OR(Gtmp!V148="Документы",Gtmp!V148="Груз"),"",IF(Gtmp!V148="Лично в руки","1015 - Лично в руки",Gtmp!V148)))</f>
        <v>0</v>
      </c>
      <c r="E70" s="41">
        <f>IF(Gtmp!M148="",Gtmp!L148,CONCATENATE(Gtmp!L148," / ",Gtmp!M148))</f>
        <v>0</v>
      </c>
      <c r="F70" s="41">
        <f>Gtmp!P148</f>
        <v>0</v>
      </c>
      <c r="G70" s="43">
        <f>Gtmp!O148</f>
        <v>0</v>
      </c>
      <c r="H70" s="44">
        <f>Gtmp!H148</f>
        <v>0</v>
      </c>
      <c r="I70" s="45">
        <f>Gtmp!I148</f>
        <v>0</v>
      </c>
      <c r="J70" s="46">
        <f>IF(OR(MID(Gtmp!K148,1,5)="между",Gtmp!K148="Внутригородские",Gtmp!K148="Почта-эконом",Gtmp!K148="Массовая рассылка"),IF(Gtmp!I148&lt;20,"Почта-экспресс","Груз-экспресс"),Gtmp!K148)</f>
        <v>0</v>
      </c>
      <c r="K70" s="33"/>
    </row>
    <row r="71" spans="1:11" x14ac:dyDescent="0.2">
      <c r="A71" s="40">
        <v>64</v>
      </c>
      <c r="B71" s="41">
        <f>Gtmp!E150</f>
        <v>0</v>
      </c>
      <c r="C71" s="41">
        <f>Gtmp!C150</f>
        <v>0</v>
      </c>
      <c r="D71" s="42">
        <f>IF(MID(Gtmp!K150,1,5)="между",MID(Gtmp!K150,15,15),IF(OR(Gtmp!V150="Документы",Gtmp!V150="Груз"),"",IF(Gtmp!V150="Лично в руки","1015 - Лично в руки",Gtmp!V150)))</f>
        <v>0</v>
      </c>
      <c r="E71" s="41">
        <f>IF(Gtmp!M150="",Gtmp!L150,CONCATENATE(Gtmp!L150," / ",Gtmp!M150))</f>
        <v>0</v>
      </c>
      <c r="F71" s="41">
        <f>Gtmp!P150</f>
        <v>0</v>
      </c>
      <c r="G71" s="43">
        <f>Gtmp!O150</f>
        <v>0</v>
      </c>
      <c r="H71" s="44">
        <f>Gtmp!H150</f>
        <v>0</v>
      </c>
      <c r="I71" s="45">
        <f>Gtmp!I150</f>
        <v>0</v>
      </c>
      <c r="J71" s="46">
        <f>IF(OR(MID(Gtmp!K150,1,5)="между",Gtmp!K150="Внутригородские",Gtmp!K150="Почта-эконом",Gtmp!K150="Массовая рассылка"),IF(Gtmp!I150&lt;20,"Почта-экспресс","Груз-экспресс"),Gtmp!K150)</f>
        <v>0</v>
      </c>
      <c r="K71" s="33"/>
    </row>
    <row r="72" spans="1:11" x14ac:dyDescent="0.2">
      <c r="A72" s="40">
        <v>65</v>
      </c>
      <c r="B72" s="41">
        <f>Gtmp!E152</f>
        <v>0</v>
      </c>
      <c r="C72" s="41">
        <f>Gtmp!C152</f>
        <v>0</v>
      </c>
      <c r="D72" s="42">
        <f>IF(MID(Gtmp!K152,1,5)="между",MID(Gtmp!K152,15,15),IF(OR(Gtmp!V152="Документы",Gtmp!V152="Груз"),"",IF(Gtmp!V152="Лично в руки","1015 - Лично в руки",Gtmp!V152)))</f>
        <v>0</v>
      </c>
      <c r="E72" s="41">
        <f>IF(Gtmp!M152="",Gtmp!L152,CONCATENATE(Gtmp!L152," / ",Gtmp!M152))</f>
        <v>0</v>
      </c>
      <c r="F72" s="41">
        <f>Gtmp!P152</f>
        <v>0</v>
      </c>
      <c r="G72" s="43">
        <f>Gtmp!O152</f>
        <v>0</v>
      </c>
      <c r="H72" s="44">
        <f>Gtmp!H152</f>
        <v>0</v>
      </c>
      <c r="I72" s="45">
        <f>Gtmp!I152</f>
        <v>0</v>
      </c>
      <c r="J72" s="46">
        <f>IF(OR(MID(Gtmp!K152,1,5)="между",Gtmp!K152="Внутригородские",Gtmp!K152="Почта-эконом",Gtmp!K152="Массовая рассылка"),IF(Gtmp!I152&lt;20,"Почта-экспресс","Груз-экспресс"),Gtmp!K152)</f>
        <v>0</v>
      </c>
      <c r="K72" s="33"/>
    </row>
    <row r="73" spans="1:11" x14ac:dyDescent="0.2">
      <c r="A73" s="40">
        <v>66</v>
      </c>
      <c r="B73" s="41">
        <f>Gtmp!E154</f>
        <v>0</v>
      </c>
      <c r="C73" s="41">
        <f>Gtmp!C154</f>
        <v>0</v>
      </c>
      <c r="D73" s="42">
        <f>IF(MID(Gtmp!K154,1,5)="между",MID(Gtmp!K154,15,15),IF(OR(Gtmp!V154="Документы",Gtmp!V154="Груз"),"",IF(Gtmp!V154="Лично в руки","1015 - Лично в руки",Gtmp!V154)))</f>
        <v>0</v>
      </c>
      <c r="E73" s="41">
        <f>IF(Gtmp!M154="",Gtmp!L154,CONCATENATE(Gtmp!L154," / ",Gtmp!M154))</f>
        <v>0</v>
      </c>
      <c r="F73" s="41">
        <f>Gtmp!P154</f>
        <v>0</v>
      </c>
      <c r="G73" s="43">
        <f>Gtmp!O154</f>
        <v>0</v>
      </c>
      <c r="H73" s="44">
        <f>Gtmp!H154</f>
        <v>0</v>
      </c>
      <c r="I73" s="45">
        <f>Gtmp!I154</f>
        <v>0</v>
      </c>
      <c r="J73" s="46">
        <f>IF(OR(MID(Gtmp!K154,1,5)="между",Gtmp!K154="Внутригородские",Gtmp!K154="Почта-эконом",Gtmp!K154="Массовая рассылка"),IF(Gtmp!I154&lt;20,"Почта-экспресс","Груз-экспресс"),Gtmp!K154)</f>
        <v>0</v>
      </c>
      <c r="K73" s="33"/>
    </row>
    <row r="74" spans="1:11" x14ac:dyDescent="0.2">
      <c r="A74" s="40">
        <v>67</v>
      </c>
      <c r="B74" s="41">
        <f>Gtmp!E156</f>
        <v>0</v>
      </c>
      <c r="C74" s="41">
        <f>Gtmp!C156</f>
        <v>0</v>
      </c>
      <c r="D74" s="42">
        <f>IF(MID(Gtmp!K156,1,5)="между",MID(Gtmp!K156,15,15),IF(OR(Gtmp!V156="Документы",Gtmp!V156="Груз"),"",IF(Gtmp!V156="Лично в руки","1015 - Лично в руки",Gtmp!V156)))</f>
        <v>0</v>
      </c>
      <c r="E74" s="41">
        <f>IF(Gtmp!M156="",Gtmp!L156,CONCATENATE(Gtmp!L156," / ",Gtmp!M156))</f>
        <v>0</v>
      </c>
      <c r="F74" s="41">
        <f>Gtmp!P156</f>
        <v>0</v>
      </c>
      <c r="G74" s="43">
        <f>Gtmp!O156</f>
        <v>0</v>
      </c>
      <c r="H74" s="44">
        <f>Gtmp!H156</f>
        <v>0</v>
      </c>
      <c r="I74" s="45">
        <f>Gtmp!I156</f>
        <v>0</v>
      </c>
      <c r="J74" s="46">
        <f>IF(OR(MID(Gtmp!K156,1,5)="между",Gtmp!K156="Внутригородские",Gtmp!K156="Почта-эконом",Gtmp!K156="Массовая рассылка"),IF(Gtmp!I156&lt;20,"Почта-экспресс","Груз-экспресс"),Gtmp!K156)</f>
        <v>0</v>
      </c>
      <c r="K74" s="33"/>
    </row>
    <row r="75" spans="1:11" x14ac:dyDescent="0.2">
      <c r="A75" s="40">
        <v>68</v>
      </c>
      <c r="B75" s="41">
        <f>Gtmp!E158</f>
        <v>0</v>
      </c>
      <c r="C75" s="41">
        <f>Gtmp!C158</f>
        <v>0</v>
      </c>
      <c r="D75" s="42">
        <f>IF(MID(Gtmp!K158,1,5)="между",MID(Gtmp!K158,15,15),IF(OR(Gtmp!V158="Документы",Gtmp!V158="Груз"),"",IF(Gtmp!V158="Лично в руки","1015 - Лично в руки",Gtmp!V158)))</f>
        <v>0</v>
      </c>
      <c r="E75" s="41">
        <f>IF(Gtmp!M158="",Gtmp!L158,CONCATENATE(Gtmp!L158," / ",Gtmp!M158))</f>
        <v>0</v>
      </c>
      <c r="F75" s="41">
        <f>Gtmp!P158</f>
        <v>0</v>
      </c>
      <c r="G75" s="43">
        <f>Gtmp!O158</f>
        <v>0</v>
      </c>
      <c r="H75" s="44">
        <f>Gtmp!H158</f>
        <v>0</v>
      </c>
      <c r="I75" s="45">
        <f>Gtmp!I158</f>
        <v>0</v>
      </c>
      <c r="J75" s="46">
        <f>IF(OR(MID(Gtmp!K158,1,5)="между",Gtmp!K158="Внутригородские",Gtmp!K158="Почта-эконом",Gtmp!K158="Массовая рассылка"),IF(Gtmp!I158&lt;20,"Почта-экспресс","Груз-экспресс"),Gtmp!K158)</f>
        <v>0</v>
      </c>
      <c r="K75" s="33"/>
    </row>
    <row r="76" spans="1:11" x14ac:dyDescent="0.2">
      <c r="A76" s="40">
        <v>69</v>
      </c>
      <c r="B76" s="41">
        <f>Gtmp!E160</f>
        <v>0</v>
      </c>
      <c r="C76" s="41">
        <f>Gtmp!C160</f>
        <v>0</v>
      </c>
      <c r="D76" s="42">
        <f>IF(MID(Gtmp!K160,1,5)="между",MID(Gtmp!K160,15,15),IF(OR(Gtmp!V160="Документы",Gtmp!V160="Груз"),"",IF(Gtmp!V160="Лично в руки","1015 - Лично в руки",Gtmp!V160)))</f>
        <v>0</v>
      </c>
      <c r="E76" s="41">
        <f>IF(Gtmp!M160="",Gtmp!L160,CONCATENATE(Gtmp!L160," / ",Gtmp!M160))</f>
        <v>0</v>
      </c>
      <c r="F76" s="41">
        <f>Gtmp!P160</f>
        <v>0</v>
      </c>
      <c r="G76" s="43">
        <f>Gtmp!O160</f>
        <v>0</v>
      </c>
      <c r="H76" s="44">
        <f>Gtmp!H160</f>
        <v>0</v>
      </c>
      <c r="I76" s="45">
        <f>Gtmp!I160</f>
        <v>0</v>
      </c>
      <c r="J76" s="46">
        <f>IF(OR(MID(Gtmp!K160,1,5)="между",Gtmp!K160="Внутригородские",Gtmp!K160="Почта-эконом",Gtmp!K160="Массовая рассылка"),IF(Gtmp!I160&lt;20,"Почта-экспресс","Груз-экспресс"),Gtmp!K160)</f>
        <v>0</v>
      </c>
      <c r="K76" s="33"/>
    </row>
    <row r="77" spans="1:11" x14ac:dyDescent="0.2">
      <c r="A77" s="40">
        <v>70</v>
      </c>
      <c r="B77" s="41">
        <f>Gtmp!E162</f>
        <v>0</v>
      </c>
      <c r="C77" s="41">
        <f>Gtmp!C162</f>
        <v>0</v>
      </c>
      <c r="D77" s="42">
        <f>IF(MID(Gtmp!K162,1,5)="между",MID(Gtmp!K162,15,15),IF(OR(Gtmp!V162="Документы",Gtmp!V162="Груз"),"",IF(Gtmp!V162="Лично в руки","1015 - Лично в руки",Gtmp!V162)))</f>
        <v>0</v>
      </c>
      <c r="E77" s="41">
        <f>IF(Gtmp!M162="",Gtmp!L162,CONCATENATE(Gtmp!L162," / ",Gtmp!M162))</f>
        <v>0</v>
      </c>
      <c r="F77" s="41">
        <f>Gtmp!P162</f>
        <v>0</v>
      </c>
      <c r="G77" s="43">
        <f>Gtmp!O162</f>
        <v>0</v>
      </c>
      <c r="H77" s="44">
        <f>Gtmp!H162</f>
        <v>0</v>
      </c>
      <c r="I77" s="45">
        <f>Gtmp!I162</f>
        <v>0</v>
      </c>
      <c r="J77" s="46">
        <f>IF(OR(MID(Gtmp!K162,1,5)="между",Gtmp!K162="Внутригородские",Gtmp!K162="Почта-эконом",Gtmp!K162="Массовая рассылка"),IF(Gtmp!I162&lt;20,"Почта-экспресс","Груз-экспресс"),Gtmp!K162)</f>
        <v>0</v>
      </c>
      <c r="K77" s="33"/>
    </row>
    <row r="78" spans="1:11" x14ac:dyDescent="0.2">
      <c r="A78" s="40">
        <v>71</v>
      </c>
      <c r="B78" s="41">
        <f>Gtmp!E164</f>
        <v>0</v>
      </c>
      <c r="C78" s="41">
        <f>Gtmp!C164</f>
        <v>0</v>
      </c>
      <c r="D78" s="42">
        <f>IF(MID(Gtmp!K164,1,5)="между",MID(Gtmp!K164,15,15),IF(OR(Gtmp!V164="Документы",Gtmp!V164="Груз"),"",IF(Gtmp!V164="Лично в руки","1015 - Лично в руки",Gtmp!V164)))</f>
        <v>0</v>
      </c>
      <c r="E78" s="41">
        <f>IF(Gtmp!M164="",Gtmp!L164,CONCATENATE(Gtmp!L164," / ",Gtmp!M164))</f>
        <v>0</v>
      </c>
      <c r="F78" s="41">
        <f>Gtmp!P164</f>
        <v>0</v>
      </c>
      <c r="G78" s="43">
        <f>Gtmp!O164</f>
        <v>0</v>
      </c>
      <c r="H78" s="44">
        <f>Gtmp!H164</f>
        <v>0</v>
      </c>
      <c r="I78" s="45">
        <f>Gtmp!I164</f>
        <v>0</v>
      </c>
      <c r="J78" s="46">
        <f>IF(OR(MID(Gtmp!K164,1,5)="между",Gtmp!K164="Внутригородские",Gtmp!K164="Почта-эконом",Gtmp!K164="Массовая рассылка"),IF(Gtmp!I164&lt;20,"Почта-экспресс","Груз-экспресс"),Gtmp!K164)</f>
        <v>0</v>
      </c>
      <c r="K78" s="33"/>
    </row>
    <row r="79" spans="1:11" x14ac:dyDescent="0.2">
      <c r="A79" s="40">
        <v>72</v>
      </c>
      <c r="B79" s="41">
        <f>Gtmp!E166</f>
        <v>0</v>
      </c>
      <c r="C79" s="41">
        <f>Gtmp!C166</f>
        <v>0</v>
      </c>
      <c r="D79" s="42">
        <f>IF(MID(Gtmp!K166,1,5)="между",MID(Gtmp!K166,15,15),IF(OR(Gtmp!V166="Документы",Gtmp!V166="Груз"),"",IF(Gtmp!V166="Лично в руки","1015 - Лично в руки",Gtmp!V166)))</f>
        <v>0</v>
      </c>
      <c r="E79" s="41">
        <f>IF(Gtmp!M166="",Gtmp!L166,CONCATENATE(Gtmp!L166," / ",Gtmp!M166))</f>
        <v>0</v>
      </c>
      <c r="F79" s="41">
        <f>Gtmp!P166</f>
        <v>0</v>
      </c>
      <c r="G79" s="43">
        <f>Gtmp!O166</f>
        <v>0</v>
      </c>
      <c r="H79" s="44">
        <f>Gtmp!H166</f>
        <v>0</v>
      </c>
      <c r="I79" s="45">
        <f>Gtmp!I166</f>
        <v>0</v>
      </c>
      <c r="J79" s="46">
        <f>IF(OR(MID(Gtmp!K166,1,5)="между",Gtmp!K166="Внутригородские",Gtmp!K166="Почта-эконом",Gtmp!K166="Массовая рассылка"),IF(Gtmp!I166&lt;20,"Почта-экспресс","Груз-экспресс"),Gtmp!K166)</f>
        <v>0</v>
      </c>
      <c r="K79" s="33"/>
    </row>
    <row r="80" spans="1:11" x14ac:dyDescent="0.2">
      <c r="A80" s="40">
        <v>73</v>
      </c>
      <c r="B80" s="41">
        <f>Gtmp!E168</f>
        <v>0</v>
      </c>
      <c r="C80" s="41">
        <f>Gtmp!C168</f>
        <v>0</v>
      </c>
      <c r="D80" s="42">
        <f>IF(MID(Gtmp!K168,1,5)="между",MID(Gtmp!K168,15,15),IF(OR(Gtmp!V168="Документы",Gtmp!V168="Груз"),"",IF(Gtmp!V168="Лично в руки","1015 - Лично в руки",Gtmp!V168)))</f>
        <v>0</v>
      </c>
      <c r="E80" s="41">
        <f>IF(Gtmp!M168="",Gtmp!L168,CONCATENATE(Gtmp!L168," / ",Gtmp!M168))</f>
        <v>0</v>
      </c>
      <c r="F80" s="41">
        <f>Gtmp!P168</f>
        <v>0</v>
      </c>
      <c r="G80" s="43">
        <f>Gtmp!O168</f>
        <v>0</v>
      </c>
      <c r="H80" s="44">
        <f>Gtmp!H168</f>
        <v>0</v>
      </c>
      <c r="I80" s="45">
        <f>Gtmp!I168</f>
        <v>0</v>
      </c>
      <c r="J80" s="46">
        <f>IF(OR(MID(Gtmp!K168,1,5)="между",Gtmp!K168="Внутригородские",Gtmp!K168="Почта-эконом",Gtmp!K168="Массовая рассылка"),IF(Gtmp!I168&lt;20,"Почта-экспресс","Груз-экспресс"),Gtmp!K168)</f>
        <v>0</v>
      </c>
      <c r="K80" s="33"/>
    </row>
    <row r="81" spans="1:11" x14ac:dyDescent="0.2">
      <c r="A81" s="40">
        <v>74</v>
      </c>
      <c r="B81" s="41">
        <f>Gtmp!E170</f>
        <v>0</v>
      </c>
      <c r="C81" s="41">
        <f>Gtmp!C170</f>
        <v>0</v>
      </c>
      <c r="D81" s="42">
        <f>IF(MID(Gtmp!K170,1,5)="между",MID(Gtmp!K170,15,15),IF(OR(Gtmp!V170="Документы",Gtmp!V170="Груз"),"",IF(Gtmp!V170="Лично в руки","1015 - Лично в руки",Gtmp!V170)))</f>
        <v>0</v>
      </c>
      <c r="E81" s="41">
        <f>IF(Gtmp!M170="",Gtmp!L170,CONCATENATE(Gtmp!L170," / ",Gtmp!M170))</f>
        <v>0</v>
      </c>
      <c r="F81" s="41">
        <f>Gtmp!P170</f>
        <v>0</v>
      </c>
      <c r="G81" s="43">
        <f>Gtmp!O170</f>
        <v>0</v>
      </c>
      <c r="H81" s="44">
        <f>Gtmp!H170</f>
        <v>0</v>
      </c>
      <c r="I81" s="45">
        <f>Gtmp!I170</f>
        <v>0</v>
      </c>
      <c r="J81" s="46">
        <f>IF(OR(MID(Gtmp!K170,1,5)="между",Gtmp!K170="Внутригородские",Gtmp!K170="Почта-эконом",Gtmp!K170="Массовая рассылка"),IF(Gtmp!I170&lt;20,"Почта-экспресс","Груз-экспресс"),Gtmp!K170)</f>
        <v>0</v>
      </c>
      <c r="K81" s="33"/>
    </row>
    <row r="82" spans="1:11" x14ac:dyDescent="0.2">
      <c r="A82" s="40">
        <v>75</v>
      </c>
      <c r="B82" s="41">
        <f>Gtmp!E172</f>
        <v>0</v>
      </c>
      <c r="C82" s="41">
        <f>Gtmp!C172</f>
        <v>0</v>
      </c>
      <c r="D82" s="42">
        <f>IF(MID(Gtmp!K172,1,5)="между",MID(Gtmp!K172,15,15),IF(OR(Gtmp!V172="Документы",Gtmp!V172="Груз"),"",IF(Gtmp!V172="Лично в руки","1015 - Лично в руки",Gtmp!V172)))</f>
        <v>0</v>
      </c>
      <c r="E82" s="41">
        <f>IF(Gtmp!M172="",Gtmp!L172,CONCATENATE(Gtmp!L172," / ",Gtmp!M172))</f>
        <v>0</v>
      </c>
      <c r="F82" s="41">
        <f>Gtmp!P172</f>
        <v>0</v>
      </c>
      <c r="G82" s="43">
        <f>Gtmp!O172</f>
        <v>0</v>
      </c>
      <c r="H82" s="44">
        <f>Gtmp!H172</f>
        <v>0</v>
      </c>
      <c r="I82" s="45">
        <f>Gtmp!I172</f>
        <v>0</v>
      </c>
      <c r="J82" s="46">
        <f>IF(OR(MID(Gtmp!K172,1,5)="между",Gtmp!K172="Внутригородские",Gtmp!K172="Почта-эконом",Gtmp!K172="Массовая рассылка"),IF(Gtmp!I172&lt;20,"Почта-экспресс","Груз-экспресс"),Gtmp!K172)</f>
        <v>0</v>
      </c>
      <c r="K82" s="33"/>
    </row>
    <row r="83" spans="1:11" x14ac:dyDescent="0.2">
      <c r="A83" s="40">
        <v>76</v>
      </c>
      <c r="B83" s="41">
        <f>Gtmp!E174</f>
        <v>0</v>
      </c>
      <c r="C83" s="41">
        <f>Gtmp!C174</f>
        <v>0</v>
      </c>
      <c r="D83" s="42">
        <f>IF(MID(Gtmp!K174,1,5)="между",MID(Gtmp!K174,15,15),IF(OR(Gtmp!V174="Документы",Gtmp!V174="Груз"),"",IF(Gtmp!V174="Лично в руки","1015 - Лично в руки",Gtmp!V174)))</f>
        <v>0</v>
      </c>
      <c r="E83" s="41">
        <f>IF(Gtmp!M174="",Gtmp!L174,CONCATENATE(Gtmp!L174," / ",Gtmp!M174))</f>
        <v>0</v>
      </c>
      <c r="F83" s="41">
        <f>Gtmp!P174</f>
        <v>0</v>
      </c>
      <c r="G83" s="43">
        <f>Gtmp!O174</f>
        <v>0</v>
      </c>
      <c r="H83" s="44">
        <f>Gtmp!H174</f>
        <v>0</v>
      </c>
      <c r="I83" s="45">
        <f>Gtmp!I174</f>
        <v>0</v>
      </c>
      <c r="J83" s="46">
        <f>IF(OR(MID(Gtmp!K174,1,5)="между",Gtmp!K174="Внутригородские",Gtmp!K174="Почта-эконом",Gtmp!K174="Массовая рассылка"),IF(Gtmp!I174&lt;20,"Почта-экспресс","Груз-экспресс"),Gtmp!K174)</f>
        <v>0</v>
      </c>
      <c r="K83" s="33"/>
    </row>
    <row r="84" spans="1:11" x14ac:dyDescent="0.2">
      <c r="A84" s="40">
        <v>77</v>
      </c>
      <c r="B84" s="41">
        <f>Gtmp!E176</f>
        <v>0</v>
      </c>
      <c r="C84" s="41">
        <f>Gtmp!C176</f>
        <v>0</v>
      </c>
      <c r="D84" s="42">
        <f>IF(MID(Gtmp!K176,1,5)="между",MID(Gtmp!K176,15,15),IF(OR(Gtmp!V176="Документы",Gtmp!V176="Груз"),"",IF(Gtmp!V176="Лично в руки","1015 - Лично в руки",Gtmp!V176)))</f>
        <v>0</v>
      </c>
      <c r="E84" s="41">
        <f>IF(Gtmp!M176="",Gtmp!L176,CONCATENATE(Gtmp!L176," / ",Gtmp!M176))</f>
        <v>0</v>
      </c>
      <c r="F84" s="41">
        <f>Gtmp!P176</f>
        <v>0</v>
      </c>
      <c r="G84" s="43">
        <f>Gtmp!O176</f>
        <v>0</v>
      </c>
      <c r="H84" s="44">
        <f>Gtmp!H176</f>
        <v>0</v>
      </c>
      <c r="I84" s="45">
        <f>Gtmp!I176</f>
        <v>0</v>
      </c>
      <c r="J84" s="46">
        <f>IF(OR(MID(Gtmp!K176,1,5)="между",Gtmp!K176="Внутригородские",Gtmp!K176="Почта-эконом",Gtmp!K176="Массовая рассылка"),IF(Gtmp!I176&lt;20,"Почта-экспресс","Груз-экспресс"),Gtmp!K176)</f>
        <v>0</v>
      </c>
      <c r="K84" s="33"/>
    </row>
    <row r="85" spans="1:11" x14ac:dyDescent="0.2">
      <c r="A85" s="40">
        <v>78</v>
      </c>
      <c r="B85" s="41">
        <f>Gtmp!E178</f>
        <v>0</v>
      </c>
      <c r="C85" s="41">
        <f>Gtmp!C178</f>
        <v>0</v>
      </c>
      <c r="D85" s="42">
        <f>IF(MID(Gtmp!K178,1,5)="между",MID(Gtmp!K178,15,15),IF(OR(Gtmp!V178="Документы",Gtmp!V178="Груз"),"",IF(Gtmp!V178="Лично в руки","1015 - Лично в руки",Gtmp!V178)))</f>
        <v>0</v>
      </c>
      <c r="E85" s="41">
        <f>IF(Gtmp!M178="",Gtmp!L178,CONCATENATE(Gtmp!L178," / ",Gtmp!M178))</f>
        <v>0</v>
      </c>
      <c r="F85" s="41">
        <f>Gtmp!P178</f>
        <v>0</v>
      </c>
      <c r="G85" s="43">
        <f>Gtmp!O178</f>
        <v>0</v>
      </c>
      <c r="H85" s="44">
        <f>Gtmp!H178</f>
        <v>0</v>
      </c>
      <c r="I85" s="45">
        <f>Gtmp!I178</f>
        <v>0</v>
      </c>
      <c r="J85" s="46">
        <f>IF(OR(MID(Gtmp!K178,1,5)="между",Gtmp!K178="Внутригородские",Gtmp!K178="Почта-эконом",Gtmp!K178="Массовая рассылка"),IF(Gtmp!I178&lt;20,"Почта-экспресс","Груз-экспресс"),Gtmp!K178)</f>
        <v>0</v>
      </c>
      <c r="K85" s="33"/>
    </row>
    <row r="86" spans="1:11" x14ac:dyDescent="0.2">
      <c r="A86" s="40">
        <v>79</v>
      </c>
      <c r="B86" s="41">
        <f>Gtmp!E180</f>
        <v>0</v>
      </c>
      <c r="C86" s="41">
        <f>Gtmp!C180</f>
        <v>0</v>
      </c>
      <c r="D86" s="42">
        <f>IF(MID(Gtmp!K180,1,5)="между",MID(Gtmp!K180,15,15),IF(OR(Gtmp!V180="Документы",Gtmp!V180="Груз"),"",IF(Gtmp!V180="Лично в руки","1015 - Лично в руки",Gtmp!V180)))</f>
        <v>0</v>
      </c>
      <c r="E86" s="41">
        <f>IF(Gtmp!M180="",Gtmp!L180,CONCATENATE(Gtmp!L180," / ",Gtmp!M180))</f>
        <v>0</v>
      </c>
      <c r="F86" s="41">
        <f>Gtmp!P180</f>
        <v>0</v>
      </c>
      <c r="G86" s="43">
        <f>Gtmp!O180</f>
        <v>0</v>
      </c>
      <c r="H86" s="44">
        <f>Gtmp!H180</f>
        <v>0</v>
      </c>
      <c r="I86" s="45">
        <f>Gtmp!I180</f>
        <v>0</v>
      </c>
      <c r="J86" s="46">
        <f>IF(OR(MID(Gtmp!K180,1,5)="между",Gtmp!K180="Внутригородские",Gtmp!K180="Почта-эконом",Gtmp!K180="Массовая рассылка"),IF(Gtmp!I180&lt;20,"Почта-экспресс","Груз-экспресс"),Gtmp!K180)</f>
        <v>0</v>
      </c>
      <c r="K86" s="33"/>
    </row>
    <row r="87" spans="1:11" x14ac:dyDescent="0.2">
      <c r="A87" s="40">
        <v>80</v>
      </c>
      <c r="B87" s="41">
        <f>Gtmp!E182</f>
        <v>0</v>
      </c>
      <c r="C87" s="41">
        <f>Gtmp!C182</f>
        <v>0</v>
      </c>
      <c r="D87" s="42">
        <f>IF(MID(Gtmp!K182,1,5)="между",MID(Gtmp!K182,15,15),IF(OR(Gtmp!V182="Документы",Gtmp!V182="Груз"),"",IF(Gtmp!V182="Лично в руки","1015 - Лично в руки",Gtmp!V182)))</f>
        <v>0</v>
      </c>
      <c r="E87" s="41">
        <f>IF(Gtmp!M182="",Gtmp!L182,CONCATENATE(Gtmp!L182," / ",Gtmp!M182))</f>
        <v>0</v>
      </c>
      <c r="F87" s="41">
        <f>Gtmp!P182</f>
        <v>0</v>
      </c>
      <c r="G87" s="43">
        <f>Gtmp!O182</f>
        <v>0</v>
      </c>
      <c r="H87" s="44">
        <f>Gtmp!H182</f>
        <v>0</v>
      </c>
      <c r="I87" s="45">
        <f>Gtmp!I182</f>
        <v>0</v>
      </c>
      <c r="J87" s="46">
        <f>IF(OR(MID(Gtmp!K182,1,5)="между",Gtmp!K182="Внутригородские",Gtmp!K182="Почта-эконом",Gtmp!K182="Массовая рассылка"),IF(Gtmp!I182&lt;20,"Почта-экспресс","Груз-экспресс"),Gtmp!K182)</f>
        <v>0</v>
      </c>
      <c r="K87" s="33"/>
    </row>
    <row r="88" spans="1:11" x14ac:dyDescent="0.2">
      <c r="A88" s="40">
        <v>81</v>
      </c>
      <c r="B88" s="41">
        <f>Gtmp!E184</f>
        <v>0</v>
      </c>
      <c r="C88" s="41">
        <f>Gtmp!C184</f>
        <v>0</v>
      </c>
      <c r="D88" s="42">
        <f>IF(MID(Gtmp!K184,1,5)="между",MID(Gtmp!K184,15,15),IF(OR(Gtmp!V184="Документы",Gtmp!V184="Груз"),"",IF(Gtmp!V184="Лично в руки","1015 - Лично в руки",Gtmp!V184)))</f>
        <v>0</v>
      </c>
      <c r="E88" s="41">
        <f>IF(Gtmp!M184="",Gtmp!L184,CONCATENATE(Gtmp!L184," / ",Gtmp!M184))</f>
        <v>0</v>
      </c>
      <c r="F88" s="41">
        <f>Gtmp!P184</f>
        <v>0</v>
      </c>
      <c r="G88" s="43">
        <f>Gtmp!O184</f>
        <v>0</v>
      </c>
      <c r="H88" s="44">
        <f>Gtmp!H184</f>
        <v>0</v>
      </c>
      <c r="I88" s="45">
        <f>Gtmp!I184</f>
        <v>0</v>
      </c>
      <c r="J88" s="46">
        <f>IF(OR(MID(Gtmp!K184,1,5)="между",Gtmp!K184="Внутригородские",Gtmp!K184="Почта-эконом",Gtmp!K184="Массовая рассылка"),IF(Gtmp!I184&lt;20,"Почта-экспресс","Груз-экспресс"),Gtmp!K184)</f>
        <v>0</v>
      </c>
      <c r="K88" s="33"/>
    </row>
    <row r="89" spans="1:11" x14ac:dyDescent="0.2">
      <c r="A89" s="40">
        <v>82</v>
      </c>
      <c r="B89" s="41">
        <f>Gtmp!E186</f>
        <v>0</v>
      </c>
      <c r="C89" s="41">
        <f>Gtmp!C186</f>
        <v>0</v>
      </c>
      <c r="D89" s="42">
        <f>IF(MID(Gtmp!K186,1,5)="между",MID(Gtmp!K186,15,15),IF(OR(Gtmp!V186="Документы",Gtmp!V186="Груз"),"",IF(Gtmp!V186="Лично в руки","1015 - Лично в руки",Gtmp!V186)))</f>
        <v>0</v>
      </c>
      <c r="E89" s="41">
        <f>IF(Gtmp!M186="",Gtmp!L186,CONCATENATE(Gtmp!L186," / ",Gtmp!M186))</f>
        <v>0</v>
      </c>
      <c r="F89" s="41">
        <f>Gtmp!P186</f>
        <v>0</v>
      </c>
      <c r="G89" s="43">
        <f>Gtmp!O186</f>
        <v>0</v>
      </c>
      <c r="H89" s="44">
        <f>Gtmp!H186</f>
        <v>0</v>
      </c>
      <c r="I89" s="45">
        <f>Gtmp!I186</f>
        <v>0</v>
      </c>
      <c r="J89" s="46">
        <f>IF(OR(MID(Gtmp!K186,1,5)="между",Gtmp!K186="Внутригородские",Gtmp!K186="Почта-эконом",Gtmp!K186="Массовая рассылка"),IF(Gtmp!I186&lt;20,"Почта-экспресс","Груз-экспресс"),Gtmp!K186)</f>
        <v>0</v>
      </c>
      <c r="K89" s="33"/>
    </row>
    <row r="90" spans="1:11" x14ac:dyDescent="0.2">
      <c r="A90" s="40">
        <v>83</v>
      </c>
      <c r="B90" s="41">
        <f>Gtmp!E188</f>
        <v>0</v>
      </c>
      <c r="C90" s="41">
        <f>Gtmp!C188</f>
        <v>0</v>
      </c>
      <c r="D90" s="42">
        <f>IF(MID(Gtmp!K188,1,5)="между",MID(Gtmp!K188,15,15),IF(OR(Gtmp!V188="Документы",Gtmp!V188="Груз"),"",IF(Gtmp!V188="Лично в руки","1015 - Лично в руки",Gtmp!V188)))</f>
        <v>0</v>
      </c>
      <c r="E90" s="41">
        <f>IF(Gtmp!M188="",Gtmp!L188,CONCATENATE(Gtmp!L188," / ",Gtmp!M188))</f>
        <v>0</v>
      </c>
      <c r="F90" s="41">
        <f>Gtmp!P188</f>
        <v>0</v>
      </c>
      <c r="G90" s="43">
        <f>Gtmp!O188</f>
        <v>0</v>
      </c>
      <c r="H90" s="44">
        <f>Gtmp!H188</f>
        <v>0</v>
      </c>
      <c r="I90" s="45">
        <f>Gtmp!I188</f>
        <v>0</v>
      </c>
      <c r="J90" s="46">
        <f>IF(OR(MID(Gtmp!K188,1,5)="между",Gtmp!K188="Внутригородские",Gtmp!K188="Почта-эконом",Gtmp!K188="Массовая рассылка"),IF(Gtmp!I188&lt;20,"Почта-экспресс","Груз-экспресс"),Gtmp!K188)</f>
        <v>0</v>
      </c>
      <c r="K90" s="33"/>
    </row>
    <row r="91" spans="1:11" x14ac:dyDescent="0.2">
      <c r="A91" s="40">
        <v>84</v>
      </c>
      <c r="B91" s="41">
        <f>Gtmp!E190</f>
        <v>0</v>
      </c>
      <c r="C91" s="41">
        <f>Gtmp!C190</f>
        <v>0</v>
      </c>
      <c r="D91" s="42">
        <f>IF(MID(Gtmp!K190,1,5)="между",MID(Gtmp!K190,15,15),IF(OR(Gtmp!V190="Документы",Gtmp!V190="Груз"),"",IF(Gtmp!V190="Лично в руки","1015 - Лично в руки",Gtmp!V190)))</f>
        <v>0</v>
      </c>
      <c r="E91" s="41">
        <f>IF(Gtmp!M190="",Gtmp!L190,CONCATENATE(Gtmp!L190," / ",Gtmp!M190))</f>
        <v>0</v>
      </c>
      <c r="F91" s="41">
        <f>Gtmp!P190</f>
        <v>0</v>
      </c>
      <c r="G91" s="43">
        <f>Gtmp!O190</f>
        <v>0</v>
      </c>
      <c r="H91" s="44">
        <f>Gtmp!H190</f>
        <v>0</v>
      </c>
      <c r="I91" s="45">
        <f>Gtmp!I190</f>
        <v>0</v>
      </c>
      <c r="J91" s="46">
        <f>IF(OR(MID(Gtmp!K190,1,5)="между",Gtmp!K190="Внутригородские",Gtmp!K190="Почта-эконом",Gtmp!K190="Массовая рассылка"),IF(Gtmp!I190&lt;20,"Почта-экспресс","Груз-экспресс"),Gtmp!K190)</f>
        <v>0</v>
      </c>
      <c r="K91" s="33"/>
    </row>
    <row r="92" spans="1:11" x14ac:dyDescent="0.2">
      <c r="A92" s="40">
        <v>85</v>
      </c>
      <c r="B92" s="41">
        <f>Gtmp!E192</f>
        <v>0</v>
      </c>
      <c r="C92" s="41">
        <f>Gtmp!C192</f>
        <v>0</v>
      </c>
      <c r="D92" s="42">
        <f>IF(MID(Gtmp!K192,1,5)="между",MID(Gtmp!K192,15,15),IF(OR(Gtmp!V192="Документы",Gtmp!V192="Груз"),"",IF(Gtmp!V192="Лично в руки","1015 - Лично в руки",Gtmp!V192)))</f>
        <v>0</v>
      </c>
      <c r="E92" s="41">
        <f>IF(Gtmp!M192="",Gtmp!L192,CONCATENATE(Gtmp!L192," / ",Gtmp!M192))</f>
        <v>0</v>
      </c>
      <c r="F92" s="41">
        <f>Gtmp!P192</f>
        <v>0</v>
      </c>
      <c r="G92" s="43">
        <f>Gtmp!O192</f>
        <v>0</v>
      </c>
      <c r="H92" s="44">
        <f>Gtmp!H192</f>
        <v>0</v>
      </c>
      <c r="I92" s="45">
        <f>Gtmp!I192</f>
        <v>0</v>
      </c>
      <c r="J92" s="46">
        <f>IF(OR(MID(Gtmp!K192,1,5)="между",Gtmp!K192="Внутригородские",Gtmp!K192="Почта-эконом",Gtmp!K192="Массовая рассылка"),IF(Gtmp!I192&lt;20,"Почта-экспресс","Груз-экспресс"),Gtmp!K192)</f>
        <v>0</v>
      </c>
      <c r="K92" s="33"/>
    </row>
    <row r="93" spans="1:11" x14ac:dyDescent="0.2">
      <c r="A93" s="40">
        <v>86</v>
      </c>
      <c r="B93" s="41">
        <f>Gtmp!E194</f>
        <v>0</v>
      </c>
      <c r="C93" s="41">
        <f>Gtmp!C194</f>
        <v>0</v>
      </c>
      <c r="D93" s="42">
        <f>IF(MID(Gtmp!K194,1,5)="между",MID(Gtmp!K194,15,15),IF(OR(Gtmp!V194="Документы",Gtmp!V194="Груз"),"",IF(Gtmp!V194="Лично в руки","1015 - Лично в руки",Gtmp!V194)))</f>
        <v>0</v>
      </c>
      <c r="E93" s="41">
        <f>IF(Gtmp!M194="",Gtmp!L194,CONCATENATE(Gtmp!L194," / ",Gtmp!M194))</f>
        <v>0</v>
      </c>
      <c r="F93" s="41">
        <f>Gtmp!P194</f>
        <v>0</v>
      </c>
      <c r="G93" s="43">
        <f>Gtmp!O194</f>
        <v>0</v>
      </c>
      <c r="H93" s="44">
        <f>Gtmp!H194</f>
        <v>0</v>
      </c>
      <c r="I93" s="45">
        <f>Gtmp!I194</f>
        <v>0</v>
      </c>
      <c r="J93" s="46">
        <f>IF(OR(MID(Gtmp!K194,1,5)="между",Gtmp!K194="Внутригородские",Gtmp!K194="Почта-эконом",Gtmp!K194="Массовая рассылка"),IF(Gtmp!I194&lt;20,"Почта-экспресс","Груз-экспресс"),Gtmp!K194)</f>
        <v>0</v>
      </c>
      <c r="K93" s="33"/>
    </row>
    <row r="94" spans="1:11" x14ac:dyDescent="0.2">
      <c r="A94" s="40">
        <v>87</v>
      </c>
      <c r="B94" s="41">
        <f>Gtmp!E196</f>
        <v>0</v>
      </c>
      <c r="C94" s="41">
        <f>Gtmp!C196</f>
        <v>0</v>
      </c>
      <c r="D94" s="42">
        <f>IF(MID(Gtmp!K196,1,5)="между",MID(Gtmp!K196,15,15),IF(OR(Gtmp!V196="Документы",Gtmp!V196="Груз"),"",IF(Gtmp!V196="Лично в руки","1015 - Лично в руки",Gtmp!V196)))</f>
        <v>0</v>
      </c>
      <c r="E94" s="41">
        <f>IF(Gtmp!M196="",Gtmp!L196,CONCATENATE(Gtmp!L196," / ",Gtmp!M196))</f>
        <v>0</v>
      </c>
      <c r="F94" s="41">
        <f>Gtmp!P196</f>
        <v>0</v>
      </c>
      <c r="G94" s="43">
        <f>Gtmp!O196</f>
        <v>0</v>
      </c>
      <c r="H94" s="44">
        <f>Gtmp!H196</f>
        <v>0</v>
      </c>
      <c r="I94" s="45">
        <f>Gtmp!I196</f>
        <v>0</v>
      </c>
      <c r="J94" s="46">
        <f>IF(OR(MID(Gtmp!K196,1,5)="между",Gtmp!K196="Внутригородские",Gtmp!K196="Почта-эконом",Gtmp!K196="Массовая рассылка"),IF(Gtmp!I196&lt;20,"Почта-экспресс","Груз-экспресс"),Gtmp!K196)</f>
        <v>0</v>
      </c>
      <c r="K94" s="33"/>
    </row>
    <row r="95" spans="1:11" x14ac:dyDescent="0.2">
      <c r="A95" s="40">
        <v>88</v>
      </c>
      <c r="B95" s="41">
        <f>Gtmp!E198</f>
        <v>0</v>
      </c>
      <c r="C95" s="41">
        <f>Gtmp!C198</f>
        <v>0</v>
      </c>
      <c r="D95" s="42">
        <f>IF(MID(Gtmp!K198,1,5)="между",MID(Gtmp!K198,15,15),IF(OR(Gtmp!V198="Документы",Gtmp!V198="Груз"),"",IF(Gtmp!V198="Лично в руки","1015 - Лично в руки",Gtmp!V198)))</f>
        <v>0</v>
      </c>
      <c r="E95" s="41">
        <f>IF(Gtmp!M198="",Gtmp!L198,CONCATENATE(Gtmp!L198," / ",Gtmp!M198))</f>
        <v>0</v>
      </c>
      <c r="F95" s="41">
        <f>Gtmp!P198</f>
        <v>0</v>
      </c>
      <c r="G95" s="43">
        <f>Gtmp!O198</f>
        <v>0</v>
      </c>
      <c r="H95" s="44">
        <f>Gtmp!H198</f>
        <v>0</v>
      </c>
      <c r="I95" s="45">
        <f>Gtmp!I198</f>
        <v>0</v>
      </c>
      <c r="J95" s="46">
        <f>IF(OR(MID(Gtmp!K198,1,5)="между",Gtmp!K198="Внутригородские",Gtmp!K198="Почта-эконом",Gtmp!K198="Массовая рассылка"),IF(Gtmp!I198&lt;20,"Почта-экспресс","Груз-экспресс"),Gtmp!K198)</f>
        <v>0</v>
      </c>
      <c r="K95" s="33"/>
    </row>
    <row r="96" spans="1:11" x14ac:dyDescent="0.2">
      <c r="A96" s="40">
        <v>89</v>
      </c>
      <c r="B96" s="41">
        <f>Gtmp!E200</f>
        <v>0</v>
      </c>
      <c r="C96" s="41">
        <f>Gtmp!C200</f>
        <v>0</v>
      </c>
      <c r="D96" s="42">
        <f>IF(MID(Gtmp!K200,1,5)="между",MID(Gtmp!K200,15,15),IF(OR(Gtmp!V200="Документы",Gtmp!V200="Груз"),"",IF(Gtmp!V200="Лично в руки","1015 - Лично в руки",Gtmp!V200)))</f>
        <v>0</v>
      </c>
      <c r="E96" s="41">
        <f>IF(Gtmp!M200="",Gtmp!L200,CONCATENATE(Gtmp!L200," / ",Gtmp!M200))</f>
        <v>0</v>
      </c>
      <c r="F96" s="41">
        <f>Gtmp!P200</f>
        <v>0</v>
      </c>
      <c r="G96" s="43">
        <f>Gtmp!O200</f>
        <v>0</v>
      </c>
      <c r="H96" s="44">
        <f>Gtmp!H200</f>
        <v>0</v>
      </c>
      <c r="I96" s="45">
        <f>Gtmp!I200</f>
        <v>0</v>
      </c>
      <c r="J96" s="46">
        <f>IF(OR(MID(Gtmp!K200,1,5)="между",Gtmp!K200="Внутригородские",Gtmp!K200="Почта-эконом",Gtmp!K200="Массовая рассылка"),IF(Gtmp!I200&lt;20,"Почта-экспресс","Груз-экспресс"),Gtmp!K200)</f>
        <v>0</v>
      </c>
      <c r="K96" s="33"/>
    </row>
    <row r="97" spans="1:13" x14ac:dyDescent="0.2">
      <c r="A97" s="40">
        <v>90</v>
      </c>
      <c r="B97" s="41">
        <f>Gtmp!E202</f>
        <v>0</v>
      </c>
      <c r="C97" s="41">
        <f>Gtmp!C202</f>
        <v>0</v>
      </c>
      <c r="D97" s="42">
        <f>IF(MID(Gtmp!K202,1,5)="между",MID(Gtmp!K202,15,15),IF(OR(Gtmp!V202="Документы",Gtmp!V202="Груз"),"",IF(Gtmp!V202="Лично в руки","1015 - Лично в руки",Gtmp!V202)))</f>
        <v>0</v>
      </c>
      <c r="E97" s="41">
        <f>IF(Gtmp!M202="",Gtmp!L202,CONCATENATE(Gtmp!L202," / ",Gtmp!M202))</f>
        <v>0</v>
      </c>
      <c r="F97" s="41">
        <f>Gtmp!P202</f>
        <v>0</v>
      </c>
      <c r="G97" s="43">
        <f>Gtmp!O202</f>
        <v>0</v>
      </c>
      <c r="H97" s="44">
        <f>Gtmp!H202</f>
        <v>0</v>
      </c>
      <c r="I97" s="45">
        <f>Gtmp!I202</f>
        <v>0</v>
      </c>
      <c r="J97" s="46">
        <f>IF(OR(MID(Gtmp!K202,1,5)="между",Gtmp!K202="Внутригородские",Gtmp!K202="Почта-эконом",Gtmp!K202="Массовая рассылка"),IF(Gtmp!I202&lt;20,"Почта-экспресс","Груз-экспресс"),Gtmp!K202)</f>
        <v>0</v>
      </c>
      <c r="K97" s="33"/>
    </row>
    <row r="98" spans="1:13" x14ac:dyDescent="0.2">
      <c r="A98" s="40">
        <v>91</v>
      </c>
      <c r="B98" s="41">
        <f>Gtmp!E204</f>
        <v>0</v>
      </c>
      <c r="C98" s="41">
        <f>Gtmp!C204</f>
        <v>0</v>
      </c>
      <c r="D98" s="42">
        <f>IF(MID(Gtmp!K204,1,5)="между",MID(Gtmp!K204,15,15),IF(OR(Gtmp!V204="Документы",Gtmp!V204="Груз"),"",IF(Gtmp!V204="Лично в руки","1015 - Лично в руки",Gtmp!V204)))</f>
        <v>0</v>
      </c>
      <c r="E98" s="41">
        <f>IF(Gtmp!M204="",Gtmp!L204,CONCATENATE(Gtmp!L204," / ",Gtmp!M204))</f>
        <v>0</v>
      </c>
      <c r="F98" s="41">
        <f>Gtmp!P204</f>
        <v>0</v>
      </c>
      <c r="G98" s="43">
        <f>Gtmp!O204</f>
        <v>0</v>
      </c>
      <c r="H98" s="44">
        <f>Gtmp!H204</f>
        <v>0</v>
      </c>
      <c r="I98" s="45">
        <f>Gtmp!I204</f>
        <v>0</v>
      </c>
      <c r="J98" s="46">
        <f>IF(OR(MID(Gtmp!K204,1,5)="между",Gtmp!K204="Внутригородские",Gtmp!K204="Почта-эконом",Gtmp!K204="Массовая рассылка"),IF(Gtmp!I204&lt;20,"Почта-экспресс","Груз-экспресс"),Gtmp!K204)</f>
        <v>0</v>
      </c>
      <c r="K98" s="33"/>
    </row>
    <row r="99" spans="1:13" x14ac:dyDescent="0.2">
      <c r="A99" s="40">
        <v>92</v>
      </c>
      <c r="B99" s="41">
        <f>Gtmp!E206</f>
        <v>0</v>
      </c>
      <c r="C99" s="41">
        <f>Gtmp!C206</f>
        <v>0</v>
      </c>
      <c r="D99" s="42">
        <f>IF(MID(Gtmp!K206,1,5)="между",MID(Gtmp!K206,15,15),IF(OR(Gtmp!V206="Документы",Gtmp!V206="Груз"),"",IF(Gtmp!V206="Лично в руки","1015 - Лично в руки",Gtmp!V206)))</f>
        <v>0</v>
      </c>
      <c r="E99" s="41">
        <f>IF(Gtmp!M206="",Gtmp!L206,CONCATENATE(Gtmp!L206," / ",Gtmp!M206))</f>
        <v>0</v>
      </c>
      <c r="F99" s="41">
        <f>Gtmp!P206</f>
        <v>0</v>
      </c>
      <c r="G99" s="43">
        <f>Gtmp!O206</f>
        <v>0</v>
      </c>
      <c r="H99" s="44">
        <f>Gtmp!H206</f>
        <v>0</v>
      </c>
      <c r="I99" s="45">
        <f>Gtmp!I206</f>
        <v>0</v>
      </c>
      <c r="J99" s="46">
        <f>IF(OR(MID(Gtmp!K206,1,5)="между",Gtmp!K206="Внутригородские",Gtmp!K206="Почта-эконом",Gtmp!K206="Массовая рассылка"),IF(Gtmp!I206&lt;20,"Почта-экспресс","Груз-экспресс"),Gtmp!K206)</f>
        <v>0</v>
      </c>
      <c r="K99" s="33"/>
    </row>
    <row r="100" spans="1:13" x14ac:dyDescent="0.2">
      <c r="A100" s="40">
        <v>93</v>
      </c>
      <c r="B100" s="41">
        <f>Gtmp!E208</f>
        <v>0</v>
      </c>
      <c r="C100" s="41">
        <f>Gtmp!C208</f>
        <v>0</v>
      </c>
      <c r="D100" s="42">
        <f>IF(MID(Gtmp!K208,1,5)="между",MID(Gtmp!K208,15,15),IF(OR(Gtmp!V208="Документы",Gtmp!V208="Груз"),"",IF(Gtmp!V208="Лично в руки","1015 - Лично в руки",Gtmp!V208)))</f>
        <v>0</v>
      </c>
      <c r="E100" s="41">
        <f>IF(Gtmp!M208="",Gtmp!L208,CONCATENATE(Gtmp!L208," / ",Gtmp!M208))</f>
        <v>0</v>
      </c>
      <c r="F100" s="41">
        <f>Gtmp!P208</f>
        <v>0</v>
      </c>
      <c r="G100" s="43">
        <f>Gtmp!O208</f>
        <v>0</v>
      </c>
      <c r="H100" s="44">
        <f>Gtmp!H208</f>
        <v>0</v>
      </c>
      <c r="I100" s="45">
        <f>Gtmp!I208</f>
        <v>0</v>
      </c>
      <c r="J100" s="46">
        <f>IF(OR(MID(Gtmp!K208,1,5)="между",Gtmp!K208="Внутригородские",Gtmp!K208="Почта-эконом",Gtmp!K208="Массовая рассылка"),IF(Gtmp!I208&lt;20,"Почта-экспресс","Груз-экспресс"),Gtmp!K208)</f>
        <v>0</v>
      </c>
      <c r="K100" s="33"/>
    </row>
    <row r="101" spans="1:13" x14ac:dyDescent="0.2">
      <c r="A101" s="40">
        <v>94</v>
      </c>
      <c r="B101" s="41">
        <f>Gtmp!E210</f>
        <v>0</v>
      </c>
      <c r="C101" s="41">
        <f>Gtmp!C210</f>
        <v>0</v>
      </c>
      <c r="D101" s="42">
        <f>IF(MID(Gtmp!K210,1,5)="между",MID(Gtmp!K210,15,15),IF(OR(Gtmp!V210="Документы",Gtmp!V210="Груз"),"",IF(Gtmp!V210="Лично в руки","1015 - Лично в руки",Gtmp!V210)))</f>
        <v>0</v>
      </c>
      <c r="E101" s="41">
        <f>IF(Gtmp!M210="",Gtmp!L210,CONCATENATE(Gtmp!L210," / ",Gtmp!M210))</f>
        <v>0</v>
      </c>
      <c r="F101" s="41">
        <f>Gtmp!P210</f>
        <v>0</v>
      </c>
      <c r="G101" s="43">
        <f>Gtmp!O210</f>
        <v>0</v>
      </c>
      <c r="H101" s="44">
        <f>Gtmp!H210</f>
        <v>0</v>
      </c>
      <c r="I101" s="45">
        <f>Gtmp!I210</f>
        <v>0</v>
      </c>
      <c r="J101" s="46">
        <f>IF(OR(MID(Gtmp!K210,1,5)="между",Gtmp!K210="Внутригородские",Gtmp!K210="Почта-эконом",Gtmp!K210="Массовая рассылка"),IF(Gtmp!I210&lt;20,"Почта-экспресс","Груз-экспресс"),Gtmp!K210)</f>
        <v>0</v>
      </c>
      <c r="K101" s="33"/>
    </row>
    <row r="102" spans="1:13" x14ac:dyDescent="0.2">
      <c r="A102" s="40">
        <v>95</v>
      </c>
      <c r="B102" s="41">
        <f>Gtmp!E212</f>
        <v>0</v>
      </c>
      <c r="C102" s="41">
        <f>Gtmp!C212</f>
        <v>0</v>
      </c>
      <c r="D102" s="42">
        <f>IF(MID(Gtmp!K212,1,5)="между",MID(Gtmp!K212,15,15),IF(OR(Gtmp!V212="Документы",Gtmp!V212="Груз"),"",IF(Gtmp!V212="Лично в руки","1015 - Лично в руки",Gtmp!V212)))</f>
        <v>0</v>
      </c>
      <c r="E102" s="41">
        <f>IF(Gtmp!M212="",Gtmp!L212,CONCATENATE(Gtmp!L212," / ",Gtmp!M212))</f>
        <v>0</v>
      </c>
      <c r="F102" s="41">
        <f>Gtmp!P212</f>
        <v>0</v>
      </c>
      <c r="G102" s="43">
        <f>Gtmp!O212</f>
        <v>0</v>
      </c>
      <c r="H102" s="44">
        <f>Gtmp!H212</f>
        <v>0</v>
      </c>
      <c r="I102" s="45">
        <f>Gtmp!I212</f>
        <v>0</v>
      </c>
      <c r="J102" s="46">
        <f>IF(OR(MID(Gtmp!K212,1,5)="между",Gtmp!K212="Внутригородские",Gtmp!K212="Почта-эконом",Gtmp!K212="Массовая рассылка"),IF(Gtmp!I212&lt;20,"Почта-экспресс","Груз-экспресс"),Gtmp!K212)</f>
        <v>0</v>
      </c>
      <c r="K102" s="33"/>
    </row>
    <row r="103" spans="1:13" x14ac:dyDescent="0.2">
      <c r="A103" s="40">
        <v>96</v>
      </c>
      <c r="B103" s="41">
        <f>Gtmp!E214</f>
        <v>0</v>
      </c>
      <c r="C103" s="41">
        <f>Gtmp!C214</f>
        <v>0</v>
      </c>
      <c r="D103" s="42">
        <f>IF(MID(Gtmp!K214,1,5)="между",MID(Gtmp!K214,15,15),IF(OR(Gtmp!V214="Документы",Gtmp!V214="Груз"),"",IF(Gtmp!V214="Лично в руки","1015 - Лично в руки",Gtmp!V214)))</f>
        <v>0</v>
      </c>
      <c r="E103" s="41">
        <f>IF(Gtmp!M214="",Gtmp!L214,CONCATENATE(Gtmp!L214," / ",Gtmp!M214))</f>
        <v>0</v>
      </c>
      <c r="F103" s="41">
        <f>Gtmp!P214</f>
        <v>0</v>
      </c>
      <c r="G103" s="43">
        <f>Gtmp!O214</f>
        <v>0</v>
      </c>
      <c r="H103" s="44">
        <f>Gtmp!H214</f>
        <v>0</v>
      </c>
      <c r="I103" s="45">
        <f>Gtmp!I214</f>
        <v>0</v>
      </c>
      <c r="J103" s="46">
        <f>IF(OR(MID(Gtmp!K214,1,5)="между",Gtmp!K214="Внутригородские",Gtmp!K214="Почта-эконом",Gtmp!K214="Массовая рассылка"),IF(Gtmp!I214&lt;20,"Почта-экспресс","Груз-экспресс"),Gtmp!K214)</f>
        <v>0</v>
      </c>
      <c r="K103" s="33"/>
    </row>
    <row r="104" spans="1:13" x14ac:dyDescent="0.2">
      <c r="A104" s="40">
        <v>97</v>
      </c>
      <c r="B104" s="41">
        <f>Gtmp!E216</f>
        <v>0</v>
      </c>
      <c r="C104" s="41">
        <f>Gtmp!C216</f>
        <v>0</v>
      </c>
      <c r="D104" s="42">
        <f>IF(MID(Gtmp!K216,1,5)="между",MID(Gtmp!K216,15,15),IF(OR(Gtmp!V216="Документы",Gtmp!V216="Груз"),"",IF(Gtmp!V216="Лично в руки","1015 - Лично в руки",Gtmp!V216)))</f>
        <v>0</v>
      </c>
      <c r="E104" s="41">
        <f>IF(Gtmp!M216="",Gtmp!L216,CONCATENATE(Gtmp!L216," / ",Gtmp!M216))</f>
        <v>0</v>
      </c>
      <c r="F104" s="41">
        <f>Gtmp!P216</f>
        <v>0</v>
      </c>
      <c r="G104" s="43">
        <f>Gtmp!O216</f>
        <v>0</v>
      </c>
      <c r="H104" s="44">
        <f>Gtmp!H216</f>
        <v>0</v>
      </c>
      <c r="I104" s="45">
        <f>Gtmp!I216</f>
        <v>0</v>
      </c>
      <c r="J104" s="46">
        <f>IF(OR(MID(Gtmp!K216,1,5)="между",Gtmp!K216="Внутригородские",Gtmp!K216="Почта-эконом",Gtmp!K216="Массовая рассылка"),IF(Gtmp!I216&lt;20,"Почта-экспресс","Груз-экспресс"),Gtmp!K216)</f>
        <v>0</v>
      </c>
      <c r="K104" s="33"/>
    </row>
    <row r="105" spans="1:13" x14ac:dyDescent="0.2">
      <c r="A105" s="40">
        <v>98</v>
      </c>
      <c r="B105" s="41">
        <f>Gtmp!E218</f>
        <v>0</v>
      </c>
      <c r="C105" s="41">
        <f>Gtmp!C218</f>
        <v>0</v>
      </c>
      <c r="D105" s="42">
        <f>IF(MID(Gtmp!K218,1,5)="между",MID(Gtmp!K218,15,15),IF(OR(Gtmp!V218="Документы",Gtmp!V218="Груз"),"",IF(Gtmp!V218="Лично в руки","1015 - Лично в руки",Gtmp!V218)))</f>
        <v>0</v>
      </c>
      <c r="E105" s="41">
        <f>IF(Gtmp!M218="",Gtmp!L218,CONCATENATE(Gtmp!L218," / ",Gtmp!M218))</f>
        <v>0</v>
      </c>
      <c r="F105" s="41">
        <f>Gtmp!P218</f>
        <v>0</v>
      </c>
      <c r="G105" s="43">
        <f>Gtmp!O218</f>
        <v>0</v>
      </c>
      <c r="H105" s="44">
        <f>Gtmp!H218</f>
        <v>0</v>
      </c>
      <c r="I105" s="45">
        <f>Gtmp!I218</f>
        <v>0</v>
      </c>
      <c r="J105" s="46">
        <f>IF(OR(MID(Gtmp!K218,1,5)="между",Gtmp!K218="Внутригородские",Gtmp!K218="Почта-эконом",Gtmp!K218="Массовая рассылка"),IF(Gtmp!I218&lt;20,"Почта-экспресс","Груз-экспресс"),Gtmp!K218)</f>
        <v>0</v>
      </c>
      <c r="K105" s="33"/>
    </row>
    <row r="106" spans="1:13" x14ac:dyDescent="0.2">
      <c r="A106" s="40">
        <v>99</v>
      </c>
      <c r="B106" s="41">
        <f>Gtmp!E220</f>
        <v>0</v>
      </c>
      <c r="C106" s="41">
        <f>Gtmp!C220</f>
        <v>0</v>
      </c>
      <c r="D106" s="42">
        <f>IF(MID(Gtmp!K220,1,5)="между",MID(Gtmp!K220,15,15),IF(OR(Gtmp!V220="Документы",Gtmp!V220="Груз"),"",IF(Gtmp!V220="Лично в руки","1015 - Лично в руки",Gtmp!V220)))</f>
        <v>0</v>
      </c>
      <c r="E106" s="41">
        <f>IF(Gtmp!M220="",Gtmp!L220,CONCATENATE(Gtmp!L220," / ",Gtmp!M220))</f>
        <v>0</v>
      </c>
      <c r="F106" s="41">
        <f>Gtmp!P220</f>
        <v>0</v>
      </c>
      <c r="G106" s="43">
        <f>Gtmp!O220</f>
        <v>0</v>
      </c>
      <c r="H106" s="44">
        <f>Gtmp!H220</f>
        <v>0</v>
      </c>
      <c r="I106" s="45">
        <f>Gtmp!I220</f>
        <v>0</v>
      </c>
      <c r="J106" s="46">
        <f>IF(OR(MID(Gtmp!K220,1,5)="между",Gtmp!K220="Внутригородские",Gtmp!K220="Почта-эконом",Gtmp!K220="Массовая рассылка"),IF(Gtmp!I220&lt;20,"Почта-экспресс","Груз-экспресс"),Gtmp!K220)</f>
        <v>0</v>
      </c>
      <c r="K106" s="33"/>
    </row>
    <row r="107" spans="1:13" ht="13.5" thickBot="1" x14ac:dyDescent="0.25">
      <c r="A107" s="40">
        <v>100</v>
      </c>
      <c r="B107" s="41">
        <f>Gtmp!E222</f>
        <v>0</v>
      </c>
      <c r="C107" s="41">
        <f>Gtmp!C222</f>
        <v>0</v>
      </c>
      <c r="D107" s="42">
        <f>IF(MID(Gtmp!K222,1,5)="между",MID(Gtmp!K222,15,15),IF(OR(Gtmp!V222="Документы",Gtmp!V222="Груз"),"",IF(Gtmp!V222="Лично в руки","1015 - Лично в руки",Gtmp!V222)))</f>
        <v>0</v>
      </c>
      <c r="E107" s="41">
        <f>IF(Gtmp!M222="",Gtmp!L222,CONCATENATE(Gtmp!L222," / ",Gtmp!M222))</f>
        <v>0</v>
      </c>
      <c r="F107" s="41">
        <f>Gtmp!P222</f>
        <v>0</v>
      </c>
      <c r="G107" s="43">
        <f>Gtmp!O222</f>
        <v>0</v>
      </c>
      <c r="H107" s="44">
        <f>Gtmp!H222</f>
        <v>0</v>
      </c>
      <c r="I107" s="45">
        <f>Gtmp!I222</f>
        <v>0</v>
      </c>
      <c r="J107" s="46">
        <f>IF(OR(MID(Gtmp!K222,1,5)="между",Gtmp!K222="Внутригородские",Gtmp!K222="Почта-эконом",Gtmp!K222="Массовая рассылка"),IF(Gtmp!I222&lt;20,"Почта-экспресс","Груз-экспресс"),Gtmp!K222)</f>
        <v>0</v>
      </c>
      <c r="K107" s="33"/>
    </row>
    <row r="108" spans="1:13" ht="15.75" thickTop="1" thickBot="1" x14ac:dyDescent="0.25">
      <c r="A108" s="47"/>
      <c r="B108" s="47"/>
      <c r="C108" s="47"/>
      <c r="D108" s="47"/>
      <c r="E108" s="47"/>
      <c r="F108" s="48"/>
      <c r="G108" s="49" t="s">
        <v>69</v>
      </c>
      <c r="H108" s="50">
        <f>SUM(H8:H107)</f>
        <v>4</v>
      </c>
      <c r="I108" s="51">
        <f>SUM(I8:I107)</f>
        <v>21.900000000000002</v>
      </c>
      <c r="J108" s="52"/>
      <c r="K108" s="53"/>
      <c r="L108" s="54"/>
      <c r="M108" s="33"/>
    </row>
    <row r="109" spans="1:13" ht="15.75" thickTop="1" x14ac:dyDescent="0.2">
      <c r="A109" s="55" t="s">
        <v>70</v>
      </c>
      <c r="B109" s="56"/>
      <c r="C109" s="67" t="s">
        <v>81</v>
      </c>
      <c r="D109" s="67"/>
      <c r="E109" s="67"/>
      <c r="F109" s="56"/>
      <c r="G109" s="56"/>
      <c r="H109" s="56"/>
      <c r="I109" s="56"/>
      <c r="J109" s="56"/>
      <c r="L109" s="33"/>
    </row>
    <row r="110" spans="1:13" ht="15" x14ac:dyDescent="0.2">
      <c r="A110" s="57" t="s">
        <v>71</v>
      </c>
      <c r="B110" s="56"/>
      <c r="C110" s="56" t="s">
        <v>72</v>
      </c>
      <c r="D110" s="56"/>
      <c r="E110" s="56"/>
      <c r="F110" s="56" t="s">
        <v>73</v>
      </c>
      <c r="G110" s="56"/>
      <c r="H110" s="56"/>
      <c r="I110" s="56" t="s">
        <v>74</v>
      </c>
      <c r="J110" s="56"/>
      <c r="L110" s="33"/>
    </row>
    <row r="111" spans="1:13" ht="15" x14ac:dyDescent="0.2">
      <c r="A111" s="57"/>
      <c r="B111" s="56"/>
      <c r="C111" s="56"/>
      <c r="D111" s="56"/>
      <c r="E111" s="56"/>
      <c r="F111" s="56"/>
      <c r="G111" s="56"/>
      <c r="H111" s="56"/>
      <c r="I111" s="56"/>
      <c r="J111" s="56"/>
      <c r="L111" s="33"/>
    </row>
    <row r="112" spans="1:13" ht="15" x14ac:dyDescent="0.2">
      <c r="A112" s="57" t="s">
        <v>75</v>
      </c>
      <c r="B112" s="56"/>
      <c r="C112" s="56" t="s">
        <v>72</v>
      </c>
      <c r="D112" s="56"/>
      <c r="E112" s="56"/>
      <c r="F112" s="56" t="s">
        <v>76</v>
      </c>
      <c r="G112" s="56"/>
      <c r="H112" s="56"/>
      <c r="I112" s="56"/>
      <c r="J112" s="56"/>
      <c r="L112" s="33"/>
    </row>
    <row r="113" spans="1:10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</row>
    <row r="114" spans="1:10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</row>
  </sheetData>
  <mergeCells count="2">
    <mergeCell ref="C3:F3"/>
    <mergeCell ref="C109:E109"/>
  </mergeCells>
  <pageMargins left="0.39370078740157483" right="0.19685039370078741" top="0.40625" bottom="0.69791666666666663" header="0.51181102362204722" footer="0.375"/>
  <pageSetup paperSize="9" orientation="landscape" r:id="rId1"/>
  <headerFooter alignWithMargins="0">
    <oddFooter>&amp;C&amp;P из &amp;N. &amp;D ПОНИ СПб груз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Gtmp</vt:lpstr>
      <vt:lpstr>Gend</vt:lpstr>
      <vt:lpstr>Gend!Область_печати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Куликов Никита С.</dc:creator>
  <cp:lastModifiedBy>Куликов Никита С.</cp:lastModifiedBy>
  <dcterms:created xsi:type="dcterms:W3CDTF">2018-10-26T11:53:21Z</dcterms:created>
  <dcterms:modified xsi:type="dcterms:W3CDTF">2018-10-26T16:20:08Z</dcterms:modified>
</cp:coreProperties>
</file>