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Dropbox\access\PONY\"/>
    </mc:Choice>
  </mc:AlternateContent>
  <bookViews>
    <workbookView xWindow="0" yWindow="0" windowWidth="19200" windowHeight="11160"/>
  </bookViews>
  <sheets>
    <sheet name="Ptmp" sheetId="1" r:id="rId1"/>
    <sheet name="P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9" i="2" l="1"/>
  <c r="J107" i="2"/>
  <c r="I107" i="2"/>
  <c r="H107" i="2"/>
  <c r="G107" i="2"/>
  <c r="F107" i="2"/>
  <c r="E107" i="2"/>
  <c r="D107" i="2"/>
  <c r="C107" i="2"/>
  <c r="B107" i="2"/>
  <c r="J106" i="2"/>
  <c r="I106" i="2"/>
  <c r="H106" i="2"/>
  <c r="G106" i="2"/>
  <c r="F106" i="2"/>
  <c r="E106" i="2"/>
  <c r="D106" i="2"/>
  <c r="C106" i="2"/>
  <c r="B106" i="2"/>
  <c r="J105" i="2"/>
  <c r="I105" i="2"/>
  <c r="H105" i="2"/>
  <c r="G105" i="2"/>
  <c r="F105" i="2"/>
  <c r="E105" i="2"/>
  <c r="D105" i="2"/>
  <c r="C105" i="2"/>
  <c r="B105" i="2"/>
  <c r="J104" i="2"/>
  <c r="I104" i="2"/>
  <c r="H104" i="2"/>
  <c r="G104" i="2"/>
  <c r="F104" i="2"/>
  <c r="E104" i="2"/>
  <c r="D104" i="2"/>
  <c r="C104" i="2"/>
  <c r="B104" i="2"/>
  <c r="J103" i="2"/>
  <c r="I103" i="2"/>
  <c r="H103" i="2"/>
  <c r="G103" i="2"/>
  <c r="F103" i="2"/>
  <c r="E103" i="2"/>
  <c r="D103" i="2"/>
  <c r="C103" i="2"/>
  <c r="B103" i="2"/>
  <c r="J102" i="2"/>
  <c r="I102" i="2"/>
  <c r="H102" i="2"/>
  <c r="G102" i="2"/>
  <c r="F102" i="2"/>
  <c r="E102" i="2"/>
  <c r="D102" i="2"/>
  <c r="C102" i="2"/>
  <c r="B102" i="2"/>
  <c r="J101" i="2"/>
  <c r="I101" i="2"/>
  <c r="H101" i="2"/>
  <c r="G101" i="2"/>
  <c r="F101" i="2"/>
  <c r="E101" i="2"/>
  <c r="D101" i="2"/>
  <c r="C101" i="2"/>
  <c r="B101" i="2"/>
  <c r="J100" i="2"/>
  <c r="I100" i="2"/>
  <c r="H100" i="2"/>
  <c r="G100" i="2"/>
  <c r="F100" i="2"/>
  <c r="E100" i="2"/>
  <c r="D100" i="2"/>
  <c r="C100" i="2"/>
  <c r="B100" i="2"/>
  <c r="J99" i="2"/>
  <c r="I99" i="2"/>
  <c r="H99" i="2"/>
  <c r="G99" i="2"/>
  <c r="F99" i="2"/>
  <c r="E99" i="2"/>
  <c r="D99" i="2"/>
  <c r="C99" i="2"/>
  <c r="B99" i="2"/>
  <c r="J98" i="2"/>
  <c r="I98" i="2"/>
  <c r="H98" i="2"/>
  <c r="G98" i="2"/>
  <c r="F98" i="2"/>
  <c r="E98" i="2"/>
  <c r="D98" i="2"/>
  <c r="C98" i="2"/>
  <c r="B98" i="2"/>
  <c r="J97" i="2"/>
  <c r="I97" i="2"/>
  <c r="H97" i="2"/>
  <c r="G97" i="2"/>
  <c r="F97" i="2"/>
  <c r="E97" i="2"/>
  <c r="D97" i="2"/>
  <c r="C97" i="2"/>
  <c r="B97" i="2"/>
  <c r="J96" i="2"/>
  <c r="I96" i="2"/>
  <c r="H96" i="2"/>
  <c r="G96" i="2"/>
  <c r="F96" i="2"/>
  <c r="E96" i="2"/>
  <c r="D96" i="2"/>
  <c r="C96" i="2"/>
  <c r="B96" i="2"/>
  <c r="J95" i="2"/>
  <c r="I95" i="2"/>
  <c r="H95" i="2"/>
  <c r="G95" i="2"/>
  <c r="F95" i="2"/>
  <c r="E95" i="2"/>
  <c r="D95" i="2"/>
  <c r="C95" i="2"/>
  <c r="B95" i="2"/>
  <c r="J94" i="2"/>
  <c r="I94" i="2"/>
  <c r="H94" i="2"/>
  <c r="G94" i="2"/>
  <c r="F94" i="2"/>
  <c r="E94" i="2"/>
  <c r="D94" i="2"/>
  <c r="C94" i="2"/>
  <c r="B94" i="2"/>
  <c r="J93" i="2"/>
  <c r="I93" i="2"/>
  <c r="H93" i="2"/>
  <c r="G93" i="2"/>
  <c r="F93" i="2"/>
  <c r="E93" i="2"/>
  <c r="D93" i="2"/>
  <c r="C93" i="2"/>
  <c r="B93" i="2"/>
  <c r="J92" i="2"/>
  <c r="I92" i="2"/>
  <c r="H92" i="2"/>
  <c r="G92" i="2"/>
  <c r="F92" i="2"/>
  <c r="E92" i="2"/>
  <c r="D92" i="2"/>
  <c r="C92" i="2"/>
  <c r="B92" i="2"/>
  <c r="J91" i="2"/>
  <c r="I91" i="2"/>
  <c r="H91" i="2"/>
  <c r="G91" i="2"/>
  <c r="F91" i="2"/>
  <c r="E91" i="2"/>
  <c r="D91" i="2"/>
  <c r="C91" i="2"/>
  <c r="B91" i="2"/>
  <c r="J90" i="2"/>
  <c r="I90" i="2"/>
  <c r="H90" i="2"/>
  <c r="G90" i="2"/>
  <c r="F90" i="2"/>
  <c r="E90" i="2"/>
  <c r="D90" i="2"/>
  <c r="C90" i="2"/>
  <c r="B90" i="2"/>
  <c r="J89" i="2"/>
  <c r="I89" i="2"/>
  <c r="H89" i="2"/>
  <c r="G89" i="2"/>
  <c r="F89" i="2"/>
  <c r="E89" i="2"/>
  <c r="D89" i="2"/>
  <c r="C89" i="2"/>
  <c r="B89" i="2"/>
  <c r="J88" i="2"/>
  <c r="I88" i="2"/>
  <c r="H88" i="2"/>
  <c r="G88" i="2"/>
  <c r="F88" i="2"/>
  <c r="E88" i="2"/>
  <c r="D88" i="2"/>
  <c r="C88" i="2"/>
  <c r="B88" i="2"/>
  <c r="J87" i="2"/>
  <c r="I87" i="2"/>
  <c r="H87" i="2"/>
  <c r="G87" i="2"/>
  <c r="F87" i="2"/>
  <c r="E87" i="2"/>
  <c r="D87" i="2"/>
  <c r="C87" i="2"/>
  <c r="B87" i="2"/>
  <c r="J86" i="2"/>
  <c r="I86" i="2"/>
  <c r="H86" i="2"/>
  <c r="G86" i="2"/>
  <c r="F86" i="2"/>
  <c r="E86" i="2"/>
  <c r="D86" i="2"/>
  <c r="C86" i="2"/>
  <c r="B86" i="2"/>
  <c r="J85" i="2"/>
  <c r="I85" i="2"/>
  <c r="H85" i="2"/>
  <c r="G85" i="2"/>
  <c r="F85" i="2"/>
  <c r="E85" i="2"/>
  <c r="D85" i="2"/>
  <c r="C85" i="2"/>
  <c r="B85" i="2"/>
  <c r="J84" i="2"/>
  <c r="I84" i="2"/>
  <c r="H84" i="2"/>
  <c r="G84" i="2"/>
  <c r="F84" i="2"/>
  <c r="E84" i="2"/>
  <c r="D84" i="2"/>
  <c r="C84" i="2"/>
  <c r="B84" i="2"/>
  <c r="J83" i="2"/>
  <c r="I83" i="2"/>
  <c r="H83" i="2"/>
  <c r="G83" i="2"/>
  <c r="F83" i="2"/>
  <c r="E83" i="2"/>
  <c r="D83" i="2"/>
  <c r="C83" i="2"/>
  <c r="B83" i="2"/>
  <c r="J82" i="2"/>
  <c r="I82" i="2"/>
  <c r="H82" i="2"/>
  <c r="G82" i="2"/>
  <c r="F82" i="2"/>
  <c r="E82" i="2"/>
  <c r="D82" i="2"/>
  <c r="C82" i="2"/>
  <c r="B82" i="2"/>
  <c r="J81" i="2"/>
  <c r="I81" i="2"/>
  <c r="H81" i="2"/>
  <c r="G81" i="2"/>
  <c r="F81" i="2"/>
  <c r="E81" i="2"/>
  <c r="D81" i="2"/>
  <c r="C81" i="2"/>
  <c r="B81" i="2"/>
  <c r="J80" i="2"/>
  <c r="I80" i="2"/>
  <c r="H80" i="2"/>
  <c r="G80" i="2"/>
  <c r="F80" i="2"/>
  <c r="E80" i="2"/>
  <c r="D80" i="2"/>
  <c r="C80" i="2"/>
  <c r="B80" i="2"/>
  <c r="J79" i="2"/>
  <c r="I79" i="2"/>
  <c r="H79" i="2"/>
  <c r="G79" i="2"/>
  <c r="F79" i="2"/>
  <c r="E79" i="2"/>
  <c r="D79" i="2"/>
  <c r="C79" i="2"/>
  <c r="B79" i="2"/>
  <c r="J78" i="2"/>
  <c r="I78" i="2"/>
  <c r="H78" i="2"/>
  <c r="G78" i="2"/>
  <c r="F78" i="2"/>
  <c r="E78" i="2"/>
  <c r="D78" i="2"/>
  <c r="C78" i="2"/>
  <c r="B78" i="2"/>
  <c r="J77" i="2"/>
  <c r="I77" i="2"/>
  <c r="H77" i="2"/>
  <c r="G77" i="2"/>
  <c r="F77" i="2"/>
  <c r="E77" i="2"/>
  <c r="D77" i="2"/>
  <c r="C77" i="2"/>
  <c r="B77" i="2"/>
  <c r="J76" i="2"/>
  <c r="I76" i="2"/>
  <c r="H76" i="2"/>
  <c r="G76" i="2"/>
  <c r="F76" i="2"/>
  <c r="E76" i="2"/>
  <c r="D76" i="2"/>
  <c r="C76" i="2"/>
  <c r="B76" i="2"/>
  <c r="J75" i="2"/>
  <c r="I75" i="2"/>
  <c r="H75" i="2"/>
  <c r="G75" i="2"/>
  <c r="F75" i="2"/>
  <c r="E75" i="2"/>
  <c r="D75" i="2"/>
  <c r="C75" i="2"/>
  <c r="B75" i="2"/>
  <c r="J74" i="2"/>
  <c r="I74" i="2"/>
  <c r="H74" i="2"/>
  <c r="G74" i="2"/>
  <c r="F74" i="2"/>
  <c r="E74" i="2"/>
  <c r="D74" i="2"/>
  <c r="C74" i="2"/>
  <c r="B74" i="2"/>
  <c r="J73" i="2"/>
  <c r="I73" i="2"/>
  <c r="H73" i="2"/>
  <c r="G73" i="2"/>
  <c r="F73" i="2"/>
  <c r="E73" i="2"/>
  <c r="D73" i="2"/>
  <c r="C73" i="2"/>
  <c r="B73" i="2"/>
  <c r="J72" i="2"/>
  <c r="I72" i="2"/>
  <c r="H72" i="2"/>
  <c r="G72" i="2"/>
  <c r="F72" i="2"/>
  <c r="E72" i="2"/>
  <c r="D72" i="2"/>
  <c r="C72" i="2"/>
  <c r="B72" i="2"/>
  <c r="J71" i="2"/>
  <c r="I71" i="2"/>
  <c r="H71" i="2"/>
  <c r="G71" i="2"/>
  <c r="F71" i="2"/>
  <c r="E71" i="2"/>
  <c r="D71" i="2"/>
  <c r="C71" i="2"/>
  <c r="B71" i="2"/>
  <c r="J70" i="2"/>
  <c r="I70" i="2"/>
  <c r="H70" i="2"/>
  <c r="G70" i="2"/>
  <c r="F70" i="2"/>
  <c r="E70" i="2"/>
  <c r="D70" i="2"/>
  <c r="C70" i="2"/>
  <c r="B70" i="2"/>
  <c r="J69" i="2"/>
  <c r="I69" i="2"/>
  <c r="H69" i="2"/>
  <c r="G69" i="2"/>
  <c r="F69" i="2"/>
  <c r="E69" i="2"/>
  <c r="D69" i="2"/>
  <c r="C69" i="2"/>
  <c r="B69" i="2"/>
  <c r="J68" i="2"/>
  <c r="I68" i="2"/>
  <c r="H68" i="2"/>
  <c r="G68" i="2"/>
  <c r="F68" i="2"/>
  <c r="E68" i="2"/>
  <c r="D68" i="2"/>
  <c r="C68" i="2"/>
  <c r="B68" i="2"/>
  <c r="J67" i="2"/>
  <c r="I67" i="2"/>
  <c r="H67" i="2"/>
  <c r="G67" i="2"/>
  <c r="F67" i="2"/>
  <c r="E67" i="2"/>
  <c r="D67" i="2"/>
  <c r="C67" i="2"/>
  <c r="B67" i="2"/>
  <c r="J66" i="2"/>
  <c r="I66" i="2"/>
  <c r="H66" i="2"/>
  <c r="G66" i="2"/>
  <c r="F66" i="2"/>
  <c r="E66" i="2"/>
  <c r="D66" i="2"/>
  <c r="C66" i="2"/>
  <c r="B66" i="2"/>
  <c r="J65" i="2"/>
  <c r="I65" i="2"/>
  <c r="H65" i="2"/>
  <c r="G65" i="2"/>
  <c r="F65" i="2"/>
  <c r="E65" i="2"/>
  <c r="D65" i="2"/>
  <c r="C65" i="2"/>
  <c r="B65" i="2"/>
  <c r="J64" i="2"/>
  <c r="I64" i="2"/>
  <c r="H64" i="2"/>
  <c r="G64" i="2"/>
  <c r="F64" i="2"/>
  <c r="E64" i="2"/>
  <c r="D64" i="2"/>
  <c r="C64" i="2"/>
  <c r="B64" i="2"/>
  <c r="J63" i="2"/>
  <c r="I63" i="2"/>
  <c r="H63" i="2"/>
  <c r="G63" i="2"/>
  <c r="F63" i="2"/>
  <c r="E63" i="2"/>
  <c r="D63" i="2"/>
  <c r="C63" i="2"/>
  <c r="B63" i="2"/>
  <c r="J62" i="2"/>
  <c r="I62" i="2"/>
  <c r="H62" i="2"/>
  <c r="G62" i="2"/>
  <c r="F62" i="2"/>
  <c r="E62" i="2"/>
  <c r="D62" i="2"/>
  <c r="C62" i="2"/>
  <c r="B62" i="2"/>
  <c r="J61" i="2"/>
  <c r="I61" i="2"/>
  <c r="H61" i="2"/>
  <c r="G61" i="2"/>
  <c r="F61" i="2"/>
  <c r="E61" i="2"/>
  <c r="D61" i="2"/>
  <c r="C61" i="2"/>
  <c r="B61" i="2"/>
  <c r="J60" i="2"/>
  <c r="I60" i="2"/>
  <c r="H60" i="2"/>
  <c r="G60" i="2"/>
  <c r="F60" i="2"/>
  <c r="E60" i="2"/>
  <c r="D60" i="2"/>
  <c r="C60" i="2"/>
  <c r="B60" i="2"/>
  <c r="J59" i="2"/>
  <c r="I59" i="2"/>
  <c r="H59" i="2"/>
  <c r="G59" i="2"/>
  <c r="F59" i="2"/>
  <c r="E59" i="2"/>
  <c r="D59" i="2"/>
  <c r="C59" i="2"/>
  <c r="B59" i="2"/>
  <c r="J58" i="2"/>
  <c r="I58" i="2"/>
  <c r="H58" i="2"/>
  <c r="G58" i="2"/>
  <c r="F58" i="2"/>
  <c r="E58" i="2"/>
  <c r="D58" i="2"/>
  <c r="C58" i="2"/>
  <c r="B58" i="2"/>
  <c r="J57" i="2"/>
  <c r="I57" i="2"/>
  <c r="H57" i="2"/>
  <c r="G57" i="2"/>
  <c r="F57" i="2"/>
  <c r="E57" i="2"/>
  <c r="D57" i="2"/>
  <c r="C57" i="2"/>
  <c r="B57" i="2"/>
  <c r="J56" i="2"/>
  <c r="I56" i="2"/>
  <c r="H56" i="2"/>
  <c r="G56" i="2"/>
  <c r="F56" i="2"/>
  <c r="E56" i="2"/>
  <c r="D56" i="2"/>
  <c r="C56" i="2"/>
  <c r="B56" i="2"/>
  <c r="J55" i="2"/>
  <c r="I55" i="2"/>
  <c r="H55" i="2"/>
  <c r="G55" i="2"/>
  <c r="F55" i="2"/>
  <c r="E55" i="2"/>
  <c r="D55" i="2"/>
  <c r="C55" i="2"/>
  <c r="B55" i="2"/>
  <c r="J54" i="2"/>
  <c r="I54" i="2"/>
  <c r="H54" i="2"/>
  <c r="G54" i="2"/>
  <c r="F54" i="2"/>
  <c r="E54" i="2"/>
  <c r="D54" i="2"/>
  <c r="C54" i="2"/>
  <c r="B54" i="2"/>
  <c r="J53" i="2"/>
  <c r="I53" i="2"/>
  <c r="H53" i="2"/>
  <c r="G53" i="2"/>
  <c r="F53" i="2"/>
  <c r="E53" i="2"/>
  <c r="D53" i="2"/>
  <c r="C53" i="2"/>
  <c r="B53" i="2"/>
  <c r="J52" i="2"/>
  <c r="I52" i="2"/>
  <c r="H52" i="2"/>
  <c r="G52" i="2"/>
  <c r="F52" i="2"/>
  <c r="E52" i="2"/>
  <c r="D52" i="2"/>
  <c r="C52" i="2"/>
  <c r="B52" i="2"/>
  <c r="J51" i="2"/>
  <c r="I51" i="2"/>
  <c r="H51" i="2"/>
  <c r="G51" i="2"/>
  <c r="F51" i="2"/>
  <c r="E51" i="2"/>
  <c r="D51" i="2"/>
  <c r="C51" i="2"/>
  <c r="B51" i="2"/>
  <c r="J50" i="2"/>
  <c r="I50" i="2"/>
  <c r="H50" i="2"/>
  <c r="G50" i="2"/>
  <c r="F50" i="2"/>
  <c r="E50" i="2"/>
  <c r="D50" i="2"/>
  <c r="C50" i="2"/>
  <c r="B50" i="2"/>
  <c r="J49" i="2"/>
  <c r="I49" i="2"/>
  <c r="H49" i="2"/>
  <c r="G49" i="2"/>
  <c r="F49" i="2"/>
  <c r="E49" i="2"/>
  <c r="D49" i="2"/>
  <c r="C49" i="2"/>
  <c r="B49" i="2"/>
  <c r="J48" i="2"/>
  <c r="I48" i="2"/>
  <c r="H48" i="2"/>
  <c r="G48" i="2"/>
  <c r="F48" i="2"/>
  <c r="E48" i="2"/>
  <c r="D48" i="2"/>
  <c r="C48" i="2"/>
  <c r="B48" i="2"/>
  <c r="J47" i="2"/>
  <c r="I47" i="2"/>
  <c r="H47" i="2"/>
  <c r="G47" i="2"/>
  <c r="F47" i="2"/>
  <c r="E47" i="2"/>
  <c r="D47" i="2"/>
  <c r="C47" i="2"/>
  <c r="B47" i="2"/>
  <c r="J46" i="2"/>
  <c r="I46" i="2"/>
  <c r="H46" i="2"/>
  <c r="G46" i="2"/>
  <c r="F46" i="2"/>
  <c r="E46" i="2"/>
  <c r="D46" i="2"/>
  <c r="C46" i="2"/>
  <c r="B46" i="2"/>
  <c r="J45" i="2"/>
  <c r="I45" i="2"/>
  <c r="H45" i="2"/>
  <c r="G45" i="2"/>
  <c r="F45" i="2"/>
  <c r="E45" i="2"/>
  <c r="D45" i="2"/>
  <c r="C45" i="2"/>
  <c r="B45" i="2"/>
  <c r="J44" i="2"/>
  <c r="I44" i="2"/>
  <c r="H44" i="2"/>
  <c r="G44" i="2"/>
  <c r="F44" i="2"/>
  <c r="E44" i="2"/>
  <c r="D44" i="2"/>
  <c r="C44" i="2"/>
  <c r="B44" i="2"/>
  <c r="J43" i="2"/>
  <c r="I43" i="2"/>
  <c r="H43" i="2"/>
  <c r="G43" i="2"/>
  <c r="F43" i="2"/>
  <c r="E43" i="2"/>
  <c r="D43" i="2"/>
  <c r="C43" i="2"/>
  <c r="B43" i="2"/>
  <c r="J42" i="2"/>
  <c r="I42" i="2"/>
  <c r="H42" i="2"/>
  <c r="G42" i="2"/>
  <c r="F42" i="2"/>
  <c r="E42" i="2"/>
  <c r="D42" i="2"/>
  <c r="C42" i="2"/>
  <c r="B42" i="2"/>
  <c r="J41" i="2"/>
  <c r="I41" i="2"/>
  <c r="H41" i="2"/>
  <c r="G41" i="2"/>
  <c r="F41" i="2"/>
  <c r="E41" i="2"/>
  <c r="D41" i="2"/>
  <c r="C41" i="2"/>
  <c r="B41" i="2"/>
  <c r="J40" i="2"/>
  <c r="I40" i="2"/>
  <c r="H40" i="2"/>
  <c r="G40" i="2"/>
  <c r="F40" i="2"/>
  <c r="E40" i="2"/>
  <c r="D40" i="2"/>
  <c r="C40" i="2"/>
  <c r="B40" i="2"/>
  <c r="J39" i="2"/>
  <c r="I39" i="2"/>
  <c r="H39" i="2"/>
  <c r="G39" i="2"/>
  <c r="F39" i="2"/>
  <c r="E39" i="2"/>
  <c r="D39" i="2"/>
  <c r="C39" i="2"/>
  <c r="B39" i="2"/>
  <c r="J38" i="2"/>
  <c r="I38" i="2"/>
  <c r="H38" i="2"/>
  <c r="G38" i="2"/>
  <c r="F38" i="2"/>
  <c r="E38" i="2"/>
  <c r="D38" i="2"/>
  <c r="C38" i="2"/>
  <c r="B38" i="2"/>
  <c r="J37" i="2"/>
  <c r="I37" i="2"/>
  <c r="H37" i="2"/>
  <c r="G37" i="2"/>
  <c r="F37" i="2"/>
  <c r="E37" i="2"/>
  <c r="D37" i="2"/>
  <c r="C37" i="2"/>
  <c r="B37" i="2"/>
  <c r="J36" i="2"/>
  <c r="I36" i="2"/>
  <c r="H36" i="2"/>
  <c r="G36" i="2"/>
  <c r="F36" i="2"/>
  <c r="E36" i="2"/>
  <c r="D36" i="2"/>
  <c r="C36" i="2"/>
  <c r="B36" i="2"/>
  <c r="J35" i="2"/>
  <c r="I35" i="2"/>
  <c r="H35" i="2"/>
  <c r="G35" i="2"/>
  <c r="F35" i="2"/>
  <c r="E35" i="2"/>
  <c r="D35" i="2"/>
  <c r="C35" i="2"/>
  <c r="B35" i="2"/>
  <c r="J34" i="2"/>
  <c r="I34" i="2"/>
  <c r="H34" i="2"/>
  <c r="G34" i="2"/>
  <c r="F34" i="2"/>
  <c r="E34" i="2"/>
  <c r="D34" i="2"/>
  <c r="C34" i="2"/>
  <c r="B34" i="2"/>
  <c r="J33" i="2"/>
  <c r="I33" i="2"/>
  <c r="H33" i="2"/>
  <c r="G33" i="2"/>
  <c r="F33" i="2"/>
  <c r="E33" i="2"/>
  <c r="D33" i="2"/>
  <c r="C33" i="2"/>
  <c r="B33" i="2"/>
  <c r="J32" i="2"/>
  <c r="I32" i="2"/>
  <c r="H32" i="2"/>
  <c r="G32" i="2"/>
  <c r="F32" i="2"/>
  <c r="E32" i="2"/>
  <c r="D32" i="2"/>
  <c r="C32" i="2"/>
  <c r="B32" i="2"/>
  <c r="J31" i="2"/>
  <c r="I31" i="2"/>
  <c r="H31" i="2"/>
  <c r="G31" i="2"/>
  <c r="F31" i="2"/>
  <c r="E31" i="2"/>
  <c r="D31" i="2"/>
  <c r="C31" i="2"/>
  <c r="B31" i="2"/>
  <c r="J30" i="2"/>
  <c r="I30" i="2"/>
  <c r="H30" i="2"/>
  <c r="G30" i="2"/>
  <c r="F30" i="2"/>
  <c r="E30" i="2"/>
  <c r="D30" i="2"/>
  <c r="C30" i="2"/>
  <c r="B30" i="2"/>
  <c r="J29" i="2"/>
  <c r="I29" i="2"/>
  <c r="H29" i="2"/>
  <c r="G29" i="2"/>
  <c r="F29" i="2"/>
  <c r="E29" i="2"/>
  <c r="D29" i="2"/>
  <c r="C29" i="2"/>
  <c r="B29" i="2"/>
  <c r="J28" i="2"/>
  <c r="I28" i="2"/>
  <c r="H28" i="2"/>
  <c r="G28" i="2"/>
  <c r="F28" i="2"/>
  <c r="E28" i="2"/>
  <c r="D28" i="2"/>
  <c r="C28" i="2"/>
  <c r="B28" i="2"/>
  <c r="J27" i="2"/>
  <c r="I27" i="2"/>
  <c r="H27" i="2"/>
  <c r="G27" i="2"/>
  <c r="F27" i="2"/>
  <c r="E27" i="2"/>
  <c r="D27" i="2"/>
  <c r="C27" i="2"/>
  <c r="B27" i="2"/>
  <c r="J26" i="2"/>
  <c r="I26" i="2"/>
  <c r="H26" i="2"/>
  <c r="G26" i="2"/>
  <c r="F26" i="2"/>
  <c r="E26" i="2"/>
  <c r="D26" i="2"/>
  <c r="C26" i="2"/>
  <c r="B26" i="2"/>
  <c r="J25" i="2"/>
  <c r="I25" i="2"/>
  <c r="H25" i="2"/>
  <c r="G25" i="2"/>
  <c r="F25" i="2"/>
  <c r="E25" i="2"/>
  <c r="D25" i="2"/>
  <c r="C25" i="2"/>
  <c r="B25" i="2"/>
  <c r="J24" i="2"/>
  <c r="I24" i="2"/>
  <c r="H24" i="2"/>
  <c r="G24" i="2"/>
  <c r="F24" i="2"/>
  <c r="E24" i="2"/>
  <c r="D24" i="2"/>
  <c r="C24" i="2"/>
  <c r="B24" i="2"/>
  <c r="J23" i="2"/>
  <c r="I23" i="2"/>
  <c r="H23" i="2"/>
  <c r="G23" i="2"/>
  <c r="F23" i="2"/>
  <c r="E23" i="2"/>
  <c r="D23" i="2"/>
  <c r="C23" i="2"/>
  <c r="B23" i="2"/>
  <c r="J22" i="2"/>
  <c r="I22" i="2"/>
  <c r="H22" i="2"/>
  <c r="G22" i="2"/>
  <c r="F22" i="2"/>
  <c r="E22" i="2"/>
  <c r="D22" i="2"/>
  <c r="C22" i="2"/>
  <c r="B22" i="2"/>
  <c r="J21" i="2"/>
  <c r="I21" i="2"/>
  <c r="H21" i="2"/>
  <c r="G21" i="2"/>
  <c r="F21" i="2"/>
  <c r="E21" i="2"/>
  <c r="D21" i="2"/>
  <c r="C21" i="2"/>
  <c r="B21" i="2"/>
  <c r="J20" i="2"/>
  <c r="I20" i="2"/>
  <c r="H20" i="2"/>
  <c r="G20" i="2"/>
  <c r="F20" i="2"/>
  <c r="E20" i="2"/>
  <c r="D20" i="2"/>
  <c r="C20" i="2"/>
  <c r="B20" i="2"/>
  <c r="J19" i="2"/>
  <c r="I19" i="2"/>
  <c r="H19" i="2"/>
  <c r="G19" i="2"/>
  <c r="F19" i="2"/>
  <c r="E19" i="2"/>
  <c r="D19" i="2"/>
  <c r="C19" i="2"/>
  <c r="B19" i="2"/>
  <c r="J18" i="2"/>
  <c r="I18" i="2"/>
  <c r="H18" i="2"/>
  <c r="G18" i="2"/>
  <c r="F18" i="2"/>
  <c r="E18" i="2"/>
  <c r="D18" i="2"/>
  <c r="C18" i="2"/>
  <c r="B18" i="2"/>
  <c r="J17" i="2"/>
  <c r="I17" i="2"/>
  <c r="H17" i="2"/>
  <c r="G17" i="2"/>
  <c r="F17" i="2"/>
  <c r="E17" i="2"/>
  <c r="D17" i="2"/>
  <c r="C17" i="2"/>
  <c r="B17" i="2"/>
  <c r="J16" i="2"/>
  <c r="I16" i="2"/>
  <c r="H16" i="2"/>
  <c r="G16" i="2"/>
  <c r="F16" i="2"/>
  <c r="E16" i="2"/>
  <c r="D16" i="2"/>
  <c r="C16" i="2"/>
  <c r="B16" i="2"/>
  <c r="J15" i="2"/>
  <c r="I15" i="2"/>
  <c r="H15" i="2"/>
  <c r="G15" i="2"/>
  <c r="F15" i="2"/>
  <c r="E15" i="2"/>
  <c r="D15" i="2"/>
  <c r="C15" i="2"/>
  <c r="B15" i="2"/>
  <c r="J14" i="2"/>
  <c r="I14" i="2"/>
  <c r="H14" i="2"/>
  <c r="G14" i="2"/>
  <c r="F14" i="2"/>
  <c r="E14" i="2"/>
  <c r="D14" i="2"/>
  <c r="C14" i="2"/>
  <c r="B14" i="2"/>
  <c r="J13" i="2"/>
  <c r="I13" i="2"/>
  <c r="H13" i="2"/>
  <c r="G13" i="2"/>
  <c r="F13" i="2"/>
  <c r="E13" i="2"/>
  <c r="D13" i="2"/>
  <c r="C13" i="2"/>
  <c r="B13" i="2"/>
  <c r="J12" i="2"/>
  <c r="I12" i="2"/>
  <c r="H12" i="2"/>
  <c r="G12" i="2"/>
  <c r="F12" i="2"/>
  <c r="E12" i="2"/>
  <c r="D12" i="2"/>
  <c r="C12" i="2"/>
  <c r="B12" i="2"/>
  <c r="J11" i="2"/>
  <c r="I11" i="2"/>
  <c r="H11" i="2"/>
  <c r="G11" i="2"/>
  <c r="F11" i="2"/>
  <c r="E11" i="2"/>
  <c r="D11" i="2"/>
  <c r="C11" i="2"/>
  <c r="B11" i="2"/>
  <c r="J10" i="2"/>
  <c r="I10" i="2"/>
  <c r="H10" i="2"/>
  <c r="G10" i="2"/>
  <c r="F10" i="2"/>
  <c r="E10" i="2"/>
  <c r="D10" i="2"/>
  <c r="C10" i="2"/>
  <c r="B10" i="2"/>
  <c r="J9" i="2"/>
  <c r="I9" i="2"/>
  <c r="H9" i="2"/>
  <c r="G9" i="2"/>
  <c r="F9" i="2"/>
  <c r="E9" i="2"/>
  <c r="D9" i="2"/>
  <c r="C9" i="2"/>
  <c r="B9" i="2"/>
  <c r="J8" i="2"/>
  <c r="I8" i="2"/>
  <c r="I108" i="2" s="1"/>
  <c r="H8" i="2"/>
  <c r="H108" i="2" s="1"/>
  <c r="G8" i="2"/>
  <c r="F8" i="2"/>
  <c r="E8" i="2"/>
  <c r="D8" i="2"/>
  <c r="C8" i="2"/>
  <c r="B8" i="2"/>
  <c r="G4" i="2"/>
  <c r="G1" i="2"/>
  <c r="A1" i="2"/>
</calcChain>
</file>

<file path=xl/sharedStrings.xml><?xml version="1.0" encoding="utf-8"?>
<sst xmlns="http://schemas.openxmlformats.org/spreadsheetml/2006/main" count="104" uniqueCount="87">
  <si>
    <t>Манифест № SPB-00000019593 от 25.10.2018</t>
  </si>
  <si>
    <t>Грузоотпровитель (город, офис консолидации): ООО "Экспресс-почта", (Санкт-Петербург)</t>
  </si>
  <si>
    <t>Грузополучатель (город): ООО Фрейт Линк, (Москва г)</t>
  </si>
  <si>
    <t xml:space="preserve">Состав документа манифест: 1. Места консолидации;  2. Список грузов, вложенных в консолидацию;  </t>
  </si>
  <si>
    <t>Информация о перевозке</t>
  </si>
  <si>
    <t>Способ транспортировки: Письма</t>
  </si>
  <si>
    <t xml:space="preserve">Перевозчик: </t>
  </si>
  <si>
    <t xml:space="preserve">Номер ТТН: </t>
  </si>
  <si>
    <t xml:space="preserve">Номер счета ТН: </t>
  </si>
  <si>
    <t xml:space="preserve">Параметры груза по ТН: </t>
  </si>
  <si>
    <t>1. Места консолидации</t>
  </si>
  <si>
    <t>п/п</t>
  </si>
  <si>
    <t>Номер места (пломба, стикер)</t>
  </si>
  <si>
    <t>Вес брутто, (кг)</t>
  </si>
  <si>
    <t>Вес нетто, (кг)</t>
  </si>
  <si>
    <t>Габариты LxWxH (см)</t>
  </si>
  <si>
    <t>Вес объёмный (кг)</t>
  </si>
  <si>
    <t>Описание</t>
  </si>
  <si>
    <t>Пломба БН.</t>
  </si>
  <si>
    <t xml:space="preserve">Доп. информация:  </t>
  </si>
  <si>
    <t>Общее количество  мест 1,  общий вес брутто: 0 кг.,  общий вес нетто: 0 кг., объемный вес груза: 0 кг.</t>
  </si>
  <si>
    <t>2. Список грузов, вложенных в консолидацию</t>
  </si>
  <si>
    <t>Номер накладной</t>
  </si>
  <si>
    <t>Дата забора</t>
  </si>
  <si>
    <t>AWB клиента</t>
  </si>
  <si>
    <t>AWB агента</t>
  </si>
  <si>
    <t>Отправитель</t>
  </si>
  <si>
    <t>Кол-ва
мест</t>
  </si>
  <si>
    <t>Вес
(кг)</t>
  </si>
  <si>
    <t>Объемный вес (кг)</t>
  </si>
  <si>
    <t>Срочность</t>
  </si>
  <si>
    <t>Получатель</t>
  </si>
  <si>
    <t>Контактное лицо</t>
  </si>
  <si>
    <t>Город</t>
  </si>
  <si>
    <t>Адрес</t>
  </si>
  <si>
    <t>Телефон</t>
  </si>
  <si>
    <t>Страховая стоимость</t>
  </si>
  <si>
    <t>Заявленная стоимость</t>
  </si>
  <si>
    <t>Оплата услуг получателем</t>
  </si>
  <si>
    <t>Оплата доп. услуг</t>
  </si>
  <si>
    <t>Получить ДС для клиента (COD)</t>
  </si>
  <si>
    <t>Описание груза</t>
  </si>
  <si>
    <t>24.10.2018 0:00:00</t>
  </si>
  <si>
    <t>ООО "Трансфер" Договор № 2582/13  от 17.05.2013</t>
  </si>
  <si>
    <t>ПОЧТА-ЭКСПРЕСС</t>
  </si>
  <si>
    <t>ООО ТОПВУД</t>
  </si>
  <si>
    <t>Валентина Лукьянова</t>
  </si>
  <si>
    <t>ЛО до 50 км город</t>
  </si>
  <si>
    <t>188452, Ленинградская область, Кингисеппский район, промзона Фосфорит</t>
  </si>
  <si>
    <t>-</t>
  </si>
  <si>
    <t>Документы</t>
  </si>
  <si>
    <t>Октябрьский ТЦФТО Договор № 1832692  от 26.02.2016</t>
  </si>
  <si>
    <t>ВОЛХОВСТРОЕВСКОЕ АФТО</t>
  </si>
  <si>
    <t>Ястребова</t>
  </si>
  <si>
    <t>Волхов г</t>
  </si>
  <si>
    <t>187401, Ленинградская обл, Волховский р-н, Волхов г, Коммунаров ул, дом № 10</t>
  </si>
  <si>
    <t>Груз</t>
  </si>
  <si>
    <t>25.10.2018 0:00:00</t>
  </si>
  <si>
    <t>ООО "Айриэлтор"</t>
  </si>
  <si>
    <t>Супер-экспресс 18</t>
  </si>
  <si>
    <t>жилдорипотека</t>
  </si>
  <si>
    <t>Елена Труханович</t>
  </si>
  <si>
    <t>Самара г</t>
  </si>
  <si>
    <t>443001, Самарская обл, Самара г, Садовая ул, дом № 280</t>
  </si>
  <si>
    <t>Заказчик:</t>
  </si>
  <si>
    <t>Исполнитель:</t>
  </si>
  <si>
    <t>Примечание:</t>
  </si>
  <si>
    <t>№</t>
  </si>
  <si>
    <t>Накл PONY</t>
  </si>
  <si>
    <t>Накл ЭП</t>
  </si>
  <si>
    <t>Прим</t>
  </si>
  <si>
    <t>Адрес получателя</t>
  </si>
  <si>
    <t>Мест</t>
  </si>
  <si>
    <t>Вес, кг</t>
  </si>
  <si>
    <t>Режим</t>
  </si>
  <si>
    <t>Итого:</t>
  </si>
  <si>
    <t>Дата забора груза:</t>
  </si>
  <si>
    <t>Груз выдал.</t>
  </si>
  <si>
    <t>Подпись: ________________</t>
  </si>
  <si>
    <t>ФИО: Куликов Н.С.</t>
  </si>
  <si>
    <t>(Место для печати)</t>
  </si>
  <si>
    <t>Груз принял.</t>
  </si>
  <si>
    <t>ФИО: ___________________________</t>
  </si>
  <si>
    <t>Отправитель: ООО "Экспресс-почта"; 8 (812) 6330225</t>
  </si>
  <si>
    <t>Санкт-Петербург, пр. Лиговский, д 50, корп 12</t>
  </si>
  <si>
    <t>Филиал "Фрейт Линк - Санкт-Петербург";</t>
  </si>
  <si>
    <t>Санкт-Петербург, пр. Обуховской Обороны, д 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</si>
</sst>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&quot; RUB&quot;"/>
    <numFmt numFmtId="166" formatCode="[$-F800]dddd\,\ mmmm\ dd\,\ yyyy"/>
  </numFmts>
  <fonts count="16" x14ac:knownFonts="1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7.5"/>
      <name val="Arial"/>
      <family val="2"/>
      <charset val="204"/>
    </font>
    <font>
      <sz val="9"/>
      <name val="Arial"/>
      <family val="2"/>
      <charset val="204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164" fontId="6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3" fontId="0" fillId="0" borderId="0" xfId="0" applyNumberFormat="1" applyAlignment="1">
      <alignment horizontal="left" vertical="center" wrapText="1"/>
    </xf>
    <xf numFmtId="2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/>
    <xf numFmtId="1" fontId="10" fillId="0" borderId="0" xfId="0" applyNumberFormat="1" applyFont="1" applyAlignment="1">
      <alignment horizontal="left"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13" fillId="0" borderId="5" xfId="0" applyNumberFormat="1" applyFont="1" applyBorder="1" applyAlignment="1">
      <alignment horizontal="center" vertical="center" wrapText="1"/>
    </xf>
    <xf numFmtId="0" fontId="11" fillId="0" borderId="5" xfId="0" applyNumberFormat="1" applyFont="1" applyBorder="1" applyAlignment="1">
      <alignment horizontal="left" vertical="top" wrapText="1"/>
    </xf>
    <xf numFmtId="1" fontId="9" fillId="0" borderId="5" xfId="0" applyNumberFormat="1" applyFont="1" applyBorder="1" applyAlignment="1">
      <alignment horizontal="right" vertical="center" wrapText="1"/>
    </xf>
    <xf numFmtId="164" fontId="9" fillId="0" borderId="5" xfId="0" applyNumberFormat="1" applyFont="1" applyBorder="1" applyAlignment="1">
      <alignment horizontal="right" vertical="center" wrapText="1"/>
    </xf>
    <xf numFmtId="0" fontId="14" fillId="0" borderId="13" xfId="0" applyNumberFormat="1" applyFont="1" applyBorder="1" applyAlignment="1">
      <alignment horizontal="right" vertical="center" wrapText="1"/>
    </xf>
    <xf numFmtId="0" fontId="9" fillId="0" borderId="14" xfId="0" applyFont="1" applyBorder="1"/>
    <xf numFmtId="0" fontId="9" fillId="0" borderId="15" xfId="0" applyFont="1" applyBorder="1"/>
    <xf numFmtId="0" fontId="12" fillId="0" borderId="16" xfId="0" applyFont="1" applyBorder="1" applyAlignment="1">
      <alignment horizontal="right"/>
    </xf>
    <xf numFmtId="1" fontId="12" fillId="0" borderId="17" xfId="0" applyNumberFormat="1" applyFont="1" applyBorder="1" applyAlignment="1">
      <alignment horizontal="right" vertical="center"/>
    </xf>
    <xf numFmtId="1" fontId="12" fillId="0" borderId="18" xfId="0" applyNumberFormat="1" applyFont="1" applyBorder="1" applyAlignment="1">
      <alignment horizontal="right" vertical="center"/>
    </xf>
    <xf numFmtId="164" fontId="9" fillId="0" borderId="19" xfId="0" applyNumberFormat="1" applyFont="1" applyBorder="1" applyAlignment="1">
      <alignment vertical="top"/>
    </xf>
    <xf numFmtId="164" fontId="10" fillId="0" borderId="0" xfId="0" applyNumberFormat="1" applyFont="1" applyBorder="1" applyAlignment="1">
      <alignment vertical="top"/>
    </xf>
    <xf numFmtId="0" fontId="12" fillId="0" borderId="0" xfId="0" applyFont="1"/>
    <xf numFmtId="0" fontId="15" fillId="0" borderId="0" xfId="0" applyFont="1"/>
    <xf numFmtId="0" fontId="15" fillId="0" borderId="0" xfId="0" applyFont="1" applyFill="1" applyBorder="1"/>
    <xf numFmtId="0" fontId="5" fillId="0" borderId="7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225"/>
  <sheetViews>
    <sheetView tabSelected="1" topLeftCell="B1" zoomScale="86" zoomScaleNormal="86" workbookViewId="0">
      <selection sqref="A1:V29"/>
    </sheetView>
  </sheetViews>
  <sheetFormatPr defaultRowHeight="12.75" x14ac:dyDescent="0.2"/>
  <cols>
    <col min="1" max="1" width="3" customWidth="1"/>
    <col min="2" max="2" width="5.140625" customWidth="1"/>
    <col min="3" max="3" width="20.7109375" customWidth="1"/>
    <col min="4" max="4" width="12.28515625" customWidth="1"/>
    <col min="5" max="5" width="15.5703125" customWidth="1"/>
    <col min="6" max="6" width="15.85546875" customWidth="1"/>
    <col min="7" max="7" width="22.7109375" customWidth="1"/>
    <col min="8" max="8" width="11.140625" customWidth="1"/>
    <col min="9" max="9" width="10.85546875" customWidth="1"/>
    <col min="10" max="10" width="11.42578125" customWidth="1"/>
    <col min="11" max="11" width="19" customWidth="1"/>
    <col min="12" max="12" width="16" customWidth="1"/>
    <col min="13" max="13" width="18.140625" customWidth="1"/>
    <col min="14" max="14" width="13" customWidth="1"/>
    <col min="15" max="15" width="26.140625" customWidth="1"/>
    <col min="16" max="16" width="13.5703125" customWidth="1"/>
    <col min="17" max="17" width="13.42578125" customWidth="1"/>
    <col min="18" max="18" width="15" customWidth="1"/>
    <col min="19" max="19" width="16.28515625" customWidth="1"/>
    <col min="20" max="20" width="25.5703125" customWidth="1"/>
    <col min="21" max="21" width="13.7109375" customWidth="1"/>
    <col min="22" max="22" width="26.5703125" customWidth="1"/>
  </cols>
  <sheetData>
    <row r="1" spans="1:22" ht="20.25" x14ac:dyDescent="0.3">
      <c r="A1" s="1"/>
      <c r="B1" s="65" t="s">
        <v>0</v>
      </c>
      <c r="C1" s="65"/>
      <c r="D1" s="65"/>
      <c r="E1" s="65"/>
      <c r="F1" s="65"/>
      <c r="G1" s="65"/>
      <c r="H1" s="65"/>
      <c r="I1" s="65"/>
      <c r="J1" s="6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2"/>
      <c r="B2" s="61" t="s">
        <v>1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/>
      <c r="B3" s="61" t="s">
        <v>2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/>
      <c r="B4" s="66" t="s">
        <v>3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/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/>
      <c r="B7" s="61" t="s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/>
      <c r="B8" s="61" t="s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/>
      <c r="B9" s="61" t="s">
        <v>7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2"/>
      <c r="B10" s="61" t="s">
        <v>8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61" t="s">
        <v>9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3.5" customHeight="1" x14ac:dyDescent="0.2">
      <c r="A12" s="2"/>
      <c r="B12" s="3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3.5" thickBo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2.75" customHeight="1" thickBot="1" x14ac:dyDescent="0.25">
      <c r="A14" s="2"/>
      <c r="B14" s="4" t="s">
        <v>11</v>
      </c>
      <c r="C14" s="62" t="s">
        <v>12</v>
      </c>
      <c r="D14" s="62"/>
      <c r="E14" s="5" t="s">
        <v>13</v>
      </c>
      <c r="F14" s="5" t="s">
        <v>14</v>
      </c>
      <c r="G14" s="5" t="s">
        <v>15</v>
      </c>
      <c r="H14" s="6" t="s">
        <v>16</v>
      </c>
      <c r="I14" s="63" t="s">
        <v>17</v>
      </c>
      <c r="J14" s="63"/>
      <c r="K14" s="63"/>
      <c r="L14" s="63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3.5" thickBot="1" x14ac:dyDescent="0.25">
      <c r="A15" s="2"/>
      <c r="B15" s="7">
        <v>1</v>
      </c>
      <c r="C15" s="64" t="s">
        <v>18</v>
      </c>
      <c r="D15" s="64"/>
      <c r="E15" s="8"/>
      <c r="F15" s="8"/>
      <c r="G15" s="8"/>
      <c r="H15" s="9"/>
      <c r="I15" s="64"/>
      <c r="J15" s="64"/>
      <c r="K15" s="64"/>
      <c r="L15" s="64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2.75" customHeight="1" x14ac:dyDescent="0.2">
      <c r="A16" s="2"/>
      <c r="B16" s="59" t="s">
        <v>19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60" t="s">
        <v>20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3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51" customHeight="1" thickBo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51.75" customHeight="1" thickBot="1" x14ac:dyDescent="0.25">
      <c r="A22" s="2"/>
      <c r="B22" s="4" t="s">
        <v>11</v>
      </c>
      <c r="C22" s="5" t="s">
        <v>22</v>
      </c>
      <c r="D22" s="10" t="s">
        <v>23</v>
      </c>
      <c r="E22" s="10" t="s">
        <v>24</v>
      </c>
      <c r="F22" s="10" t="s">
        <v>25</v>
      </c>
      <c r="G22" s="5" t="s">
        <v>26</v>
      </c>
      <c r="H22" s="10" t="s">
        <v>27</v>
      </c>
      <c r="I22" s="10" t="s">
        <v>28</v>
      </c>
      <c r="J22" s="10" t="s">
        <v>29</v>
      </c>
      <c r="K22" s="5" t="s">
        <v>30</v>
      </c>
      <c r="L22" s="5" t="s">
        <v>31</v>
      </c>
      <c r="M22" s="5" t="s">
        <v>32</v>
      </c>
      <c r="N22" s="10" t="s">
        <v>33</v>
      </c>
      <c r="O22" s="10" t="s">
        <v>34</v>
      </c>
      <c r="P22" s="10" t="s">
        <v>35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1" t="s">
        <v>41</v>
      </c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38.25" x14ac:dyDescent="0.2">
      <c r="A24" s="12"/>
      <c r="B24" s="13">
        <v>1</v>
      </c>
      <c r="C24" s="14">
        <v>1891479</v>
      </c>
      <c r="D24" s="15" t="s">
        <v>42</v>
      </c>
      <c r="E24" s="13">
        <v>2323729892</v>
      </c>
      <c r="F24" s="12"/>
      <c r="G24" s="16" t="s">
        <v>43</v>
      </c>
      <c r="H24" s="14">
        <v>1</v>
      </c>
      <c r="I24" s="17">
        <v>0.1</v>
      </c>
      <c r="J24" s="12"/>
      <c r="K24" s="16" t="s">
        <v>44</v>
      </c>
      <c r="L24" s="16" t="s">
        <v>45</v>
      </c>
      <c r="M24" s="16" t="s">
        <v>46</v>
      </c>
      <c r="N24" s="16" t="s">
        <v>47</v>
      </c>
      <c r="O24" s="16" t="s">
        <v>48</v>
      </c>
      <c r="P24" s="18">
        <v>89214425134</v>
      </c>
      <c r="Q24" s="19">
        <v>0</v>
      </c>
      <c r="R24" s="19">
        <v>0</v>
      </c>
      <c r="S24" s="20" t="s">
        <v>49</v>
      </c>
      <c r="T24" s="20" t="s">
        <v>49</v>
      </c>
      <c r="U24" s="20" t="s">
        <v>49</v>
      </c>
      <c r="V24" s="16" t="s">
        <v>50</v>
      </c>
    </row>
    <row r="25" spans="1:22" x14ac:dyDescent="0.2">
      <c r="A25" s="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38.25" x14ac:dyDescent="0.2">
      <c r="A26" s="12"/>
      <c r="B26" s="13">
        <v>2</v>
      </c>
      <c r="C26" s="14">
        <v>1898327</v>
      </c>
      <c r="D26" s="15" t="s">
        <v>42</v>
      </c>
      <c r="E26" s="13">
        <v>2323729903</v>
      </c>
      <c r="F26" s="12"/>
      <c r="G26" s="16" t="s">
        <v>51</v>
      </c>
      <c r="H26" s="14">
        <v>1</v>
      </c>
      <c r="I26" s="17">
        <v>0.1</v>
      </c>
      <c r="J26" s="12"/>
      <c r="K26" s="16" t="s">
        <v>44</v>
      </c>
      <c r="L26" s="16" t="s">
        <v>52</v>
      </c>
      <c r="M26" s="16" t="s">
        <v>53</v>
      </c>
      <c r="N26" s="16" t="s">
        <v>54</v>
      </c>
      <c r="O26" s="16" t="s">
        <v>55</v>
      </c>
      <c r="P26" s="18">
        <v>89062746228</v>
      </c>
      <c r="Q26" s="19">
        <v>0</v>
      </c>
      <c r="R26" s="19">
        <v>0</v>
      </c>
      <c r="S26" s="20" t="s">
        <v>49</v>
      </c>
      <c r="T26" s="20" t="s">
        <v>49</v>
      </c>
      <c r="U26" s="20" t="s">
        <v>49</v>
      </c>
      <c r="V26" s="16" t="s">
        <v>56</v>
      </c>
    </row>
    <row r="27" spans="1:22" x14ac:dyDescent="0.2">
      <c r="A27" s="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38.25" x14ac:dyDescent="0.2">
      <c r="A28" s="12"/>
      <c r="B28" s="13">
        <v>3</v>
      </c>
      <c r="C28" s="14">
        <v>1883385</v>
      </c>
      <c r="D28" s="15" t="s">
        <v>57</v>
      </c>
      <c r="E28" s="13">
        <v>2323730090</v>
      </c>
      <c r="F28" s="12"/>
      <c r="G28" s="16" t="s">
        <v>58</v>
      </c>
      <c r="H28" s="14">
        <v>1</v>
      </c>
      <c r="I28" s="17">
        <v>0.1</v>
      </c>
      <c r="J28" s="12"/>
      <c r="K28" s="16" t="s">
        <v>59</v>
      </c>
      <c r="L28" s="16" t="s">
        <v>60</v>
      </c>
      <c r="M28" s="16" t="s">
        <v>61</v>
      </c>
      <c r="N28" s="16" t="s">
        <v>62</v>
      </c>
      <c r="O28" s="16" t="s">
        <v>63</v>
      </c>
      <c r="P28" s="18">
        <v>89276042553</v>
      </c>
      <c r="Q28" s="19">
        <v>0</v>
      </c>
      <c r="R28" s="19">
        <v>0</v>
      </c>
      <c r="S28" s="20" t="s">
        <v>49</v>
      </c>
      <c r="T28" s="20" t="s">
        <v>49</v>
      </c>
      <c r="U28" s="20" t="s">
        <v>49</v>
      </c>
      <c r="V28" s="16" t="s">
        <v>56</v>
      </c>
    </row>
    <row r="29" spans="1:22" x14ac:dyDescent="0.2">
      <c r="A29" s="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x14ac:dyDescent="0.2">
      <c r="A30" s="12"/>
      <c r="B30" s="13"/>
      <c r="C30" s="20"/>
      <c r="D30" s="15"/>
      <c r="E30" s="13"/>
      <c r="F30" s="12"/>
      <c r="G30" s="16"/>
      <c r="H30" s="14"/>
      <c r="I30" s="17"/>
      <c r="J30" s="12"/>
      <c r="K30" s="16"/>
      <c r="L30" s="16"/>
      <c r="M30" s="16"/>
      <c r="N30" s="16"/>
      <c r="O30" s="16"/>
      <c r="P30" s="16"/>
      <c r="Q30" s="19"/>
      <c r="R30" s="19"/>
      <c r="S30" s="20"/>
      <c r="T30" s="20"/>
      <c r="U30" s="20"/>
      <c r="V30" s="16"/>
    </row>
    <row r="31" spans="1:22" x14ac:dyDescent="0.2">
      <c r="A31" s="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x14ac:dyDescent="0.2">
      <c r="A32" s="12"/>
      <c r="B32" s="13"/>
      <c r="C32" s="20"/>
      <c r="D32" s="15"/>
      <c r="E32" s="13"/>
      <c r="F32" s="12"/>
      <c r="G32" s="16"/>
      <c r="H32" s="14"/>
      <c r="I32" s="17"/>
      <c r="J32" s="12"/>
      <c r="K32" s="16"/>
      <c r="L32" s="16"/>
      <c r="M32" s="16"/>
      <c r="N32" s="16"/>
      <c r="O32" s="16"/>
      <c r="P32" s="16"/>
      <c r="Q32" s="19"/>
      <c r="R32" s="19"/>
      <c r="S32" s="20"/>
      <c r="T32" s="20"/>
      <c r="U32" s="20"/>
      <c r="V32" s="16"/>
    </row>
    <row r="33" spans="1:22" x14ac:dyDescent="0.2">
      <c r="A33" s="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x14ac:dyDescent="0.2">
      <c r="A34" s="12"/>
      <c r="B34" s="13"/>
      <c r="C34" s="20"/>
      <c r="D34" s="15"/>
      <c r="E34" s="13"/>
      <c r="F34" s="12"/>
      <c r="G34" s="16"/>
      <c r="H34" s="14"/>
      <c r="I34" s="17"/>
      <c r="J34" s="12"/>
      <c r="K34" s="16"/>
      <c r="L34" s="16"/>
      <c r="M34" s="16"/>
      <c r="N34" s="16"/>
      <c r="O34" s="16"/>
      <c r="P34" s="16"/>
      <c r="Q34" s="19"/>
      <c r="R34" s="19"/>
      <c r="S34" s="20"/>
      <c r="T34" s="20"/>
      <c r="U34" s="20"/>
      <c r="V34" s="16"/>
    </row>
    <row r="35" spans="1:22" x14ac:dyDescent="0.2">
      <c r="A35" s="2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x14ac:dyDescent="0.2">
      <c r="A36" s="12"/>
      <c r="B36" s="13"/>
      <c r="C36" s="20"/>
      <c r="D36" s="15"/>
      <c r="E36" s="13"/>
      <c r="F36" s="12"/>
      <c r="G36" s="16"/>
      <c r="H36" s="14"/>
      <c r="I36" s="17"/>
      <c r="J36" s="12"/>
      <c r="K36" s="16"/>
      <c r="L36" s="16"/>
      <c r="M36" s="16"/>
      <c r="N36" s="16"/>
      <c r="O36" s="16"/>
      <c r="P36" s="16"/>
      <c r="Q36" s="19"/>
      <c r="R36" s="19"/>
      <c r="S36" s="20"/>
      <c r="T36" s="20"/>
      <c r="U36" s="20"/>
      <c r="V36" s="16"/>
    </row>
    <row r="37" spans="1:22" x14ac:dyDescent="0.2">
      <c r="A37" s="2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x14ac:dyDescent="0.2">
      <c r="A38" s="12"/>
      <c r="B38" s="13"/>
      <c r="C38" s="20"/>
      <c r="D38" s="15"/>
      <c r="E38" s="13"/>
      <c r="F38" s="12"/>
      <c r="G38" s="16"/>
      <c r="H38" s="14"/>
      <c r="I38" s="17"/>
      <c r="J38" s="12"/>
      <c r="K38" s="16"/>
      <c r="L38" s="16"/>
      <c r="M38" s="16"/>
      <c r="N38" s="16"/>
      <c r="O38" s="16"/>
      <c r="P38" s="16"/>
      <c r="Q38" s="19"/>
      <c r="R38" s="19"/>
      <c r="S38" s="20"/>
      <c r="T38" s="20"/>
      <c r="U38" s="20"/>
      <c r="V38" s="16"/>
    </row>
    <row r="39" spans="1:22" x14ac:dyDescent="0.2">
      <c r="A39" s="2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 x14ac:dyDescent="0.2">
      <c r="A40" s="12"/>
      <c r="B40" s="13"/>
      <c r="C40" s="20"/>
      <c r="D40" s="15"/>
      <c r="E40" s="13"/>
      <c r="F40" s="12"/>
      <c r="G40" s="16"/>
      <c r="H40" s="14"/>
      <c r="I40" s="17"/>
      <c r="J40" s="12"/>
      <c r="K40" s="16"/>
      <c r="L40" s="16"/>
      <c r="M40" s="16"/>
      <c r="N40" s="16"/>
      <c r="O40" s="16"/>
      <c r="P40" s="16"/>
      <c r="Q40" s="19"/>
      <c r="R40" s="19"/>
      <c r="S40" s="20"/>
      <c r="T40" s="20"/>
      <c r="U40" s="20"/>
      <c r="V40" s="16"/>
    </row>
    <row r="41" spans="1:22" x14ac:dyDescent="0.2">
      <c r="A41" s="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1:22" x14ac:dyDescent="0.2">
      <c r="A42" s="12"/>
      <c r="B42" s="13"/>
      <c r="C42" s="20"/>
      <c r="D42" s="15"/>
      <c r="E42" s="13"/>
      <c r="F42" s="12"/>
      <c r="G42" s="16"/>
      <c r="H42" s="14"/>
      <c r="I42" s="17"/>
      <c r="J42" s="12"/>
      <c r="K42" s="16"/>
      <c r="L42" s="16"/>
      <c r="M42" s="16"/>
      <c r="N42" s="16"/>
      <c r="O42" s="16"/>
      <c r="P42" s="16"/>
      <c r="Q42" s="19"/>
      <c r="R42" s="19"/>
      <c r="S42" s="20"/>
      <c r="T42" s="20"/>
      <c r="U42" s="20"/>
      <c r="V42" s="16"/>
    </row>
    <row r="43" spans="1:22" x14ac:dyDescent="0.2">
      <c r="A43" s="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x14ac:dyDescent="0.2">
      <c r="A44" s="12"/>
      <c r="B44" s="13"/>
      <c r="C44" s="20"/>
      <c r="D44" s="15"/>
      <c r="E44" s="13"/>
      <c r="F44" s="12"/>
      <c r="G44" s="16"/>
      <c r="H44" s="14"/>
      <c r="I44" s="17"/>
      <c r="J44" s="12"/>
      <c r="K44" s="16"/>
      <c r="L44" s="16"/>
      <c r="M44" s="16"/>
      <c r="N44" s="16"/>
      <c r="O44" s="16"/>
      <c r="P44" s="16"/>
      <c r="Q44" s="19"/>
      <c r="R44" s="19"/>
      <c r="S44" s="20"/>
      <c r="T44" s="20"/>
      <c r="U44" s="20"/>
      <c r="V44" s="16"/>
    </row>
    <row r="45" spans="1:22" x14ac:dyDescent="0.2">
      <c r="A45" s="2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x14ac:dyDescent="0.2">
      <c r="A46" s="12"/>
      <c r="B46" s="13"/>
      <c r="C46" s="20"/>
      <c r="D46" s="15"/>
      <c r="E46" s="13"/>
      <c r="F46" s="12"/>
      <c r="G46" s="16"/>
      <c r="H46" s="14"/>
      <c r="I46" s="17"/>
      <c r="J46" s="12"/>
      <c r="K46" s="16"/>
      <c r="L46" s="16"/>
      <c r="M46" s="16"/>
      <c r="N46" s="16"/>
      <c r="O46" s="16"/>
      <c r="P46" s="16"/>
      <c r="Q46" s="19"/>
      <c r="R46" s="19"/>
      <c r="S46" s="20"/>
      <c r="T46" s="20"/>
      <c r="U46" s="20"/>
      <c r="V46" s="16"/>
    </row>
    <row r="47" spans="1:22" x14ac:dyDescent="0.2">
      <c r="A47" s="2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x14ac:dyDescent="0.2">
      <c r="A48" s="12"/>
      <c r="B48" s="13"/>
      <c r="C48" s="20"/>
      <c r="D48" s="15"/>
      <c r="E48" s="13"/>
      <c r="F48" s="12"/>
      <c r="G48" s="16"/>
      <c r="H48" s="14"/>
      <c r="I48" s="17"/>
      <c r="J48" s="12"/>
      <c r="K48" s="16"/>
      <c r="L48" s="16"/>
      <c r="M48" s="16"/>
      <c r="N48" s="16"/>
      <c r="O48" s="16"/>
      <c r="P48" s="16"/>
      <c r="Q48" s="19"/>
      <c r="R48" s="19"/>
      <c r="S48" s="20"/>
      <c r="T48" s="20"/>
      <c r="U48" s="20"/>
      <c r="V48" s="16"/>
    </row>
    <row r="49" spans="1:22" x14ac:dyDescent="0.2">
      <c r="A49" s="2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x14ac:dyDescent="0.2">
      <c r="A50" s="12"/>
      <c r="B50" s="13"/>
      <c r="C50" s="20"/>
      <c r="D50" s="15"/>
      <c r="E50" s="13"/>
      <c r="F50" s="12"/>
      <c r="G50" s="16"/>
      <c r="H50" s="14"/>
      <c r="I50" s="17"/>
      <c r="J50" s="12"/>
      <c r="K50" s="16"/>
      <c r="L50" s="16"/>
      <c r="M50" s="16"/>
      <c r="N50" s="16"/>
      <c r="O50" s="16"/>
      <c r="P50" s="22"/>
      <c r="Q50" s="19"/>
      <c r="R50" s="19"/>
      <c r="S50" s="20"/>
      <c r="T50" s="20"/>
      <c r="U50" s="20"/>
      <c r="V50" s="16"/>
    </row>
    <row r="51" spans="1:22" x14ac:dyDescent="0.2">
      <c r="A51" s="2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x14ac:dyDescent="0.2">
      <c r="A52" s="12"/>
      <c r="B52" s="13"/>
      <c r="C52" s="20"/>
      <c r="D52" s="15"/>
      <c r="E52" s="13"/>
      <c r="F52" s="12"/>
      <c r="G52" s="16"/>
      <c r="H52" s="14"/>
      <c r="I52" s="17"/>
      <c r="J52" s="12"/>
      <c r="K52" s="16"/>
      <c r="L52" s="16"/>
      <c r="M52" s="16"/>
      <c r="N52" s="16"/>
      <c r="O52" s="16"/>
      <c r="P52" s="16"/>
      <c r="Q52" s="19"/>
      <c r="R52" s="19"/>
      <c r="S52" s="20"/>
      <c r="T52" s="20"/>
      <c r="U52" s="20"/>
      <c r="V52" s="16"/>
    </row>
    <row r="53" spans="1:22" x14ac:dyDescent="0.2">
      <c r="A53" s="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x14ac:dyDescent="0.2">
      <c r="A54" s="12"/>
      <c r="B54" s="13"/>
      <c r="C54" s="20"/>
      <c r="D54" s="15"/>
      <c r="E54" s="13"/>
      <c r="F54" s="12"/>
      <c r="G54" s="16"/>
      <c r="H54" s="14"/>
      <c r="I54" s="17"/>
      <c r="J54" s="12"/>
      <c r="K54" s="16"/>
      <c r="L54" s="16"/>
      <c r="M54" s="16"/>
      <c r="N54" s="16"/>
      <c r="O54" s="16"/>
      <c r="P54" s="16"/>
      <c r="Q54" s="19"/>
      <c r="R54" s="19"/>
      <c r="S54" s="20"/>
      <c r="T54" s="20"/>
      <c r="U54" s="20"/>
      <c r="V54" s="16"/>
    </row>
    <row r="55" spans="1:22" x14ac:dyDescent="0.2">
      <c r="A55" s="2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x14ac:dyDescent="0.2">
      <c r="A56" s="12"/>
      <c r="B56" s="13"/>
      <c r="C56" s="20"/>
      <c r="D56" s="15"/>
      <c r="E56" s="13"/>
      <c r="F56" s="12"/>
      <c r="G56" s="16"/>
      <c r="H56" s="14"/>
      <c r="I56" s="14"/>
      <c r="J56" s="12"/>
      <c r="K56" s="16"/>
      <c r="L56" s="16"/>
      <c r="M56" s="16"/>
      <c r="N56" s="16"/>
      <c r="O56" s="16"/>
      <c r="P56" s="16"/>
      <c r="Q56" s="19"/>
      <c r="R56" s="19"/>
      <c r="S56" s="20"/>
      <c r="T56" s="20"/>
      <c r="U56" s="20"/>
      <c r="V56" s="16"/>
    </row>
    <row r="57" spans="1:22" x14ac:dyDescent="0.2">
      <c r="A57" s="2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spans="1:22" x14ac:dyDescent="0.2">
      <c r="A58" s="12"/>
      <c r="B58" s="13"/>
      <c r="C58" s="20"/>
      <c r="D58" s="15"/>
      <c r="E58" s="13"/>
      <c r="F58" s="12"/>
      <c r="G58" s="16"/>
      <c r="H58" s="14"/>
      <c r="I58" s="17"/>
      <c r="J58" s="12"/>
      <c r="K58" s="16"/>
      <c r="L58" s="16"/>
      <c r="M58" s="16"/>
      <c r="N58" s="16"/>
      <c r="O58" s="16"/>
      <c r="P58" s="16"/>
      <c r="Q58" s="19"/>
      <c r="R58" s="19"/>
      <c r="S58" s="20"/>
      <c r="T58" s="20"/>
      <c r="U58" s="20"/>
      <c r="V58" s="16"/>
    </row>
    <row r="59" spans="1:22" x14ac:dyDescent="0.2">
      <c r="A59" s="2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x14ac:dyDescent="0.2">
      <c r="A60" s="12"/>
      <c r="B60" s="13"/>
      <c r="C60" s="20"/>
      <c r="D60" s="15"/>
      <c r="E60" s="13"/>
      <c r="F60" s="12"/>
      <c r="G60" s="16"/>
      <c r="H60" s="14"/>
      <c r="I60" s="17"/>
      <c r="J60" s="12"/>
      <c r="K60" s="16"/>
      <c r="L60" s="16"/>
      <c r="M60" s="16"/>
      <c r="N60" s="16"/>
      <c r="O60" s="16"/>
      <c r="P60" s="16"/>
      <c r="Q60" s="19"/>
      <c r="R60" s="19"/>
      <c r="S60" s="20"/>
      <c r="T60" s="20"/>
      <c r="U60" s="20"/>
      <c r="V60" s="16"/>
    </row>
    <row r="61" spans="1:22" x14ac:dyDescent="0.2">
      <c r="A61" s="2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x14ac:dyDescent="0.2">
      <c r="A62" s="12"/>
      <c r="B62" s="13"/>
      <c r="C62" s="20"/>
      <c r="D62" s="15"/>
      <c r="E62" s="13"/>
      <c r="F62" s="12"/>
      <c r="G62" s="16"/>
      <c r="H62" s="14"/>
      <c r="I62" s="17"/>
      <c r="J62" s="12"/>
      <c r="K62" s="16"/>
      <c r="L62" s="16"/>
      <c r="M62" s="16"/>
      <c r="N62" s="16"/>
      <c r="O62" s="16"/>
      <c r="P62" s="22"/>
      <c r="Q62" s="19"/>
      <c r="R62" s="19"/>
      <c r="S62" s="20"/>
      <c r="T62" s="20"/>
      <c r="U62" s="20"/>
      <c r="V62" s="16"/>
    </row>
    <row r="63" spans="1:22" x14ac:dyDescent="0.2">
      <c r="A63" s="2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spans="1:22" x14ac:dyDescent="0.2">
      <c r="A64" s="12"/>
      <c r="B64" s="13"/>
      <c r="C64" s="20"/>
      <c r="D64" s="15"/>
      <c r="E64" s="13"/>
      <c r="F64" s="12"/>
      <c r="G64" s="16"/>
      <c r="H64" s="14"/>
      <c r="I64" s="17"/>
      <c r="J64" s="12"/>
      <c r="K64" s="16"/>
      <c r="L64" s="16"/>
      <c r="M64" s="16"/>
      <c r="N64" s="16"/>
      <c r="O64" s="16"/>
      <c r="P64" s="22"/>
      <c r="Q64" s="19"/>
      <c r="R64" s="19"/>
      <c r="S64" s="20"/>
      <c r="T64" s="20"/>
      <c r="U64" s="20"/>
      <c r="V64" s="16"/>
    </row>
    <row r="65" spans="1:22" x14ac:dyDescent="0.2">
      <c r="A65" s="2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x14ac:dyDescent="0.2">
      <c r="A66" s="12"/>
      <c r="B66" s="13"/>
      <c r="C66" s="20"/>
      <c r="D66" s="15"/>
      <c r="E66" s="13"/>
      <c r="F66" s="12"/>
      <c r="G66" s="16"/>
      <c r="H66" s="14"/>
      <c r="I66" s="17"/>
      <c r="J66" s="12"/>
      <c r="K66" s="16"/>
      <c r="L66" s="16"/>
      <c r="M66" s="16"/>
      <c r="N66" s="16"/>
      <c r="O66" s="16"/>
      <c r="P66" s="16"/>
      <c r="Q66" s="19"/>
      <c r="R66" s="19"/>
      <c r="S66" s="20"/>
      <c r="T66" s="20"/>
      <c r="U66" s="20"/>
      <c r="V66" s="16"/>
    </row>
    <row r="67" spans="1:22" x14ac:dyDescent="0.2">
      <c r="A67" s="2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spans="1:22" x14ac:dyDescent="0.2">
      <c r="A68" s="12"/>
      <c r="B68" s="13"/>
      <c r="C68" s="20"/>
      <c r="D68" s="15"/>
      <c r="E68" s="13"/>
      <c r="F68" s="12"/>
      <c r="G68" s="16"/>
      <c r="H68" s="14"/>
      <c r="I68" s="17"/>
      <c r="J68" s="12"/>
      <c r="K68" s="16"/>
      <c r="L68" s="16"/>
      <c r="M68" s="16"/>
      <c r="N68" s="16"/>
      <c r="O68" s="16"/>
      <c r="P68" s="16"/>
      <c r="Q68" s="19"/>
      <c r="R68" s="19"/>
      <c r="S68" s="20"/>
      <c r="T68" s="20"/>
      <c r="U68" s="20"/>
      <c r="V68" s="16"/>
    </row>
    <row r="69" spans="1:22" x14ac:dyDescent="0.2">
      <c r="A69" s="2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x14ac:dyDescent="0.2">
      <c r="A70" s="12"/>
      <c r="B70" s="13"/>
      <c r="C70" s="20"/>
      <c r="D70" s="15"/>
      <c r="E70" s="13"/>
      <c r="F70" s="12"/>
      <c r="G70" s="16"/>
      <c r="H70" s="14"/>
      <c r="I70" s="17"/>
      <c r="J70" s="12"/>
      <c r="K70" s="16"/>
      <c r="L70" s="16"/>
      <c r="M70" s="16"/>
      <c r="N70" s="16"/>
      <c r="O70" s="16"/>
      <c r="P70" s="16"/>
      <c r="Q70" s="19"/>
      <c r="R70" s="19"/>
      <c r="S70" s="20"/>
      <c r="T70" s="20"/>
      <c r="U70" s="20"/>
      <c r="V70" s="16"/>
    </row>
    <row r="71" spans="1:22" x14ac:dyDescent="0.2">
      <c r="A71" s="2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 spans="1:22" x14ac:dyDescent="0.2">
      <c r="A72" s="12"/>
      <c r="B72" s="13"/>
      <c r="C72" s="14"/>
      <c r="D72" s="15"/>
      <c r="E72" s="13"/>
      <c r="F72" s="12"/>
      <c r="G72" s="16"/>
      <c r="H72" s="14"/>
      <c r="I72" s="17"/>
      <c r="J72" s="12"/>
      <c r="K72" s="16"/>
      <c r="L72" s="16"/>
      <c r="M72" s="16"/>
      <c r="N72" s="16"/>
      <c r="O72" s="16"/>
      <c r="P72" s="16"/>
      <c r="Q72" s="19"/>
      <c r="R72" s="19"/>
      <c r="S72" s="20"/>
      <c r="T72" s="20"/>
      <c r="U72" s="20"/>
      <c r="V72" s="16"/>
    </row>
    <row r="73" spans="1:22" x14ac:dyDescent="0.2">
      <c r="A73" s="2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x14ac:dyDescent="0.2">
      <c r="A74" s="12"/>
      <c r="B74" s="13"/>
      <c r="C74" s="14"/>
      <c r="D74" s="15"/>
      <c r="E74" s="13"/>
      <c r="F74" s="12"/>
      <c r="G74" s="16"/>
      <c r="H74" s="14"/>
      <c r="I74" s="23"/>
      <c r="J74" s="12"/>
      <c r="K74" s="16"/>
      <c r="L74" s="16"/>
      <c r="M74" s="16"/>
      <c r="N74" s="16"/>
      <c r="O74" s="16"/>
      <c r="P74" s="16"/>
      <c r="Q74" s="19"/>
      <c r="R74" s="19"/>
      <c r="S74" s="20"/>
      <c r="T74" s="20"/>
      <c r="U74" s="20"/>
      <c r="V74" s="16"/>
    </row>
    <row r="75" spans="1:22" x14ac:dyDescent="0.2">
      <c r="A75" s="2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spans="1:22" x14ac:dyDescent="0.2">
      <c r="A76" s="2"/>
      <c r="B76" s="13"/>
      <c r="C76" s="13"/>
      <c r="D76" s="13"/>
      <c r="E76" s="13"/>
      <c r="F76" s="13"/>
      <c r="G76" s="13"/>
      <c r="H76" s="13"/>
      <c r="I76" s="17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x14ac:dyDescent="0.2">
      <c r="A77" s="2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 spans="1:22" x14ac:dyDescent="0.2">
      <c r="A78" s="2"/>
      <c r="B78" s="13"/>
      <c r="C78" s="13"/>
      <c r="D78" s="13"/>
      <c r="E78" s="13"/>
      <c r="F78" s="13"/>
      <c r="G78" s="13"/>
      <c r="H78" s="13"/>
      <c r="I78" s="17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x14ac:dyDescent="0.2">
      <c r="A79" s="2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 spans="1:22" x14ac:dyDescent="0.2">
      <c r="A80" s="2"/>
      <c r="B80" s="13"/>
      <c r="C80" s="13"/>
      <c r="D80" s="13"/>
      <c r="E80" s="13"/>
      <c r="F80" s="13"/>
      <c r="G80" s="13"/>
      <c r="H80" s="13"/>
      <c r="I80" s="17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x14ac:dyDescent="0.2">
      <c r="A81" s="2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spans="1:22" x14ac:dyDescent="0.2">
      <c r="A82" s="2"/>
      <c r="B82" s="13"/>
      <c r="C82" s="13"/>
      <c r="D82" s="13"/>
      <c r="E82" s="13"/>
      <c r="F82" s="13"/>
      <c r="G82" s="13"/>
      <c r="H82" s="13"/>
      <c r="I82" s="17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x14ac:dyDescent="0.2">
      <c r="A83" s="2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x14ac:dyDescent="0.2">
      <c r="A84" s="2"/>
      <c r="B84" s="13"/>
      <c r="C84" s="13"/>
      <c r="D84" s="13"/>
      <c r="E84" s="13"/>
      <c r="F84" s="13"/>
      <c r="G84" s="13"/>
      <c r="H84" s="13"/>
      <c r="I84" s="17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x14ac:dyDescent="0.2">
      <c r="A85" s="2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x14ac:dyDescent="0.2">
      <c r="A86" s="2"/>
      <c r="B86" s="13"/>
      <c r="C86" s="13"/>
      <c r="D86" s="13"/>
      <c r="E86" s="13"/>
      <c r="F86" s="13"/>
      <c r="G86" s="13"/>
      <c r="H86" s="13"/>
      <c r="I86" s="17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x14ac:dyDescent="0.2">
      <c r="A87" s="2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x14ac:dyDescent="0.2">
      <c r="A88" s="2"/>
      <c r="B88" s="13"/>
      <c r="C88" s="13"/>
      <c r="D88" s="13"/>
      <c r="E88" s="13"/>
      <c r="F88" s="13"/>
      <c r="G88" s="13"/>
      <c r="H88" s="13"/>
      <c r="I88" s="17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x14ac:dyDescent="0.2">
      <c r="A89" s="2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x14ac:dyDescent="0.2">
      <c r="A90" s="2"/>
      <c r="B90" s="13"/>
      <c r="C90" s="13"/>
      <c r="D90" s="13"/>
      <c r="E90" s="13"/>
      <c r="F90" s="13"/>
      <c r="G90" s="13"/>
      <c r="H90" s="13"/>
      <c r="I90" s="17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x14ac:dyDescent="0.2">
      <c r="A91" s="2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x14ac:dyDescent="0.2">
      <c r="A92" s="2"/>
      <c r="B92" s="13"/>
      <c r="C92" s="13"/>
      <c r="D92" s="13"/>
      <c r="E92" s="13"/>
      <c r="F92" s="13"/>
      <c r="G92" s="13"/>
      <c r="H92" s="13"/>
      <c r="I92" s="17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x14ac:dyDescent="0.2">
      <c r="A93" s="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x14ac:dyDescent="0.2">
      <c r="A94" s="2"/>
      <c r="B94" s="13"/>
      <c r="C94" s="13"/>
      <c r="D94" s="13"/>
      <c r="E94" s="13"/>
      <c r="F94" s="13"/>
      <c r="G94" s="13"/>
      <c r="H94" s="13"/>
      <c r="I94" s="17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x14ac:dyDescent="0.2">
      <c r="A95" s="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x14ac:dyDescent="0.2">
      <c r="A96" s="2"/>
      <c r="B96" s="13"/>
      <c r="C96" s="13"/>
      <c r="D96" s="13"/>
      <c r="E96" s="13"/>
      <c r="F96" s="13"/>
      <c r="G96" s="13"/>
      <c r="H96" s="13"/>
      <c r="I96" s="17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x14ac:dyDescent="0.2">
      <c r="A97" s="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x14ac:dyDescent="0.2">
      <c r="A98" s="2"/>
      <c r="B98" s="13"/>
      <c r="C98" s="13"/>
      <c r="D98" s="13"/>
      <c r="E98" s="13"/>
      <c r="F98" s="13"/>
      <c r="G98" s="13"/>
      <c r="H98" s="13"/>
      <c r="I98" s="17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x14ac:dyDescent="0.2">
      <c r="A99" s="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x14ac:dyDescent="0.2">
      <c r="A100" s="2"/>
      <c r="B100" s="13"/>
      <c r="C100" s="13"/>
      <c r="D100" s="13"/>
      <c r="E100" s="13"/>
      <c r="F100" s="13"/>
      <c r="G100" s="13"/>
      <c r="H100" s="13"/>
      <c r="I100" s="17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x14ac:dyDescent="0.2">
      <c r="A101" s="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1:22" x14ac:dyDescent="0.2">
      <c r="A102" s="2"/>
      <c r="B102" s="13"/>
      <c r="C102" s="13"/>
      <c r="D102" s="13"/>
      <c r="E102" s="13"/>
      <c r="F102" s="13"/>
      <c r="G102" s="13"/>
      <c r="H102" s="13"/>
      <c r="I102" s="17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x14ac:dyDescent="0.2">
      <c r="A103" s="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 spans="1:22" x14ac:dyDescent="0.2">
      <c r="A104" s="2"/>
      <c r="B104" s="13"/>
      <c r="C104" s="13"/>
      <c r="D104" s="13"/>
      <c r="E104" s="13"/>
      <c r="F104" s="13"/>
      <c r="G104" s="13"/>
      <c r="H104" s="13"/>
      <c r="I104" s="17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x14ac:dyDescent="0.2">
      <c r="A105" s="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x14ac:dyDescent="0.2">
      <c r="A106" s="2"/>
      <c r="B106" s="13"/>
      <c r="C106" s="13"/>
      <c r="D106" s="13"/>
      <c r="E106" s="13"/>
      <c r="F106" s="13"/>
      <c r="G106" s="13"/>
      <c r="H106" s="13"/>
      <c r="I106" s="17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x14ac:dyDescent="0.2">
      <c r="A107" s="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 spans="1:22" x14ac:dyDescent="0.2">
      <c r="A108" s="2"/>
      <c r="B108" s="13"/>
      <c r="C108" s="13"/>
      <c r="D108" s="13"/>
      <c r="E108" s="13"/>
      <c r="F108" s="13"/>
      <c r="G108" s="13"/>
      <c r="H108" s="13"/>
      <c r="I108" s="17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 x14ac:dyDescent="0.2">
      <c r="A109" s="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x14ac:dyDescent="0.2">
      <c r="A110" s="2"/>
      <c r="B110" s="13"/>
      <c r="C110" s="13"/>
      <c r="D110" s="13"/>
      <c r="E110" s="13"/>
      <c r="F110" s="13"/>
      <c r="G110" s="13"/>
      <c r="H110" s="13"/>
      <c r="I110" s="17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x14ac:dyDescent="0.2">
      <c r="A111" s="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x14ac:dyDescent="0.2">
      <c r="A112" s="2"/>
      <c r="B112" s="13"/>
      <c r="C112" s="13"/>
      <c r="D112" s="13"/>
      <c r="E112" s="13"/>
      <c r="F112" s="13"/>
      <c r="G112" s="13"/>
      <c r="H112" s="13"/>
      <c r="I112" s="17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22" x14ac:dyDescent="0.2">
      <c r="A113" s="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x14ac:dyDescent="0.2">
      <c r="A114" s="2"/>
      <c r="B114" s="13"/>
      <c r="C114" s="13"/>
      <c r="D114" s="13"/>
      <c r="E114" s="13"/>
      <c r="F114" s="13"/>
      <c r="G114" s="13"/>
      <c r="H114" s="13"/>
      <c r="I114" s="17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x14ac:dyDescent="0.2">
      <c r="A115" s="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x14ac:dyDescent="0.2">
      <c r="A116" s="2"/>
      <c r="B116" s="13"/>
      <c r="C116" s="13"/>
      <c r="D116" s="13"/>
      <c r="E116" s="13"/>
      <c r="F116" s="13"/>
      <c r="G116" s="13"/>
      <c r="H116" s="13"/>
      <c r="I116" s="17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x14ac:dyDescent="0.2">
      <c r="A117" s="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x14ac:dyDescent="0.2">
      <c r="A118" s="2"/>
      <c r="B118" s="13"/>
      <c r="C118" s="13"/>
      <c r="D118" s="13"/>
      <c r="E118" s="13"/>
      <c r="F118" s="13"/>
      <c r="G118" s="13"/>
      <c r="H118" s="13"/>
      <c r="I118" s="17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1:22" x14ac:dyDescent="0.2">
      <c r="A119" s="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x14ac:dyDescent="0.2">
      <c r="A120" s="2"/>
      <c r="B120" s="13"/>
      <c r="C120" s="13"/>
      <c r="D120" s="13"/>
      <c r="E120" s="13"/>
      <c r="F120" s="13"/>
      <c r="G120" s="13"/>
      <c r="H120" s="13"/>
      <c r="I120" s="17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x14ac:dyDescent="0.2">
      <c r="A121" s="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x14ac:dyDescent="0.2">
      <c r="A122" s="2"/>
      <c r="B122" s="13"/>
      <c r="C122" s="13"/>
      <c r="D122" s="13"/>
      <c r="E122" s="13"/>
      <c r="F122" s="13"/>
      <c r="G122" s="13"/>
      <c r="H122" s="13"/>
      <c r="I122" s="17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 x14ac:dyDescent="0.2">
      <c r="A123" s="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x14ac:dyDescent="0.2">
      <c r="A124" s="2"/>
      <c r="B124" s="13"/>
      <c r="C124" s="13"/>
      <c r="D124" s="13"/>
      <c r="E124" s="13"/>
      <c r="F124" s="13"/>
      <c r="G124" s="13"/>
      <c r="H124" s="13"/>
      <c r="I124" s="17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 x14ac:dyDescent="0.2">
      <c r="A125" s="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x14ac:dyDescent="0.2">
      <c r="A126" s="2"/>
      <c r="B126" s="13"/>
      <c r="C126" s="13"/>
      <c r="D126" s="13"/>
      <c r="E126" s="13"/>
      <c r="F126" s="13"/>
      <c r="G126" s="13"/>
      <c r="H126" s="13"/>
      <c r="I126" s="17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x14ac:dyDescent="0.2">
      <c r="A127" s="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x14ac:dyDescent="0.2">
      <c r="A128" s="2"/>
      <c r="B128" s="13"/>
      <c r="C128" s="13"/>
      <c r="D128" s="13"/>
      <c r="E128" s="13"/>
      <c r="F128" s="13"/>
      <c r="G128" s="13"/>
      <c r="H128" s="13"/>
      <c r="I128" s="17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x14ac:dyDescent="0.2">
      <c r="A129" s="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x14ac:dyDescent="0.2">
      <c r="A130" s="2"/>
      <c r="B130" s="13"/>
      <c r="C130" s="13"/>
      <c r="D130" s="13"/>
      <c r="E130" s="13"/>
      <c r="F130" s="13"/>
      <c r="G130" s="13"/>
      <c r="H130" s="13"/>
      <c r="I130" s="17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1:22" x14ac:dyDescent="0.2">
      <c r="A131" s="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x14ac:dyDescent="0.2">
      <c r="A132" s="2"/>
      <c r="B132" s="13"/>
      <c r="C132" s="13"/>
      <c r="D132" s="13"/>
      <c r="E132" s="13"/>
      <c r="F132" s="13"/>
      <c r="G132" s="13"/>
      <c r="H132" s="13"/>
      <c r="I132" s="17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1:22" x14ac:dyDescent="0.2">
      <c r="A133" s="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x14ac:dyDescent="0.2">
      <c r="A134" s="2"/>
      <c r="B134" s="13"/>
      <c r="C134" s="13"/>
      <c r="D134" s="13"/>
      <c r="E134" s="13"/>
      <c r="F134" s="13"/>
      <c r="G134" s="13"/>
      <c r="H134" s="13"/>
      <c r="I134" s="17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x14ac:dyDescent="0.2">
      <c r="A135" s="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x14ac:dyDescent="0.2">
      <c r="A136" s="2"/>
      <c r="B136" s="13"/>
      <c r="C136" s="13"/>
      <c r="D136" s="13"/>
      <c r="E136" s="13"/>
      <c r="F136" s="13"/>
      <c r="G136" s="13"/>
      <c r="H136" s="13"/>
      <c r="I136" s="17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22" x14ac:dyDescent="0.2">
      <c r="A137" s="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x14ac:dyDescent="0.2">
      <c r="A138" s="2"/>
      <c r="B138" s="13"/>
      <c r="C138" s="13"/>
      <c r="D138" s="13"/>
      <c r="E138" s="13"/>
      <c r="F138" s="13"/>
      <c r="G138" s="13"/>
      <c r="H138" s="13"/>
      <c r="I138" s="17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1:22" x14ac:dyDescent="0.2">
      <c r="A139" s="2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x14ac:dyDescent="0.2">
      <c r="A140" s="2"/>
      <c r="B140" s="13"/>
      <c r="C140" s="13"/>
      <c r="D140" s="13"/>
      <c r="E140" s="13"/>
      <c r="F140" s="13"/>
      <c r="G140" s="13"/>
      <c r="H140" s="13"/>
      <c r="I140" s="17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x14ac:dyDescent="0.2">
      <c r="A141" s="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x14ac:dyDescent="0.2">
      <c r="A142" s="2"/>
      <c r="B142" s="13"/>
      <c r="C142" s="13"/>
      <c r="D142" s="13"/>
      <c r="E142" s="13"/>
      <c r="F142" s="13"/>
      <c r="G142" s="13"/>
      <c r="H142" s="13"/>
      <c r="I142" s="17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1:22" x14ac:dyDescent="0.2">
      <c r="A143" s="2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 spans="1:22" x14ac:dyDescent="0.2">
      <c r="A144" s="2"/>
      <c r="B144" s="13"/>
      <c r="C144" s="13"/>
      <c r="D144" s="13"/>
      <c r="E144" s="13"/>
      <c r="F144" s="13"/>
      <c r="G144" s="13"/>
      <c r="H144" s="13"/>
      <c r="I144" s="17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1:22" x14ac:dyDescent="0.2">
      <c r="A145" s="2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spans="1:22" x14ac:dyDescent="0.2">
      <c r="A146" s="2"/>
      <c r="B146" s="13"/>
      <c r="C146" s="13"/>
      <c r="D146" s="13"/>
      <c r="E146" s="13"/>
      <c r="F146" s="13"/>
      <c r="G146" s="13"/>
      <c r="H146" s="13"/>
      <c r="I146" s="17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x14ac:dyDescent="0.2">
      <c r="A147" s="2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</row>
    <row r="148" spans="1:22" x14ac:dyDescent="0.2">
      <c r="A148" s="2"/>
      <c r="B148" s="13"/>
      <c r="C148" s="13"/>
      <c r="D148" s="13"/>
      <c r="E148" s="13"/>
      <c r="F148" s="13"/>
      <c r="G148" s="13"/>
      <c r="H148" s="13"/>
      <c r="I148" s="17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x14ac:dyDescent="0.2">
      <c r="A149" s="2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</row>
    <row r="150" spans="1:22" x14ac:dyDescent="0.2">
      <c r="A150" s="2"/>
      <c r="B150" s="13"/>
      <c r="C150" s="13"/>
      <c r="D150" s="13"/>
      <c r="E150" s="13"/>
      <c r="F150" s="13"/>
      <c r="G150" s="13"/>
      <c r="H150" s="13"/>
      <c r="I150" s="17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1:22" x14ac:dyDescent="0.2">
      <c r="A151" s="2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</row>
    <row r="152" spans="1:22" x14ac:dyDescent="0.2">
      <c r="A152" s="2"/>
      <c r="B152" s="13"/>
      <c r="C152" s="13"/>
      <c r="D152" s="13"/>
      <c r="E152" s="13"/>
      <c r="F152" s="13"/>
      <c r="G152" s="13"/>
      <c r="H152" s="13"/>
      <c r="I152" s="17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1:22" x14ac:dyDescent="0.2">
      <c r="A153" s="2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</row>
    <row r="154" spans="1:22" x14ac:dyDescent="0.2">
      <c r="A154" s="2"/>
      <c r="B154" s="13"/>
      <c r="C154" s="13"/>
      <c r="D154" s="13"/>
      <c r="E154" s="13"/>
      <c r="F154" s="13"/>
      <c r="G154" s="13"/>
      <c r="H154" s="13"/>
      <c r="I154" s="17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1:22" x14ac:dyDescent="0.2">
      <c r="A155" s="2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spans="1:22" x14ac:dyDescent="0.2">
      <c r="A156" s="2"/>
      <c r="B156" s="13"/>
      <c r="C156" s="13"/>
      <c r="D156" s="13"/>
      <c r="E156" s="13"/>
      <c r="F156" s="13"/>
      <c r="G156" s="13"/>
      <c r="H156" s="13"/>
      <c r="I156" s="17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1:22" x14ac:dyDescent="0.2">
      <c r="A157" s="2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x14ac:dyDescent="0.2">
      <c r="A158" s="2"/>
      <c r="B158" s="13"/>
      <c r="C158" s="13"/>
      <c r="D158" s="13"/>
      <c r="E158" s="13"/>
      <c r="F158" s="13"/>
      <c r="G158" s="13"/>
      <c r="H158" s="13"/>
      <c r="I158" s="17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1:22" x14ac:dyDescent="0.2">
      <c r="A159" s="2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x14ac:dyDescent="0.2">
      <c r="A160" s="2"/>
      <c r="B160" s="13"/>
      <c r="C160" s="13"/>
      <c r="D160" s="13"/>
      <c r="E160" s="13"/>
      <c r="F160" s="13"/>
      <c r="G160" s="13"/>
      <c r="H160" s="13"/>
      <c r="I160" s="17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22" x14ac:dyDescent="0.2">
      <c r="A161" s="2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x14ac:dyDescent="0.2">
      <c r="A162" s="2"/>
      <c r="B162" s="13"/>
      <c r="C162" s="13"/>
      <c r="D162" s="13"/>
      <c r="E162" s="13"/>
      <c r="F162" s="13"/>
      <c r="G162" s="13"/>
      <c r="H162" s="13"/>
      <c r="I162" s="17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1:22" x14ac:dyDescent="0.2">
      <c r="A163" s="2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x14ac:dyDescent="0.2">
      <c r="A164" s="2"/>
      <c r="B164" s="13"/>
      <c r="C164" s="13"/>
      <c r="D164" s="13"/>
      <c r="E164" s="13"/>
      <c r="F164" s="13"/>
      <c r="G164" s="13"/>
      <c r="H164" s="13"/>
      <c r="I164" s="17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x14ac:dyDescent="0.2">
      <c r="A165" s="2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x14ac:dyDescent="0.2">
      <c r="A166" s="2"/>
      <c r="B166" s="13"/>
      <c r="C166" s="13"/>
      <c r="D166" s="13"/>
      <c r="E166" s="13"/>
      <c r="F166" s="13"/>
      <c r="G166" s="13"/>
      <c r="H166" s="13"/>
      <c r="I166" s="17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x14ac:dyDescent="0.2">
      <c r="A167" s="2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x14ac:dyDescent="0.2">
      <c r="A168" s="2"/>
      <c r="B168" s="13"/>
      <c r="C168" s="13"/>
      <c r="D168" s="13"/>
      <c r="E168" s="13"/>
      <c r="F168" s="13"/>
      <c r="G168" s="13"/>
      <c r="H168" s="13"/>
      <c r="I168" s="17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x14ac:dyDescent="0.2">
      <c r="A169" s="2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spans="1:22" x14ac:dyDescent="0.2">
      <c r="A170" s="2"/>
      <c r="B170" s="13"/>
      <c r="C170" s="13"/>
      <c r="D170" s="13"/>
      <c r="E170" s="13"/>
      <c r="F170" s="13"/>
      <c r="G170" s="13"/>
      <c r="H170" s="13"/>
      <c r="I170" s="17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x14ac:dyDescent="0.2">
      <c r="A171" s="2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</row>
    <row r="172" spans="1:22" x14ac:dyDescent="0.2">
      <c r="A172" s="2"/>
      <c r="B172" s="13"/>
      <c r="C172" s="13"/>
      <c r="D172" s="13"/>
      <c r="E172" s="13"/>
      <c r="F172" s="13"/>
      <c r="G172" s="13"/>
      <c r="H172" s="13"/>
      <c r="I172" s="17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22" x14ac:dyDescent="0.2">
      <c r="A173" s="2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x14ac:dyDescent="0.2">
      <c r="A174" s="2"/>
      <c r="B174" s="13"/>
      <c r="C174" s="13"/>
      <c r="D174" s="13"/>
      <c r="E174" s="13"/>
      <c r="F174" s="13"/>
      <c r="G174" s="13"/>
      <c r="H174" s="13"/>
      <c r="I174" s="17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:22" x14ac:dyDescent="0.2">
      <c r="A175" s="2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x14ac:dyDescent="0.2">
      <c r="A176" s="2"/>
      <c r="B176" s="13"/>
      <c r="C176" s="13"/>
      <c r="D176" s="13"/>
      <c r="E176" s="13"/>
      <c r="F176" s="13"/>
      <c r="G176" s="13"/>
      <c r="H176" s="13"/>
      <c r="I176" s="17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x14ac:dyDescent="0.2">
      <c r="A177" s="2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x14ac:dyDescent="0.2">
      <c r="A178" s="2"/>
      <c r="B178" s="13"/>
      <c r="C178" s="13"/>
      <c r="D178" s="13"/>
      <c r="E178" s="13"/>
      <c r="F178" s="13"/>
      <c r="G178" s="13"/>
      <c r="H178" s="13"/>
      <c r="I178" s="17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:22" x14ac:dyDescent="0.2">
      <c r="A179" s="2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x14ac:dyDescent="0.2">
      <c r="A180" s="2"/>
      <c r="B180" s="13"/>
      <c r="C180" s="13"/>
      <c r="D180" s="13"/>
      <c r="E180" s="13"/>
      <c r="F180" s="13"/>
      <c r="G180" s="13"/>
      <c r="H180" s="13"/>
      <c r="I180" s="17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:22" x14ac:dyDescent="0.2">
      <c r="A181" s="2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x14ac:dyDescent="0.2">
      <c r="A182" s="2"/>
      <c r="B182" s="13"/>
      <c r="C182" s="13"/>
      <c r="D182" s="13"/>
      <c r="E182" s="13"/>
      <c r="F182" s="13"/>
      <c r="G182" s="13"/>
      <c r="H182" s="13"/>
      <c r="I182" s="17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:22" x14ac:dyDescent="0.2">
      <c r="A183" s="2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x14ac:dyDescent="0.2">
      <c r="A184" s="2"/>
      <c r="B184" s="13"/>
      <c r="C184" s="13"/>
      <c r="D184" s="13"/>
      <c r="E184" s="13"/>
      <c r="F184" s="13"/>
      <c r="G184" s="13"/>
      <c r="H184" s="13"/>
      <c r="I184" s="17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1:22" x14ac:dyDescent="0.2">
      <c r="A185" s="2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x14ac:dyDescent="0.2">
      <c r="A186" s="2"/>
      <c r="B186" s="13"/>
      <c r="C186" s="13"/>
      <c r="D186" s="13"/>
      <c r="E186" s="13"/>
      <c r="F186" s="13"/>
      <c r="G186" s="13"/>
      <c r="H186" s="13"/>
      <c r="I186" s="17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1:22" x14ac:dyDescent="0.2">
      <c r="A187" s="2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 spans="1:22" x14ac:dyDescent="0.2">
      <c r="A188" s="2"/>
      <c r="B188" s="13"/>
      <c r="C188" s="13"/>
      <c r="D188" s="13"/>
      <c r="E188" s="13"/>
      <c r="F188" s="13"/>
      <c r="G188" s="13"/>
      <c r="H188" s="13"/>
      <c r="I188" s="17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1:22" x14ac:dyDescent="0.2">
      <c r="A189" s="2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x14ac:dyDescent="0.2">
      <c r="A190" s="2"/>
      <c r="B190" s="13"/>
      <c r="C190" s="13"/>
      <c r="D190" s="13"/>
      <c r="E190" s="13"/>
      <c r="F190" s="13"/>
      <c r="G190" s="13"/>
      <c r="H190" s="13"/>
      <c r="I190" s="17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1:22" x14ac:dyDescent="0.2">
      <c r="A191" s="2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spans="1:22" x14ac:dyDescent="0.2">
      <c r="A192" s="2"/>
      <c r="B192" s="13"/>
      <c r="C192" s="13"/>
      <c r="D192" s="13"/>
      <c r="E192" s="13"/>
      <c r="F192" s="13"/>
      <c r="G192" s="13"/>
      <c r="H192" s="13"/>
      <c r="I192" s="17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x14ac:dyDescent="0.2">
      <c r="A193" s="2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x14ac:dyDescent="0.2">
      <c r="A194" s="2"/>
      <c r="B194" s="13"/>
      <c r="C194" s="13"/>
      <c r="D194" s="13"/>
      <c r="E194" s="13"/>
      <c r="F194" s="13"/>
      <c r="G194" s="13"/>
      <c r="H194" s="13"/>
      <c r="I194" s="17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x14ac:dyDescent="0.2">
      <c r="A195" s="2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 spans="1:22" x14ac:dyDescent="0.2">
      <c r="A196" s="2"/>
      <c r="B196" s="13"/>
      <c r="C196" s="13"/>
      <c r="D196" s="13"/>
      <c r="E196" s="13"/>
      <c r="F196" s="13"/>
      <c r="G196" s="13"/>
      <c r="H196" s="13"/>
      <c r="I196" s="17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1:22" x14ac:dyDescent="0.2">
      <c r="A197" s="2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x14ac:dyDescent="0.2">
      <c r="A198" s="2"/>
      <c r="B198" s="13"/>
      <c r="C198" s="13"/>
      <c r="D198" s="13"/>
      <c r="E198" s="13"/>
      <c r="F198" s="13"/>
      <c r="G198" s="13"/>
      <c r="H198" s="13"/>
      <c r="I198" s="17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1:22" x14ac:dyDescent="0.2">
      <c r="A199" s="2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x14ac:dyDescent="0.2">
      <c r="A200" s="2"/>
      <c r="B200" s="13"/>
      <c r="C200" s="13"/>
      <c r="D200" s="13"/>
      <c r="E200" s="13"/>
      <c r="F200" s="13"/>
      <c r="G200" s="13"/>
      <c r="H200" s="13"/>
      <c r="I200" s="17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1:22" x14ac:dyDescent="0.2">
      <c r="A201" s="2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x14ac:dyDescent="0.2">
      <c r="A202" s="2"/>
      <c r="B202" s="13"/>
      <c r="C202" s="13"/>
      <c r="D202" s="13"/>
      <c r="E202" s="13"/>
      <c r="F202" s="13"/>
      <c r="G202" s="13"/>
      <c r="H202" s="13"/>
      <c r="I202" s="17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1:22" x14ac:dyDescent="0.2">
      <c r="A203" s="2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x14ac:dyDescent="0.2">
      <c r="A204" s="2"/>
      <c r="B204" s="13"/>
      <c r="C204" s="13"/>
      <c r="D204" s="13"/>
      <c r="E204" s="13"/>
      <c r="F204" s="13"/>
      <c r="G204" s="13"/>
      <c r="H204" s="13"/>
      <c r="I204" s="17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x14ac:dyDescent="0.2">
      <c r="A205" s="2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x14ac:dyDescent="0.2">
      <c r="A206" s="2"/>
      <c r="B206" s="13"/>
      <c r="C206" s="13"/>
      <c r="D206" s="13"/>
      <c r="E206" s="13"/>
      <c r="F206" s="13"/>
      <c r="G206" s="13"/>
      <c r="H206" s="13"/>
      <c r="I206" s="17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1:22" x14ac:dyDescent="0.2">
      <c r="A207" s="2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 spans="1:22" x14ac:dyDescent="0.2">
      <c r="A208" s="2"/>
      <c r="B208" s="13"/>
      <c r="C208" s="13"/>
      <c r="D208" s="13"/>
      <c r="E208" s="13"/>
      <c r="F208" s="13"/>
      <c r="G208" s="13"/>
      <c r="H208" s="13"/>
      <c r="I208" s="17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1:22" x14ac:dyDescent="0.2">
      <c r="A209" s="2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x14ac:dyDescent="0.2">
      <c r="A210" s="2"/>
      <c r="B210" s="13"/>
      <c r="C210" s="13"/>
      <c r="D210" s="13"/>
      <c r="E210" s="13"/>
      <c r="F210" s="13"/>
      <c r="G210" s="13"/>
      <c r="H210" s="13"/>
      <c r="I210" s="17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1:22" x14ac:dyDescent="0.2">
      <c r="A211" s="2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</row>
    <row r="212" spans="1:22" x14ac:dyDescent="0.2">
      <c r="A212" s="2"/>
      <c r="B212" s="13"/>
      <c r="C212" s="13"/>
      <c r="D212" s="13"/>
      <c r="E212" s="13"/>
      <c r="F212" s="13"/>
      <c r="G212" s="13"/>
      <c r="H212" s="13"/>
      <c r="I212" s="17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1:22" x14ac:dyDescent="0.2">
      <c r="A213" s="2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</row>
    <row r="214" spans="1:22" x14ac:dyDescent="0.2">
      <c r="A214" s="2"/>
      <c r="B214" s="13"/>
      <c r="C214" s="13"/>
      <c r="D214" s="13"/>
      <c r="E214" s="13"/>
      <c r="F214" s="13"/>
      <c r="G214" s="13"/>
      <c r="H214" s="13"/>
      <c r="I214" s="17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1:22" x14ac:dyDescent="0.2">
      <c r="A215" s="2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</row>
    <row r="216" spans="1:22" x14ac:dyDescent="0.2">
      <c r="A216" s="2"/>
      <c r="B216" s="13"/>
      <c r="C216" s="13"/>
      <c r="D216" s="13"/>
      <c r="E216" s="13"/>
      <c r="F216" s="13"/>
      <c r="G216" s="13"/>
      <c r="H216" s="13"/>
      <c r="I216" s="17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1:22" x14ac:dyDescent="0.2">
      <c r="A217" s="2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</row>
    <row r="218" spans="1:22" x14ac:dyDescent="0.2">
      <c r="A218" s="2"/>
      <c r="B218" s="13"/>
      <c r="C218" s="13"/>
      <c r="D218" s="13"/>
      <c r="E218" s="13"/>
      <c r="F218" s="13"/>
      <c r="G218" s="13"/>
      <c r="H218" s="13"/>
      <c r="I218" s="17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1:22" x14ac:dyDescent="0.2">
      <c r="A219" s="2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</row>
    <row r="220" spans="1:22" x14ac:dyDescent="0.2">
      <c r="A220" s="2"/>
      <c r="B220" s="13"/>
      <c r="C220" s="13"/>
      <c r="D220" s="13"/>
      <c r="E220" s="13"/>
      <c r="F220" s="13"/>
      <c r="G220" s="13"/>
      <c r="H220" s="13"/>
      <c r="I220" s="17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spans="1:22" x14ac:dyDescent="0.2">
      <c r="A221" s="2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x14ac:dyDescent="0.2">
      <c r="A222" s="2"/>
      <c r="B222" s="13"/>
      <c r="C222" s="13"/>
      <c r="D222" s="13"/>
      <c r="E222" s="13"/>
      <c r="F222" s="13"/>
      <c r="G222" s="13"/>
      <c r="H222" s="13"/>
      <c r="I222" s="17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 x14ac:dyDescent="0.2">
      <c r="A223" s="2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</row>
    <row r="224" spans="1:22" x14ac:dyDescent="0.2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</sheetData>
  <mergeCells count="15">
    <mergeCell ref="B8:L8"/>
    <mergeCell ref="B1:J1"/>
    <mergeCell ref="B2:L2"/>
    <mergeCell ref="B3:L3"/>
    <mergeCell ref="B4:L4"/>
    <mergeCell ref="B7:L7"/>
    <mergeCell ref="B16:L16"/>
    <mergeCell ref="B18:L18"/>
    <mergeCell ref="B9:L9"/>
    <mergeCell ref="B10:L10"/>
    <mergeCell ref="B11:L11"/>
    <mergeCell ref="C14:D14"/>
    <mergeCell ref="I14:L14"/>
    <mergeCell ref="C15:D15"/>
    <mergeCell ref="I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L115"/>
  <sheetViews>
    <sheetView zoomScaleNormal="100" workbookViewId="0">
      <selection activeCell="E10" sqref="E10"/>
    </sheetView>
  </sheetViews>
  <sheetFormatPr defaultRowHeight="12.75" x14ac:dyDescent="0.2"/>
  <cols>
    <col min="1" max="1" width="5.140625" customWidth="1"/>
    <col min="2" max="2" width="12.85546875" customWidth="1"/>
    <col min="3" max="3" width="11" customWidth="1"/>
    <col min="4" max="4" width="9.7109375" customWidth="1"/>
    <col min="5" max="5" width="22.140625" customWidth="1"/>
    <col min="6" max="6" width="20" customWidth="1"/>
    <col min="7" max="7" width="47" customWidth="1"/>
    <col min="8" max="8" width="5.85546875" customWidth="1"/>
    <col min="9" max="9" width="7.5703125" customWidth="1"/>
    <col min="10" max="10" width="12.140625" customWidth="1"/>
    <col min="11" max="98" width="4.7109375" customWidth="1"/>
  </cols>
  <sheetData>
    <row r="1" spans="1:11" ht="15.75" x14ac:dyDescent="0.2">
      <c r="A1" s="24" t="str">
        <f>Ptmp!B1</f>
        <v>Манифест № SPB-00000019593 от 25.10.2018</v>
      </c>
      <c r="B1" s="25"/>
      <c r="C1" s="25"/>
      <c r="D1" s="25"/>
      <c r="E1" s="26"/>
      <c r="F1" s="27"/>
      <c r="G1" s="28" t="str">
        <f>Ptmp!B7</f>
        <v>Способ транспортировки: Письма</v>
      </c>
      <c r="H1" s="27"/>
      <c r="I1" s="27"/>
      <c r="J1" s="27"/>
    </row>
    <row r="2" spans="1:11" x14ac:dyDescent="0.2">
      <c r="A2" s="29" t="s">
        <v>64</v>
      </c>
      <c r="B2" s="30"/>
      <c r="C2" s="30" t="s">
        <v>83</v>
      </c>
      <c r="D2" s="28"/>
      <c r="E2" s="28"/>
      <c r="F2" s="29"/>
      <c r="G2" s="30" t="s">
        <v>83</v>
      </c>
      <c r="H2" s="30"/>
      <c r="I2" s="30"/>
      <c r="J2" s="29"/>
    </row>
    <row r="3" spans="1:11" ht="12.75" customHeight="1" x14ac:dyDescent="0.2">
      <c r="A3" s="29"/>
      <c r="B3" s="28"/>
      <c r="C3" s="67" t="s">
        <v>84</v>
      </c>
      <c r="D3" s="67"/>
      <c r="E3" s="67"/>
      <c r="F3" s="67"/>
      <c r="G3" s="31" t="s">
        <v>84</v>
      </c>
      <c r="H3" s="32"/>
      <c r="I3" s="32"/>
      <c r="J3" s="32"/>
      <c r="K3" s="33"/>
    </row>
    <row r="4" spans="1:11" ht="14.25" customHeight="1" x14ac:dyDescent="0.2">
      <c r="A4" s="29" t="s">
        <v>65</v>
      </c>
      <c r="B4" s="30"/>
      <c r="C4" s="30" t="s">
        <v>85</v>
      </c>
      <c r="D4" s="28"/>
      <c r="E4" s="28"/>
      <c r="F4" s="29"/>
      <c r="G4" s="30" t="str">
        <f>IF(MID(Ptmp!B7,31,4)="(К-Ра)","Договор: 22-7556",IF(MID(Ptmp!B7,31,4)="ПОНИ","Договор: 12-22381","Договор: 22-7220"))</f>
        <v>Договор: 22-7220</v>
      </c>
      <c r="H4" s="34"/>
      <c r="I4" s="34"/>
      <c r="J4" s="29"/>
      <c r="K4" s="35"/>
    </row>
    <row r="5" spans="1:11" x14ac:dyDescent="0.2">
      <c r="A5" s="29"/>
      <c r="B5" s="28"/>
      <c r="C5" s="28" t="s">
        <v>86</v>
      </c>
      <c r="D5" s="28"/>
      <c r="E5" s="28"/>
      <c r="F5" s="29"/>
      <c r="G5" s="36"/>
      <c r="H5" s="29"/>
      <c r="I5" s="29"/>
      <c r="J5" s="29"/>
      <c r="K5" s="35"/>
    </row>
    <row r="6" spans="1:11" ht="13.5" thickBot="1" x14ac:dyDescent="0.25">
      <c r="A6" s="29" t="s">
        <v>66</v>
      </c>
      <c r="B6" s="29"/>
      <c r="C6" s="29"/>
      <c r="D6" s="29"/>
      <c r="E6" s="29"/>
      <c r="F6" s="29"/>
      <c r="G6" s="29"/>
      <c r="H6" s="29"/>
      <c r="I6" s="29"/>
      <c r="J6" s="29"/>
      <c r="K6" s="35"/>
    </row>
    <row r="7" spans="1:11" s="41" customFormat="1" ht="18" customHeight="1" thickTop="1" x14ac:dyDescent="0.2">
      <c r="A7" s="37" t="s">
        <v>67</v>
      </c>
      <c r="B7" s="38" t="s">
        <v>68</v>
      </c>
      <c r="C7" s="38" t="s">
        <v>69</v>
      </c>
      <c r="D7" s="38" t="s">
        <v>70</v>
      </c>
      <c r="E7" s="38" t="s">
        <v>31</v>
      </c>
      <c r="F7" s="38" t="s">
        <v>35</v>
      </c>
      <c r="G7" s="38" t="s">
        <v>71</v>
      </c>
      <c r="H7" s="38" t="s">
        <v>72</v>
      </c>
      <c r="I7" s="38" t="s">
        <v>73</v>
      </c>
      <c r="J7" s="39" t="s">
        <v>74</v>
      </c>
      <c r="K7" s="40"/>
    </row>
    <row r="8" spans="1:11" ht="25.5" x14ac:dyDescent="0.2">
      <c r="A8" s="42">
        <v>1</v>
      </c>
      <c r="B8" s="43">
        <f>Ptmp!E24</f>
        <v>2323729892</v>
      </c>
      <c r="C8" s="43">
        <f>Ptmp!C24</f>
        <v>1891479</v>
      </c>
      <c r="D8" s="44" t="str">
        <f>IF(MID(Ptmp!K24,1,5)="между",MID(Ptmp!K24,15,15),IF(OR(Ptmp!V24="Документы",Ptmp!V24="Груз"),"",IF(Ptmp!V24="Лично в руки","1015 - Лично в руки",Ptmp!V24)))</f>
        <v/>
      </c>
      <c r="E8" s="43" t="str">
        <f>IF(Ptmp!M24="",Ptmp!L24,CONCATENATE(Ptmp!L24," / ",Ptmp!M24))</f>
        <v>ООО ТОПВУД / Валентина Лукьянова</v>
      </c>
      <c r="F8" s="43">
        <f>Ptmp!P24</f>
        <v>89214425134</v>
      </c>
      <c r="G8" s="45" t="str">
        <f>Ptmp!O24</f>
        <v>188452, Ленинградская область, Кингисеппский район, промзона Фосфорит</v>
      </c>
      <c r="H8" s="46">
        <f>Ptmp!H24</f>
        <v>1</v>
      </c>
      <c r="I8" s="47">
        <f>IF(Ptmp!K24="Массовая рассылка",IF(Ptmp!I24=0.5,"0.2",Ptmp!I24),Ptmp!I24)</f>
        <v>0.1</v>
      </c>
      <c r="J8" s="48" t="str">
        <f>IF(OR(MID(Ptmp!K24,1,5)="между",Ptmp!K24="Внутригородские",Ptmp!K24="Почта-эконом",Ptmp!K24="Массовая рассылка"),IF(Ptmp!I24&lt;20,"Почта-экспресс","Груз-экспресс"),Ptmp!K24)</f>
        <v>ПОЧТА-ЭКСПРЕСС</v>
      </c>
      <c r="K8" s="35"/>
    </row>
    <row r="9" spans="1:11" ht="25.5" x14ac:dyDescent="0.2">
      <c r="A9" s="42">
        <v>2</v>
      </c>
      <c r="B9" s="43">
        <f>Ptmp!E26</f>
        <v>2323729903</v>
      </c>
      <c r="C9" s="43">
        <f>Ptmp!C26</f>
        <v>1898327</v>
      </c>
      <c r="D9" s="44" t="str">
        <f>IF(MID(Ptmp!K26,1,5)="между",MID(Ptmp!K26,15,15),IF(OR(Ptmp!V26="Документы",Ptmp!V26="Груз"),"",IF(Ptmp!V26="Лично в руки","1015 - Лично в руки",Ptmp!V26)))</f>
        <v/>
      </c>
      <c r="E9" s="43" t="str">
        <f>IF(Ptmp!M26="",Ptmp!L26,CONCATENATE(Ptmp!L26," / ",Ptmp!M26))</f>
        <v>ВОЛХОВСТРОЕВСКОЕ АФТО / Ястребова</v>
      </c>
      <c r="F9" s="43">
        <f>Ptmp!P26</f>
        <v>89062746228</v>
      </c>
      <c r="G9" s="45" t="str">
        <f>Ptmp!O26</f>
        <v>187401, Ленинградская обл, Волховский р-н, Волхов г, Коммунаров ул, дом № 10</v>
      </c>
      <c r="H9" s="46">
        <f>Ptmp!H26</f>
        <v>1</v>
      </c>
      <c r="I9" s="47">
        <f>IF(Ptmp!K26="Массовая рассылка",IF(Ptmp!I26=0.5,"0.2",Ptmp!I26),Ptmp!I26)</f>
        <v>0.1</v>
      </c>
      <c r="J9" s="48" t="str">
        <f>IF(OR(MID(Ptmp!K26,1,5)="между",Ptmp!K26="Внутригородские",Ptmp!K26="Почта-эконом",Ptmp!K26="Массовая рассылка"),IF(Ptmp!I26&lt;20,"Почта-экспресс","Груз-экспресс"),Ptmp!K26)</f>
        <v>ПОЧТА-ЭКСПРЕСС</v>
      </c>
      <c r="K9" s="35"/>
    </row>
    <row r="10" spans="1:11" ht="25.5" x14ac:dyDescent="0.2">
      <c r="A10" s="42">
        <v>3</v>
      </c>
      <c r="B10" s="43">
        <f>Ptmp!E28</f>
        <v>2323730090</v>
      </c>
      <c r="C10" s="43">
        <f>Ptmp!C28</f>
        <v>1883385</v>
      </c>
      <c r="D10" s="44" t="str">
        <f>IF(MID(Ptmp!K28,1,5)="между",MID(Ptmp!K28,15,15),IF(OR(Ptmp!V28="Документы",Ptmp!V28="Груз"),"",IF(Ptmp!V28="Лично в руки","1015 - Лично в руки",Ptmp!V28)))</f>
        <v/>
      </c>
      <c r="E10" s="43" t="str">
        <f>IF(Ptmp!M28="",Ptmp!L28,CONCATENATE(Ptmp!L28," / ",Ptmp!M28))</f>
        <v>жилдорипотека / Елена Труханович</v>
      </c>
      <c r="F10" s="43">
        <f>Ptmp!P28</f>
        <v>89276042553</v>
      </c>
      <c r="G10" s="45" t="str">
        <f>Ptmp!O28</f>
        <v>443001, Самарская обл, Самара г, Садовая ул, дом № 280</v>
      </c>
      <c r="H10" s="46">
        <f>Ptmp!H28</f>
        <v>1</v>
      </c>
      <c r="I10" s="47">
        <f>IF(Ptmp!K28="Массовая рассылка",IF(Ptmp!I28=0.5,"0.2",Ptmp!I28),Ptmp!I28)</f>
        <v>0.1</v>
      </c>
      <c r="J10" s="48" t="str">
        <f>IF(OR(MID(Ptmp!K28,1,5)="между",Ptmp!K28="Внутригородские",Ptmp!K28="Почта-эконом",Ptmp!K28="Массовая рассылка"),IF(Ptmp!I28&lt;20,"Почта-экспресс","Груз-экспресс"),Ptmp!K28)</f>
        <v>Супер-экспресс 18</v>
      </c>
      <c r="K10" s="35"/>
    </row>
    <row r="11" spans="1:11" x14ac:dyDescent="0.2">
      <c r="A11" s="42">
        <v>4</v>
      </c>
      <c r="B11" s="43">
        <f>Ptmp!E30</f>
        <v>0</v>
      </c>
      <c r="C11" s="43">
        <f>Ptmp!C30</f>
        <v>0</v>
      </c>
      <c r="D11" s="44">
        <f>IF(MID(Ptmp!K30,1,5)="между",MID(Ptmp!K30,15,15),IF(OR(Ptmp!V30="Документы",Ptmp!V30="Груз"),"",IF(Ptmp!V30="Лично в руки","1015 - Лично в руки",Ptmp!V30)))</f>
        <v>0</v>
      </c>
      <c r="E11" s="43">
        <f>IF(Ptmp!M30="",Ptmp!L30,CONCATENATE(Ptmp!L30," / ",Ptmp!M30))</f>
        <v>0</v>
      </c>
      <c r="F11" s="43">
        <f>Ptmp!P30</f>
        <v>0</v>
      </c>
      <c r="G11" s="45">
        <f>Ptmp!O30</f>
        <v>0</v>
      </c>
      <c r="H11" s="46">
        <f>Ptmp!H30</f>
        <v>0</v>
      </c>
      <c r="I11" s="47">
        <f>IF(Ptmp!K30="Массовая рассылка",IF(Ptmp!I30=0.5,"0.2",Ptmp!I30),Ptmp!I30)</f>
        <v>0</v>
      </c>
      <c r="J11" s="48">
        <f>IF(OR(MID(Ptmp!K30,1,5)="между",Ptmp!K30="Внутригородские",Ptmp!K30="Почта-эконом",Ptmp!K30="Массовая рассылка"),IF(Ptmp!I30&lt;20,"Почта-экспресс","Груз-экспресс"),Ptmp!K30)</f>
        <v>0</v>
      </c>
      <c r="K11" s="35"/>
    </row>
    <row r="12" spans="1:11" x14ac:dyDescent="0.2">
      <c r="A12" s="42">
        <v>5</v>
      </c>
      <c r="B12" s="43">
        <f>Ptmp!E32</f>
        <v>0</v>
      </c>
      <c r="C12" s="43">
        <f>Ptmp!C32</f>
        <v>0</v>
      </c>
      <c r="D12" s="44">
        <f>IF(MID(Ptmp!K32,1,5)="между",MID(Ptmp!K32,15,15),IF(OR(Ptmp!V32="Документы",Ptmp!V32="Груз"),"",IF(Ptmp!V32="Лично в руки","1015 - Лично в руки",Ptmp!V32)))</f>
        <v>0</v>
      </c>
      <c r="E12" s="43">
        <f>IF(Ptmp!M32="",Ptmp!L32,CONCATENATE(Ptmp!L32," / ",Ptmp!M32))</f>
        <v>0</v>
      </c>
      <c r="F12" s="43">
        <f>Ptmp!P32</f>
        <v>0</v>
      </c>
      <c r="G12" s="45">
        <f>Ptmp!O32</f>
        <v>0</v>
      </c>
      <c r="H12" s="46">
        <f>Ptmp!H32</f>
        <v>0</v>
      </c>
      <c r="I12" s="47">
        <f>IF(Ptmp!K32="Массовая рассылка",IF(Ptmp!I32=0.5,"0.2",Ptmp!I32),Ptmp!I32)</f>
        <v>0</v>
      </c>
      <c r="J12" s="48">
        <f>IF(OR(MID(Ptmp!K32,1,5)="между",Ptmp!K32="Внутригородские",Ptmp!K32="Почта-эконом",Ptmp!K32="Массовая рассылка"),IF(Ptmp!I32&lt;20,"Почта-экспресс","Груз-экспресс"),Ptmp!K32)</f>
        <v>0</v>
      </c>
      <c r="K12" s="35"/>
    </row>
    <row r="13" spans="1:11" x14ac:dyDescent="0.2">
      <c r="A13" s="42">
        <v>6</v>
      </c>
      <c r="B13" s="43">
        <f>Ptmp!E34</f>
        <v>0</v>
      </c>
      <c r="C13" s="43">
        <f>Ptmp!C34</f>
        <v>0</v>
      </c>
      <c r="D13" s="44">
        <f>IF(MID(Ptmp!K34,1,5)="между",MID(Ptmp!K34,15,15),IF(OR(Ptmp!V34="Документы",Ptmp!V34="Груз"),"",IF(Ptmp!V34="Лично в руки","1015 - Лично в руки",Ptmp!V34)))</f>
        <v>0</v>
      </c>
      <c r="E13" s="43">
        <f>IF(Ptmp!M34="",Ptmp!L34,CONCATENATE(Ptmp!L34," / ",Ptmp!M34))</f>
        <v>0</v>
      </c>
      <c r="F13" s="43">
        <f>Ptmp!P34</f>
        <v>0</v>
      </c>
      <c r="G13" s="45">
        <f>Ptmp!O34</f>
        <v>0</v>
      </c>
      <c r="H13" s="46">
        <f>Ptmp!H34</f>
        <v>0</v>
      </c>
      <c r="I13" s="47">
        <f>IF(Ptmp!K34="Массовая рассылка",IF(Ptmp!I34=0.5,"0.2",Ptmp!I34),Ptmp!I34)</f>
        <v>0</v>
      </c>
      <c r="J13" s="48">
        <f>IF(OR(MID(Ptmp!K34,1,5)="между",Ptmp!K34="Внутригородские",Ptmp!K34="Почта-эконом",Ptmp!K34="Массовая рассылка"),IF(Ptmp!I34&lt;20,"Почта-экспресс","Груз-экспресс"),Ptmp!K34)</f>
        <v>0</v>
      </c>
      <c r="K13" s="35"/>
    </row>
    <row r="14" spans="1:11" x14ac:dyDescent="0.2">
      <c r="A14" s="42">
        <v>7</v>
      </c>
      <c r="B14" s="43">
        <f>Ptmp!E36</f>
        <v>0</v>
      </c>
      <c r="C14" s="43">
        <f>Ptmp!C36</f>
        <v>0</v>
      </c>
      <c r="D14" s="44">
        <f>IF(MID(Ptmp!K36,1,5)="между",MID(Ptmp!K36,15,15),IF(OR(Ptmp!V36="Документы",Ptmp!V36="Груз"),"",IF(Ptmp!V36="Лично в руки","1015 - Лично в руки",Ptmp!V36)))</f>
        <v>0</v>
      </c>
      <c r="E14" s="43">
        <f>IF(Ptmp!M36="",Ptmp!L36,CONCATENATE(Ptmp!L36," / ",Ptmp!M36))</f>
        <v>0</v>
      </c>
      <c r="F14" s="43">
        <f>Ptmp!P36</f>
        <v>0</v>
      </c>
      <c r="G14" s="45">
        <f>Ptmp!O36</f>
        <v>0</v>
      </c>
      <c r="H14" s="46">
        <f>Ptmp!H36</f>
        <v>0</v>
      </c>
      <c r="I14" s="47">
        <f>IF(Ptmp!K36="Массовая рассылка",IF(Ptmp!I36=0.5,"0.2",Ptmp!I36),Ptmp!I36)</f>
        <v>0</v>
      </c>
      <c r="J14" s="48">
        <f>IF(OR(MID(Ptmp!K36,1,5)="между",Ptmp!K36="Внутригородские",Ptmp!K36="Почта-эконом",Ptmp!K36="Массовая рассылка"),IF(Ptmp!I36&lt;20,"Почта-экспресс","Груз-экспресс"),Ptmp!K36)</f>
        <v>0</v>
      </c>
      <c r="K14" s="35"/>
    </row>
    <row r="15" spans="1:11" x14ac:dyDescent="0.2">
      <c r="A15" s="42">
        <v>8</v>
      </c>
      <c r="B15" s="43">
        <f>Ptmp!E38</f>
        <v>0</v>
      </c>
      <c r="C15" s="43">
        <f>Ptmp!C38</f>
        <v>0</v>
      </c>
      <c r="D15" s="44">
        <f>IF(MID(Ptmp!K38,1,5)="между",MID(Ptmp!K38,15,15),IF(OR(Ptmp!V38="Документы",Ptmp!V38="Груз"),"",IF(Ptmp!V38="Лично в руки","1015 - Лично в руки",Ptmp!V38)))</f>
        <v>0</v>
      </c>
      <c r="E15" s="43">
        <f>IF(Ptmp!M38="",Ptmp!L38,CONCATENATE(Ptmp!L38," / ",Ptmp!M38))</f>
        <v>0</v>
      </c>
      <c r="F15" s="43">
        <f>Ptmp!P38</f>
        <v>0</v>
      </c>
      <c r="G15" s="45">
        <f>Ptmp!O38</f>
        <v>0</v>
      </c>
      <c r="H15" s="46">
        <f>Ptmp!H38</f>
        <v>0</v>
      </c>
      <c r="I15" s="47">
        <f>IF(Ptmp!K38="Массовая рассылка",IF(Ptmp!I38=0.5,"0.2",Ptmp!I38),Ptmp!I38)</f>
        <v>0</v>
      </c>
      <c r="J15" s="48">
        <f>IF(OR(MID(Ptmp!K38,1,5)="между",Ptmp!K38="Внутригородские",Ptmp!K38="Почта-эконом",Ptmp!K38="Массовая рассылка"),IF(Ptmp!I38&lt;20,"Почта-экспресс","Груз-экспресс"),Ptmp!K38)</f>
        <v>0</v>
      </c>
      <c r="K15" s="35"/>
    </row>
    <row r="16" spans="1:11" x14ac:dyDescent="0.2">
      <c r="A16" s="42">
        <v>9</v>
      </c>
      <c r="B16" s="43">
        <f>Ptmp!E40</f>
        <v>0</v>
      </c>
      <c r="C16" s="43">
        <f>Ptmp!C40</f>
        <v>0</v>
      </c>
      <c r="D16" s="44">
        <f>IF(MID(Ptmp!K40,1,5)="между",MID(Ptmp!K40,15,15),IF(OR(Ptmp!V40="Документы",Ptmp!V40="Груз"),"",IF(Ptmp!V40="Лично в руки","1015 - Лично в руки",Ptmp!V40)))</f>
        <v>0</v>
      </c>
      <c r="E16" s="43">
        <f>IF(Ptmp!M40="",Ptmp!L40,CONCATENATE(Ptmp!L40," / ",Ptmp!M40))</f>
        <v>0</v>
      </c>
      <c r="F16" s="43">
        <f>Ptmp!P40</f>
        <v>0</v>
      </c>
      <c r="G16" s="45">
        <f>Ptmp!O40</f>
        <v>0</v>
      </c>
      <c r="H16" s="46">
        <f>Ptmp!H40</f>
        <v>0</v>
      </c>
      <c r="I16" s="47">
        <f>IF(Ptmp!K40="Массовая рассылка",IF(Ptmp!I40=0.5,"0.2",Ptmp!I40),Ptmp!I40)</f>
        <v>0</v>
      </c>
      <c r="J16" s="48">
        <f>IF(OR(MID(Ptmp!K40,1,5)="между",Ptmp!K40="Внутригородские",Ptmp!K40="Почта-эконом",Ptmp!K40="Массовая рассылка"),IF(Ptmp!I40&lt;20,"Почта-экспресс","Груз-экспресс"),Ptmp!K40)</f>
        <v>0</v>
      </c>
      <c r="K16" s="35"/>
    </row>
    <row r="17" spans="1:11" x14ac:dyDescent="0.2">
      <c r="A17" s="42">
        <v>10</v>
      </c>
      <c r="B17" s="43">
        <f>Ptmp!E42</f>
        <v>0</v>
      </c>
      <c r="C17" s="43">
        <f>Ptmp!C42</f>
        <v>0</v>
      </c>
      <c r="D17" s="44">
        <f>IF(MID(Ptmp!K42,1,5)="между",MID(Ptmp!K42,15,15),IF(OR(Ptmp!V42="Документы",Ptmp!V42="Груз"),"",IF(Ptmp!V42="Лично в руки","1015 - Лично в руки",Ptmp!V42)))</f>
        <v>0</v>
      </c>
      <c r="E17" s="43">
        <f>IF(Ptmp!M42="",Ptmp!L42,CONCATENATE(Ptmp!L42," / ",Ptmp!M42))</f>
        <v>0</v>
      </c>
      <c r="F17" s="43">
        <f>Ptmp!P42</f>
        <v>0</v>
      </c>
      <c r="G17" s="45">
        <f>Ptmp!O42</f>
        <v>0</v>
      </c>
      <c r="H17" s="46">
        <f>Ptmp!H42</f>
        <v>0</v>
      </c>
      <c r="I17" s="47">
        <f>IF(Ptmp!K42="Массовая рассылка",IF(Ptmp!I42=0.5,"0.2",Ptmp!I42),Ptmp!I42)</f>
        <v>0</v>
      </c>
      <c r="J17" s="48">
        <f>IF(OR(MID(Ptmp!K42,1,5)="между",Ptmp!K42="Внутригородские",Ptmp!K42="Почта-эконом",Ptmp!K42="Массовая рассылка"),IF(Ptmp!I42&lt;20,"Почта-экспресс","Груз-экспресс"),Ptmp!K42)</f>
        <v>0</v>
      </c>
      <c r="K17" s="35"/>
    </row>
    <row r="18" spans="1:11" x14ac:dyDescent="0.2">
      <c r="A18" s="42">
        <v>11</v>
      </c>
      <c r="B18" s="43">
        <f>Ptmp!E44</f>
        <v>0</v>
      </c>
      <c r="C18" s="43">
        <f>Ptmp!C44</f>
        <v>0</v>
      </c>
      <c r="D18" s="44">
        <f>IF(MID(Ptmp!K44,1,5)="между",MID(Ptmp!K44,15,15),IF(OR(Ptmp!V44="Документы",Ptmp!V44="Груз"),"",IF(Ptmp!V44="Лично в руки","1015 - Лично в руки",Ptmp!V44)))</f>
        <v>0</v>
      </c>
      <c r="E18" s="43">
        <f>IF(Ptmp!M44="",Ptmp!L44,CONCATENATE(Ptmp!L44," / ",Ptmp!M44))</f>
        <v>0</v>
      </c>
      <c r="F18" s="43">
        <f>Ptmp!P44</f>
        <v>0</v>
      </c>
      <c r="G18" s="45">
        <f>Ptmp!O44</f>
        <v>0</v>
      </c>
      <c r="H18" s="46">
        <f>Ptmp!H44</f>
        <v>0</v>
      </c>
      <c r="I18" s="47">
        <f>IF(Ptmp!K44="Массовая рассылка",IF(Ptmp!I44=0.5,"0.2",Ptmp!I44),Ptmp!I44)</f>
        <v>0</v>
      </c>
      <c r="J18" s="48">
        <f>IF(OR(MID(Ptmp!K44,1,5)="между",Ptmp!K44="Внутригородские",Ptmp!K44="Почта-эконом",Ptmp!K44="Массовая рассылка"),IF(Ptmp!I44&lt;20,"Почта-экспресс","Груз-экспресс"),Ptmp!K44)</f>
        <v>0</v>
      </c>
      <c r="K18" s="35"/>
    </row>
    <row r="19" spans="1:11" x14ac:dyDescent="0.2">
      <c r="A19" s="42">
        <v>12</v>
      </c>
      <c r="B19" s="43">
        <f>Ptmp!E46</f>
        <v>0</v>
      </c>
      <c r="C19" s="43">
        <f>Ptmp!C46</f>
        <v>0</v>
      </c>
      <c r="D19" s="44">
        <f>IF(MID(Ptmp!K46,1,5)="между",MID(Ptmp!K46,15,15),IF(OR(Ptmp!V46="Документы",Ptmp!V46="Груз"),"",IF(Ptmp!V46="Лично в руки","1015 - Лично в руки",Ptmp!V46)))</f>
        <v>0</v>
      </c>
      <c r="E19" s="43">
        <f>IF(Ptmp!M46="",Ptmp!L46,CONCATENATE(Ptmp!L46," / ",Ptmp!M46))</f>
        <v>0</v>
      </c>
      <c r="F19" s="43">
        <f>Ptmp!P46</f>
        <v>0</v>
      </c>
      <c r="G19" s="45">
        <f>Ptmp!O46</f>
        <v>0</v>
      </c>
      <c r="H19" s="46">
        <f>Ptmp!H46</f>
        <v>0</v>
      </c>
      <c r="I19" s="47">
        <f>IF(Ptmp!K46="Массовая рассылка",IF(Ptmp!I46=0.5,"0.2",Ptmp!I46),Ptmp!I46)</f>
        <v>0</v>
      </c>
      <c r="J19" s="48">
        <f>IF(OR(MID(Ptmp!K46,1,5)="между",Ptmp!K46="Внутригородские",Ptmp!K46="Почта-эконом",Ptmp!K46="Массовая рассылка"),IF(Ptmp!I46&lt;20,"Почта-экспресс","Груз-экспресс"),Ptmp!K46)</f>
        <v>0</v>
      </c>
      <c r="K19" s="35"/>
    </row>
    <row r="20" spans="1:11" x14ac:dyDescent="0.2">
      <c r="A20" s="42">
        <v>13</v>
      </c>
      <c r="B20" s="43">
        <f>Ptmp!E48</f>
        <v>0</v>
      </c>
      <c r="C20" s="43">
        <f>Ptmp!C48</f>
        <v>0</v>
      </c>
      <c r="D20" s="44">
        <f>IF(MID(Ptmp!K48,1,5)="между",MID(Ptmp!K48,15,15),IF(OR(Ptmp!V48="Документы",Ptmp!V48="Груз"),"",IF(Ptmp!V48="Лично в руки","1015 - Лично в руки",Ptmp!V48)))</f>
        <v>0</v>
      </c>
      <c r="E20" s="43">
        <f>IF(Ptmp!M48="",Ptmp!L48,CONCATENATE(Ptmp!L48," / ",Ptmp!M48))</f>
        <v>0</v>
      </c>
      <c r="F20" s="43">
        <f>Ptmp!P48</f>
        <v>0</v>
      </c>
      <c r="G20" s="45">
        <f>Ptmp!O48</f>
        <v>0</v>
      </c>
      <c r="H20" s="46">
        <f>Ptmp!H48</f>
        <v>0</v>
      </c>
      <c r="I20" s="47">
        <f>IF(Ptmp!K48="Массовая рассылка",IF(Ptmp!I48=0.5,"0.2",Ptmp!I48),Ptmp!I48)</f>
        <v>0</v>
      </c>
      <c r="J20" s="48">
        <f>IF(OR(MID(Ptmp!K48,1,5)="между",Ptmp!K48="Внутригородские",Ptmp!K48="Почта-эконом",Ptmp!K48="Массовая рассылка"),IF(Ptmp!I48&lt;20,"Почта-экспресс","Груз-экспресс"),Ptmp!K48)</f>
        <v>0</v>
      </c>
      <c r="K20" s="35"/>
    </row>
    <row r="21" spans="1:11" x14ac:dyDescent="0.2">
      <c r="A21" s="42">
        <v>14</v>
      </c>
      <c r="B21" s="43">
        <f>Ptmp!E50</f>
        <v>0</v>
      </c>
      <c r="C21" s="43">
        <f>Ptmp!C50</f>
        <v>0</v>
      </c>
      <c r="D21" s="44">
        <f>IF(MID(Ptmp!K50,1,5)="между",MID(Ptmp!K50,15,15),IF(OR(Ptmp!V50="Документы",Ptmp!V50="Груз"),"",IF(Ptmp!V50="Лично в руки","1015 - Лично в руки",Ptmp!V50)))</f>
        <v>0</v>
      </c>
      <c r="E21" s="43">
        <f>IF(Ptmp!M50="",Ptmp!L50,CONCATENATE(Ptmp!L50," / ",Ptmp!M50))</f>
        <v>0</v>
      </c>
      <c r="F21" s="43">
        <f>Ptmp!P50</f>
        <v>0</v>
      </c>
      <c r="G21" s="45">
        <f>Ptmp!O50</f>
        <v>0</v>
      </c>
      <c r="H21" s="46">
        <f>Ptmp!H50</f>
        <v>0</v>
      </c>
      <c r="I21" s="47">
        <f>IF(Ptmp!K50="Массовая рассылка",IF(Ptmp!I50=0.5,"0.2",Ptmp!I50),Ptmp!I50)</f>
        <v>0</v>
      </c>
      <c r="J21" s="48">
        <f>IF(OR(MID(Ptmp!K50,1,5)="между",Ptmp!K50="Внутригородские",Ptmp!K50="Почта-эконом",Ptmp!K50="Массовая рассылка"),IF(Ptmp!I50&lt;20,"Почта-экспресс","Груз-экспресс"),Ptmp!K50)</f>
        <v>0</v>
      </c>
      <c r="K21" s="35"/>
    </row>
    <row r="22" spans="1:11" x14ac:dyDescent="0.2">
      <c r="A22" s="42">
        <v>15</v>
      </c>
      <c r="B22" s="43">
        <f>Ptmp!E52</f>
        <v>0</v>
      </c>
      <c r="C22" s="43">
        <f>Ptmp!C52</f>
        <v>0</v>
      </c>
      <c r="D22" s="44">
        <f>IF(MID(Ptmp!K52,1,5)="между",MID(Ptmp!K52,15,15),IF(OR(Ptmp!V52="Документы",Ptmp!V52="Груз"),"",IF(Ptmp!V52="Лично в руки","1015 - Лично в руки",Ptmp!V52)))</f>
        <v>0</v>
      </c>
      <c r="E22" s="43">
        <f>IF(Ptmp!M52="",Ptmp!L52,CONCATENATE(Ptmp!L52," / ",Ptmp!M52))</f>
        <v>0</v>
      </c>
      <c r="F22" s="43">
        <f>Ptmp!P52</f>
        <v>0</v>
      </c>
      <c r="G22" s="45">
        <f>Ptmp!O52</f>
        <v>0</v>
      </c>
      <c r="H22" s="46">
        <f>Ptmp!H52</f>
        <v>0</v>
      </c>
      <c r="I22" s="47">
        <f>IF(Ptmp!K52="Массовая рассылка",IF(Ptmp!I52=0.5,"0.2",Ptmp!I52),Ptmp!I52)</f>
        <v>0</v>
      </c>
      <c r="J22" s="48">
        <f>IF(OR(MID(Ptmp!K52,1,5)="между",Ptmp!K52="Внутригородские",Ptmp!K52="Почта-эконом",Ptmp!K52="Массовая рассылка"),IF(Ptmp!I52&lt;20,"Почта-экспресс","Груз-экспресс"),Ptmp!K52)</f>
        <v>0</v>
      </c>
      <c r="K22" s="35"/>
    </row>
    <row r="23" spans="1:11" x14ac:dyDescent="0.2">
      <c r="A23" s="42">
        <v>16</v>
      </c>
      <c r="B23" s="43">
        <f>Ptmp!E54</f>
        <v>0</v>
      </c>
      <c r="C23" s="43">
        <f>Ptmp!C54</f>
        <v>0</v>
      </c>
      <c r="D23" s="44">
        <f>IF(MID(Ptmp!K54,1,5)="между",MID(Ptmp!K54,15,15),IF(OR(Ptmp!V54="Документы",Ptmp!V54="Груз"),"",IF(Ptmp!V54="Лично в руки","1015 - Лично в руки",Ptmp!V54)))</f>
        <v>0</v>
      </c>
      <c r="E23" s="43">
        <f>IF(Ptmp!M54="",Ptmp!L54,CONCATENATE(Ptmp!L54," / ",Ptmp!M54))</f>
        <v>0</v>
      </c>
      <c r="F23" s="43">
        <f>Ptmp!P54</f>
        <v>0</v>
      </c>
      <c r="G23" s="45">
        <f>Ptmp!O54</f>
        <v>0</v>
      </c>
      <c r="H23" s="46">
        <f>Ptmp!H54</f>
        <v>0</v>
      </c>
      <c r="I23" s="47">
        <f>IF(Ptmp!K54="Массовая рассылка",IF(Ptmp!I54=0.5,"0.2",Ptmp!I54),Ptmp!I54)</f>
        <v>0</v>
      </c>
      <c r="J23" s="48">
        <f>IF(OR(MID(Ptmp!K54,1,5)="между",Ptmp!K54="Внутригородские",Ptmp!K54="Почта-эконом",Ptmp!K54="Массовая рассылка"),IF(Ptmp!I54&lt;20,"Почта-экспресс","Груз-экспресс"),Ptmp!K54)</f>
        <v>0</v>
      </c>
      <c r="K23" s="35"/>
    </row>
    <row r="24" spans="1:11" x14ac:dyDescent="0.2">
      <c r="A24" s="42">
        <v>17</v>
      </c>
      <c r="B24" s="43">
        <f>Ptmp!E56</f>
        <v>0</v>
      </c>
      <c r="C24" s="43">
        <f>Ptmp!C56</f>
        <v>0</v>
      </c>
      <c r="D24" s="44">
        <f>IF(MID(Ptmp!K56,1,5)="между",MID(Ptmp!K56,15,15),IF(OR(Ptmp!V56="Документы",Ptmp!V56="Груз"),"",IF(Ptmp!V56="Лично в руки","1015 - Лично в руки",Ptmp!V56)))</f>
        <v>0</v>
      </c>
      <c r="E24" s="43">
        <f>IF(Ptmp!M56="",Ptmp!L56,CONCATENATE(Ptmp!L56," / ",Ptmp!M56))</f>
        <v>0</v>
      </c>
      <c r="F24" s="43">
        <f>Ptmp!P56</f>
        <v>0</v>
      </c>
      <c r="G24" s="45">
        <f>Ptmp!O56</f>
        <v>0</v>
      </c>
      <c r="H24" s="46">
        <f>Ptmp!H56</f>
        <v>0</v>
      </c>
      <c r="I24" s="47">
        <f>IF(Ptmp!K56="Массовая рассылка",IF(Ptmp!I56=0.5,"0.2",Ptmp!I56),Ptmp!I56)</f>
        <v>0</v>
      </c>
      <c r="J24" s="48">
        <f>IF(OR(MID(Ptmp!K56,1,5)="между",Ptmp!K56="Внутригородские",Ptmp!K56="Почта-эконом",Ptmp!K56="Массовая рассылка"),IF(Ptmp!I56&lt;20,"Почта-экспресс","Груз-экспресс"),Ptmp!K56)</f>
        <v>0</v>
      </c>
      <c r="K24" s="35"/>
    </row>
    <row r="25" spans="1:11" x14ac:dyDescent="0.2">
      <c r="A25" s="42">
        <v>18</v>
      </c>
      <c r="B25" s="43">
        <f>Ptmp!E58</f>
        <v>0</v>
      </c>
      <c r="C25" s="43">
        <f>Ptmp!C58</f>
        <v>0</v>
      </c>
      <c r="D25" s="44">
        <f>IF(MID(Ptmp!K58,1,5)="между",MID(Ptmp!K58,15,15),IF(OR(Ptmp!V58="Документы",Ptmp!V58="Груз"),"",IF(Ptmp!V58="Лично в руки","1015 - Лично в руки",Ptmp!V58)))</f>
        <v>0</v>
      </c>
      <c r="E25" s="43">
        <f>IF(Ptmp!M58="",Ptmp!L58,CONCATENATE(Ptmp!L58," / ",Ptmp!M58))</f>
        <v>0</v>
      </c>
      <c r="F25" s="43">
        <f>Ptmp!P58</f>
        <v>0</v>
      </c>
      <c r="G25" s="45">
        <f>Ptmp!O58</f>
        <v>0</v>
      </c>
      <c r="H25" s="46">
        <f>Ptmp!H58</f>
        <v>0</v>
      </c>
      <c r="I25" s="47">
        <f>IF(Ptmp!K58="Массовая рассылка",IF(Ptmp!I58=0.5,"0.2",Ptmp!I58),Ptmp!I58)</f>
        <v>0</v>
      </c>
      <c r="J25" s="48">
        <f>IF(OR(MID(Ptmp!K58,1,5)="между",Ptmp!K58="Внутригородские",Ptmp!K58="Почта-эконом",Ptmp!K58="Массовая рассылка"),IF(Ptmp!I58&lt;20,"Почта-экспресс","Груз-экспресс"),Ptmp!K58)</f>
        <v>0</v>
      </c>
      <c r="K25" s="35"/>
    </row>
    <row r="26" spans="1:11" x14ac:dyDescent="0.2">
      <c r="A26" s="42">
        <v>19</v>
      </c>
      <c r="B26" s="43">
        <f>Ptmp!E60</f>
        <v>0</v>
      </c>
      <c r="C26" s="43">
        <f>Ptmp!C60</f>
        <v>0</v>
      </c>
      <c r="D26" s="44">
        <f>IF(MID(Ptmp!K60,1,5)="между",MID(Ptmp!K60,15,15),IF(OR(Ptmp!V60="Документы",Ptmp!V60="Груз"),"",IF(Ptmp!V60="Лично в руки","1015 - Лично в руки",Ptmp!V60)))</f>
        <v>0</v>
      </c>
      <c r="E26" s="43">
        <f>IF(Ptmp!M60="",Ptmp!L60,CONCATENATE(Ptmp!L60," / ",Ptmp!M60))</f>
        <v>0</v>
      </c>
      <c r="F26" s="43">
        <f>Ptmp!P60</f>
        <v>0</v>
      </c>
      <c r="G26" s="45">
        <f>Ptmp!O60</f>
        <v>0</v>
      </c>
      <c r="H26" s="46">
        <f>Ptmp!H60</f>
        <v>0</v>
      </c>
      <c r="I26" s="47">
        <f>IF(Ptmp!K60="Массовая рассылка",IF(Ptmp!I60=0.5,"0.2",Ptmp!I60),Ptmp!I60)</f>
        <v>0</v>
      </c>
      <c r="J26" s="48">
        <f>IF(OR(MID(Ptmp!K60,1,5)="между",Ptmp!K60="Внутригородские",Ptmp!K60="Почта-эконом",Ptmp!K60="Массовая рассылка"),IF(Ptmp!I60&lt;20,"Почта-экспресс","Груз-экспресс"),Ptmp!K60)</f>
        <v>0</v>
      </c>
      <c r="K26" s="35"/>
    </row>
    <row r="27" spans="1:11" x14ac:dyDescent="0.2">
      <c r="A27" s="42">
        <v>20</v>
      </c>
      <c r="B27" s="43">
        <f>Ptmp!E62</f>
        <v>0</v>
      </c>
      <c r="C27" s="43">
        <f>Ptmp!C62</f>
        <v>0</v>
      </c>
      <c r="D27" s="44">
        <f>IF(MID(Ptmp!K62,1,5)="между",MID(Ptmp!K62,15,15),IF(OR(Ptmp!V62="Документы",Ptmp!V62="Груз"),"",IF(Ptmp!V62="Лично в руки","1015 - Лично в руки",Ptmp!V62)))</f>
        <v>0</v>
      </c>
      <c r="E27" s="43">
        <f>IF(Ptmp!M62="",Ptmp!L62,CONCATENATE(Ptmp!L62," / ",Ptmp!M62))</f>
        <v>0</v>
      </c>
      <c r="F27" s="43">
        <f>Ptmp!P62</f>
        <v>0</v>
      </c>
      <c r="G27" s="45">
        <f>Ptmp!O62</f>
        <v>0</v>
      </c>
      <c r="H27" s="46">
        <f>Ptmp!H62</f>
        <v>0</v>
      </c>
      <c r="I27" s="47">
        <f>IF(Ptmp!K62="Массовая рассылка",IF(Ptmp!I62=0.5,"0.2",Ptmp!I62),Ptmp!I62)</f>
        <v>0</v>
      </c>
      <c r="J27" s="48">
        <f>IF(OR(MID(Ptmp!K62,1,5)="между",Ptmp!K62="Внутригородские",Ptmp!K62="Почта-эконом",Ptmp!K62="Массовая рассылка"),IF(Ptmp!I62&lt;20,"Почта-экспресс","Груз-экспресс"),Ptmp!K62)</f>
        <v>0</v>
      </c>
      <c r="K27" s="35"/>
    </row>
    <row r="28" spans="1:11" x14ac:dyDescent="0.2">
      <c r="A28" s="42">
        <v>21</v>
      </c>
      <c r="B28" s="43">
        <f>Ptmp!E64</f>
        <v>0</v>
      </c>
      <c r="C28" s="43">
        <f>Ptmp!C64</f>
        <v>0</v>
      </c>
      <c r="D28" s="44">
        <f>IF(MID(Ptmp!K64,1,5)="между",MID(Ptmp!K64,15,15),IF(OR(Ptmp!V64="Документы",Ptmp!V64="Груз"),"",IF(Ptmp!V64="Лично в руки","1015 - Лично в руки",Ptmp!V64)))</f>
        <v>0</v>
      </c>
      <c r="E28" s="43">
        <f>IF(Ptmp!M64="",Ptmp!L64,CONCATENATE(Ptmp!L64," / ",Ptmp!M64))</f>
        <v>0</v>
      </c>
      <c r="F28" s="43">
        <f>Ptmp!P64</f>
        <v>0</v>
      </c>
      <c r="G28" s="45">
        <f>Ptmp!O64</f>
        <v>0</v>
      </c>
      <c r="H28" s="46">
        <f>Ptmp!H64</f>
        <v>0</v>
      </c>
      <c r="I28" s="47">
        <f>IF(Ptmp!K64="Массовая рассылка",IF(Ptmp!I64=0.5,"0.2",Ptmp!I64),Ptmp!I64)</f>
        <v>0</v>
      </c>
      <c r="J28" s="48">
        <f>IF(OR(MID(Ptmp!K64,1,5)="между",Ptmp!K64="Внутригородские",Ptmp!K64="Почта-эконом",Ptmp!K64="Массовая рассылка"),IF(Ptmp!I64&lt;20,"Почта-экспресс","Груз-экспресс"),Ptmp!K64)</f>
        <v>0</v>
      </c>
      <c r="K28" s="35"/>
    </row>
    <row r="29" spans="1:11" x14ac:dyDescent="0.2">
      <c r="A29" s="42">
        <v>22</v>
      </c>
      <c r="B29" s="43">
        <f>Ptmp!E66</f>
        <v>0</v>
      </c>
      <c r="C29" s="43">
        <f>Ptmp!C66</f>
        <v>0</v>
      </c>
      <c r="D29" s="44">
        <f>IF(MID(Ptmp!K66,1,5)="между",MID(Ptmp!K66,15,15),IF(OR(Ptmp!V66="Документы",Ptmp!V66="Груз"),"",IF(Ptmp!V66="Лично в руки","1015 - Лично в руки",Ptmp!V66)))</f>
        <v>0</v>
      </c>
      <c r="E29" s="43">
        <f>IF(Ptmp!M66="",Ptmp!L66,CONCATENATE(Ptmp!L66," / ",Ptmp!M66))</f>
        <v>0</v>
      </c>
      <c r="F29" s="43">
        <f>Ptmp!P66</f>
        <v>0</v>
      </c>
      <c r="G29" s="45">
        <f>Ptmp!O66</f>
        <v>0</v>
      </c>
      <c r="H29" s="46">
        <f>Ptmp!H66</f>
        <v>0</v>
      </c>
      <c r="I29" s="47">
        <f>IF(Ptmp!K66="Массовая рассылка",IF(Ptmp!I66=0.5,"0.2",Ptmp!I66),Ptmp!I66)</f>
        <v>0</v>
      </c>
      <c r="J29" s="48">
        <f>IF(OR(MID(Ptmp!K66,1,5)="между",Ptmp!K66="Внутригородские",Ptmp!K66="Почта-эконом",Ptmp!K66="Массовая рассылка"),IF(Ptmp!I66&lt;20,"Почта-экспресс","Груз-экспресс"),Ptmp!K66)</f>
        <v>0</v>
      </c>
      <c r="K29" s="35"/>
    </row>
    <row r="30" spans="1:11" x14ac:dyDescent="0.2">
      <c r="A30" s="42">
        <v>23</v>
      </c>
      <c r="B30" s="43">
        <f>Ptmp!E68</f>
        <v>0</v>
      </c>
      <c r="C30" s="43">
        <f>Ptmp!C68</f>
        <v>0</v>
      </c>
      <c r="D30" s="44">
        <f>IF(MID(Ptmp!K68,1,5)="между",MID(Ptmp!K68,15,15),IF(OR(Ptmp!V68="Документы",Ptmp!V68="Груз"),"",IF(Ptmp!V68="Лично в руки","1015 - Лично в руки",Ptmp!V68)))</f>
        <v>0</v>
      </c>
      <c r="E30" s="43">
        <f>IF(Ptmp!M68="",Ptmp!L68,CONCATENATE(Ptmp!L68," / ",Ptmp!M68))</f>
        <v>0</v>
      </c>
      <c r="F30" s="43">
        <f>Ptmp!P68</f>
        <v>0</v>
      </c>
      <c r="G30" s="45">
        <f>Ptmp!O68</f>
        <v>0</v>
      </c>
      <c r="H30" s="46">
        <f>Ptmp!H68</f>
        <v>0</v>
      </c>
      <c r="I30" s="47">
        <f>IF(Ptmp!K68="Массовая рассылка",IF(Ptmp!I68=0.5,"0.2",Ptmp!I68),Ptmp!I68)</f>
        <v>0</v>
      </c>
      <c r="J30" s="48">
        <f>IF(OR(MID(Ptmp!K68,1,5)="между",Ptmp!K68="Внутригородские",Ptmp!K68="Почта-эконом",Ptmp!K68="Массовая рассылка"),IF(Ptmp!I68&lt;20,"Почта-экспресс","Груз-экспресс"),Ptmp!K68)</f>
        <v>0</v>
      </c>
      <c r="K30" s="35"/>
    </row>
    <row r="31" spans="1:11" x14ac:dyDescent="0.2">
      <c r="A31" s="42">
        <v>24</v>
      </c>
      <c r="B31" s="43">
        <f>Ptmp!E70</f>
        <v>0</v>
      </c>
      <c r="C31" s="43">
        <f>Ptmp!C70</f>
        <v>0</v>
      </c>
      <c r="D31" s="44">
        <f>IF(MID(Ptmp!K70,1,5)="между",MID(Ptmp!K70,15,15),IF(OR(Ptmp!V70="Документы",Ptmp!V70="Груз"),"",IF(Ptmp!V70="Лично в руки","1015 - Лично в руки",Ptmp!V70)))</f>
        <v>0</v>
      </c>
      <c r="E31" s="43">
        <f>IF(Ptmp!M70="",Ptmp!L70,CONCATENATE(Ptmp!L70," / ",Ptmp!M70))</f>
        <v>0</v>
      </c>
      <c r="F31" s="43">
        <f>Ptmp!P70</f>
        <v>0</v>
      </c>
      <c r="G31" s="45">
        <f>Ptmp!O70</f>
        <v>0</v>
      </c>
      <c r="H31" s="46">
        <f>Ptmp!H70</f>
        <v>0</v>
      </c>
      <c r="I31" s="47">
        <f>IF(Ptmp!K70="Массовая рассылка",IF(Ptmp!I70=0.5,"0.2",Ptmp!I70),Ptmp!I70)</f>
        <v>0</v>
      </c>
      <c r="J31" s="48">
        <f>IF(OR(MID(Ptmp!K70,1,5)="между",Ptmp!K70="Внутригородские",Ptmp!K70="Почта-эконом",Ptmp!K70="Массовая рассылка"),IF(Ptmp!I70&lt;20,"Почта-экспресс","Груз-экспресс"),Ptmp!K70)</f>
        <v>0</v>
      </c>
      <c r="K31" s="35"/>
    </row>
    <row r="32" spans="1:11" x14ac:dyDescent="0.2">
      <c r="A32" s="42">
        <v>25</v>
      </c>
      <c r="B32" s="43">
        <f>Ptmp!E72</f>
        <v>0</v>
      </c>
      <c r="C32" s="43">
        <f>Ptmp!C72</f>
        <v>0</v>
      </c>
      <c r="D32" s="44">
        <f>IF(MID(Ptmp!K72,1,5)="между",MID(Ptmp!K72,15,15),IF(OR(Ptmp!V72="Документы",Ptmp!V72="Груз"),"",IF(Ptmp!V72="Лично в руки","1015 - Лично в руки",Ptmp!V72)))</f>
        <v>0</v>
      </c>
      <c r="E32" s="43">
        <f>IF(Ptmp!M72="",Ptmp!L72,CONCATENATE(Ptmp!L72," / ",Ptmp!M72))</f>
        <v>0</v>
      </c>
      <c r="F32" s="43">
        <f>Ptmp!P72</f>
        <v>0</v>
      </c>
      <c r="G32" s="45">
        <f>Ptmp!O72</f>
        <v>0</v>
      </c>
      <c r="H32" s="46">
        <f>Ptmp!H72</f>
        <v>0</v>
      </c>
      <c r="I32" s="47">
        <f>IF(Ptmp!K72="Массовая рассылка",IF(Ptmp!I72=0.5,"0.2",Ptmp!I72),Ptmp!I72)</f>
        <v>0</v>
      </c>
      <c r="J32" s="48">
        <f>IF(OR(MID(Ptmp!K72,1,5)="между",Ptmp!K72="Внутригородские",Ptmp!K72="Почта-эконом",Ptmp!K72="Массовая рассылка"),IF(Ptmp!I72&lt;20,"Почта-экспресс","Груз-экспресс"),Ptmp!K72)</f>
        <v>0</v>
      </c>
      <c r="K32" s="35"/>
    </row>
    <row r="33" spans="1:11" x14ac:dyDescent="0.2">
      <c r="A33" s="42">
        <v>26</v>
      </c>
      <c r="B33" s="43">
        <f>Ptmp!E74</f>
        <v>0</v>
      </c>
      <c r="C33" s="43">
        <f>Ptmp!C74</f>
        <v>0</v>
      </c>
      <c r="D33" s="44">
        <f>IF(MID(Ptmp!K74,1,5)="между",MID(Ptmp!K74,15,15),IF(OR(Ptmp!V74="Документы",Ptmp!V74="Груз"),"",IF(Ptmp!V74="Лично в руки","1015 - Лично в руки",Ptmp!V74)))</f>
        <v>0</v>
      </c>
      <c r="E33" s="43">
        <f>IF(Ptmp!M74="",Ptmp!L74,CONCATENATE(Ptmp!L74," / ",Ptmp!M74))</f>
        <v>0</v>
      </c>
      <c r="F33" s="43">
        <f>Ptmp!P74</f>
        <v>0</v>
      </c>
      <c r="G33" s="45">
        <f>Ptmp!O74</f>
        <v>0</v>
      </c>
      <c r="H33" s="46">
        <f>Ptmp!H74</f>
        <v>0</v>
      </c>
      <c r="I33" s="47">
        <f>IF(Ptmp!K74="Массовая рассылка",IF(Ptmp!I74=0.5,"0.2",Ptmp!I74),Ptmp!I74)</f>
        <v>0</v>
      </c>
      <c r="J33" s="48">
        <f>IF(OR(MID(Ptmp!K74,1,5)="между",Ptmp!K74="Внутригородские",Ptmp!K74="Почта-эконом",Ptmp!K74="Массовая рассылка"),IF(Ptmp!I74&lt;20,"Почта-экспресс","Груз-экспресс"),Ptmp!K74)</f>
        <v>0</v>
      </c>
      <c r="K33" s="35"/>
    </row>
    <row r="34" spans="1:11" x14ac:dyDescent="0.2">
      <c r="A34" s="42">
        <v>27</v>
      </c>
      <c r="B34" s="43">
        <f>Ptmp!E76</f>
        <v>0</v>
      </c>
      <c r="C34" s="43">
        <f>Ptmp!C76</f>
        <v>0</v>
      </c>
      <c r="D34" s="44">
        <f>IF(MID(Ptmp!K76,1,5)="между",MID(Ptmp!K76,15,15),IF(OR(Ptmp!V76="Документы",Ptmp!V76="Груз"),"",IF(Ptmp!V76="Лично в руки","1015 - Лично в руки",Ptmp!V76)))</f>
        <v>0</v>
      </c>
      <c r="E34" s="43">
        <f>IF(Ptmp!M76="",Ptmp!L76,CONCATENATE(Ptmp!L76," / ",Ptmp!M76))</f>
        <v>0</v>
      </c>
      <c r="F34" s="43">
        <f>Ptmp!P76</f>
        <v>0</v>
      </c>
      <c r="G34" s="45">
        <f>Ptmp!O76</f>
        <v>0</v>
      </c>
      <c r="H34" s="46">
        <f>Ptmp!H76</f>
        <v>0</v>
      </c>
      <c r="I34" s="47">
        <f>IF(Ptmp!K76="Массовая рассылка",IF(Ptmp!I76=0.5,"0.2",Ptmp!I76),Ptmp!I76)</f>
        <v>0</v>
      </c>
      <c r="J34" s="48">
        <f>IF(OR(MID(Ptmp!K76,1,5)="между",Ptmp!K76="Внутригородские",Ptmp!K76="Почта-эконом",Ptmp!K76="Массовая рассылка"),IF(Ptmp!I76&lt;20,"Почта-экспресс","Груз-экспресс"),Ptmp!K76)</f>
        <v>0</v>
      </c>
      <c r="K34" s="35"/>
    </row>
    <row r="35" spans="1:11" x14ac:dyDescent="0.2">
      <c r="A35" s="42">
        <v>28</v>
      </c>
      <c r="B35" s="43">
        <f>Ptmp!E78</f>
        <v>0</v>
      </c>
      <c r="C35" s="43">
        <f>Ptmp!C78</f>
        <v>0</v>
      </c>
      <c r="D35" s="44">
        <f>IF(MID(Ptmp!K78,1,5)="между",MID(Ptmp!K78,15,15),IF(OR(Ptmp!V78="Документы",Ptmp!V78="Груз"),"",IF(Ptmp!V78="Лично в руки","1015 - Лично в руки",Ptmp!V78)))</f>
        <v>0</v>
      </c>
      <c r="E35" s="43">
        <f>IF(Ptmp!M78="",Ptmp!L78,CONCATENATE(Ptmp!L78," / ",Ptmp!M78))</f>
        <v>0</v>
      </c>
      <c r="F35" s="43">
        <f>Ptmp!P78</f>
        <v>0</v>
      </c>
      <c r="G35" s="45">
        <f>Ptmp!O78</f>
        <v>0</v>
      </c>
      <c r="H35" s="46">
        <f>Ptmp!H78</f>
        <v>0</v>
      </c>
      <c r="I35" s="47">
        <f>IF(Ptmp!K78="Массовая рассылка",IF(Ptmp!I78=0.5,"0.2",Ptmp!I78),Ptmp!I78)</f>
        <v>0</v>
      </c>
      <c r="J35" s="48">
        <f>IF(OR(MID(Ptmp!K78,1,5)="между",Ptmp!K78="Внутригородские",Ptmp!K78="Почта-эконом",Ptmp!K78="Массовая рассылка"),IF(Ptmp!I78&lt;20,"Почта-экспресс","Груз-экспресс"),Ptmp!K78)</f>
        <v>0</v>
      </c>
      <c r="K35" s="35"/>
    </row>
    <row r="36" spans="1:11" x14ac:dyDescent="0.2">
      <c r="A36" s="42">
        <v>29</v>
      </c>
      <c r="B36" s="43">
        <f>Ptmp!E80</f>
        <v>0</v>
      </c>
      <c r="C36" s="43">
        <f>Ptmp!C80</f>
        <v>0</v>
      </c>
      <c r="D36" s="44">
        <f>IF(MID(Ptmp!K80,1,5)="между",MID(Ptmp!K80,15,15),IF(OR(Ptmp!V80="Документы",Ptmp!V80="Груз"),"",IF(Ptmp!V80="Лично в руки","1015 - Лично в руки",Ptmp!V80)))</f>
        <v>0</v>
      </c>
      <c r="E36" s="43">
        <f>IF(Ptmp!M80="",Ptmp!L80,CONCATENATE(Ptmp!L80," / ",Ptmp!M80))</f>
        <v>0</v>
      </c>
      <c r="F36" s="43">
        <f>Ptmp!P80</f>
        <v>0</v>
      </c>
      <c r="G36" s="45">
        <f>Ptmp!O80</f>
        <v>0</v>
      </c>
      <c r="H36" s="46">
        <f>Ptmp!H80</f>
        <v>0</v>
      </c>
      <c r="I36" s="47">
        <f>IF(Ptmp!K80="Массовая рассылка",IF(Ptmp!I80=0.5,"0.2",Ptmp!I80),Ptmp!I80)</f>
        <v>0</v>
      </c>
      <c r="J36" s="48">
        <f>IF(OR(MID(Ptmp!K80,1,5)="между",Ptmp!K80="Внутригородские",Ptmp!K80="Почта-эконом",Ptmp!K80="Массовая рассылка"),IF(Ptmp!I80&lt;20,"Почта-экспресс","Груз-экспресс"),Ptmp!K80)</f>
        <v>0</v>
      </c>
      <c r="K36" s="35"/>
    </row>
    <row r="37" spans="1:11" x14ac:dyDescent="0.2">
      <c r="A37" s="42">
        <v>30</v>
      </c>
      <c r="B37" s="43">
        <f>Ptmp!E82</f>
        <v>0</v>
      </c>
      <c r="C37" s="43">
        <f>Ptmp!C82</f>
        <v>0</v>
      </c>
      <c r="D37" s="44">
        <f>IF(MID(Ptmp!K82,1,5)="между",MID(Ptmp!K82,15,15),IF(OR(Ptmp!V82="Документы",Ptmp!V82="Груз"),"",IF(Ptmp!V82="Лично в руки","1015 - Лично в руки",Ptmp!V82)))</f>
        <v>0</v>
      </c>
      <c r="E37" s="43">
        <f>IF(Ptmp!M82="",Ptmp!L82,CONCATENATE(Ptmp!L82," / ",Ptmp!M82))</f>
        <v>0</v>
      </c>
      <c r="F37" s="43">
        <f>Ptmp!P82</f>
        <v>0</v>
      </c>
      <c r="G37" s="45">
        <f>Ptmp!O82</f>
        <v>0</v>
      </c>
      <c r="H37" s="46">
        <f>Ptmp!H82</f>
        <v>0</v>
      </c>
      <c r="I37" s="47">
        <f>IF(Ptmp!K82="Массовая рассылка",IF(Ptmp!I82=0.5,"0.2",Ptmp!I82),Ptmp!I82)</f>
        <v>0</v>
      </c>
      <c r="J37" s="48">
        <f>IF(OR(MID(Ptmp!K82,1,5)="между",Ptmp!K82="Внутригородские",Ptmp!K82="Почта-эконом",Ptmp!K82="Массовая рассылка"),IF(Ptmp!I82&lt;20,"Почта-экспресс","Груз-экспресс"),Ptmp!K82)</f>
        <v>0</v>
      </c>
      <c r="K37" s="35"/>
    </row>
    <row r="38" spans="1:11" x14ac:dyDescent="0.2">
      <c r="A38" s="42">
        <v>31</v>
      </c>
      <c r="B38" s="43">
        <f>Ptmp!E84</f>
        <v>0</v>
      </c>
      <c r="C38" s="43">
        <f>Ptmp!C84</f>
        <v>0</v>
      </c>
      <c r="D38" s="44">
        <f>IF(MID(Ptmp!K84,1,5)="между",MID(Ptmp!K84,15,15),IF(OR(Ptmp!V84="Документы",Ptmp!V84="Груз"),"",IF(Ptmp!V84="Лично в руки","1015 - Лично в руки",Ptmp!V84)))</f>
        <v>0</v>
      </c>
      <c r="E38" s="43">
        <f>IF(Ptmp!M84="",Ptmp!L84,CONCATENATE(Ptmp!L84," / ",Ptmp!M84))</f>
        <v>0</v>
      </c>
      <c r="F38" s="43">
        <f>Ptmp!P84</f>
        <v>0</v>
      </c>
      <c r="G38" s="45">
        <f>Ptmp!O84</f>
        <v>0</v>
      </c>
      <c r="H38" s="46">
        <f>Ptmp!H84</f>
        <v>0</v>
      </c>
      <c r="I38" s="47">
        <f>IF(Ptmp!K84="Массовая рассылка",IF(Ptmp!I84=0.5,"0.2",Ptmp!I84),Ptmp!I84)</f>
        <v>0</v>
      </c>
      <c r="J38" s="48">
        <f>IF(OR(MID(Ptmp!K84,1,5)="между",Ptmp!K84="Внутригородские",Ptmp!K84="Почта-эконом",Ptmp!K84="Массовая рассылка"),IF(Ptmp!I84&lt;20,"Почта-экспресс","Груз-экспресс"),Ptmp!K84)</f>
        <v>0</v>
      </c>
      <c r="K38" s="35"/>
    </row>
    <row r="39" spans="1:11" x14ac:dyDescent="0.2">
      <c r="A39" s="42">
        <v>32</v>
      </c>
      <c r="B39" s="43">
        <f>Ptmp!E86</f>
        <v>0</v>
      </c>
      <c r="C39" s="43">
        <f>Ptmp!C86</f>
        <v>0</v>
      </c>
      <c r="D39" s="44">
        <f>IF(MID(Ptmp!K86,1,5)="между",MID(Ptmp!K86,15,15),IF(OR(Ptmp!V86="Документы",Ptmp!V86="Груз"),"",IF(Ptmp!V86="Лично в руки","1015 - Лично в руки",Ptmp!V86)))</f>
        <v>0</v>
      </c>
      <c r="E39" s="43">
        <f>IF(Ptmp!M86="",Ptmp!L86,CONCATENATE(Ptmp!L86," / ",Ptmp!M86))</f>
        <v>0</v>
      </c>
      <c r="F39" s="43">
        <f>Ptmp!P86</f>
        <v>0</v>
      </c>
      <c r="G39" s="45">
        <f>Ptmp!O86</f>
        <v>0</v>
      </c>
      <c r="H39" s="46">
        <f>Ptmp!H86</f>
        <v>0</v>
      </c>
      <c r="I39" s="47">
        <f>IF(Ptmp!K86="Массовая рассылка",IF(Ptmp!I86=0.5,"0.2",Ptmp!I86),Ptmp!I86)</f>
        <v>0</v>
      </c>
      <c r="J39" s="48">
        <f>IF(OR(MID(Ptmp!K86,1,5)="между",Ptmp!K86="Внутригородские",Ptmp!K86="Почта-эконом",Ptmp!K86="Массовая рассылка"),IF(Ptmp!I86&lt;20,"Почта-экспресс","Груз-экспресс"),Ptmp!K86)</f>
        <v>0</v>
      </c>
      <c r="K39" s="35"/>
    </row>
    <row r="40" spans="1:11" x14ac:dyDescent="0.2">
      <c r="A40" s="42">
        <v>33</v>
      </c>
      <c r="B40" s="43">
        <f>Ptmp!E88</f>
        <v>0</v>
      </c>
      <c r="C40" s="43">
        <f>Ptmp!C88</f>
        <v>0</v>
      </c>
      <c r="D40" s="44">
        <f>IF(MID(Ptmp!K88,1,5)="между",MID(Ptmp!K88,15,15),IF(OR(Ptmp!V88="Документы",Ptmp!V88="Груз"),"",IF(Ptmp!V88="Лично в руки","1015 - Лично в руки",Ptmp!V88)))</f>
        <v>0</v>
      </c>
      <c r="E40" s="43">
        <f>IF(Ptmp!M88="",Ptmp!L88,CONCATENATE(Ptmp!L88," / ",Ptmp!M88))</f>
        <v>0</v>
      </c>
      <c r="F40" s="43">
        <f>Ptmp!P88</f>
        <v>0</v>
      </c>
      <c r="G40" s="45">
        <f>Ptmp!O88</f>
        <v>0</v>
      </c>
      <c r="H40" s="46">
        <f>Ptmp!H88</f>
        <v>0</v>
      </c>
      <c r="I40" s="47">
        <f>IF(Ptmp!K88="Массовая рассылка",IF(Ptmp!I88=0.5,"0.2",Ptmp!I88),Ptmp!I88)</f>
        <v>0</v>
      </c>
      <c r="J40" s="48">
        <f>IF(OR(MID(Ptmp!K88,1,5)="между",Ptmp!K88="Внутригородские",Ptmp!K88="Почта-эконом",Ptmp!K88="Массовая рассылка"),IF(Ptmp!I88&lt;20,"Почта-экспресс","Груз-экспресс"),Ptmp!K88)</f>
        <v>0</v>
      </c>
      <c r="K40" s="35"/>
    </row>
    <row r="41" spans="1:11" x14ac:dyDescent="0.2">
      <c r="A41" s="42">
        <v>34</v>
      </c>
      <c r="B41" s="43">
        <f>Ptmp!E90</f>
        <v>0</v>
      </c>
      <c r="C41" s="43">
        <f>Ptmp!C90</f>
        <v>0</v>
      </c>
      <c r="D41" s="44">
        <f>IF(MID(Ptmp!K90,1,5)="между",MID(Ptmp!K90,15,15),IF(OR(Ptmp!V90="Документы",Ptmp!V90="Груз"),"",IF(Ptmp!V90="Лично в руки","1015 - Лично в руки",Ptmp!V90)))</f>
        <v>0</v>
      </c>
      <c r="E41" s="43">
        <f>IF(Ptmp!M90="",Ptmp!L90,CONCATENATE(Ptmp!L90," / ",Ptmp!M90))</f>
        <v>0</v>
      </c>
      <c r="F41" s="43">
        <f>Ptmp!P90</f>
        <v>0</v>
      </c>
      <c r="G41" s="45">
        <f>Ptmp!O90</f>
        <v>0</v>
      </c>
      <c r="H41" s="46">
        <f>Ptmp!H90</f>
        <v>0</v>
      </c>
      <c r="I41" s="47">
        <f>IF(Ptmp!K90="Массовая рассылка",IF(Ptmp!I90=0.5,"0.2",Ptmp!I90),Ptmp!I90)</f>
        <v>0</v>
      </c>
      <c r="J41" s="48">
        <f>IF(OR(MID(Ptmp!K90,1,5)="между",Ptmp!K90="Внутригородские",Ptmp!K90="Почта-эконом",Ptmp!K90="Массовая рассылка"),IF(Ptmp!I90&lt;20,"Почта-экспресс","Груз-экспресс"),Ptmp!K90)</f>
        <v>0</v>
      </c>
      <c r="K41" s="35"/>
    </row>
    <row r="42" spans="1:11" x14ac:dyDescent="0.2">
      <c r="A42" s="42">
        <v>35</v>
      </c>
      <c r="B42" s="43">
        <f>Ptmp!E92</f>
        <v>0</v>
      </c>
      <c r="C42" s="43">
        <f>Ptmp!C92</f>
        <v>0</v>
      </c>
      <c r="D42" s="44">
        <f>IF(MID(Ptmp!K92,1,5)="между",MID(Ptmp!K92,15,15),IF(OR(Ptmp!V92="Документы",Ptmp!V92="Груз"),"",IF(Ptmp!V92="Лично в руки","1015 - Лично в руки",Ptmp!V92)))</f>
        <v>0</v>
      </c>
      <c r="E42" s="43">
        <f>IF(Ptmp!M92="",Ptmp!L92,CONCATENATE(Ptmp!L92," / ",Ptmp!M92))</f>
        <v>0</v>
      </c>
      <c r="F42" s="43">
        <f>Ptmp!P92</f>
        <v>0</v>
      </c>
      <c r="G42" s="45">
        <f>Ptmp!O92</f>
        <v>0</v>
      </c>
      <c r="H42" s="46">
        <f>Ptmp!H92</f>
        <v>0</v>
      </c>
      <c r="I42" s="47">
        <f>IF(Ptmp!K92="Массовая рассылка",IF(Ptmp!I92=0.5,"0.2",Ptmp!I92),Ptmp!I92)</f>
        <v>0</v>
      </c>
      <c r="J42" s="48">
        <f>IF(OR(MID(Ptmp!K92,1,5)="между",Ptmp!K92="Внутригородские",Ptmp!K92="Почта-эконом",Ptmp!K92="Массовая рассылка"),IF(Ptmp!I92&lt;20,"Почта-экспресс","Груз-экспресс"),Ptmp!K92)</f>
        <v>0</v>
      </c>
      <c r="K42" s="35"/>
    </row>
    <row r="43" spans="1:11" x14ac:dyDescent="0.2">
      <c r="A43" s="42">
        <v>36</v>
      </c>
      <c r="B43" s="43">
        <f>Ptmp!E94</f>
        <v>0</v>
      </c>
      <c r="C43" s="43">
        <f>Ptmp!C94</f>
        <v>0</v>
      </c>
      <c r="D43" s="44">
        <f>IF(MID(Ptmp!K94,1,5)="между",MID(Ptmp!K94,15,15),IF(OR(Ptmp!V94="Документы",Ptmp!V94="Груз"),"",IF(Ptmp!V94="Лично в руки","1015 - Лично в руки",Ptmp!V94)))</f>
        <v>0</v>
      </c>
      <c r="E43" s="43">
        <f>IF(Ptmp!M94="",Ptmp!L94,CONCATENATE(Ptmp!L94," / ",Ptmp!M94))</f>
        <v>0</v>
      </c>
      <c r="F43" s="43">
        <f>Ptmp!P94</f>
        <v>0</v>
      </c>
      <c r="G43" s="45">
        <f>Ptmp!O94</f>
        <v>0</v>
      </c>
      <c r="H43" s="46">
        <f>Ptmp!H94</f>
        <v>0</v>
      </c>
      <c r="I43" s="47">
        <f>IF(Ptmp!K94="Массовая рассылка",IF(Ptmp!I94=0.5,"0.2",Ptmp!I94),Ptmp!I94)</f>
        <v>0</v>
      </c>
      <c r="J43" s="48">
        <f>IF(OR(MID(Ptmp!K94,1,5)="между",Ptmp!K94="Внутригородские",Ptmp!K94="Почта-эконом",Ptmp!K94="Массовая рассылка"),IF(Ptmp!I94&lt;20,"Почта-экспресс","Груз-экспресс"),Ptmp!K94)</f>
        <v>0</v>
      </c>
      <c r="K43" s="35"/>
    </row>
    <row r="44" spans="1:11" x14ac:dyDescent="0.2">
      <c r="A44" s="42">
        <v>37</v>
      </c>
      <c r="B44" s="43">
        <f>Ptmp!E96</f>
        <v>0</v>
      </c>
      <c r="C44" s="43">
        <f>Ptmp!C96</f>
        <v>0</v>
      </c>
      <c r="D44" s="44">
        <f>IF(MID(Ptmp!K96,1,5)="между",MID(Ptmp!K96,15,15),IF(OR(Ptmp!V96="Документы",Ptmp!V96="Груз"),"",IF(Ptmp!V96="Лично в руки","1015 - Лично в руки",Ptmp!V96)))</f>
        <v>0</v>
      </c>
      <c r="E44" s="43">
        <f>IF(Ptmp!M96="",Ptmp!L96,CONCATENATE(Ptmp!L96," / ",Ptmp!M96))</f>
        <v>0</v>
      </c>
      <c r="F44" s="43">
        <f>Ptmp!P96</f>
        <v>0</v>
      </c>
      <c r="G44" s="45">
        <f>Ptmp!O96</f>
        <v>0</v>
      </c>
      <c r="H44" s="46">
        <f>Ptmp!H96</f>
        <v>0</v>
      </c>
      <c r="I44" s="47">
        <f>IF(Ptmp!K96="Массовая рассылка",IF(Ptmp!I96=0.5,"0.2",Ptmp!I96),Ptmp!I96)</f>
        <v>0</v>
      </c>
      <c r="J44" s="48">
        <f>IF(OR(MID(Ptmp!K96,1,5)="между",Ptmp!K96="Внутригородские",Ptmp!K96="Почта-эконом",Ptmp!K96="Массовая рассылка"),IF(Ptmp!I96&lt;20,"Почта-экспресс","Груз-экспресс"),Ptmp!K96)</f>
        <v>0</v>
      </c>
      <c r="K44" s="35"/>
    </row>
    <row r="45" spans="1:11" x14ac:dyDescent="0.2">
      <c r="A45" s="42">
        <v>38</v>
      </c>
      <c r="B45" s="43">
        <f>Ptmp!E98</f>
        <v>0</v>
      </c>
      <c r="C45" s="43">
        <f>Ptmp!C98</f>
        <v>0</v>
      </c>
      <c r="D45" s="44">
        <f>IF(MID(Ptmp!K98,1,5)="между",MID(Ptmp!K98,15,15),IF(OR(Ptmp!V98="Документы",Ptmp!V98="Груз"),"",IF(Ptmp!V98="Лично в руки","1015 - Лично в руки",Ptmp!V98)))</f>
        <v>0</v>
      </c>
      <c r="E45" s="43">
        <f>IF(Ptmp!M98="",Ptmp!L98,CONCATENATE(Ptmp!L98," / ",Ptmp!M98))</f>
        <v>0</v>
      </c>
      <c r="F45" s="43">
        <f>Ptmp!P98</f>
        <v>0</v>
      </c>
      <c r="G45" s="45">
        <f>Ptmp!O98</f>
        <v>0</v>
      </c>
      <c r="H45" s="46">
        <f>Ptmp!H98</f>
        <v>0</v>
      </c>
      <c r="I45" s="47">
        <f>IF(Ptmp!K98="Массовая рассылка",IF(Ptmp!I98=0.5,"0.2",Ptmp!I98),Ptmp!I98)</f>
        <v>0</v>
      </c>
      <c r="J45" s="48">
        <f>IF(OR(MID(Ptmp!K98,1,5)="между",Ptmp!K98="Внутригородские",Ptmp!K98="Почта-эконом",Ptmp!K98="Массовая рассылка"),IF(Ptmp!I98&lt;20,"Почта-экспресс","Груз-экспресс"),Ptmp!K98)</f>
        <v>0</v>
      </c>
      <c r="K45" s="35"/>
    </row>
    <row r="46" spans="1:11" x14ac:dyDescent="0.2">
      <c r="A46" s="42">
        <v>39</v>
      </c>
      <c r="B46" s="43">
        <f>Ptmp!E100</f>
        <v>0</v>
      </c>
      <c r="C46" s="43">
        <f>Ptmp!C100</f>
        <v>0</v>
      </c>
      <c r="D46" s="44">
        <f>IF(MID(Ptmp!K100,1,5)="между",MID(Ptmp!K100,15,15),IF(OR(Ptmp!V100="Документы",Ptmp!V100="Груз"),"",IF(Ptmp!V100="Лично в руки","1015 - Лично в руки",Ptmp!V100)))</f>
        <v>0</v>
      </c>
      <c r="E46" s="43">
        <f>IF(Ptmp!M100="",Ptmp!L100,CONCATENATE(Ptmp!L100," / ",Ptmp!M100))</f>
        <v>0</v>
      </c>
      <c r="F46" s="43">
        <f>Ptmp!P100</f>
        <v>0</v>
      </c>
      <c r="G46" s="45">
        <f>Ptmp!O100</f>
        <v>0</v>
      </c>
      <c r="H46" s="46">
        <f>Ptmp!H100</f>
        <v>0</v>
      </c>
      <c r="I46" s="47">
        <f>IF(Ptmp!K100="Массовая рассылка",IF(Ptmp!I100=0.5,"0.2",Ptmp!I100),Ptmp!I100)</f>
        <v>0</v>
      </c>
      <c r="J46" s="48">
        <f>IF(OR(MID(Ptmp!K100,1,5)="между",Ptmp!K100="Внутригородские",Ptmp!K100="Почта-эконом",Ptmp!K100="Массовая рассылка"),IF(Ptmp!I100&lt;20,"Почта-экспресс","Груз-экспресс"),Ptmp!K100)</f>
        <v>0</v>
      </c>
      <c r="K46" s="35"/>
    </row>
    <row r="47" spans="1:11" x14ac:dyDescent="0.2">
      <c r="A47" s="42">
        <v>40</v>
      </c>
      <c r="B47" s="43">
        <f>Ptmp!E102</f>
        <v>0</v>
      </c>
      <c r="C47" s="43">
        <f>Ptmp!C102</f>
        <v>0</v>
      </c>
      <c r="D47" s="44">
        <f>IF(MID(Ptmp!K102,1,5)="между",MID(Ptmp!K102,15,15),IF(OR(Ptmp!V102="Документы",Ptmp!V102="Груз"),"",IF(Ptmp!V102="Лично в руки","1015 - Лично в руки",Ptmp!V102)))</f>
        <v>0</v>
      </c>
      <c r="E47" s="43">
        <f>IF(Ptmp!M102="",Ptmp!L102,CONCATENATE(Ptmp!L102," / ",Ptmp!M102))</f>
        <v>0</v>
      </c>
      <c r="F47" s="43">
        <f>Ptmp!P102</f>
        <v>0</v>
      </c>
      <c r="G47" s="45">
        <f>Ptmp!O102</f>
        <v>0</v>
      </c>
      <c r="H47" s="46">
        <f>Ptmp!H102</f>
        <v>0</v>
      </c>
      <c r="I47" s="47">
        <f>IF(Ptmp!K102="Массовая рассылка",IF(Ptmp!I102=0.5,"0.2",Ptmp!I102),Ptmp!I102)</f>
        <v>0</v>
      </c>
      <c r="J47" s="48">
        <f>IF(OR(MID(Ptmp!K102,1,5)="между",Ptmp!K102="Внутригородские",Ptmp!K102="Почта-эконом",Ptmp!K102="Массовая рассылка"),IF(Ptmp!I102&lt;20,"Почта-экспресс","Груз-экспресс"),Ptmp!K102)</f>
        <v>0</v>
      </c>
      <c r="K47" s="35"/>
    </row>
    <row r="48" spans="1:11" x14ac:dyDescent="0.2">
      <c r="A48" s="42">
        <v>41</v>
      </c>
      <c r="B48" s="43">
        <f>Ptmp!E104</f>
        <v>0</v>
      </c>
      <c r="C48" s="43">
        <f>Ptmp!C104</f>
        <v>0</v>
      </c>
      <c r="D48" s="44">
        <f>IF(MID(Ptmp!K104,1,5)="между",MID(Ptmp!K104,15,15),IF(OR(Ptmp!V104="Документы",Ptmp!V104="Груз"),"",IF(Ptmp!V104="Лично в руки","1015 - Лично в руки",Ptmp!V104)))</f>
        <v>0</v>
      </c>
      <c r="E48" s="43">
        <f>IF(Ptmp!M104="",Ptmp!L104,CONCATENATE(Ptmp!L104," / ",Ptmp!M104))</f>
        <v>0</v>
      </c>
      <c r="F48" s="43">
        <f>Ptmp!P104</f>
        <v>0</v>
      </c>
      <c r="G48" s="45">
        <f>Ptmp!O104</f>
        <v>0</v>
      </c>
      <c r="H48" s="46">
        <f>Ptmp!H104</f>
        <v>0</v>
      </c>
      <c r="I48" s="47">
        <f>IF(Ptmp!K104="Массовая рассылка",IF(Ptmp!I104=0.5,"0.2",Ptmp!I104),Ptmp!I104)</f>
        <v>0</v>
      </c>
      <c r="J48" s="48">
        <f>IF(OR(MID(Ptmp!K104,1,5)="между",Ptmp!K104="Внутригородские",Ptmp!K104="Почта-эконом",Ptmp!K104="Массовая рассылка"),IF(Ptmp!I104&lt;20,"Почта-экспресс","Груз-экспресс"),Ptmp!K104)</f>
        <v>0</v>
      </c>
      <c r="K48" s="35"/>
    </row>
    <row r="49" spans="1:11" x14ac:dyDescent="0.2">
      <c r="A49" s="42">
        <v>42</v>
      </c>
      <c r="B49" s="43">
        <f>Ptmp!E106</f>
        <v>0</v>
      </c>
      <c r="C49" s="43">
        <f>Ptmp!C106</f>
        <v>0</v>
      </c>
      <c r="D49" s="44">
        <f>IF(MID(Ptmp!K106,1,5)="между",MID(Ptmp!K106,15,15),IF(OR(Ptmp!V106="Документы",Ptmp!V106="Груз"),"",IF(Ptmp!V106="Лично в руки","1015 - Лично в руки",Ptmp!V106)))</f>
        <v>0</v>
      </c>
      <c r="E49" s="43">
        <f>IF(Ptmp!M106="",Ptmp!L106,CONCATENATE(Ptmp!L106," / ",Ptmp!M106))</f>
        <v>0</v>
      </c>
      <c r="F49" s="43">
        <f>Ptmp!P106</f>
        <v>0</v>
      </c>
      <c r="G49" s="45">
        <f>Ptmp!O106</f>
        <v>0</v>
      </c>
      <c r="H49" s="46">
        <f>Ptmp!H106</f>
        <v>0</v>
      </c>
      <c r="I49" s="47">
        <f>IF(Ptmp!K106="Массовая рассылка",IF(Ptmp!I106=0.5,"0.2",Ptmp!I106),Ptmp!I106)</f>
        <v>0</v>
      </c>
      <c r="J49" s="48">
        <f>IF(OR(MID(Ptmp!K106,1,5)="между",Ptmp!K106="Внутригородские",Ptmp!K106="Почта-эконом",Ptmp!K106="Массовая рассылка"),IF(Ptmp!I106&lt;20,"Почта-экспресс","Груз-экспресс"),Ptmp!K106)</f>
        <v>0</v>
      </c>
      <c r="K49" s="35"/>
    </row>
    <row r="50" spans="1:11" x14ac:dyDescent="0.2">
      <c r="A50" s="42">
        <v>43</v>
      </c>
      <c r="B50" s="43">
        <f>Ptmp!E108</f>
        <v>0</v>
      </c>
      <c r="C50" s="43">
        <f>Ptmp!C108</f>
        <v>0</v>
      </c>
      <c r="D50" s="44">
        <f>IF(MID(Ptmp!K108,1,5)="между",MID(Ptmp!K108,15,15),IF(OR(Ptmp!V108="Документы",Ptmp!V108="Груз"),"",IF(Ptmp!V108="Лично в руки","1015 - Лично в руки",Ptmp!V108)))</f>
        <v>0</v>
      </c>
      <c r="E50" s="43">
        <f>IF(Ptmp!M108="",Ptmp!L108,CONCATENATE(Ptmp!L108," / ",Ptmp!M108))</f>
        <v>0</v>
      </c>
      <c r="F50" s="43">
        <f>Ptmp!P108</f>
        <v>0</v>
      </c>
      <c r="G50" s="45">
        <f>Ptmp!O108</f>
        <v>0</v>
      </c>
      <c r="H50" s="46">
        <f>Ptmp!H108</f>
        <v>0</v>
      </c>
      <c r="I50" s="47">
        <f>IF(Ptmp!K108="Массовая рассылка",IF(Ptmp!I108=0.5,"0.2",Ptmp!I108),Ptmp!I108)</f>
        <v>0</v>
      </c>
      <c r="J50" s="48">
        <f>IF(OR(MID(Ptmp!K108,1,5)="между",Ptmp!K108="Внутригородские",Ptmp!K108="Почта-эконом",Ptmp!K108="Массовая рассылка"),IF(Ptmp!I108&lt;20,"Почта-экспресс","Груз-экспресс"),Ptmp!K108)</f>
        <v>0</v>
      </c>
      <c r="K50" s="35"/>
    </row>
    <row r="51" spans="1:11" x14ac:dyDescent="0.2">
      <c r="A51" s="42">
        <v>44</v>
      </c>
      <c r="B51" s="43">
        <f>Ptmp!E110</f>
        <v>0</v>
      </c>
      <c r="C51" s="43">
        <f>Ptmp!C110</f>
        <v>0</v>
      </c>
      <c r="D51" s="44">
        <f>IF(MID(Ptmp!K110,1,5)="между",MID(Ptmp!K110,15,15),IF(OR(Ptmp!V110="Документы",Ptmp!V110="Груз"),"",IF(Ptmp!V110="Лично в руки","1015 - Лично в руки",Ptmp!V110)))</f>
        <v>0</v>
      </c>
      <c r="E51" s="43">
        <f>IF(Ptmp!M110="",Ptmp!L110,CONCATENATE(Ptmp!L110," / ",Ptmp!M110))</f>
        <v>0</v>
      </c>
      <c r="F51" s="43">
        <f>Ptmp!P110</f>
        <v>0</v>
      </c>
      <c r="G51" s="45">
        <f>Ptmp!O110</f>
        <v>0</v>
      </c>
      <c r="H51" s="46">
        <f>Ptmp!H110</f>
        <v>0</v>
      </c>
      <c r="I51" s="47">
        <f>IF(Ptmp!K110="Массовая рассылка",IF(Ptmp!I110=0.5,"0.2",Ptmp!I110),Ptmp!I110)</f>
        <v>0</v>
      </c>
      <c r="J51" s="48">
        <f>IF(OR(MID(Ptmp!K110,1,5)="между",Ptmp!K110="Внутригородские",Ptmp!K110="Почта-эконом",Ptmp!K110="Массовая рассылка"),IF(Ptmp!I110&lt;20,"Почта-экспресс","Груз-экспресс"),Ptmp!K110)</f>
        <v>0</v>
      </c>
      <c r="K51" s="35"/>
    </row>
    <row r="52" spans="1:11" x14ac:dyDescent="0.2">
      <c r="A52" s="42">
        <v>45</v>
      </c>
      <c r="B52" s="43">
        <f>Ptmp!E112</f>
        <v>0</v>
      </c>
      <c r="C52" s="43">
        <f>Ptmp!C112</f>
        <v>0</v>
      </c>
      <c r="D52" s="44">
        <f>IF(MID(Ptmp!K112,1,5)="между",MID(Ptmp!K112,15,15),IF(OR(Ptmp!V112="Документы",Ptmp!V112="Груз"),"",IF(Ptmp!V112="Лично в руки","1015 - Лично в руки",Ptmp!V112)))</f>
        <v>0</v>
      </c>
      <c r="E52" s="43">
        <f>IF(Ptmp!M112="",Ptmp!L112,CONCATENATE(Ptmp!L112," / ",Ptmp!M112))</f>
        <v>0</v>
      </c>
      <c r="F52" s="43">
        <f>Ptmp!P112</f>
        <v>0</v>
      </c>
      <c r="G52" s="45">
        <f>Ptmp!O112</f>
        <v>0</v>
      </c>
      <c r="H52" s="46">
        <f>Ptmp!H112</f>
        <v>0</v>
      </c>
      <c r="I52" s="47">
        <f>IF(Ptmp!K112="Массовая рассылка",IF(Ptmp!I112=0.5,"0.2",Ptmp!I112),Ptmp!I112)</f>
        <v>0</v>
      </c>
      <c r="J52" s="48">
        <f>IF(OR(MID(Ptmp!K112,1,5)="между",Ptmp!K112="Внутригородские",Ptmp!K112="Почта-эконом",Ptmp!K112="Массовая рассылка"),IF(Ptmp!I112&lt;20,"Почта-экспресс","Груз-экспресс"),Ptmp!K112)</f>
        <v>0</v>
      </c>
      <c r="K52" s="35"/>
    </row>
    <row r="53" spans="1:11" x14ac:dyDescent="0.2">
      <c r="A53" s="42">
        <v>46</v>
      </c>
      <c r="B53" s="43">
        <f>Ptmp!E114</f>
        <v>0</v>
      </c>
      <c r="C53" s="43">
        <f>Ptmp!C114</f>
        <v>0</v>
      </c>
      <c r="D53" s="44">
        <f>IF(MID(Ptmp!K114,1,5)="между",MID(Ptmp!K114,15,15),IF(OR(Ptmp!V114="Документы",Ptmp!V114="Груз"),"",IF(Ptmp!V114="Лично в руки","1015 - Лично в руки",Ptmp!V114)))</f>
        <v>0</v>
      </c>
      <c r="E53" s="43">
        <f>IF(Ptmp!M114="",Ptmp!L114,CONCATENATE(Ptmp!L114," / ",Ptmp!M114))</f>
        <v>0</v>
      </c>
      <c r="F53" s="43">
        <f>Ptmp!P114</f>
        <v>0</v>
      </c>
      <c r="G53" s="45">
        <f>Ptmp!O114</f>
        <v>0</v>
      </c>
      <c r="H53" s="46">
        <f>Ptmp!H114</f>
        <v>0</v>
      </c>
      <c r="I53" s="47">
        <f>IF(Ptmp!K114="Массовая рассылка",IF(Ptmp!I114=0.5,"0.2",Ptmp!I114),Ptmp!I114)</f>
        <v>0</v>
      </c>
      <c r="J53" s="48">
        <f>IF(OR(MID(Ptmp!K114,1,5)="между",Ptmp!K114="Внутригородские",Ptmp!K114="Почта-эконом",Ptmp!K114="Массовая рассылка"),IF(Ptmp!I114&lt;20,"Почта-экспресс","Груз-экспресс"),Ptmp!K114)</f>
        <v>0</v>
      </c>
      <c r="K53" s="35"/>
    </row>
    <row r="54" spans="1:11" x14ac:dyDescent="0.2">
      <c r="A54" s="42">
        <v>47</v>
      </c>
      <c r="B54" s="43">
        <f>Ptmp!E116</f>
        <v>0</v>
      </c>
      <c r="C54" s="43">
        <f>Ptmp!C116</f>
        <v>0</v>
      </c>
      <c r="D54" s="44">
        <f>IF(MID(Ptmp!K116,1,5)="между",MID(Ptmp!K116,15,15),IF(OR(Ptmp!V116="Документы",Ptmp!V116="Груз"),"",IF(Ptmp!V116="Лично в руки","1015 - Лично в руки",Ptmp!V116)))</f>
        <v>0</v>
      </c>
      <c r="E54" s="43">
        <f>IF(Ptmp!M116="",Ptmp!L116,CONCATENATE(Ptmp!L116," / ",Ptmp!M116))</f>
        <v>0</v>
      </c>
      <c r="F54" s="43">
        <f>Ptmp!P116</f>
        <v>0</v>
      </c>
      <c r="G54" s="45">
        <f>Ptmp!O116</f>
        <v>0</v>
      </c>
      <c r="H54" s="46">
        <f>Ptmp!H116</f>
        <v>0</v>
      </c>
      <c r="I54" s="47">
        <f>IF(Ptmp!K116="Массовая рассылка",IF(Ptmp!I116=0.5,"0.2",Ptmp!I116),Ptmp!I116)</f>
        <v>0</v>
      </c>
      <c r="J54" s="48">
        <f>IF(OR(MID(Ptmp!K116,1,5)="между",Ptmp!K116="Внутригородские",Ptmp!K116="Почта-эконом",Ptmp!K116="Массовая рассылка"),IF(Ptmp!I116&lt;20,"Почта-экспресс","Груз-экспресс"),Ptmp!K116)</f>
        <v>0</v>
      </c>
      <c r="K54" s="35"/>
    </row>
    <row r="55" spans="1:11" x14ac:dyDescent="0.2">
      <c r="A55" s="42">
        <v>48</v>
      </c>
      <c r="B55" s="43">
        <f>Ptmp!E118</f>
        <v>0</v>
      </c>
      <c r="C55" s="43">
        <f>Ptmp!C118</f>
        <v>0</v>
      </c>
      <c r="D55" s="44">
        <f>IF(MID(Ptmp!K118,1,5)="между",MID(Ptmp!K118,15,15),IF(OR(Ptmp!V118="Документы",Ptmp!V118="Груз"),"",IF(Ptmp!V118="Лично в руки","1015 - Лично в руки",Ptmp!V118)))</f>
        <v>0</v>
      </c>
      <c r="E55" s="43">
        <f>IF(Ptmp!M118="",Ptmp!L118,CONCATENATE(Ptmp!L118," / ",Ptmp!M118))</f>
        <v>0</v>
      </c>
      <c r="F55" s="43">
        <f>Ptmp!P118</f>
        <v>0</v>
      </c>
      <c r="G55" s="45">
        <f>Ptmp!O118</f>
        <v>0</v>
      </c>
      <c r="H55" s="46">
        <f>Ptmp!H118</f>
        <v>0</v>
      </c>
      <c r="I55" s="47">
        <f>IF(Ptmp!K118="Массовая рассылка",IF(Ptmp!I118=0.5,"0.2",Ptmp!I118),Ptmp!I118)</f>
        <v>0</v>
      </c>
      <c r="J55" s="48">
        <f>IF(OR(MID(Ptmp!K118,1,5)="между",Ptmp!K118="Внутригородские",Ptmp!K118="Почта-эконом",Ptmp!K118="Массовая рассылка"),IF(Ptmp!I118&lt;20,"Почта-экспресс","Груз-экспресс"),Ptmp!K118)</f>
        <v>0</v>
      </c>
      <c r="K55" s="35"/>
    </row>
    <row r="56" spans="1:11" x14ac:dyDescent="0.2">
      <c r="A56" s="42">
        <v>49</v>
      </c>
      <c r="B56" s="43">
        <f>Ptmp!E120</f>
        <v>0</v>
      </c>
      <c r="C56" s="43">
        <f>Ptmp!C120</f>
        <v>0</v>
      </c>
      <c r="D56" s="44">
        <f>IF(MID(Ptmp!K120,1,5)="между",MID(Ptmp!K120,15,15),IF(OR(Ptmp!V120="Документы",Ptmp!V120="Груз"),"",IF(Ptmp!V120="Лично в руки","1015 - Лично в руки",Ptmp!V120)))</f>
        <v>0</v>
      </c>
      <c r="E56" s="43">
        <f>IF(Ptmp!M120="",Ptmp!L120,CONCATENATE(Ptmp!L120," / ",Ptmp!M120))</f>
        <v>0</v>
      </c>
      <c r="F56" s="43">
        <f>Ptmp!P120</f>
        <v>0</v>
      </c>
      <c r="G56" s="45">
        <f>Ptmp!O120</f>
        <v>0</v>
      </c>
      <c r="H56" s="46">
        <f>Ptmp!H120</f>
        <v>0</v>
      </c>
      <c r="I56" s="47">
        <f>IF(Ptmp!K120="Массовая рассылка",IF(Ptmp!I120=0.5,"0.2",Ptmp!I120),Ptmp!I120)</f>
        <v>0</v>
      </c>
      <c r="J56" s="48">
        <f>IF(OR(MID(Ptmp!K120,1,5)="между",Ptmp!K120="Внутригородские",Ptmp!K120="Почта-эконом",Ptmp!K120="Массовая рассылка"),IF(Ptmp!I120&lt;20,"Почта-экспресс","Груз-экспресс"),Ptmp!K120)</f>
        <v>0</v>
      </c>
      <c r="K56" s="35"/>
    </row>
    <row r="57" spans="1:11" x14ac:dyDescent="0.2">
      <c r="A57" s="42">
        <v>50</v>
      </c>
      <c r="B57" s="43">
        <f>Ptmp!E122</f>
        <v>0</v>
      </c>
      <c r="C57" s="43">
        <f>Ptmp!C122</f>
        <v>0</v>
      </c>
      <c r="D57" s="44">
        <f>IF(MID(Ptmp!K122,1,5)="между",MID(Ptmp!K122,15,15),IF(OR(Ptmp!V122="Документы",Ptmp!V122="Груз"),"",IF(Ptmp!V122="Лично в руки","1015 - Лично в руки",Ptmp!V122)))</f>
        <v>0</v>
      </c>
      <c r="E57" s="43">
        <f>IF(Ptmp!M122="",Ptmp!L122,CONCATENATE(Ptmp!L122," / ",Ptmp!M122))</f>
        <v>0</v>
      </c>
      <c r="F57" s="43">
        <f>Ptmp!P122</f>
        <v>0</v>
      </c>
      <c r="G57" s="45">
        <f>Ptmp!O122</f>
        <v>0</v>
      </c>
      <c r="H57" s="46">
        <f>Ptmp!H122</f>
        <v>0</v>
      </c>
      <c r="I57" s="47">
        <f>IF(Ptmp!K122="Массовая рассылка",IF(Ptmp!I122=0.5,"0.2",Ptmp!I122),Ptmp!I122)</f>
        <v>0</v>
      </c>
      <c r="J57" s="48">
        <f>IF(OR(MID(Ptmp!K122,1,5)="между",Ptmp!K122="Внутригородские",Ptmp!K122="Почта-эконом",Ptmp!K122="Массовая рассылка"),IF(Ptmp!I122&lt;20,"Почта-экспресс","Груз-экспресс"),Ptmp!K122)</f>
        <v>0</v>
      </c>
      <c r="K57" s="35"/>
    </row>
    <row r="58" spans="1:11" x14ac:dyDescent="0.2">
      <c r="A58" s="42">
        <v>51</v>
      </c>
      <c r="B58" s="43">
        <f>Ptmp!E124</f>
        <v>0</v>
      </c>
      <c r="C58" s="43">
        <f>Ptmp!C124</f>
        <v>0</v>
      </c>
      <c r="D58" s="44">
        <f>IF(MID(Ptmp!K124,1,5)="между",MID(Ptmp!K124,15,15),IF(OR(Ptmp!V124="Документы",Ptmp!V124="Груз"),"",IF(Ptmp!V124="Лично в руки","1015 - Лично в руки",Ptmp!V124)))</f>
        <v>0</v>
      </c>
      <c r="E58" s="43">
        <f>IF(Ptmp!M124="",Ptmp!L124,CONCATENATE(Ptmp!L124," / ",Ptmp!M124))</f>
        <v>0</v>
      </c>
      <c r="F58" s="43">
        <f>Ptmp!P124</f>
        <v>0</v>
      </c>
      <c r="G58" s="45">
        <f>Ptmp!O124</f>
        <v>0</v>
      </c>
      <c r="H58" s="46">
        <f>Ptmp!H124</f>
        <v>0</v>
      </c>
      <c r="I58" s="47">
        <f>IF(Ptmp!K124="Массовая рассылка",IF(Ptmp!I124=0.5,"0.2",Ptmp!I124),Ptmp!I124)</f>
        <v>0</v>
      </c>
      <c r="J58" s="48">
        <f>IF(OR(MID(Ptmp!K124,1,5)="между",Ptmp!K124="Внутригородские",Ptmp!K124="Почта-эконом",Ptmp!K124="Массовая рассылка"),IF(Ptmp!I124&lt;20,"Почта-экспресс","Груз-экспресс"),Ptmp!K124)</f>
        <v>0</v>
      </c>
      <c r="K58" s="35"/>
    </row>
    <row r="59" spans="1:11" x14ac:dyDescent="0.2">
      <c r="A59" s="42">
        <v>52</v>
      </c>
      <c r="B59" s="43">
        <f>Ptmp!E126</f>
        <v>0</v>
      </c>
      <c r="C59" s="43">
        <f>Ptmp!C126</f>
        <v>0</v>
      </c>
      <c r="D59" s="44">
        <f>IF(MID(Ptmp!K126,1,5)="между",MID(Ptmp!K126,15,15),IF(OR(Ptmp!V126="Документы",Ptmp!V126="Груз"),"",IF(Ptmp!V126="Лично в руки","1015 - Лично в руки",Ptmp!V126)))</f>
        <v>0</v>
      </c>
      <c r="E59" s="43">
        <f>IF(Ptmp!M126="",Ptmp!L126,CONCATENATE(Ptmp!L126," / ",Ptmp!M126))</f>
        <v>0</v>
      </c>
      <c r="F59" s="43">
        <f>Ptmp!P126</f>
        <v>0</v>
      </c>
      <c r="G59" s="45">
        <f>Ptmp!O126</f>
        <v>0</v>
      </c>
      <c r="H59" s="46">
        <f>Ptmp!H126</f>
        <v>0</v>
      </c>
      <c r="I59" s="47">
        <f>IF(Ptmp!K126="Массовая рассылка",IF(Ptmp!I126=0.5,"0.2",Ptmp!I126),Ptmp!I126)</f>
        <v>0</v>
      </c>
      <c r="J59" s="48">
        <f>IF(OR(MID(Ptmp!K126,1,5)="между",Ptmp!K126="Внутригородские",Ptmp!K126="Почта-эконом",Ptmp!K126="Массовая рассылка"),IF(Ptmp!I126&lt;20,"Почта-экспресс","Груз-экспресс"),Ptmp!K126)</f>
        <v>0</v>
      </c>
      <c r="K59" s="35"/>
    </row>
    <row r="60" spans="1:11" x14ac:dyDescent="0.2">
      <c r="A60" s="42">
        <v>53</v>
      </c>
      <c r="B60" s="43">
        <f>Ptmp!E128</f>
        <v>0</v>
      </c>
      <c r="C60" s="43">
        <f>Ptmp!C128</f>
        <v>0</v>
      </c>
      <c r="D60" s="44">
        <f>IF(MID(Ptmp!K128,1,5)="между",MID(Ptmp!K128,15,15),IF(OR(Ptmp!V128="Документы",Ptmp!V128="Груз"),"",IF(Ptmp!V128="Лично в руки","1015 - Лично в руки",Ptmp!V128)))</f>
        <v>0</v>
      </c>
      <c r="E60" s="43">
        <f>IF(Ptmp!M128="",Ptmp!L128,CONCATENATE(Ptmp!L128," / ",Ptmp!M128))</f>
        <v>0</v>
      </c>
      <c r="F60" s="43">
        <f>Ptmp!P128</f>
        <v>0</v>
      </c>
      <c r="G60" s="45">
        <f>Ptmp!O128</f>
        <v>0</v>
      </c>
      <c r="H60" s="46">
        <f>Ptmp!H128</f>
        <v>0</v>
      </c>
      <c r="I60" s="47">
        <f>IF(Ptmp!K128="Массовая рассылка",IF(Ptmp!I128=0.5,"0.2",Ptmp!I128),Ptmp!I128)</f>
        <v>0</v>
      </c>
      <c r="J60" s="48">
        <f>IF(OR(MID(Ptmp!K128,1,5)="между",Ptmp!K128="Внутригородские",Ptmp!K128="Почта-эконом",Ptmp!K128="Массовая рассылка"),IF(Ptmp!I128&lt;20,"Почта-экспресс","Груз-экспресс"),Ptmp!K128)</f>
        <v>0</v>
      </c>
      <c r="K60" s="35"/>
    </row>
    <row r="61" spans="1:11" x14ac:dyDescent="0.2">
      <c r="A61" s="42">
        <v>54</v>
      </c>
      <c r="B61" s="43">
        <f>Ptmp!E130</f>
        <v>0</v>
      </c>
      <c r="C61" s="43">
        <f>Ptmp!C130</f>
        <v>0</v>
      </c>
      <c r="D61" s="44">
        <f>IF(MID(Ptmp!K130,1,5)="между",MID(Ptmp!K130,15,15),IF(OR(Ptmp!V130="Документы",Ptmp!V130="Груз"),"",IF(Ptmp!V130="Лично в руки","1015 - Лично в руки",Ptmp!V130)))</f>
        <v>0</v>
      </c>
      <c r="E61" s="43">
        <f>IF(Ptmp!M130="",Ptmp!L130,CONCATENATE(Ptmp!L130," / ",Ptmp!M130))</f>
        <v>0</v>
      </c>
      <c r="F61" s="43">
        <f>Ptmp!P130</f>
        <v>0</v>
      </c>
      <c r="G61" s="45">
        <f>Ptmp!O130</f>
        <v>0</v>
      </c>
      <c r="H61" s="46">
        <f>Ptmp!H130</f>
        <v>0</v>
      </c>
      <c r="I61" s="47">
        <f>IF(Ptmp!K130="Массовая рассылка",IF(Ptmp!I130=0.5,"0.2",Ptmp!I130),Ptmp!I130)</f>
        <v>0</v>
      </c>
      <c r="J61" s="48">
        <f>IF(OR(MID(Ptmp!K130,1,5)="между",Ptmp!K130="Внутригородские",Ptmp!K130="Почта-эконом",Ptmp!K130="Массовая рассылка"),IF(Ptmp!I130&lt;20,"Почта-экспресс","Груз-экспресс"),Ptmp!K130)</f>
        <v>0</v>
      </c>
      <c r="K61" s="35"/>
    </row>
    <row r="62" spans="1:11" x14ac:dyDescent="0.2">
      <c r="A62" s="42">
        <v>55</v>
      </c>
      <c r="B62" s="43">
        <f>Ptmp!E132</f>
        <v>0</v>
      </c>
      <c r="C62" s="43">
        <f>Ptmp!C132</f>
        <v>0</v>
      </c>
      <c r="D62" s="44">
        <f>IF(MID(Ptmp!K132,1,5)="между",MID(Ptmp!K132,15,15),IF(OR(Ptmp!V132="Документы",Ptmp!V132="Груз"),"",IF(Ptmp!V132="Лично в руки","1015 - Лично в руки",Ptmp!V132)))</f>
        <v>0</v>
      </c>
      <c r="E62" s="43">
        <f>IF(Ptmp!M132="",Ptmp!L132,CONCATENATE(Ptmp!L132," / ",Ptmp!M132))</f>
        <v>0</v>
      </c>
      <c r="F62" s="43">
        <f>Ptmp!P132</f>
        <v>0</v>
      </c>
      <c r="G62" s="45">
        <f>Ptmp!O132</f>
        <v>0</v>
      </c>
      <c r="H62" s="46">
        <f>Ptmp!H132</f>
        <v>0</v>
      </c>
      <c r="I62" s="47">
        <f>IF(Ptmp!K132="Массовая рассылка",IF(Ptmp!I132=0.5,"0.2",Ptmp!I132),Ptmp!I132)</f>
        <v>0</v>
      </c>
      <c r="J62" s="48">
        <f>IF(OR(MID(Ptmp!K132,1,5)="между",Ptmp!K132="Внутригородские",Ptmp!K132="Почта-эконом",Ptmp!K132="Массовая рассылка"),IF(Ptmp!I132&lt;20,"Почта-экспресс","Груз-экспресс"),Ptmp!K132)</f>
        <v>0</v>
      </c>
      <c r="K62" s="35"/>
    </row>
    <row r="63" spans="1:11" x14ac:dyDescent="0.2">
      <c r="A63" s="42">
        <v>56</v>
      </c>
      <c r="B63" s="43">
        <f>Ptmp!E134</f>
        <v>0</v>
      </c>
      <c r="C63" s="43">
        <f>Ptmp!C134</f>
        <v>0</v>
      </c>
      <c r="D63" s="44">
        <f>IF(MID(Ptmp!K134,1,5)="между",MID(Ptmp!K134,15,15),IF(OR(Ptmp!V134="Документы",Ptmp!V134="Груз"),"",IF(Ptmp!V134="Лично в руки","1015 - Лично в руки",Ptmp!V134)))</f>
        <v>0</v>
      </c>
      <c r="E63" s="43">
        <f>IF(Ptmp!M134="",Ptmp!L134,CONCATENATE(Ptmp!L134," / ",Ptmp!M134))</f>
        <v>0</v>
      </c>
      <c r="F63" s="43">
        <f>Ptmp!P134</f>
        <v>0</v>
      </c>
      <c r="G63" s="45">
        <f>Ptmp!O134</f>
        <v>0</v>
      </c>
      <c r="H63" s="46">
        <f>Ptmp!H134</f>
        <v>0</v>
      </c>
      <c r="I63" s="47">
        <f>IF(Ptmp!K134="Массовая рассылка",IF(Ptmp!I134=0.5,"0.2",Ptmp!I134),Ptmp!I134)</f>
        <v>0</v>
      </c>
      <c r="J63" s="48">
        <f>IF(OR(MID(Ptmp!K134,1,5)="между",Ptmp!K134="Внутригородские",Ptmp!K134="Почта-эконом",Ptmp!K134="Массовая рассылка"),IF(Ptmp!I134&lt;20,"Почта-экспресс","Груз-экспресс"),Ptmp!K134)</f>
        <v>0</v>
      </c>
      <c r="K63" s="35"/>
    </row>
    <row r="64" spans="1:11" x14ac:dyDescent="0.2">
      <c r="A64" s="42">
        <v>57</v>
      </c>
      <c r="B64" s="43">
        <f>Ptmp!E136</f>
        <v>0</v>
      </c>
      <c r="C64" s="43">
        <f>Ptmp!C136</f>
        <v>0</v>
      </c>
      <c r="D64" s="44">
        <f>IF(MID(Ptmp!K136,1,5)="между",MID(Ptmp!K136,15,15),IF(OR(Ptmp!V136="Документы",Ptmp!V136="Груз"),"",IF(Ptmp!V136="Лично в руки","1015 - Лично в руки",Ptmp!V136)))</f>
        <v>0</v>
      </c>
      <c r="E64" s="43">
        <f>IF(Ptmp!M136="",Ptmp!L136,CONCATENATE(Ptmp!L136," / ",Ptmp!M136))</f>
        <v>0</v>
      </c>
      <c r="F64" s="43">
        <f>Ptmp!P136</f>
        <v>0</v>
      </c>
      <c r="G64" s="45">
        <f>Ptmp!O136</f>
        <v>0</v>
      </c>
      <c r="H64" s="46">
        <f>Ptmp!H136</f>
        <v>0</v>
      </c>
      <c r="I64" s="47">
        <f>IF(Ptmp!K136="Массовая рассылка",IF(Ptmp!I136=0.5,"0.2",Ptmp!I136),Ptmp!I136)</f>
        <v>0</v>
      </c>
      <c r="J64" s="48">
        <f>IF(OR(MID(Ptmp!K136,1,5)="между",Ptmp!K136="Внутригородские",Ptmp!K136="Почта-эконом",Ptmp!K136="Массовая рассылка"),IF(Ptmp!I136&lt;20,"Почта-экспресс","Груз-экспресс"),Ptmp!K136)</f>
        <v>0</v>
      </c>
      <c r="K64" s="35"/>
    </row>
    <row r="65" spans="1:11" x14ac:dyDescent="0.2">
      <c r="A65" s="42">
        <v>58</v>
      </c>
      <c r="B65" s="43">
        <f>Ptmp!E138</f>
        <v>0</v>
      </c>
      <c r="C65" s="43">
        <f>Ptmp!C138</f>
        <v>0</v>
      </c>
      <c r="D65" s="44">
        <f>IF(MID(Ptmp!K138,1,5)="между",MID(Ptmp!K138,15,15),IF(OR(Ptmp!V138="Документы",Ptmp!V138="Груз"),"",IF(Ptmp!V138="Лично в руки","1015 - Лично в руки",Ptmp!V138)))</f>
        <v>0</v>
      </c>
      <c r="E65" s="43">
        <f>IF(Ptmp!M138="",Ptmp!L138,CONCATENATE(Ptmp!L138," / ",Ptmp!M138))</f>
        <v>0</v>
      </c>
      <c r="F65" s="43">
        <f>Ptmp!P138</f>
        <v>0</v>
      </c>
      <c r="G65" s="45">
        <f>Ptmp!O138</f>
        <v>0</v>
      </c>
      <c r="H65" s="46">
        <f>Ptmp!H138</f>
        <v>0</v>
      </c>
      <c r="I65" s="47">
        <f>IF(Ptmp!K138="Массовая рассылка",IF(Ptmp!I138=0.5,"0.2",Ptmp!I138),Ptmp!I138)</f>
        <v>0</v>
      </c>
      <c r="J65" s="48">
        <f>IF(OR(MID(Ptmp!K138,1,5)="между",Ptmp!K138="Внутригородские",Ptmp!K138="Почта-эконом",Ptmp!K138="Массовая рассылка"),IF(Ptmp!I138&lt;20,"Почта-экспресс","Груз-экспресс"),Ptmp!K138)</f>
        <v>0</v>
      </c>
      <c r="K65" s="35"/>
    </row>
    <row r="66" spans="1:11" x14ac:dyDescent="0.2">
      <c r="A66" s="42">
        <v>59</v>
      </c>
      <c r="B66" s="43">
        <f>Ptmp!E140</f>
        <v>0</v>
      </c>
      <c r="C66" s="43">
        <f>Ptmp!C140</f>
        <v>0</v>
      </c>
      <c r="D66" s="44">
        <f>IF(MID(Ptmp!K140,1,5)="между",MID(Ptmp!K140,15,15),IF(OR(Ptmp!V140="Документы",Ptmp!V140="Груз"),"",IF(Ptmp!V140="Лично в руки","1015 - Лично в руки",Ptmp!V140)))</f>
        <v>0</v>
      </c>
      <c r="E66" s="43">
        <f>IF(Ptmp!M140="",Ptmp!L140,CONCATENATE(Ptmp!L140," / ",Ptmp!M140))</f>
        <v>0</v>
      </c>
      <c r="F66" s="43">
        <f>Ptmp!P140</f>
        <v>0</v>
      </c>
      <c r="G66" s="45">
        <f>Ptmp!O140</f>
        <v>0</v>
      </c>
      <c r="H66" s="46">
        <f>Ptmp!H140</f>
        <v>0</v>
      </c>
      <c r="I66" s="47">
        <f>IF(Ptmp!K140="Массовая рассылка",IF(Ptmp!I140=0.5,"0.2",Ptmp!I140),Ptmp!I140)</f>
        <v>0</v>
      </c>
      <c r="J66" s="48">
        <f>IF(OR(MID(Ptmp!K140,1,5)="между",Ptmp!K140="Внутригородские",Ptmp!K140="Почта-эконом",Ptmp!K140="Массовая рассылка"),IF(Ptmp!I140&lt;20,"Почта-экспресс","Груз-экспресс"),Ptmp!K140)</f>
        <v>0</v>
      </c>
      <c r="K66" s="35"/>
    </row>
    <row r="67" spans="1:11" x14ac:dyDescent="0.2">
      <c r="A67" s="42">
        <v>60</v>
      </c>
      <c r="B67" s="43">
        <f>Ptmp!E142</f>
        <v>0</v>
      </c>
      <c r="C67" s="43">
        <f>Ptmp!C142</f>
        <v>0</v>
      </c>
      <c r="D67" s="44">
        <f>IF(MID(Ptmp!K142,1,5)="между",MID(Ptmp!K142,15,15),IF(OR(Ptmp!V142="Документы",Ptmp!V142="Груз"),"",IF(Ptmp!V142="Лично в руки","1015 - Лично в руки",Ptmp!V142)))</f>
        <v>0</v>
      </c>
      <c r="E67" s="43">
        <f>IF(Ptmp!M142="",Ptmp!L142,CONCATENATE(Ptmp!L142," / ",Ptmp!M142))</f>
        <v>0</v>
      </c>
      <c r="F67" s="43">
        <f>Ptmp!P142</f>
        <v>0</v>
      </c>
      <c r="G67" s="45">
        <f>Ptmp!O142</f>
        <v>0</v>
      </c>
      <c r="H67" s="46">
        <f>Ptmp!H142</f>
        <v>0</v>
      </c>
      <c r="I67" s="47">
        <f>IF(Ptmp!K142="Массовая рассылка",IF(Ptmp!I142=0.5,"0.2",Ptmp!I142),Ptmp!I142)</f>
        <v>0</v>
      </c>
      <c r="J67" s="48">
        <f>IF(OR(MID(Ptmp!K142,1,5)="между",Ptmp!K142="Внутригородские",Ptmp!K142="Почта-эконом",Ptmp!K142="Массовая рассылка"),IF(Ptmp!I142&lt;20,"Почта-экспресс","Груз-экспресс"),Ptmp!K142)</f>
        <v>0</v>
      </c>
      <c r="K67" s="35"/>
    </row>
    <row r="68" spans="1:11" x14ac:dyDescent="0.2">
      <c r="A68" s="42">
        <v>61</v>
      </c>
      <c r="B68" s="43">
        <f>Ptmp!E144</f>
        <v>0</v>
      </c>
      <c r="C68" s="43">
        <f>Ptmp!C144</f>
        <v>0</v>
      </c>
      <c r="D68" s="44">
        <f>IF(MID(Ptmp!K144,1,5)="между",MID(Ptmp!K144,15,15),IF(OR(Ptmp!V144="Документы",Ptmp!V144="Груз"),"",IF(Ptmp!V144="Лично в руки","1015 - Лично в руки",Ptmp!V144)))</f>
        <v>0</v>
      </c>
      <c r="E68" s="43">
        <f>IF(Ptmp!M144="",Ptmp!L144,CONCATENATE(Ptmp!L144," / ",Ptmp!M144))</f>
        <v>0</v>
      </c>
      <c r="F68" s="43">
        <f>Ptmp!P144</f>
        <v>0</v>
      </c>
      <c r="G68" s="45">
        <f>Ptmp!O144</f>
        <v>0</v>
      </c>
      <c r="H68" s="46">
        <f>Ptmp!H144</f>
        <v>0</v>
      </c>
      <c r="I68" s="47">
        <f>IF(Ptmp!K144="Массовая рассылка",IF(Ptmp!I144=0.5,"0.2",Ptmp!I144),Ptmp!I144)</f>
        <v>0</v>
      </c>
      <c r="J68" s="48">
        <f>IF(OR(MID(Ptmp!K144,1,5)="между",Ptmp!K144="Внутригородские",Ptmp!K144="Почта-эконом",Ptmp!K144="Массовая рассылка"),IF(Ptmp!I144&lt;20,"Почта-экспресс","Груз-экспресс"),Ptmp!K144)</f>
        <v>0</v>
      </c>
      <c r="K68" s="35"/>
    </row>
    <row r="69" spans="1:11" x14ac:dyDescent="0.2">
      <c r="A69" s="42">
        <v>62</v>
      </c>
      <c r="B69" s="43">
        <f>Ptmp!E146</f>
        <v>0</v>
      </c>
      <c r="C69" s="43">
        <f>Ptmp!C146</f>
        <v>0</v>
      </c>
      <c r="D69" s="44">
        <f>IF(MID(Ptmp!K146,1,5)="между",MID(Ptmp!K146,15,15),IF(OR(Ptmp!V146="Документы",Ptmp!V146="Груз"),"",IF(Ptmp!V146="Лично в руки","1015 - Лично в руки",Ptmp!V146)))</f>
        <v>0</v>
      </c>
      <c r="E69" s="43">
        <f>IF(Ptmp!M146="",Ptmp!L146,CONCATENATE(Ptmp!L146," / ",Ptmp!M146))</f>
        <v>0</v>
      </c>
      <c r="F69" s="43">
        <f>Ptmp!P146</f>
        <v>0</v>
      </c>
      <c r="G69" s="45">
        <f>Ptmp!O146</f>
        <v>0</v>
      </c>
      <c r="H69" s="46">
        <f>Ptmp!H146</f>
        <v>0</v>
      </c>
      <c r="I69" s="47">
        <f>IF(Ptmp!K146="Массовая рассылка",IF(Ptmp!I146=0.5,"0.2",Ptmp!I146),Ptmp!I146)</f>
        <v>0</v>
      </c>
      <c r="J69" s="48">
        <f>IF(OR(MID(Ptmp!K146,1,5)="между",Ptmp!K146="Внутригородские",Ptmp!K146="Почта-эконом",Ptmp!K146="Массовая рассылка"),IF(Ptmp!I146&lt;20,"Почта-экспресс","Груз-экспресс"),Ptmp!K146)</f>
        <v>0</v>
      </c>
      <c r="K69" s="35"/>
    </row>
    <row r="70" spans="1:11" x14ac:dyDescent="0.2">
      <c r="A70" s="42">
        <v>63</v>
      </c>
      <c r="B70" s="43">
        <f>Ptmp!E148</f>
        <v>0</v>
      </c>
      <c r="C70" s="43">
        <f>Ptmp!C148</f>
        <v>0</v>
      </c>
      <c r="D70" s="44">
        <f>IF(MID(Ptmp!K148,1,5)="между",MID(Ptmp!K148,15,15),IF(OR(Ptmp!V148="Документы",Ptmp!V148="Груз"),"",IF(Ptmp!V148="Лично в руки","1015 - Лично в руки",Ptmp!V148)))</f>
        <v>0</v>
      </c>
      <c r="E70" s="43">
        <f>IF(Ptmp!M148="",Ptmp!L148,CONCATENATE(Ptmp!L148," / ",Ptmp!M148))</f>
        <v>0</v>
      </c>
      <c r="F70" s="43">
        <f>Ptmp!P148</f>
        <v>0</v>
      </c>
      <c r="G70" s="45">
        <f>Ptmp!O148</f>
        <v>0</v>
      </c>
      <c r="H70" s="46">
        <f>Ptmp!H148</f>
        <v>0</v>
      </c>
      <c r="I70" s="47">
        <f>IF(Ptmp!K148="Массовая рассылка",IF(Ptmp!I148=0.5,"0.2",Ptmp!I148),Ptmp!I148)</f>
        <v>0</v>
      </c>
      <c r="J70" s="48">
        <f>IF(OR(MID(Ptmp!K148,1,5)="между",Ptmp!K148="Внутригородские",Ptmp!K148="Почта-эконом",Ptmp!K148="Массовая рассылка"),IF(Ptmp!I148&lt;20,"Почта-экспресс","Груз-экспресс"),Ptmp!K148)</f>
        <v>0</v>
      </c>
      <c r="K70" s="35"/>
    </row>
    <row r="71" spans="1:11" x14ac:dyDescent="0.2">
      <c r="A71" s="42">
        <v>64</v>
      </c>
      <c r="B71" s="43">
        <f>Ptmp!E150</f>
        <v>0</v>
      </c>
      <c r="C71" s="43">
        <f>Ptmp!C150</f>
        <v>0</v>
      </c>
      <c r="D71" s="44">
        <f>IF(MID(Ptmp!K150,1,5)="между",MID(Ptmp!K150,15,15),IF(OR(Ptmp!V150="Документы",Ptmp!V150="Груз"),"",IF(Ptmp!V150="Лично в руки","1015 - Лично в руки",Ptmp!V150)))</f>
        <v>0</v>
      </c>
      <c r="E71" s="43">
        <f>IF(Ptmp!M150="",Ptmp!L150,CONCATENATE(Ptmp!L150," / ",Ptmp!M150))</f>
        <v>0</v>
      </c>
      <c r="F71" s="43">
        <f>Ptmp!P150</f>
        <v>0</v>
      </c>
      <c r="G71" s="45">
        <f>Ptmp!O150</f>
        <v>0</v>
      </c>
      <c r="H71" s="46">
        <f>Ptmp!H150</f>
        <v>0</v>
      </c>
      <c r="I71" s="47">
        <f>IF(Ptmp!K150="Массовая рассылка",IF(Ptmp!I150=0.5,"0.2",Ptmp!I150),Ptmp!I150)</f>
        <v>0</v>
      </c>
      <c r="J71" s="48">
        <f>IF(OR(MID(Ptmp!K150,1,5)="между",Ptmp!K150="Внутригородские",Ptmp!K150="Почта-эконом",Ptmp!K150="Массовая рассылка"),IF(Ptmp!I150&lt;20,"Почта-экспресс","Груз-экспресс"),Ptmp!K150)</f>
        <v>0</v>
      </c>
      <c r="K71" s="35"/>
    </row>
    <row r="72" spans="1:11" x14ac:dyDescent="0.2">
      <c r="A72" s="42">
        <v>65</v>
      </c>
      <c r="B72" s="43">
        <f>Ptmp!E152</f>
        <v>0</v>
      </c>
      <c r="C72" s="43">
        <f>Ptmp!C152</f>
        <v>0</v>
      </c>
      <c r="D72" s="44">
        <f>IF(MID(Ptmp!K152,1,5)="между",MID(Ptmp!K152,15,15),IF(OR(Ptmp!V152="Документы",Ptmp!V152="Груз"),"",IF(Ptmp!V152="Лично в руки","1015 - Лично в руки",Ptmp!V152)))</f>
        <v>0</v>
      </c>
      <c r="E72" s="43">
        <f>IF(Ptmp!M152="",Ptmp!L152,CONCATENATE(Ptmp!L152," / ",Ptmp!M152))</f>
        <v>0</v>
      </c>
      <c r="F72" s="43">
        <f>Ptmp!P152</f>
        <v>0</v>
      </c>
      <c r="G72" s="45">
        <f>Ptmp!O152</f>
        <v>0</v>
      </c>
      <c r="H72" s="46">
        <f>Ptmp!H152</f>
        <v>0</v>
      </c>
      <c r="I72" s="47">
        <f>IF(Ptmp!K152="Массовая рассылка",IF(Ptmp!I152=0.5,"0.2",Ptmp!I152),Ptmp!I152)</f>
        <v>0</v>
      </c>
      <c r="J72" s="48">
        <f>IF(OR(MID(Ptmp!K152,1,5)="между",Ptmp!K152="Внутригородские",Ptmp!K152="Почта-эконом",Ptmp!K152="Массовая рассылка"),IF(Ptmp!I152&lt;20,"Почта-экспресс","Груз-экспресс"),Ptmp!K152)</f>
        <v>0</v>
      </c>
      <c r="K72" s="35"/>
    </row>
    <row r="73" spans="1:11" x14ac:dyDescent="0.2">
      <c r="A73" s="42">
        <v>66</v>
      </c>
      <c r="B73" s="43">
        <f>Ptmp!E154</f>
        <v>0</v>
      </c>
      <c r="C73" s="43">
        <f>Ptmp!C154</f>
        <v>0</v>
      </c>
      <c r="D73" s="44">
        <f>IF(MID(Ptmp!K154,1,5)="между",MID(Ptmp!K154,15,15),IF(OR(Ptmp!V154="Документы",Ptmp!V154="Груз"),"",IF(Ptmp!V154="Лично в руки","1015 - Лично в руки",Ptmp!V154)))</f>
        <v>0</v>
      </c>
      <c r="E73" s="43">
        <f>IF(Ptmp!M154="",Ptmp!L154,CONCATENATE(Ptmp!L154," / ",Ptmp!M154))</f>
        <v>0</v>
      </c>
      <c r="F73" s="43">
        <f>Ptmp!P154</f>
        <v>0</v>
      </c>
      <c r="G73" s="45">
        <f>Ptmp!O154</f>
        <v>0</v>
      </c>
      <c r="H73" s="46">
        <f>Ptmp!H154</f>
        <v>0</v>
      </c>
      <c r="I73" s="47">
        <f>IF(Ptmp!K154="Массовая рассылка",IF(Ptmp!I154=0.5,"0.2",Ptmp!I154),Ptmp!I154)</f>
        <v>0</v>
      </c>
      <c r="J73" s="48">
        <f>IF(OR(MID(Ptmp!K154,1,5)="между",Ptmp!K154="Внутригородские",Ptmp!K154="Почта-эконом",Ptmp!K154="Массовая рассылка"),IF(Ptmp!I154&lt;20,"Почта-экспресс","Груз-экспресс"),Ptmp!K154)</f>
        <v>0</v>
      </c>
      <c r="K73" s="35"/>
    </row>
    <row r="74" spans="1:11" x14ac:dyDescent="0.2">
      <c r="A74" s="42">
        <v>67</v>
      </c>
      <c r="B74" s="43">
        <f>Ptmp!E156</f>
        <v>0</v>
      </c>
      <c r="C74" s="43">
        <f>Ptmp!C156</f>
        <v>0</v>
      </c>
      <c r="D74" s="44">
        <f>IF(MID(Ptmp!K156,1,5)="между",MID(Ptmp!K156,15,15),IF(OR(Ptmp!V156="Документы",Ptmp!V156="Груз"),"",IF(Ptmp!V156="Лично в руки","1015 - Лично в руки",Ptmp!V156)))</f>
        <v>0</v>
      </c>
      <c r="E74" s="43">
        <f>IF(Ptmp!M156="",Ptmp!L156,CONCATENATE(Ptmp!L156," / ",Ptmp!M156))</f>
        <v>0</v>
      </c>
      <c r="F74" s="43">
        <f>Ptmp!P156</f>
        <v>0</v>
      </c>
      <c r="G74" s="45">
        <f>Ptmp!O156</f>
        <v>0</v>
      </c>
      <c r="H74" s="46">
        <f>Ptmp!H156</f>
        <v>0</v>
      </c>
      <c r="I74" s="47">
        <f>IF(Ptmp!K156="Массовая рассылка",IF(Ptmp!I156=0.5,"0.2",Ptmp!I156),Ptmp!I156)</f>
        <v>0</v>
      </c>
      <c r="J74" s="48">
        <f>IF(OR(MID(Ptmp!K156,1,5)="между",Ptmp!K156="Внутригородские",Ptmp!K156="Почта-эконом",Ptmp!K156="Массовая рассылка"),IF(Ptmp!I156&lt;20,"Почта-экспресс","Груз-экспресс"),Ptmp!K156)</f>
        <v>0</v>
      </c>
      <c r="K74" s="35"/>
    </row>
    <row r="75" spans="1:11" x14ac:dyDescent="0.2">
      <c r="A75" s="42">
        <v>68</v>
      </c>
      <c r="B75" s="43">
        <f>Ptmp!E158</f>
        <v>0</v>
      </c>
      <c r="C75" s="43">
        <f>Ptmp!C158</f>
        <v>0</v>
      </c>
      <c r="D75" s="44">
        <f>IF(MID(Ptmp!K158,1,5)="между",MID(Ptmp!K158,15,15),IF(OR(Ptmp!V158="Документы",Ptmp!V158="Груз"),"",IF(Ptmp!V158="Лично в руки","1015 - Лично в руки",Ptmp!V158)))</f>
        <v>0</v>
      </c>
      <c r="E75" s="43">
        <f>IF(Ptmp!M158="",Ptmp!L158,CONCATENATE(Ptmp!L158," / ",Ptmp!M158))</f>
        <v>0</v>
      </c>
      <c r="F75" s="43">
        <f>Ptmp!P158</f>
        <v>0</v>
      </c>
      <c r="G75" s="45">
        <f>Ptmp!O158</f>
        <v>0</v>
      </c>
      <c r="H75" s="46">
        <f>Ptmp!H158</f>
        <v>0</v>
      </c>
      <c r="I75" s="47">
        <f>IF(Ptmp!K158="Массовая рассылка",IF(Ptmp!I158=0.5,"0.2",Ptmp!I158),Ptmp!I158)</f>
        <v>0</v>
      </c>
      <c r="J75" s="48">
        <f>IF(OR(MID(Ptmp!K158,1,5)="между",Ptmp!K158="Внутригородские",Ptmp!K158="Почта-эконом",Ptmp!K158="Массовая рассылка"),IF(Ptmp!I158&lt;20,"Почта-экспресс","Груз-экспресс"),Ptmp!K158)</f>
        <v>0</v>
      </c>
      <c r="K75" s="35"/>
    </row>
    <row r="76" spans="1:11" x14ac:dyDescent="0.2">
      <c r="A76" s="42">
        <v>69</v>
      </c>
      <c r="B76" s="43">
        <f>Ptmp!E160</f>
        <v>0</v>
      </c>
      <c r="C76" s="43">
        <f>Ptmp!C160</f>
        <v>0</v>
      </c>
      <c r="D76" s="44">
        <f>IF(MID(Ptmp!K160,1,5)="между",MID(Ptmp!K160,15,15),IF(OR(Ptmp!V160="Документы",Ptmp!V160="Груз"),"",IF(Ptmp!V160="Лично в руки","1015 - Лично в руки",Ptmp!V160)))</f>
        <v>0</v>
      </c>
      <c r="E76" s="43">
        <f>IF(Ptmp!M160="",Ptmp!L160,CONCATENATE(Ptmp!L160," / ",Ptmp!M160))</f>
        <v>0</v>
      </c>
      <c r="F76" s="43">
        <f>Ptmp!P160</f>
        <v>0</v>
      </c>
      <c r="G76" s="45">
        <f>Ptmp!O160</f>
        <v>0</v>
      </c>
      <c r="H76" s="46">
        <f>Ptmp!H160</f>
        <v>0</v>
      </c>
      <c r="I76" s="47">
        <f>IF(Ptmp!K160="Массовая рассылка",IF(Ptmp!I160=0.5,"0.2",Ptmp!I160),Ptmp!I160)</f>
        <v>0</v>
      </c>
      <c r="J76" s="48">
        <f>IF(OR(MID(Ptmp!K160,1,5)="между",Ptmp!K160="Внутригородские",Ptmp!K160="Почта-эконом",Ptmp!K160="Массовая рассылка"),IF(Ptmp!I160&lt;20,"Почта-экспресс","Груз-экспресс"),Ptmp!K160)</f>
        <v>0</v>
      </c>
      <c r="K76" s="35"/>
    </row>
    <row r="77" spans="1:11" x14ac:dyDescent="0.2">
      <c r="A77" s="42">
        <v>70</v>
      </c>
      <c r="B77" s="43">
        <f>Ptmp!E162</f>
        <v>0</v>
      </c>
      <c r="C77" s="43">
        <f>Ptmp!C162</f>
        <v>0</v>
      </c>
      <c r="D77" s="44">
        <f>IF(MID(Ptmp!K162,1,5)="между",MID(Ptmp!K162,15,15),IF(OR(Ptmp!V162="Документы",Ptmp!V162="Груз"),"",IF(Ptmp!V162="Лично в руки","1015 - Лично в руки",Ptmp!V162)))</f>
        <v>0</v>
      </c>
      <c r="E77" s="43">
        <f>IF(Ptmp!M162="",Ptmp!L162,CONCATENATE(Ptmp!L162," / ",Ptmp!M162))</f>
        <v>0</v>
      </c>
      <c r="F77" s="43">
        <f>Ptmp!P162</f>
        <v>0</v>
      </c>
      <c r="G77" s="45">
        <f>Ptmp!O162</f>
        <v>0</v>
      </c>
      <c r="H77" s="46">
        <f>Ptmp!H162</f>
        <v>0</v>
      </c>
      <c r="I77" s="47">
        <f>IF(Ptmp!K162="Массовая рассылка",IF(Ptmp!I162=0.5,"0.2",Ptmp!I162),Ptmp!I162)</f>
        <v>0</v>
      </c>
      <c r="J77" s="48">
        <f>IF(OR(MID(Ptmp!K162,1,5)="между",Ptmp!K162="Внутригородские",Ptmp!K162="Почта-эконом",Ptmp!K162="Массовая рассылка"),IF(Ptmp!I162&lt;20,"Почта-экспресс","Груз-экспресс"),Ptmp!K162)</f>
        <v>0</v>
      </c>
      <c r="K77" s="35"/>
    </row>
    <row r="78" spans="1:11" x14ac:dyDescent="0.2">
      <c r="A78" s="42">
        <v>71</v>
      </c>
      <c r="B78" s="43">
        <f>Ptmp!E164</f>
        <v>0</v>
      </c>
      <c r="C78" s="43">
        <f>Ptmp!C164</f>
        <v>0</v>
      </c>
      <c r="D78" s="44">
        <f>IF(MID(Ptmp!K164,1,5)="между",MID(Ptmp!K164,15,15),IF(OR(Ptmp!V164="Документы",Ptmp!V164="Груз"),"",IF(Ptmp!V164="Лично в руки","1015 - Лично в руки",Ptmp!V164)))</f>
        <v>0</v>
      </c>
      <c r="E78" s="43">
        <f>IF(Ptmp!M164="",Ptmp!L164,CONCATENATE(Ptmp!L164," / ",Ptmp!M164))</f>
        <v>0</v>
      </c>
      <c r="F78" s="43">
        <f>Ptmp!P164</f>
        <v>0</v>
      </c>
      <c r="G78" s="45">
        <f>Ptmp!O164</f>
        <v>0</v>
      </c>
      <c r="H78" s="46">
        <f>Ptmp!H164</f>
        <v>0</v>
      </c>
      <c r="I78" s="47">
        <f>IF(Ptmp!K164="Массовая рассылка",IF(Ptmp!I164=0.5,"0.2",Ptmp!I164),Ptmp!I164)</f>
        <v>0</v>
      </c>
      <c r="J78" s="48">
        <f>IF(OR(MID(Ptmp!K164,1,5)="между",Ptmp!K164="Внутригородские",Ptmp!K164="Почта-эконом",Ptmp!K164="Массовая рассылка"),IF(Ptmp!I164&lt;20,"Почта-экспресс","Груз-экспресс"),Ptmp!K164)</f>
        <v>0</v>
      </c>
      <c r="K78" s="35"/>
    </row>
    <row r="79" spans="1:11" x14ac:dyDescent="0.2">
      <c r="A79" s="42">
        <v>72</v>
      </c>
      <c r="B79" s="43">
        <f>Ptmp!E166</f>
        <v>0</v>
      </c>
      <c r="C79" s="43">
        <f>Ptmp!C166</f>
        <v>0</v>
      </c>
      <c r="D79" s="44">
        <f>IF(MID(Ptmp!K166,1,5)="между",MID(Ptmp!K166,15,15),IF(OR(Ptmp!V166="Документы",Ptmp!V166="Груз"),"",IF(Ptmp!V166="Лично в руки","1015 - Лично в руки",Ptmp!V166)))</f>
        <v>0</v>
      </c>
      <c r="E79" s="43">
        <f>IF(Ptmp!M166="",Ptmp!L166,CONCATENATE(Ptmp!L166," / ",Ptmp!M166))</f>
        <v>0</v>
      </c>
      <c r="F79" s="43">
        <f>Ptmp!P166</f>
        <v>0</v>
      </c>
      <c r="G79" s="45">
        <f>Ptmp!O166</f>
        <v>0</v>
      </c>
      <c r="H79" s="46">
        <f>Ptmp!H166</f>
        <v>0</v>
      </c>
      <c r="I79" s="47">
        <f>IF(Ptmp!K166="Массовая рассылка",IF(Ptmp!I166=0.5,"0.2",Ptmp!I166),Ptmp!I166)</f>
        <v>0</v>
      </c>
      <c r="J79" s="48">
        <f>IF(OR(MID(Ptmp!K166,1,5)="между",Ptmp!K166="Внутригородские",Ptmp!K166="Почта-эконом",Ptmp!K166="Массовая рассылка"),IF(Ptmp!I166&lt;20,"Почта-экспресс","Груз-экспресс"),Ptmp!K166)</f>
        <v>0</v>
      </c>
      <c r="K79" s="35"/>
    </row>
    <row r="80" spans="1:11" x14ac:dyDescent="0.2">
      <c r="A80" s="42">
        <v>73</v>
      </c>
      <c r="B80" s="43">
        <f>Ptmp!E168</f>
        <v>0</v>
      </c>
      <c r="C80" s="43">
        <f>Ptmp!C168</f>
        <v>0</v>
      </c>
      <c r="D80" s="44">
        <f>IF(MID(Ptmp!K168,1,5)="между",MID(Ptmp!K168,15,15),IF(OR(Ptmp!V168="Документы",Ptmp!V168="Груз"),"",IF(Ptmp!V168="Лично в руки","1015 - Лично в руки",Ptmp!V168)))</f>
        <v>0</v>
      </c>
      <c r="E80" s="43">
        <f>IF(Ptmp!M168="",Ptmp!L168,CONCATENATE(Ptmp!L168," / ",Ptmp!M168))</f>
        <v>0</v>
      </c>
      <c r="F80" s="43">
        <f>Ptmp!P168</f>
        <v>0</v>
      </c>
      <c r="G80" s="45">
        <f>Ptmp!O168</f>
        <v>0</v>
      </c>
      <c r="H80" s="46">
        <f>Ptmp!H168</f>
        <v>0</v>
      </c>
      <c r="I80" s="47">
        <f>IF(Ptmp!K168="Массовая рассылка",IF(Ptmp!I168=0.5,"0.2",Ptmp!I168),Ptmp!I168)</f>
        <v>0</v>
      </c>
      <c r="J80" s="48">
        <f>IF(OR(MID(Ptmp!K168,1,5)="между",Ptmp!K168="Внутригородские",Ptmp!K168="Почта-эконом",Ptmp!K168="Массовая рассылка"),IF(Ptmp!I168&lt;20,"Почта-экспресс","Груз-экспресс"),Ptmp!K168)</f>
        <v>0</v>
      </c>
      <c r="K80" s="35"/>
    </row>
    <row r="81" spans="1:11" x14ac:dyDescent="0.2">
      <c r="A81" s="42">
        <v>74</v>
      </c>
      <c r="B81" s="43">
        <f>Ptmp!E170</f>
        <v>0</v>
      </c>
      <c r="C81" s="43">
        <f>Ptmp!C170</f>
        <v>0</v>
      </c>
      <c r="D81" s="44">
        <f>IF(MID(Ptmp!K170,1,5)="между",MID(Ptmp!K170,15,15),IF(OR(Ptmp!V170="Документы",Ptmp!V170="Груз"),"",IF(Ptmp!V170="Лично в руки","1015 - Лично в руки",Ptmp!V170)))</f>
        <v>0</v>
      </c>
      <c r="E81" s="43">
        <f>IF(Ptmp!M170="",Ptmp!L170,CONCATENATE(Ptmp!L170," / ",Ptmp!M170))</f>
        <v>0</v>
      </c>
      <c r="F81" s="43">
        <f>Ptmp!P170</f>
        <v>0</v>
      </c>
      <c r="G81" s="45">
        <f>Ptmp!O170</f>
        <v>0</v>
      </c>
      <c r="H81" s="46">
        <f>Ptmp!H170</f>
        <v>0</v>
      </c>
      <c r="I81" s="47">
        <f>IF(Ptmp!K170="Массовая рассылка",IF(Ptmp!I170=0.5,"0.2",Ptmp!I170),Ptmp!I170)</f>
        <v>0</v>
      </c>
      <c r="J81" s="48">
        <f>IF(OR(MID(Ptmp!K170,1,5)="между",Ptmp!K170="Внутригородские",Ptmp!K170="Почта-эконом",Ptmp!K170="Массовая рассылка"),IF(Ptmp!I170&lt;20,"Почта-экспресс","Груз-экспресс"),Ptmp!K170)</f>
        <v>0</v>
      </c>
      <c r="K81" s="35"/>
    </row>
    <row r="82" spans="1:11" x14ac:dyDescent="0.2">
      <c r="A82" s="42">
        <v>75</v>
      </c>
      <c r="B82" s="43">
        <f>Ptmp!E172</f>
        <v>0</v>
      </c>
      <c r="C82" s="43">
        <f>Ptmp!C172</f>
        <v>0</v>
      </c>
      <c r="D82" s="44">
        <f>IF(MID(Ptmp!K172,1,5)="между",MID(Ptmp!K172,15,15),IF(OR(Ptmp!V172="Документы",Ptmp!V172="Груз"),"",IF(Ptmp!V172="Лично в руки","1015 - Лично в руки",Ptmp!V172)))</f>
        <v>0</v>
      </c>
      <c r="E82" s="43">
        <f>IF(Ptmp!M172="",Ptmp!L172,CONCATENATE(Ptmp!L172," / ",Ptmp!M172))</f>
        <v>0</v>
      </c>
      <c r="F82" s="43">
        <f>Ptmp!P172</f>
        <v>0</v>
      </c>
      <c r="G82" s="45">
        <f>Ptmp!O172</f>
        <v>0</v>
      </c>
      <c r="H82" s="46">
        <f>Ptmp!H172</f>
        <v>0</v>
      </c>
      <c r="I82" s="47">
        <f>IF(Ptmp!K172="Массовая рассылка",IF(Ptmp!I172=0.5,"0.2",Ptmp!I172),Ptmp!I172)</f>
        <v>0</v>
      </c>
      <c r="J82" s="48">
        <f>IF(OR(MID(Ptmp!K172,1,5)="между",Ptmp!K172="Внутригородские",Ptmp!K172="Почта-эконом",Ptmp!K172="Массовая рассылка"),IF(Ptmp!I172&lt;20,"Почта-экспресс","Груз-экспресс"),Ptmp!K172)</f>
        <v>0</v>
      </c>
      <c r="K82" s="35"/>
    </row>
    <row r="83" spans="1:11" x14ac:dyDescent="0.2">
      <c r="A83" s="42">
        <v>76</v>
      </c>
      <c r="B83" s="43">
        <f>Ptmp!E174</f>
        <v>0</v>
      </c>
      <c r="C83" s="43">
        <f>Ptmp!C174</f>
        <v>0</v>
      </c>
      <c r="D83" s="44">
        <f>IF(MID(Ptmp!K174,1,5)="между",MID(Ptmp!K174,15,15),IF(OR(Ptmp!V174="Документы",Ptmp!V174="Груз"),"",IF(Ptmp!V174="Лично в руки","1015 - Лично в руки",Ptmp!V174)))</f>
        <v>0</v>
      </c>
      <c r="E83" s="43">
        <f>IF(Ptmp!M174="",Ptmp!L174,CONCATENATE(Ptmp!L174," / ",Ptmp!M174))</f>
        <v>0</v>
      </c>
      <c r="F83" s="43">
        <f>Ptmp!P174</f>
        <v>0</v>
      </c>
      <c r="G83" s="45">
        <f>Ptmp!O174</f>
        <v>0</v>
      </c>
      <c r="H83" s="46">
        <f>Ptmp!H174</f>
        <v>0</v>
      </c>
      <c r="I83" s="47">
        <f>IF(Ptmp!K174="Массовая рассылка",IF(Ptmp!I174=0.5,"0.2",Ptmp!I174),Ptmp!I174)</f>
        <v>0</v>
      </c>
      <c r="J83" s="48">
        <f>IF(OR(MID(Ptmp!K174,1,5)="между",Ptmp!K174="Внутригородские",Ptmp!K174="Почта-эконом",Ptmp!K174="Массовая рассылка"),IF(Ptmp!I174&lt;20,"Почта-экспресс","Груз-экспресс"),Ptmp!K174)</f>
        <v>0</v>
      </c>
      <c r="K83" s="35"/>
    </row>
    <row r="84" spans="1:11" x14ac:dyDescent="0.2">
      <c r="A84" s="42">
        <v>77</v>
      </c>
      <c r="B84" s="43">
        <f>Ptmp!E176</f>
        <v>0</v>
      </c>
      <c r="C84" s="43">
        <f>Ptmp!C176</f>
        <v>0</v>
      </c>
      <c r="D84" s="44">
        <f>IF(MID(Ptmp!K176,1,5)="между",MID(Ptmp!K176,15,15),IF(OR(Ptmp!V176="Документы",Ptmp!V176="Груз"),"",IF(Ptmp!V176="Лично в руки","1015 - Лично в руки",Ptmp!V176)))</f>
        <v>0</v>
      </c>
      <c r="E84" s="43">
        <f>IF(Ptmp!M176="",Ptmp!L176,CONCATENATE(Ptmp!L176," / ",Ptmp!M176))</f>
        <v>0</v>
      </c>
      <c r="F84" s="43">
        <f>Ptmp!P176</f>
        <v>0</v>
      </c>
      <c r="G84" s="45">
        <f>Ptmp!O176</f>
        <v>0</v>
      </c>
      <c r="H84" s="46">
        <f>Ptmp!H176</f>
        <v>0</v>
      </c>
      <c r="I84" s="47">
        <f>IF(Ptmp!K176="Массовая рассылка",IF(Ptmp!I176=0.5,"0.2",Ptmp!I176),Ptmp!I176)</f>
        <v>0</v>
      </c>
      <c r="J84" s="48">
        <f>IF(OR(MID(Ptmp!K176,1,5)="между",Ptmp!K176="Внутригородские",Ptmp!K176="Почта-эконом",Ptmp!K176="Массовая рассылка"),IF(Ptmp!I176&lt;20,"Почта-экспресс","Груз-экспресс"),Ptmp!K176)</f>
        <v>0</v>
      </c>
      <c r="K84" s="35"/>
    </row>
    <row r="85" spans="1:11" x14ac:dyDescent="0.2">
      <c r="A85" s="42">
        <v>78</v>
      </c>
      <c r="B85" s="43">
        <f>Ptmp!E178</f>
        <v>0</v>
      </c>
      <c r="C85" s="43">
        <f>Ptmp!C178</f>
        <v>0</v>
      </c>
      <c r="D85" s="44">
        <f>IF(MID(Ptmp!K178,1,5)="между",MID(Ptmp!K178,15,15),IF(OR(Ptmp!V178="Документы",Ptmp!V178="Груз"),"",IF(Ptmp!V178="Лично в руки","1015 - Лично в руки",Ptmp!V178)))</f>
        <v>0</v>
      </c>
      <c r="E85" s="43">
        <f>IF(Ptmp!M178="",Ptmp!L178,CONCATENATE(Ptmp!L178," / ",Ptmp!M178))</f>
        <v>0</v>
      </c>
      <c r="F85" s="43">
        <f>Ptmp!P178</f>
        <v>0</v>
      </c>
      <c r="G85" s="45">
        <f>Ptmp!O178</f>
        <v>0</v>
      </c>
      <c r="H85" s="46">
        <f>Ptmp!H178</f>
        <v>0</v>
      </c>
      <c r="I85" s="47">
        <f>IF(Ptmp!K178="Массовая рассылка",IF(Ptmp!I178=0.5,"0.2",Ptmp!I178),Ptmp!I178)</f>
        <v>0</v>
      </c>
      <c r="J85" s="48">
        <f>IF(OR(MID(Ptmp!K178,1,5)="между",Ptmp!K178="Внутригородские",Ptmp!K178="Почта-эконом",Ptmp!K178="Массовая рассылка"),IF(Ptmp!I178&lt;20,"Почта-экспресс","Груз-экспресс"),Ptmp!K178)</f>
        <v>0</v>
      </c>
      <c r="K85" s="35"/>
    </row>
    <row r="86" spans="1:11" x14ac:dyDescent="0.2">
      <c r="A86" s="42">
        <v>79</v>
      </c>
      <c r="B86" s="43">
        <f>Ptmp!E180</f>
        <v>0</v>
      </c>
      <c r="C86" s="43">
        <f>Ptmp!C180</f>
        <v>0</v>
      </c>
      <c r="D86" s="44">
        <f>IF(MID(Ptmp!K180,1,5)="между",MID(Ptmp!K180,15,15),IF(OR(Ptmp!V180="Документы",Ptmp!V180="Груз"),"",IF(Ptmp!V180="Лично в руки","1015 - Лично в руки",Ptmp!V180)))</f>
        <v>0</v>
      </c>
      <c r="E86" s="43">
        <f>IF(Ptmp!M180="",Ptmp!L180,CONCATENATE(Ptmp!L180," / ",Ptmp!M180))</f>
        <v>0</v>
      </c>
      <c r="F86" s="43">
        <f>Ptmp!P180</f>
        <v>0</v>
      </c>
      <c r="G86" s="45">
        <f>Ptmp!O180</f>
        <v>0</v>
      </c>
      <c r="H86" s="46">
        <f>Ptmp!H180</f>
        <v>0</v>
      </c>
      <c r="I86" s="47">
        <f>IF(Ptmp!K180="Массовая рассылка",IF(Ptmp!I180=0.5,"0.2",Ptmp!I180),Ptmp!I180)</f>
        <v>0</v>
      </c>
      <c r="J86" s="48">
        <f>IF(OR(MID(Ptmp!K180,1,5)="между",Ptmp!K180="Внутригородские",Ptmp!K180="Почта-эконом",Ptmp!K180="Массовая рассылка"),IF(Ptmp!I180&lt;20,"Почта-экспресс","Груз-экспресс"),Ptmp!K180)</f>
        <v>0</v>
      </c>
      <c r="K86" s="35"/>
    </row>
    <row r="87" spans="1:11" x14ac:dyDescent="0.2">
      <c r="A87" s="42">
        <v>80</v>
      </c>
      <c r="B87" s="43">
        <f>Ptmp!E182</f>
        <v>0</v>
      </c>
      <c r="C87" s="43">
        <f>Ptmp!C182</f>
        <v>0</v>
      </c>
      <c r="D87" s="44">
        <f>IF(MID(Ptmp!K182,1,5)="между",MID(Ptmp!K182,15,15),IF(OR(Ptmp!V182="Документы",Ptmp!V182="Груз"),"",IF(Ptmp!V182="Лично в руки","1015 - Лично в руки",Ptmp!V182)))</f>
        <v>0</v>
      </c>
      <c r="E87" s="43">
        <f>IF(Ptmp!M182="",Ptmp!L182,CONCATENATE(Ptmp!L182," / ",Ptmp!M182))</f>
        <v>0</v>
      </c>
      <c r="F87" s="43">
        <f>Ptmp!P182</f>
        <v>0</v>
      </c>
      <c r="G87" s="45">
        <f>Ptmp!O182</f>
        <v>0</v>
      </c>
      <c r="H87" s="46">
        <f>Ptmp!H182</f>
        <v>0</v>
      </c>
      <c r="I87" s="47">
        <f>IF(Ptmp!K182="Массовая рассылка",IF(Ptmp!I182=0.5,"0.2",Ptmp!I182),Ptmp!I182)</f>
        <v>0</v>
      </c>
      <c r="J87" s="48">
        <f>IF(OR(MID(Ptmp!K182,1,5)="между",Ptmp!K182="Внутригородские",Ptmp!K182="Почта-эконом",Ptmp!K182="Массовая рассылка"),IF(Ptmp!I182&lt;20,"Почта-экспресс","Груз-экспресс"),Ptmp!K182)</f>
        <v>0</v>
      </c>
      <c r="K87" s="35"/>
    </row>
    <row r="88" spans="1:11" x14ac:dyDescent="0.2">
      <c r="A88" s="42">
        <v>81</v>
      </c>
      <c r="B88" s="43">
        <f>Ptmp!E184</f>
        <v>0</v>
      </c>
      <c r="C88" s="43">
        <f>Ptmp!C184</f>
        <v>0</v>
      </c>
      <c r="D88" s="44">
        <f>IF(MID(Ptmp!K184,1,5)="между",MID(Ptmp!K184,15,15),IF(OR(Ptmp!V184="Документы",Ptmp!V184="Груз"),"",IF(Ptmp!V184="Лично в руки","1015 - Лично в руки",Ptmp!V184)))</f>
        <v>0</v>
      </c>
      <c r="E88" s="43">
        <f>IF(Ptmp!M184="",Ptmp!L184,CONCATENATE(Ptmp!L184," / ",Ptmp!M184))</f>
        <v>0</v>
      </c>
      <c r="F88" s="43">
        <f>Ptmp!P184</f>
        <v>0</v>
      </c>
      <c r="G88" s="45">
        <f>Ptmp!O184</f>
        <v>0</v>
      </c>
      <c r="H88" s="46">
        <f>Ptmp!H184</f>
        <v>0</v>
      </c>
      <c r="I88" s="47">
        <f>IF(Ptmp!K184="Массовая рассылка",IF(Ptmp!I184=0.5,"0.2",Ptmp!I184),Ptmp!I184)</f>
        <v>0</v>
      </c>
      <c r="J88" s="48">
        <f>IF(OR(MID(Ptmp!K184,1,5)="между",Ptmp!K184="Внутригородские",Ptmp!K184="Почта-эконом",Ptmp!K184="Массовая рассылка"),IF(Ptmp!I184&lt;20,"Почта-экспресс","Груз-экспресс"),Ptmp!K184)</f>
        <v>0</v>
      </c>
      <c r="K88" s="35"/>
    </row>
    <row r="89" spans="1:11" x14ac:dyDescent="0.2">
      <c r="A89" s="42">
        <v>82</v>
      </c>
      <c r="B89" s="43">
        <f>Ptmp!E186</f>
        <v>0</v>
      </c>
      <c r="C89" s="43">
        <f>Ptmp!C186</f>
        <v>0</v>
      </c>
      <c r="D89" s="44">
        <f>IF(MID(Ptmp!K186,1,5)="между",MID(Ptmp!K186,15,15),IF(OR(Ptmp!V186="Документы",Ptmp!V186="Груз"),"",IF(Ptmp!V186="Лично в руки","1015 - Лично в руки",Ptmp!V186)))</f>
        <v>0</v>
      </c>
      <c r="E89" s="43">
        <f>IF(Ptmp!M186="",Ptmp!L186,CONCATENATE(Ptmp!L186," / ",Ptmp!M186))</f>
        <v>0</v>
      </c>
      <c r="F89" s="43">
        <f>Ptmp!P186</f>
        <v>0</v>
      </c>
      <c r="G89" s="45">
        <f>Ptmp!O186</f>
        <v>0</v>
      </c>
      <c r="H89" s="46">
        <f>Ptmp!H186</f>
        <v>0</v>
      </c>
      <c r="I89" s="47">
        <f>IF(Ptmp!K186="Массовая рассылка",IF(Ptmp!I186=0.5,"0.2",Ptmp!I186),Ptmp!I186)</f>
        <v>0</v>
      </c>
      <c r="J89" s="48">
        <f>IF(OR(MID(Ptmp!K186,1,5)="между",Ptmp!K186="Внутригородские",Ptmp!K186="Почта-эконом",Ptmp!K186="Массовая рассылка"),IF(Ptmp!I186&lt;20,"Почта-экспресс","Груз-экспресс"),Ptmp!K186)</f>
        <v>0</v>
      </c>
      <c r="K89" s="35"/>
    </row>
    <row r="90" spans="1:11" x14ac:dyDescent="0.2">
      <c r="A90" s="42">
        <v>83</v>
      </c>
      <c r="B90" s="43">
        <f>Ptmp!E188</f>
        <v>0</v>
      </c>
      <c r="C90" s="43">
        <f>Ptmp!C188</f>
        <v>0</v>
      </c>
      <c r="D90" s="44">
        <f>IF(MID(Ptmp!K188,1,5)="между",MID(Ptmp!K188,15,15),IF(OR(Ptmp!V188="Документы",Ptmp!V188="Груз"),"",IF(Ptmp!V188="Лично в руки","1015 - Лично в руки",Ptmp!V188)))</f>
        <v>0</v>
      </c>
      <c r="E90" s="43">
        <f>IF(Ptmp!M188="",Ptmp!L188,CONCATENATE(Ptmp!L188," / ",Ptmp!M188))</f>
        <v>0</v>
      </c>
      <c r="F90" s="43">
        <f>Ptmp!P188</f>
        <v>0</v>
      </c>
      <c r="G90" s="45">
        <f>Ptmp!O188</f>
        <v>0</v>
      </c>
      <c r="H90" s="46">
        <f>Ptmp!H188</f>
        <v>0</v>
      </c>
      <c r="I90" s="47">
        <f>IF(Ptmp!K188="Массовая рассылка",IF(Ptmp!I188=0.5,"0.2",Ptmp!I188),Ptmp!I188)</f>
        <v>0</v>
      </c>
      <c r="J90" s="48">
        <f>IF(OR(MID(Ptmp!K188,1,5)="между",Ptmp!K188="Внутригородские",Ptmp!K188="Почта-эконом",Ptmp!K188="Массовая рассылка"),IF(Ptmp!I188&lt;20,"Почта-экспресс","Груз-экспресс"),Ptmp!K188)</f>
        <v>0</v>
      </c>
      <c r="K90" s="35"/>
    </row>
    <row r="91" spans="1:11" x14ac:dyDescent="0.2">
      <c r="A91" s="42">
        <v>84</v>
      </c>
      <c r="B91" s="43">
        <f>Ptmp!E190</f>
        <v>0</v>
      </c>
      <c r="C91" s="43">
        <f>Ptmp!C190</f>
        <v>0</v>
      </c>
      <c r="D91" s="44">
        <f>IF(MID(Ptmp!K190,1,5)="между",MID(Ptmp!K190,15,15),IF(OR(Ptmp!V190="Документы",Ptmp!V190="Груз"),"",IF(Ptmp!V190="Лично в руки","1015 - Лично в руки",Ptmp!V190)))</f>
        <v>0</v>
      </c>
      <c r="E91" s="43">
        <f>IF(Ptmp!M190="",Ptmp!L190,CONCATENATE(Ptmp!L190," / ",Ptmp!M190))</f>
        <v>0</v>
      </c>
      <c r="F91" s="43">
        <f>Ptmp!P190</f>
        <v>0</v>
      </c>
      <c r="G91" s="45">
        <f>Ptmp!O190</f>
        <v>0</v>
      </c>
      <c r="H91" s="46">
        <f>Ptmp!H190</f>
        <v>0</v>
      </c>
      <c r="I91" s="47">
        <f>IF(Ptmp!K190="Массовая рассылка",IF(Ptmp!I190=0.5,"0.2",Ptmp!I190),Ptmp!I190)</f>
        <v>0</v>
      </c>
      <c r="J91" s="48">
        <f>IF(OR(MID(Ptmp!K190,1,5)="между",Ptmp!K190="Внутригородские",Ptmp!K190="Почта-эконом",Ptmp!K190="Массовая рассылка"),IF(Ptmp!I190&lt;20,"Почта-экспресс","Груз-экспресс"),Ptmp!K190)</f>
        <v>0</v>
      </c>
      <c r="K91" s="35"/>
    </row>
    <row r="92" spans="1:11" x14ac:dyDescent="0.2">
      <c r="A92" s="42">
        <v>85</v>
      </c>
      <c r="B92" s="43">
        <f>Ptmp!E192</f>
        <v>0</v>
      </c>
      <c r="C92" s="43">
        <f>Ptmp!C192</f>
        <v>0</v>
      </c>
      <c r="D92" s="44">
        <f>IF(MID(Ptmp!K192,1,5)="между",MID(Ptmp!K192,15,15),IF(OR(Ptmp!V192="Документы",Ptmp!V192="Груз"),"",IF(Ptmp!V192="Лично в руки","1015 - Лично в руки",Ptmp!V192)))</f>
        <v>0</v>
      </c>
      <c r="E92" s="43">
        <f>IF(Ptmp!M192="",Ptmp!L192,CONCATENATE(Ptmp!L192," / ",Ptmp!M192))</f>
        <v>0</v>
      </c>
      <c r="F92" s="43">
        <f>Ptmp!P192</f>
        <v>0</v>
      </c>
      <c r="G92" s="45">
        <f>Ptmp!O192</f>
        <v>0</v>
      </c>
      <c r="H92" s="46">
        <f>Ptmp!H192</f>
        <v>0</v>
      </c>
      <c r="I92" s="47">
        <f>IF(Ptmp!K192="Массовая рассылка",IF(Ptmp!I192=0.5,"0.2",Ptmp!I192),Ptmp!I192)</f>
        <v>0</v>
      </c>
      <c r="J92" s="48">
        <f>IF(OR(MID(Ptmp!K192,1,5)="между",Ptmp!K192="Внутригородские",Ptmp!K192="Почта-эконом",Ptmp!K192="Массовая рассылка"),IF(Ptmp!I192&lt;20,"Почта-экспресс","Груз-экспресс"),Ptmp!K192)</f>
        <v>0</v>
      </c>
      <c r="K92" s="35"/>
    </row>
    <row r="93" spans="1:11" x14ac:dyDescent="0.2">
      <c r="A93" s="42">
        <v>86</v>
      </c>
      <c r="B93" s="43">
        <f>Ptmp!E194</f>
        <v>0</v>
      </c>
      <c r="C93" s="43">
        <f>Ptmp!C194</f>
        <v>0</v>
      </c>
      <c r="D93" s="44">
        <f>IF(MID(Ptmp!K194,1,5)="между",MID(Ptmp!K194,15,15),IF(OR(Ptmp!V194="Документы",Ptmp!V194="Груз"),"",IF(Ptmp!V194="Лично в руки","1015 - Лично в руки",Ptmp!V194)))</f>
        <v>0</v>
      </c>
      <c r="E93" s="43">
        <f>IF(Ptmp!M194="",Ptmp!L194,CONCATENATE(Ptmp!L194," / ",Ptmp!M194))</f>
        <v>0</v>
      </c>
      <c r="F93" s="43">
        <f>Ptmp!P194</f>
        <v>0</v>
      </c>
      <c r="G93" s="45">
        <f>Ptmp!O194</f>
        <v>0</v>
      </c>
      <c r="H93" s="46">
        <f>Ptmp!H194</f>
        <v>0</v>
      </c>
      <c r="I93" s="47">
        <f>IF(Ptmp!K194="Массовая рассылка",IF(Ptmp!I194=0.5,"0.2",Ptmp!I194),Ptmp!I194)</f>
        <v>0</v>
      </c>
      <c r="J93" s="48">
        <f>IF(OR(MID(Ptmp!K194,1,5)="между",Ptmp!K194="Внутригородские",Ptmp!K194="Почта-эконом",Ptmp!K194="Массовая рассылка"),IF(Ptmp!I194&lt;20,"Почта-экспресс","Груз-экспресс"),Ptmp!K194)</f>
        <v>0</v>
      </c>
      <c r="K93" s="35"/>
    </row>
    <row r="94" spans="1:11" x14ac:dyDescent="0.2">
      <c r="A94" s="42">
        <v>87</v>
      </c>
      <c r="B94" s="43">
        <f>Ptmp!E196</f>
        <v>0</v>
      </c>
      <c r="C94" s="43">
        <f>Ptmp!C196</f>
        <v>0</v>
      </c>
      <c r="D94" s="44">
        <f>IF(MID(Ptmp!K196,1,5)="между",MID(Ptmp!K196,15,15),IF(OR(Ptmp!V196="Документы",Ptmp!V196="Груз"),"",IF(Ptmp!V196="Лично в руки","1015 - Лично в руки",Ptmp!V196)))</f>
        <v>0</v>
      </c>
      <c r="E94" s="43">
        <f>IF(Ptmp!M196="",Ptmp!L196,CONCATENATE(Ptmp!L196," / ",Ptmp!M196))</f>
        <v>0</v>
      </c>
      <c r="F94" s="43">
        <f>Ptmp!P196</f>
        <v>0</v>
      </c>
      <c r="G94" s="45">
        <f>Ptmp!O196</f>
        <v>0</v>
      </c>
      <c r="H94" s="46">
        <f>Ptmp!H196</f>
        <v>0</v>
      </c>
      <c r="I94" s="47">
        <f>IF(Ptmp!K196="Массовая рассылка",IF(Ptmp!I196=0.5,"0.2",Ptmp!I196),Ptmp!I196)</f>
        <v>0</v>
      </c>
      <c r="J94" s="48">
        <f>IF(OR(MID(Ptmp!K196,1,5)="между",Ptmp!K196="Внутригородские",Ptmp!K196="Почта-эконом",Ptmp!K196="Массовая рассылка"),IF(Ptmp!I196&lt;20,"Почта-экспресс","Груз-экспресс"),Ptmp!K196)</f>
        <v>0</v>
      </c>
      <c r="K94" s="35"/>
    </row>
    <row r="95" spans="1:11" x14ac:dyDescent="0.2">
      <c r="A95" s="42">
        <v>88</v>
      </c>
      <c r="B95" s="43">
        <f>Ptmp!E198</f>
        <v>0</v>
      </c>
      <c r="C95" s="43">
        <f>Ptmp!C198</f>
        <v>0</v>
      </c>
      <c r="D95" s="44">
        <f>IF(MID(Ptmp!K198,1,5)="между",MID(Ptmp!K198,15,15),IF(OR(Ptmp!V198="Документы",Ptmp!V198="Груз"),"",IF(Ptmp!V198="Лично в руки","1015 - Лично в руки",Ptmp!V198)))</f>
        <v>0</v>
      </c>
      <c r="E95" s="43">
        <f>IF(Ptmp!M198="",Ptmp!L198,CONCATENATE(Ptmp!L198," / ",Ptmp!M198))</f>
        <v>0</v>
      </c>
      <c r="F95" s="43">
        <f>Ptmp!P198</f>
        <v>0</v>
      </c>
      <c r="G95" s="45">
        <f>Ptmp!O198</f>
        <v>0</v>
      </c>
      <c r="H95" s="46">
        <f>Ptmp!H198</f>
        <v>0</v>
      </c>
      <c r="I95" s="47">
        <f>IF(Ptmp!K198="Массовая рассылка",IF(Ptmp!I198=0.5,"0.2",Ptmp!I198),Ptmp!I198)</f>
        <v>0</v>
      </c>
      <c r="J95" s="48">
        <f>IF(OR(MID(Ptmp!K198,1,5)="между",Ptmp!K198="Внутригородские",Ptmp!K198="Почта-эконом",Ptmp!K198="Массовая рассылка"),IF(Ptmp!I198&lt;20,"Почта-экспресс","Груз-экспресс"),Ptmp!K198)</f>
        <v>0</v>
      </c>
      <c r="K95" s="35"/>
    </row>
    <row r="96" spans="1:11" x14ac:dyDescent="0.2">
      <c r="A96" s="42">
        <v>89</v>
      </c>
      <c r="B96" s="43">
        <f>Ptmp!E200</f>
        <v>0</v>
      </c>
      <c r="C96" s="43">
        <f>Ptmp!C200</f>
        <v>0</v>
      </c>
      <c r="D96" s="44">
        <f>IF(MID(Ptmp!K200,1,5)="между",MID(Ptmp!K200,15,15),IF(OR(Ptmp!V200="Документы",Ptmp!V200="Груз"),"",IF(Ptmp!V200="Лично в руки","1015 - Лично в руки",Ptmp!V200)))</f>
        <v>0</v>
      </c>
      <c r="E96" s="43">
        <f>IF(Ptmp!M200="",Ptmp!L200,CONCATENATE(Ptmp!L200," / ",Ptmp!M200))</f>
        <v>0</v>
      </c>
      <c r="F96" s="43">
        <f>Ptmp!P200</f>
        <v>0</v>
      </c>
      <c r="G96" s="45">
        <f>Ptmp!O200</f>
        <v>0</v>
      </c>
      <c r="H96" s="46">
        <f>Ptmp!H200</f>
        <v>0</v>
      </c>
      <c r="I96" s="47">
        <f>IF(Ptmp!K200="Массовая рассылка",IF(Ptmp!I200=0.5,"0.2",Ptmp!I200),Ptmp!I200)</f>
        <v>0</v>
      </c>
      <c r="J96" s="48">
        <f>IF(OR(MID(Ptmp!K200,1,5)="между",Ptmp!K200="Внутригородские",Ptmp!K200="Почта-эконом",Ptmp!K200="Массовая рассылка"),IF(Ptmp!I200&lt;20,"Почта-экспресс","Груз-экспресс"),Ptmp!K200)</f>
        <v>0</v>
      </c>
      <c r="K96" s="35"/>
    </row>
    <row r="97" spans="1:12" x14ac:dyDescent="0.2">
      <c r="A97" s="42">
        <v>90</v>
      </c>
      <c r="B97" s="43">
        <f>Ptmp!E202</f>
        <v>0</v>
      </c>
      <c r="C97" s="43">
        <f>Ptmp!C202</f>
        <v>0</v>
      </c>
      <c r="D97" s="44">
        <f>IF(MID(Ptmp!K202,1,5)="между",MID(Ptmp!K202,15,15),IF(OR(Ptmp!V202="Документы",Ptmp!V202="Груз"),"",IF(Ptmp!V202="Лично в руки","1015 - Лично в руки",Ptmp!V202)))</f>
        <v>0</v>
      </c>
      <c r="E97" s="43">
        <f>IF(Ptmp!M202="",Ptmp!L202,CONCATENATE(Ptmp!L202," / ",Ptmp!M202))</f>
        <v>0</v>
      </c>
      <c r="F97" s="43">
        <f>Ptmp!P202</f>
        <v>0</v>
      </c>
      <c r="G97" s="45">
        <f>Ptmp!O202</f>
        <v>0</v>
      </c>
      <c r="H97" s="46">
        <f>Ptmp!H202</f>
        <v>0</v>
      </c>
      <c r="I97" s="47">
        <f>IF(Ptmp!K202="Массовая рассылка",IF(Ptmp!I202=0.5,"0.2",Ptmp!I202),Ptmp!I202)</f>
        <v>0</v>
      </c>
      <c r="J97" s="48">
        <f>IF(OR(MID(Ptmp!K202,1,5)="между",Ptmp!K202="Внутригородские",Ptmp!K202="Почта-эконом",Ptmp!K202="Массовая рассылка"),IF(Ptmp!I202&lt;20,"Почта-экспресс","Груз-экспресс"),Ptmp!K202)</f>
        <v>0</v>
      </c>
      <c r="K97" s="35"/>
    </row>
    <row r="98" spans="1:12" x14ac:dyDescent="0.2">
      <c r="A98" s="42">
        <v>91</v>
      </c>
      <c r="B98" s="43">
        <f>Ptmp!E204</f>
        <v>0</v>
      </c>
      <c r="C98" s="43">
        <f>Ptmp!C204</f>
        <v>0</v>
      </c>
      <c r="D98" s="44">
        <f>IF(MID(Ptmp!K204,1,5)="между",MID(Ptmp!K204,15,15),IF(OR(Ptmp!V204="Документы",Ptmp!V204="Груз"),"",IF(Ptmp!V204="Лично в руки","1015 - Лично в руки",Ptmp!V204)))</f>
        <v>0</v>
      </c>
      <c r="E98" s="43">
        <f>IF(Ptmp!M204="",Ptmp!L204,CONCATENATE(Ptmp!L204," / ",Ptmp!M204))</f>
        <v>0</v>
      </c>
      <c r="F98" s="43">
        <f>Ptmp!P204</f>
        <v>0</v>
      </c>
      <c r="G98" s="45">
        <f>Ptmp!O204</f>
        <v>0</v>
      </c>
      <c r="H98" s="46">
        <f>Ptmp!H204</f>
        <v>0</v>
      </c>
      <c r="I98" s="47">
        <f>IF(Ptmp!K204="Массовая рассылка",IF(Ptmp!I204=0.5,"0.2",Ptmp!I204),Ptmp!I204)</f>
        <v>0</v>
      </c>
      <c r="J98" s="48">
        <f>IF(OR(MID(Ptmp!K204,1,5)="между",Ptmp!K204="Внутригородские",Ptmp!K204="Почта-эконом",Ptmp!K204="Массовая рассылка"),IF(Ptmp!I204&lt;20,"Почта-экспресс","Груз-экспресс"),Ptmp!K204)</f>
        <v>0</v>
      </c>
      <c r="K98" s="35"/>
    </row>
    <row r="99" spans="1:12" x14ac:dyDescent="0.2">
      <c r="A99" s="42">
        <v>92</v>
      </c>
      <c r="B99" s="43">
        <f>Ptmp!E206</f>
        <v>0</v>
      </c>
      <c r="C99" s="43">
        <f>Ptmp!C206</f>
        <v>0</v>
      </c>
      <c r="D99" s="44">
        <f>IF(MID(Ptmp!K206,1,5)="между",MID(Ptmp!K206,15,15),IF(OR(Ptmp!V206="Документы",Ptmp!V206="Груз"),"",IF(Ptmp!V206="Лично в руки","1015 - Лично в руки",Ptmp!V206)))</f>
        <v>0</v>
      </c>
      <c r="E99" s="43">
        <f>IF(Ptmp!M206="",Ptmp!L206,CONCATENATE(Ptmp!L206," / ",Ptmp!M206))</f>
        <v>0</v>
      </c>
      <c r="F99" s="43">
        <f>Ptmp!P206</f>
        <v>0</v>
      </c>
      <c r="G99" s="45">
        <f>Ptmp!O206</f>
        <v>0</v>
      </c>
      <c r="H99" s="46">
        <f>Ptmp!H206</f>
        <v>0</v>
      </c>
      <c r="I99" s="47">
        <f>IF(Ptmp!K206="Массовая рассылка",IF(Ptmp!I206=0.5,"0.2",Ptmp!I206),Ptmp!I206)</f>
        <v>0</v>
      </c>
      <c r="J99" s="48">
        <f>IF(OR(MID(Ptmp!K206,1,5)="между",Ptmp!K206="Внутригородские",Ptmp!K206="Почта-эконом",Ptmp!K206="Массовая рассылка"),IF(Ptmp!I206&lt;20,"Почта-экспресс","Груз-экспресс"),Ptmp!K206)</f>
        <v>0</v>
      </c>
      <c r="K99" s="35"/>
    </row>
    <row r="100" spans="1:12" x14ac:dyDescent="0.2">
      <c r="A100" s="42">
        <v>93</v>
      </c>
      <c r="B100" s="43">
        <f>Ptmp!E208</f>
        <v>0</v>
      </c>
      <c r="C100" s="43">
        <f>Ptmp!C208</f>
        <v>0</v>
      </c>
      <c r="D100" s="44">
        <f>IF(MID(Ptmp!K208,1,5)="между",MID(Ptmp!K208,15,15),IF(OR(Ptmp!V208="Документы",Ptmp!V208="Груз"),"",IF(Ptmp!V208="Лично в руки","1015 - Лично в руки",Ptmp!V208)))</f>
        <v>0</v>
      </c>
      <c r="E100" s="43">
        <f>IF(Ptmp!M208="",Ptmp!L208,CONCATENATE(Ptmp!L208," / ",Ptmp!M208))</f>
        <v>0</v>
      </c>
      <c r="F100" s="43">
        <f>Ptmp!P208</f>
        <v>0</v>
      </c>
      <c r="G100" s="45">
        <f>Ptmp!O208</f>
        <v>0</v>
      </c>
      <c r="H100" s="46">
        <f>Ptmp!H208</f>
        <v>0</v>
      </c>
      <c r="I100" s="47">
        <f>IF(Ptmp!K208="Массовая рассылка",IF(Ptmp!I208=0.5,"0.2",Ptmp!I208),Ptmp!I208)</f>
        <v>0</v>
      </c>
      <c r="J100" s="48">
        <f>IF(OR(MID(Ptmp!K208,1,5)="между",Ptmp!K208="Внутригородские",Ptmp!K208="Почта-эконом",Ptmp!K208="Массовая рассылка"),IF(Ptmp!I208&lt;20,"Почта-экспресс","Груз-экспресс"),Ptmp!K208)</f>
        <v>0</v>
      </c>
      <c r="K100" s="35"/>
    </row>
    <row r="101" spans="1:12" x14ac:dyDescent="0.2">
      <c r="A101" s="42">
        <v>94</v>
      </c>
      <c r="B101" s="43">
        <f>Ptmp!E210</f>
        <v>0</v>
      </c>
      <c r="C101" s="43">
        <f>Ptmp!C210</f>
        <v>0</v>
      </c>
      <c r="D101" s="44">
        <f>IF(MID(Ptmp!K210,1,5)="между",MID(Ptmp!K210,15,15),IF(OR(Ptmp!V210="Документы",Ptmp!V210="Груз"),"",IF(Ptmp!V210="Лично в руки","1015 - Лично в руки",Ptmp!V210)))</f>
        <v>0</v>
      </c>
      <c r="E101" s="43">
        <f>IF(Ptmp!M210="",Ptmp!L210,CONCATENATE(Ptmp!L210," / ",Ptmp!M210))</f>
        <v>0</v>
      </c>
      <c r="F101" s="43">
        <f>Ptmp!P210</f>
        <v>0</v>
      </c>
      <c r="G101" s="45">
        <f>Ptmp!O210</f>
        <v>0</v>
      </c>
      <c r="H101" s="46">
        <f>Ptmp!H210</f>
        <v>0</v>
      </c>
      <c r="I101" s="47">
        <f>IF(Ptmp!K210="Массовая рассылка",IF(Ptmp!I210=0.5,"0.2",Ptmp!I210),Ptmp!I210)</f>
        <v>0</v>
      </c>
      <c r="J101" s="48">
        <f>IF(OR(MID(Ptmp!K210,1,5)="между",Ptmp!K210="Внутригородские",Ptmp!K210="Почта-эконом",Ptmp!K210="Массовая рассылка"),IF(Ptmp!I210&lt;20,"Почта-экспресс","Груз-экспресс"),Ptmp!K210)</f>
        <v>0</v>
      </c>
      <c r="K101" s="35"/>
    </row>
    <row r="102" spans="1:12" x14ac:dyDescent="0.2">
      <c r="A102" s="42">
        <v>95</v>
      </c>
      <c r="B102" s="43">
        <f>Ptmp!E212</f>
        <v>0</v>
      </c>
      <c r="C102" s="43">
        <f>Ptmp!C212</f>
        <v>0</v>
      </c>
      <c r="D102" s="44">
        <f>IF(MID(Ptmp!K212,1,5)="между",MID(Ptmp!K212,15,15),IF(OR(Ptmp!V212="Документы",Ptmp!V212="Груз"),"",IF(Ptmp!V212="Лично в руки","1015 - Лично в руки",Ptmp!V212)))</f>
        <v>0</v>
      </c>
      <c r="E102" s="43">
        <f>IF(Ptmp!M212="",Ptmp!L212,CONCATENATE(Ptmp!L212," / ",Ptmp!M212))</f>
        <v>0</v>
      </c>
      <c r="F102" s="43">
        <f>Ptmp!P212</f>
        <v>0</v>
      </c>
      <c r="G102" s="45">
        <f>Ptmp!O212</f>
        <v>0</v>
      </c>
      <c r="H102" s="46">
        <f>Ptmp!H212</f>
        <v>0</v>
      </c>
      <c r="I102" s="47">
        <f>IF(Ptmp!K212="Массовая рассылка",IF(Ptmp!I212=0.5,"0.2",Ptmp!I212),Ptmp!I212)</f>
        <v>0</v>
      </c>
      <c r="J102" s="48">
        <f>IF(OR(MID(Ptmp!K212,1,5)="между",Ptmp!K212="Внутригородские",Ptmp!K212="Почта-эконом",Ptmp!K212="Массовая рассылка"),IF(Ptmp!I212&lt;20,"Почта-экспресс","Груз-экспресс"),Ptmp!K212)</f>
        <v>0</v>
      </c>
      <c r="K102" s="35"/>
    </row>
    <row r="103" spans="1:12" x14ac:dyDescent="0.2">
      <c r="A103" s="42">
        <v>96</v>
      </c>
      <c r="B103" s="43">
        <f>Ptmp!E214</f>
        <v>0</v>
      </c>
      <c r="C103" s="43">
        <f>Ptmp!C214</f>
        <v>0</v>
      </c>
      <c r="D103" s="44">
        <f>IF(MID(Ptmp!K214,1,5)="между",MID(Ptmp!K214,15,15),IF(OR(Ptmp!V214="Документы",Ptmp!V214="Груз"),"",IF(Ptmp!V214="Лично в руки","1015 - Лично в руки",Ptmp!V214)))</f>
        <v>0</v>
      </c>
      <c r="E103" s="43">
        <f>IF(Ptmp!M214="",Ptmp!L214,CONCATENATE(Ptmp!L214," / ",Ptmp!M214))</f>
        <v>0</v>
      </c>
      <c r="F103" s="43">
        <f>Ptmp!P214</f>
        <v>0</v>
      </c>
      <c r="G103" s="45">
        <f>Ptmp!O214</f>
        <v>0</v>
      </c>
      <c r="H103" s="46">
        <f>Ptmp!H214</f>
        <v>0</v>
      </c>
      <c r="I103" s="47">
        <f>IF(Ptmp!K214="Массовая рассылка",IF(Ptmp!I214=0.5,"0.2",Ptmp!I214),Ptmp!I214)</f>
        <v>0</v>
      </c>
      <c r="J103" s="48">
        <f>IF(OR(MID(Ptmp!K214,1,5)="между",Ptmp!K214="Внутригородские",Ptmp!K214="Почта-эконом",Ptmp!K214="Массовая рассылка"),IF(Ptmp!I214&lt;20,"Почта-экспресс","Груз-экспресс"),Ptmp!K214)</f>
        <v>0</v>
      </c>
      <c r="K103" s="35"/>
    </row>
    <row r="104" spans="1:12" x14ac:dyDescent="0.2">
      <c r="A104" s="42">
        <v>97</v>
      </c>
      <c r="B104" s="43">
        <f>Ptmp!E216</f>
        <v>0</v>
      </c>
      <c r="C104" s="43">
        <f>Ptmp!C216</f>
        <v>0</v>
      </c>
      <c r="D104" s="44">
        <f>IF(MID(Ptmp!K216,1,5)="между",MID(Ptmp!K216,15,15),IF(OR(Ptmp!V216="Документы",Ptmp!V216="Груз"),"",IF(Ptmp!V216="Лично в руки","1015 - Лично в руки",Ptmp!V216)))</f>
        <v>0</v>
      </c>
      <c r="E104" s="43">
        <f>IF(Ptmp!M216="",Ptmp!L216,CONCATENATE(Ptmp!L216," / ",Ptmp!M216))</f>
        <v>0</v>
      </c>
      <c r="F104" s="43">
        <f>Ptmp!P216</f>
        <v>0</v>
      </c>
      <c r="G104" s="45">
        <f>Ptmp!O216</f>
        <v>0</v>
      </c>
      <c r="H104" s="46">
        <f>Ptmp!H216</f>
        <v>0</v>
      </c>
      <c r="I104" s="47">
        <f>IF(Ptmp!K216="Массовая рассылка",IF(Ptmp!I216=0.5,"0.2",Ptmp!I216),Ptmp!I216)</f>
        <v>0</v>
      </c>
      <c r="J104" s="48">
        <f>IF(OR(MID(Ptmp!K216,1,5)="между",Ptmp!K216="Внутригородские",Ptmp!K216="Почта-эконом",Ptmp!K216="Массовая рассылка"),IF(Ptmp!I216&lt;20,"Почта-экспресс","Груз-экспресс"),Ptmp!K216)</f>
        <v>0</v>
      </c>
      <c r="K104" s="35"/>
    </row>
    <row r="105" spans="1:12" x14ac:dyDescent="0.2">
      <c r="A105" s="42">
        <v>98</v>
      </c>
      <c r="B105" s="43">
        <f>Ptmp!E218</f>
        <v>0</v>
      </c>
      <c r="C105" s="43">
        <f>Ptmp!C218</f>
        <v>0</v>
      </c>
      <c r="D105" s="44">
        <f>IF(MID(Ptmp!K218,1,5)="между",MID(Ptmp!K218,15,15),IF(OR(Ptmp!V218="Документы",Ptmp!V218="Груз"),"",IF(Ptmp!V218="Лично в руки","1015 - Лично в руки",Ptmp!V218)))</f>
        <v>0</v>
      </c>
      <c r="E105" s="43">
        <f>IF(Ptmp!M218="",Ptmp!L218,CONCATENATE(Ptmp!L218," / ",Ptmp!M218))</f>
        <v>0</v>
      </c>
      <c r="F105" s="43">
        <f>Ptmp!P218</f>
        <v>0</v>
      </c>
      <c r="G105" s="45">
        <f>Ptmp!O218</f>
        <v>0</v>
      </c>
      <c r="H105" s="46">
        <f>Ptmp!H218</f>
        <v>0</v>
      </c>
      <c r="I105" s="47">
        <f>IF(Ptmp!K218="Массовая рассылка",IF(Ptmp!I218=0.5,"0.2",Ptmp!I218),Ptmp!I218)</f>
        <v>0</v>
      </c>
      <c r="J105" s="48">
        <f>IF(OR(MID(Ptmp!K218,1,5)="между",Ptmp!K218="Внутригородские",Ptmp!K218="Почта-эконом",Ptmp!K218="Массовая рассылка"),IF(Ptmp!I218&lt;20,"Почта-экспресс","Груз-экспресс"),Ptmp!K218)</f>
        <v>0</v>
      </c>
      <c r="K105" s="35"/>
    </row>
    <row r="106" spans="1:12" x14ac:dyDescent="0.2">
      <c r="A106" s="42">
        <v>99</v>
      </c>
      <c r="B106" s="43">
        <f>Ptmp!E220</f>
        <v>0</v>
      </c>
      <c r="C106" s="43">
        <f>Ptmp!C220</f>
        <v>0</v>
      </c>
      <c r="D106" s="44">
        <f>IF(MID(Ptmp!K220,1,5)="между",MID(Ptmp!K220,15,15),IF(OR(Ptmp!V220="Документы",Ptmp!V220="Груз"),"",IF(Ptmp!V220="Лично в руки","1015 - Лично в руки",Ptmp!V220)))</f>
        <v>0</v>
      </c>
      <c r="E106" s="43">
        <f>IF(Ptmp!M220="",Ptmp!L220,CONCATENATE(Ptmp!L220," / ",Ptmp!M220))</f>
        <v>0</v>
      </c>
      <c r="F106" s="43">
        <f>Ptmp!P220</f>
        <v>0</v>
      </c>
      <c r="G106" s="45">
        <f>Ptmp!O220</f>
        <v>0</v>
      </c>
      <c r="H106" s="46">
        <f>Ptmp!H220</f>
        <v>0</v>
      </c>
      <c r="I106" s="47">
        <f>IF(Ptmp!K220="Массовая рассылка",IF(Ptmp!I220=0.5,"0.2",Ptmp!I220),Ptmp!I220)</f>
        <v>0</v>
      </c>
      <c r="J106" s="48">
        <f>IF(OR(MID(Ptmp!K220,1,5)="между",Ptmp!K220="Внутригородские",Ptmp!K220="Почта-эконом",Ptmp!K220="Массовая рассылка"),IF(Ptmp!I220&lt;20,"Почта-экспресс","Груз-экспресс"),Ptmp!K220)</f>
        <v>0</v>
      </c>
      <c r="K106" s="35"/>
    </row>
    <row r="107" spans="1:12" ht="13.5" thickBot="1" x14ac:dyDescent="0.25">
      <c r="A107" s="42">
        <v>100</v>
      </c>
      <c r="B107" s="43">
        <f>Ptmp!E222</f>
        <v>0</v>
      </c>
      <c r="C107" s="43">
        <f>Ptmp!C222</f>
        <v>0</v>
      </c>
      <c r="D107" s="44">
        <f>IF(MID(Ptmp!K222,1,5)="между",MID(Ptmp!K222,15,15),IF(OR(Ptmp!V222="Документы",Ptmp!V222="Груз"),"",IF(Ptmp!V222="Лично в руки","1015 - Лично в руки",Ptmp!V222)))</f>
        <v>0</v>
      </c>
      <c r="E107" s="43">
        <f>IF(Ptmp!M222="",Ptmp!L222,CONCATENATE(Ptmp!L222," / ",Ptmp!M222))</f>
        <v>0</v>
      </c>
      <c r="F107" s="43">
        <f>Ptmp!P222</f>
        <v>0</v>
      </c>
      <c r="G107" s="45">
        <f>Ptmp!O222</f>
        <v>0</v>
      </c>
      <c r="H107" s="46">
        <f>Ptmp!H222</f>
        <v>0</v>
      </c>
      <c r="I107" s="47">
        <f>IF(Ptmp!K222="Массовая рассылка",IF(Ptmp!I222=0.5,"0.2",Ptmp!I222),Ptmp!I222)</f>
        <v>0</v>
      </c>
      <c r="J107" s="48">
        <f>IF(OR(MID(Ptmp!K222,1,5)="между",Ptmp!K222="Внутригородские",Ptmp!K222="Почта-эконом",Ptmp!K222="Массовая рассылка"),IF(Ptmp!I222&lt;20,"Почта-экспресс","Груз-экспресс"),Ptmp!K222)</f>
        <v>0</v>
      </c>
      <c r="K107" s="35"/>
    </row>
    <row r="108" spans="1:12" ht="15.75" thickTop="1" thickBot="1" x14ac:dyDescent="0.25">
      <c r="A108" s="49"/>
      <c r="B108" s="49"/>
      <c r="C108" s="49"/>
      <c r="D108" s="49"/>
      <c r="E108" s="49"/>
      <c r="F108" s="50"/>
      <c r="G108" s="51" t="s">
        <v>75</v>
      </c>
      <c r="H108" s="52">
        <f>SUM(H8:H107)</f>
        <v>3</v>
      </c>
      <c r="I108" s="53">
        <f>SUM(I8:I107)</f>
        <v>0.30000000000000004</v>
      </c>
      <c r="J108" s="54"/>
      <c r="K108" s="55"/>
      <c r="L108" s="35"/>
    </row>
    <row r="109" spans="1:12" ht="15.75" thickTop="1" x14ac:dyDescent="0.2">
      <c r="A109" s="56" t="s">
        <v>76</v>
      </c>
      <c r="B109" s="57"/>
      <c r="C109" s="68" t="str">
        <f>MID(Ptmp!B1,31,10)</f>
        <v>25.10.2018</v>
      </c>
      <c r="D109" s="68"/>
      <c r="E109" s="68"/>
      <c r="F109" s="57"/>
      <c r="G109" s="57"/>
      <c r="H109" s="57"/>
      <c r="I109" s="57"/>
      <c r="J109" s="57"/>
    </row>
    <row r="110" spans="1:12" ht="15" x14ac:dyDescent="0.2">
      <c r="A110" s="58" t="s">
        <v>77</v>
      </c>
      <c r="B110" s="57"/>
      <c r="C110" s="57" t="s">
        <v>78</v>
      </c>
      <c r="D110" s="57"/>
      <c r="E110" s="57"/>
      <c r="F110" s="57" t="s">
        <v>79</v>
      </c>
      <c r="G110" s="57"/>
      <c r="H110" s="57" t="s">
        <v>80</v>
      </c>
      <c r="J110" s="57"/>
    </row>
    <row r="111" spans="1:12" ht="15" x14ac:dyDescent="0.2">
      <c r="A111" s="58"/>
      <c r="B111" s="57"/>
      <c r="C111" s="57"/>
      <c r="D111" s="57"/>
      <c r="E111" s="57"/>
      <c r="F111" s="57"/>
      <c r="G111" s="57"/>
      <c r="H111" s="57"/>
      <c r="I111" s="57"/>
      <c r="J111" s="57"/>
    </row>
    <row r="112" spans="1:12" ht="15" x14ac:dyDescent="0.2">
      <c r="A112" s="58" t="s">
        <v>81</v>
      </c>
      <c r="B112" s="57"/>
      <c r="C112" s="57" t="s">
        <v>78</v>
      </c>
      <c r="D112" s="57"/>
      <c r="E112" s="57"/>
      <c r="F112" s="57" t="s">
        <v>82</v>
      </c>
      <c r="G112" s="57"/>
      <c r="H112" s="57"/>
      <c r="I112" s="57"/>
      <c r="J112" s="57"/>
    </row>
    <row r="113" spans="1:10" x14ac:dyDescent="0.2">
      <c r="A113" s="35"/>
      <c r="B113" s="35"/>
      <c r="C113" s="35"/>
      <c r="D113" s="35"/>
      <c r="E113" s="35"/>
      <c r="F113" s="35"/>
      <c r="G113" s="35"/>
      <c r="H113" s="35"/>
      <c r="I113" s="35"/>
      <c r="J113" s="35"/>
    </row>
    <row r="114" spans="1:10" x14ac:dyDescent="0.2">
      <c r="A114" s="35"/>
      <c r="B114" s="35"/>
      <c r="C114" s="35"/>
      <c r="D114" s="35"/>
      <c r="E114" s="35"/>
      <c r="F114" s="35"/>
      <c r="G114" s="35"/>
      <c r="H114" s="35"/>
      <c r="I114" s="35"/>
      <c r="J114" s="35"/>
    </row>
    <row r="115" spans="1:10" x14ac:dyDescent="0.2">
      <c r="A115" s="35"/>
      <c r="B115" s="35"/>
      <c r="C115" s="35"/>
      <c r="D115" s="35"/>
      <c r="E115" s="35"/>
      <c r="F115" s="35"/>
      <c r="G115" s="35"/>
      <c r="H115" s="35"/>
      <c r="I115" s="35"/>
      <c r="J115" s="35"/>
    </row>
  </sheetData>
  <mergeCells count="2">
    <mergeCell ref="C3:F3"/>
    <mergeCell ref="C109:E109"/>
  </mergeCells>
  <pageMargins left="0.43604166666666666" right="0.50239583333333337" top="0.34125" bottom="0.62562499999999999" header="0.3" footer="0.3"/>
  <pageSetup paperSize="9" scale="91" fitToWidth="0" fitToHeight="0" orientation="landscape" r:id="rId1"/>
  <headerFooter>
    <oddFooter>&amp;C&amp;P из &amp;N. &amp;D ПОНИ письма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Ptmp</vt:lpstr>
      <vt:lpstr>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Куликов Никита С.</dc:creator>
  <cp:lastModifiedBy>Куликов Никита С.</cp:lastModifiedBy>
  <dcterms:created xsi:type="dcterms:W3CDTF">2018-10-26T11:52:09Z</dcterms:created>
  <dcterms:modified xsi:type="dcterms:W3CDTF">2018-10-26T16:20:22Z</dcterms:modified>
</cp:coreProperties>
</file>