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FDBECBEB-1004-7441-9970-2448A46FF4B0}" xr6:coauthVersionLast="47" xr6:coauthVersionMax="47" xr10:uidLastSave="{00000000-0000-0000-0000-000000000000}"/>
  <bookViews>
    <workbookView xWindow="1120" yWindow="760" windowWidth="3344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  <sheet name="风险区统计" sheetId="5" r:id="rId5"/>
    <sheet name="重-北京1" sheetId="6" r:id="rId6"/>
    <sheet name="重-北京2" sheetId="7" r:id="rId7"/>
    <sheet name="重-广州1" sheetId="8" r:id="rId8"/>
    <sheet name="重-广州2" sheetId="9" r:id="rId9"/>
    <sheet name="重-深圳1" sheetId="10" r:id="rId10"/>
    <sheet name="重-深圳2" sheetId="11" r:id="rId11"/>
    <sheet name="重-重庆1" sheetId="12" r:id="rId12"/>
    <sheet name="重-重庆2" sheetId="13" r:id="rId13"/>
  </sheets>
  <definedNames>
    <definedName name="_xlnm._FilterDatabase" localSheetId="0" hidden="1">按区统计!$A$2:$B$2154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3" l="1"/>
  <c r="AO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O90" i="12"/>
  <c r="N90" i="12"/>
  <c r="M90" i="12"/>
  <c r="L90" i="12"/>
  <c r="K90" i="12"/>
  <c r="J90" i="12"/>
  <c r="I90" i="12"/>
  <c r="H90" i="12"/>
  <c r="G90" i="12"/>
  <c r="F90" i="12"/>
  <c r="E90" i="12"/>
  <c r="D90" i="12"/>
  <c r="C90" i="12"/>
  <c r="AP89" i="12"/>
  <c r="AP88" i="12"/>
  <c r="AP87" i="12"/>
  <c r="AP86" i="12"/>
  <c r="B19" i="11"/>
  <c r="M73" i="10"/>
  <c r="L73" i="10"/>
  <c r="K73" i="10"/>
  <c r="J73" i="10"/>
  <c r="I73" i="10"/>
  <c r="H73" i="10"/>
  <c r="G73" i="10"/>
  <c r="F73" i="10"/>
  <c r="E73" i="10"/>
  <c r="D73" i="10"/>
  <c r="C73" i="10"/>
  <c r="N72" i="10"/>
  <c r="N71" i="10"/>
  <c r="N70" i="10"/>
  <c r="B19" i="9"/>
  <c r="N90" i="8"/>
  <c r="M90" i="8"/>
  <c r="L90" i="8"/>
  <c r="K90" i="8"/>
  <c r="J90" i="8"/>
  <c r="I90" i="8"/>
  <c r="H90" i="8"/>
  <c r="G90" i="8"/>
  <c r="F90" i="8"/>
  <c r="E90" i="8"/>
  <c r="D90" i="8"/>
  <c r="C90" i="8"/>
  <c r="O89" i="8"/>
  <c r="O88" i="8"/>
  <c r="O87" i="8"/>
  <c r="O86" i="8"/>
  <c r="B19" i="7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T89" i="6"/>
  <c r="T88" i="6"/>
  <c r="T90" i="6" s="1"/>
  <c r="T87" i="6"/>
  <c r="T86" i="6"/>
  <c r="B99" i="5"/>
  <c r="B38" i="4"/>
  <c r="B288" i="2"/>
  <c r="V288" i="2"/>
  <c r="N2144" i="1"/>
  <c r="M2144" i="1"/>
  <c r="L2144" i="1"/>
  <c r="K2144" i="1"/>
  <c r="J2144" i="1"/>
  <c r="I2144" i="1"/>
  <c r="H2144" i="1"/>
  <c r="G2144" i="1"/>
  <c r="F2144" i="1"/>
  <c r="E2144" i="1"/>
  <c r="D2144" i="1"/>
  <c r="C2144" i="1"/>
  <c r="O2144" i="1"/>
  <c r="P2144" i="1"/>
  <c r="Q2144" i="1"/>
  <c r="R2144" i="1"/>
  <c r="S2146" i="1"/>
  <c r="R2146" i="1"/>
  <c r="Q2146" i="1"/>
  <c r="P2146" i="1"/>
  <c r="O2146" i="1"/>
  <c r="N2146" i="1"/>
  <c r="M2146" i="1"/>
  <c r="L2146" i="1"/>
  <c r="K2146" i="1"/>
  <c r="J2146" i="1"/>
  <c r="I2146" i="1"/>
  <c r="H2146" i="1"/>
  <c r="G2146" i="1"/>
  <c r="F2146" i="1"/>
  <c r="E2146" i="1"/>
  <c r="D2146" i="1"/>
  <c r="C2146" i="1"/>
  <c r="T2145" i="1"/>
  <c r="S2144" i="1"/>
  <c r="T2143" i="1"/>
  <c r="T2142" i="1"/>
  <c r="T2141" i="1"/>
  <c r="T2140" i="1"/>
  <c r="V287" i="2"/>
  <c r="B18" i="13"/>
  <c r="AO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O85" i="12"/>
  <c r="N85" i="12"/>
  <c r="M85" i="12"/>
  <c r="L85" i="12"/>
  <c r="K85" i="12"/>
  <c r="J85" i="12"/>
  <c r="I85" i="12"/>
  <c r="H85" i="12"/>
  <c r="G85" i="12"/>
  <c r="F85" i="12"/>
  <c r="E85" i="12"/>
  <c r="D85" i="12"/>
  <c r="C85" i="12"/>
  <c r="AP84" i="12"/>
  <c r="AP83" i="12"/>
  <c r="AP82" i="12"/>
  <c r="AP81" i="12"/>
  <c r="B18" i="11"/>
  <c r="M69" i="10"/>
  <c r="L69" i="10"/>
  <c r="K69" i="10"/>
  <c r="J69" i="10"/>
  <c r="I69" i="10"/>
  <c r="H69" i="10"/>
  <c r="G69" i="10"/>
  <c r="F69" i="10"/>
  <c r="E69" i="10"/>
  <c r="D69" i="10"/>
  <c r="C69" i="10"/>
  <c r="N68" i="10"/>
  <c r="N67" i="10"/>
  <c r="N66" i="10"/>
  <c r="B18" i="9"/>
  <c r="N85" i="8"/>
  <c r="M85" i="8"/>
  <c r="L85" i="8"/>
  <c r="K85" i="8"/>
  <c r="J85" i="8"/>
  <c r="I85" i="8"/>
  <c r="H85" i="8"/>
  <c r="G85" i="8"/>
  <c r="F85" i="8"/>
  <c r="E85" i="8"/>
  <c r="D85" i="8"/>
  <c r="C85" i="8"/>
  <c r="O84" i="8"/>
  <c r="O83" i="8"/>
  <c r="O82" i="8"/>
  <c r="O81" i="8"/>
  <c r="B18" i="7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T84" i="6"/>
  <c r="T83" i="6"/>
  <c r="T85" i="6" s="1"/>
  <c r="T82" i="6"/>
  <c r="T81" i="6"/>
  <c r="B98" i="5"/>
  <c r="B37" i="4"/>
  <c r="B287" i="2"/>
  <c r="F2136" i="1"/>
  <c r="E2136" i="1"/>
  <c r="D2136" i="1"/>
  <c r="C2136" i="1"/>
  <c r="J2136" i="1"/>
  <c r="I2136" i="1"/>
  <c r="H2136" i="1"/>
  <c r="G2136" i="1"/>
  <c r="N2136" i="1"/>
  <c r="M2136" i="1"/>
  <c r="L2136" i="1"/>
  <c r="K2136" i="1"/>
  <c r="O2136" i="1"/>
  <c r="P2136" i="1"/>
  <c r="Q2136" i="1"/>
  <c r="R2136" i="1"/>
  <c r="S2138" i="1"/>
  <c r="R2138" i="1"/>
  <c r="Q2138" i="1"/>
  <c r="P2138" i="1"/>
  <c r="O2138" i="1"/>
  <c r="N2138" i="1"/>
  <c r="M2138" i="1"/>
  <c r="L2138" i="1"/>
  <c r="K2138" i="1"/>
  <c r="J2138" i="1"/>
  <c r="I2138" i="1"/>
  <c r="H2138" i="1"/>
  <c r="G2138" i="1"/>
  <c r="F2138" i="1"/>
  <c r="E2138" i="1"/>
  <c r="D2138" i="1"/>
  <c r="C2138" i="1"/>
  <c r="T2137" i="1"/>
  <c r="S2136" i="1"/>
  <c r="T2135" i="1"/>
  <c r="T2134" i="1"/>
  <c r="T2133" i="1"/>
  <c r="T2132" i="1"/>
  <c r="B17" i="13"/>
  <c r="AO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D80" i="12"/>
  <c r="C80" i="12"/>
  <c r="AP79" i="12"/>
  <c r="AP78" i="12"/>
  <c r="AP77" i="12"/>
  <c r="AP76" i="12"/>
  <c r="B17" i="11"/>
  <c r="M65" i="10"/>
  <c r="L65" i="10"/>
  <c r="K65" i="10"/>
  <c r="J65" i="10"/>
  <c r="I65" i="10"/>
  <c r="H65" i="10"/>
  <c r="G65" i="10"/>
  <c r="F65" i="10"/>
  <c r="E65" i="10"/>
  <c r="D65" i="10"/>
  <c r="C65" i="10"/>
  <c r="N64" i="10"/>
  <c r="N63" i="10"/>
  <c r="N62" i="10"/>
  <c r="B17" i="9"/>
  <c r="N80" i="8"/>
  <c r="M80" i="8"/>
  <c r="L80" i="8"/>
  <c r="K80" i="8"/>
  <c r="J80" i="8"/>
  <c r="I80" i="8"/>
  <c r="H80" i="8"/>
  <c r="G80" i="8"/>
  <c r="F80" i="8"/>
  <c r="E80" i="8"/>
  <c r="D80" i="8"/>
  <c r="C80" i="8"/>
  <c r="O79" i="8"/>
  <c r="O78" i="8"/>
  <c r="O77" i="8"/>
  <c r="O76" i="8"/>
  <c r="B17" i="7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T79" i="6"/>
  <c r="T78" i="6"/>
  <c r="T77" i="6"/>
  <c r="T76" i="6"/>
  <c r="B97" i="5"/>
  <c r="B36" i="4"/>
  <c r="B286" i="2"/>
  <c r="V286" i="2"/>
  <c r="N2128" i="1"/>
  <c r="M2128" i="1"/>
  <c r="L2128" i="1"/>
  <c r="K2128" i="1"/>
  <c r="J2128" i="1"/>
  <c r="I2128" i="1"/>
  <c r="H2128" i="1"/>
  <c r="G2128" i="1"/>
  <c r="F2128" i="1"/>
  <c r="E2128" i="1"/>
  <c r="D2128" i="1"/>
  <c r="C2128" i="1"/>
  <c r="O2128" i="1"/>
  <c r="P2128" i="1"/>
  <c r="Q2128" i="1"/>
  <c r="R2128" i="1"/>
  <c r="S2130" i="1"/>
  <c r="R2130" i="1"/>
  <c r="Q2130" i="1"/>
  <c r="P2130" i="1"/>
  <c r="O2130" i="1"/>
  <c r="N2130" i="1"/>
  <c r="M2130" i="1"/>
  <c r="L2130" i="1"/>
  <c r="K2130" i="1"/>
  <c r="J2130" i="1"/>
  <c r="I2130" i="1"/>
  <c r="H2130" i="1"/>
  <c r="G2130" i="1"/>
  <c r="F2130" i="1"/>
  <c r="E2130" i="1"/>
  <c r="D2130" i="1"/>
  <c r="C2130" i="1"/>
  <c r="T2129" i="1"/>
  <c r="S2128" i="1"/>
  <c r="T2127" i="1"/>
  <c r="T2126" i="1"/>
  <c r="T2125" i="1"/>
  <c r="T2124" i="1"/>
  <c r="AG5" i="12" a="1"/>
  <c r="AG5" i="12" s="1"/>
  <c r="B16" i="13"/>
  <c r="AO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D75" i="12"/>
  <c r="C75" i="12"/>
  <c r="AP74" i="12"/>
  <c r="AP73" i="12"/>
  <c r="AP72" i="12"/>
  <c r="AP71" i="12"/>
  <c r="B16" i="11"/>
  <c r="M61" i="10"/>
  <c r="L61" i="10"/>
  <c r="K61" i="10"/>
  <c r="J61" i="10"/>
  <c r="I61" i="10"/>
  <c r="H61" i="10"/>
  <c r="G61" i="10"/>
  <c r="F61" i="10"/>
  <c r="E61" i="10"/>
  <c r="D61" i="10"/>
  <c r="C61" i="10"/>
  <c r="N60" i="10"/>
  <c r="N59" i="10"/>
  <c r="N58" i="10"/>
  <c r="B16" i="9"/>
  <c r="N75" i="8"/>
  <c r="M75" i="8"/>
  <c r="L75" i="8"/>
  <c r="K75" i="8"/>
  <c r="J75" i="8"/>
  <c r="I75" i="8"/>
  <c r="H75" i="8"/>
  <c r="G75" i="8"/>
  <c r="F75" i="8"/>
  <c r="E75" i="8"/>
  <c r="D75" i="8"/>
  <c r="C75" i="8"/>
  <c r="O74" i="8"/>
  <c r="O73" i="8"/>
  <c r="O72" i="8"/>
  <c r="O71" i="8"/>
  <c r="B16" i="7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T74" i="6"/>
  <c r="T73" i="6"/>
  <c r="T72" i="6"/>
  <c r="T71" i="6"/>
  <c r="B96" i="5"/>
  <c r="B35" i="4"/>
  <c r="B285" i="2"/>
  <c r="V285" i="2"/>
  <c r="F2120" i="1"/>
  <c r="E2120" i="1"/>
  <c r="D2120" i="1"/>
  <c r="C2120" i="1"/>
  <c r="J2120" i="1"/>
  <c r="I2120" i="1"/>
  <c r="H2120" i="1"/>
  <c r="G2120" i="1"/>
  <c r="N2120" i="1"/>
  <c r="M2120" i="1"/>
  <c r="L2120" i="1"/>
  <c r="K2120" i="1"/>
  <c r="R2120" i="1"/>
  <c r="Q2120" i="1"/>
  <c r="P2120" i="1"/>
  <c r="O2120" i="1"/>
  <c r="S2122" i="1"/>
  <c r="R2122" i="1"/>
  <c r="Q2122" i="1"/>
  <c r="P2122" i="1"/>
  <c r="O2122" i="1"/>
  <c r="N2122" i="1"/>
  <c r="M2122" i="1"/>
  <c r="L2122" i="1"/>
  <c r="K2122" i="1"/>
  <c r="J2122" i="1"/>
  <c r="I2122" i="1"/>
  <c r="H2122" i="1"/>
  <c r="G2122" i="1"/>
  <c r="F2122" i="1"/>
  <c r="E2122" i="1"/>
  <c r="D2122" i="1"/>
  <c r="C2122" i="1"/>
  <c r="T2121" i="1"/>
  <c r="S2120" i="1"/>
  <c r="T2119" i="1"/>
  <c r="T2118" i="1"/>
  <c r="T2117" i="1"/>
  <c r="T2116" i="1"/>
  <c r="B15" i="13"/>
  <c r="AO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AP69" i="12"/>
  <c r="AP68" i="12"/>
  <c r="AP67" i="12"/>
  <c r="AP66" i="12"/>
  <c r="B15" i="11"/>
  <c r="M57" i="10"/>
  <c r="L57" i="10"/>
  <c r="K57" i="10"/>
  <c r="J57" i="10"/>
  <c r="I57" i="10"/>
  <c r="H57" i="10"/>
  <c r="G57" i="10"/>
  <c r="F57" i="10"/>
  <c r="E57" i="10"/>
  <c r="D57" i="10"/>
  <c r="C57" i="10"/>
  <c r="N56" i="10"/>
  <c r="N55" i="10"/>
  <c r="N57" i="10" s="1"/>
  <c r="N54" i="10"/>
  <c r="B15" i="9"/>
  <c r="N70" i="8"/>
  <c r="M70" i="8"/>
  <c r="L70" i="8"/>
  <c r="K70" i="8"/>
  <c r="J70" i="8"/>
  <c r="I70" i="8"/>
  <c r="H70" i="8"/>
  <c r="G70" i="8"/>
  <c r="F70" i="8"/>
  <c r="E70" i="8"/>
  <c r="D70" i="8"/>
  <c r="C70" i="8"/>
  <c r="O69" i="8"/>
  <c r="O68" i="8"/>
  <c r="O67" i="8"/>
  <c r="O66" i="8"/>
  <c r="B15" i="7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T69" i="6"/>
  <c r="T68" i="6"/>
  <c r="T67" i="6"/>
  <c r="T66" i="6"/>
  <c r="B95" i="5"/>
  <c r="B34" i="4"/>
  <c r="B284" i="2"/>
  <c r="V284" i="2"/>
  <c r="N2112" i="1"/>
  <c r="M2112" i="1"/>
  <c r="L2112" i="1"/>
  <c r="K2112" i="1"/>
  <c r="J2112" i="1"/>
  <c r="I2112" i="1"/>
  <c r="H2112" i="1"/>
  <c r="G2112" i="1"/>
  <c r="F2112" i="1"/>
  <c r="E2112" i="1"/>
  <c r="D2112" i="1"/>
  <c r="C2112" i="1"/>
  <c r="O2112" i="1"/>
  <c r="P2112" i="1"/>
  <c r="Q2112" i="1"/>
  <c r="R2112" i="1"/>
  <c r="S2114" i="1"/>
  <c r="R2114" i="1"/>
  <c r="Q2114" i="1"/>
  <c r="P2114" i="1"/>
  <c r="O2114" i="1"/>
  <c r="N2114" i="1"/>
  <c r="M2114" i="1"/>
  <c r="L2114" i="1"/>
  <c r="K2114" i="1"/>
  <c r="J2114" i="1"/>
  <c r="I2114" i="1"/>
  <c r="H2114" i="1"/>
  <c r="G2114" i="1"/>
  <c r="F2114" i="1"/>
  <c r="E2114" i="1"/>
  <c r="D2114" i="1"/>
  <c r="C2114" i="1"/>
  <c r="T2113" i="1"/>
  <c r="S2112" i="1"/>
  <c r="T2111" i="1"/>
  <c r="T2110" i="1"/>
  <c r="T2109" i="1"/>
  <c r="T2108" i="1"/>
  <c r="B14" i="9"/>
  <c r="N65" i="8"/>
  <c r="M65" i="8"/>
  <c r="L65" i="8"/>
  <c r="K65" i="8"/>
  <c r="J65" i="8"/>
  <c r="I65" i="8"/>
  <c r="H65" i="8"/>
  <c r="G65" i="8"/>
  <c r="F65" i="8"/>
  <c r="E65" i="8"/>
  <c r="D65" i="8"/>
  <c r="C65" i="8"/>
  <c r="O64" i="8"/>
  <c r="O63" i="8"/>
  <c r="O62" i="8"/>
  <c r="O61" i="8"/>
  <c r="N50" i="10"/>
  <c r="B14" i="11"/>
  <c r="M53" i="10"/>
  <c r="L53" i="10"/>
  <c r="K53" i="10"/>
  <c r="J53" i="10"/>
  <c r="I53" i="10"/>
  <c r="H53" i="10"/>
  <c r="G53" i="10"/>
  <c r="F53" i="10"/>
  <c r="E53" i="10"/>
  <c r="D53" i="10"/>
  <c r="C53" i="10"/>
  <c r="N52" i="10"/>
  <c r="N51" i="10"/>
  <c r="AB5" i="12" a="1"/>
  <c r="AB5" i="12" s="1"/>
  <c r="AN65" i="12"/>
  <c r="AL65" i="12"/>
  <c r="AJ65" i="12"/>
  <c r="AI65" i="12"/>
  <c r="AG65" i="12"/>
  <c r="AF65" i="12"/>
  <c r="AD65" i="12"/>
  <c r="AB65" i="12"/>
  <c r="Z65" i="12"/>
  <c r="Y65" i="12"/>
  <c r="W65" i="12"/>
  <c r="V65" i="12"/>
  <c r="T65" i="12"/>
  <c r="R65" i="12"/>
  <c r="P65" i="12"/>
  <c r="O65" i="12"/>
  <c r="M65" i="12"/>
  <c r="L65" i="12"/>
  <c r="J65" i="12"/>
  <c r="H65" i="12"/>
  <c r="F65" i="12"/>
  <c r="E65" i="12"/>
  <c r="C65" i="12"/>
  <c r="B14" i="13"/>
  <c r="AO65" i="12"/>
  <c r="AM65" i="12"/>
  <c r="AK65" i="12"/>
  <c r="AH65" i="12"/>
  <c r="AE65" i="12"/>
  <c r="AC65" i="12"/>
  <c r="AA65" i="12"/>
  <c r="X65" i="12"/>
  <c r="U65" i="12"/>
  <c r="S65" i="12"/>
  <c r="Q65" i="12"/>
  <c r="N65" i="12"/>
  <c r="K65" i="12"/>
  <c r="I65" i="12"/>
  <c r="G65" i="12"/>
  <c r="D65" i="12"/>
  <c r="AP64" i="12"/>
  <c r="AP63" i="12"/>
  <c r="AP62" i="12"/>
  <c r="AP61" i="12"/>
  <c r="R65" i="6"/>
  <c r="L65" i="6"/>
  <c r="K65" i="6"/>
  <c r="F65" i="6"/>
  <c r="E65" i="6"/>
  <c r="D65" i="6"/>
  <c r="T63" i="6"/>
  <c r="N65" i="6"/>
  <c r="J65" i="6"/>
  <c r="H65" i="6"/>
  <c r="B14" i="7"/>
  <c r="S65" i="6"/>
  <c r="Q65" i="6"/>
  <c r="P65" i="6"/>
  <c r="O65" i="6"/>
  <c r="M65" i="6"/>
  <c r="I65" i="6"/>
  <c r="G65" i="6"/>
  <c r="C65" i="6"/>
  <c r="T62" i="6"/>
  <c r="T61" i="6"/>
  <c r="B94" i="5"/>
  <c r="B33" i="4"/>
  <c r="B283" i="2"/>
  <c r="V283" i="2"/>
  <c r="F2104" i="1"/>
  <c r="E2104" i="1"/>
  <c r="D2104" i="1"/>
  <c r="C2104" i="1"/>
  <c r="J2104" i="1"/>
  <c r="I2104" i="1"/>
  <c r="H2104" i="1"/>
  <c r="G2104" i="1"/>
  <c r="N2104" i="1"/>
  <c r="M2104" i="1"/>
  <c r="L2104" i="1"/>
  <c r="K2104" i="1"/>
  <c r="O2104" i="1"/>
  <c r="P2104" i="1"/>
  <c r="Q2104" i="1"/>
  <c r="R2104" i="1"/>
  <c r="S2106" i="1"/>
  <c r="R2106" i="1"/>
  <c r="Q2106" i="1"/>
  <c r="P2106" i="1"/>
  <c r="O2106" i="1"/>
  <c r="N2106" i="1"/>
  <c r="M2106" i="1"/>
  <c r="L2106" i="1"/>
  <c r="K2106" i="1"/>
  <c r="J2106" i="1"/>
  <c r="I2106" i="1"/>
  <c r="H2106" i="1"/>
  <c r="G2106" i="1"/>
  <c r="F2106" i="1"/>
  <c r="E2106" i="1"/>
  <c r="D2106" i="1"/>
  <c r="C2106" i="1"/>
  <c r="T2105" i="1"/>
  <c r="S2104" i="1"/>
  <c r="T2103" i="1"/>
  <c r="T2102" i="1"/>
  <c r="T2101" i="1"/>
  <c r="T2100" i="1"/>
  <c r="M60" i="8"/>
  <c r="I60" i="8"/>
  <c r="G60" i="8"/>
  <c r="F60" i="8"/>
  <c r="E60" i="8"/>
  <c r="C60" i="8"/>
  <c r="B13" i="9"/>
  <c r="N60" i="8"/>
  <c r="L60" i="8"/>
  <c r="K60" i="8"/>
  <c r="J60" i="8"/>
  <c r="H60" i="8"/>
  <c r="D60" i="8"/>
  <c r="O59" i="8"/>
  <c r="O58" i="8"/>
  <c r="O57" i="8"/>
  <c r="O56" i="8"/>
  <c r="L5" i="10" a="1"/>
  <c r="L5" i="10" s="1"/>
  <c r="L49" i="10"/>
  <c r="J49" i="10"/>
  <c r="H49" i="10"/>
  <c r="F49" i="10"/>
  <c r="D49" i="10"/>
  <c r="B13" i="11"/>
  <c r="M49" i="10"/>
  <c r="K49" i="10"/>
  <c r="I49" i="10"/>
  <c r="G49" i="10"/>
  <c r="E49" i="10"/>
  <c r="C49" i="10"/>
  <c r="N48" i="10"/>
  <c r="N47" i="10"/>
  <c r="N46" i="10"/>
  <c r="AP58" i="12"/>
  <c r="AJ5" i="12" a="1"/>
  <c r="AJ5" i="12" s="1"/>
  <c r="B13" i="13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AP59" i="12"/>
  <c r="AP57" i="12"/>
  <c r="AP56" i="12"/>
  <c r="L60" i="6"/>
  <c r="J60" i="6"/>
  <c r="F60" i="6"/>
  <c r="E60" i="6"/>
  <c r="D60" i="6"/>
  <c r="C60" i="6"/>
  <c r="R60" i="6"/>
  <c r="N60" i="6"/>
  <c r="K60" i="6"/>
  <c r="H60" i="6"/>
  <c r="T59" i="6"/>
  <c r="B13" i="7"/>
  <c r="S60" i="6"/>
  <c r="Q60" i="6"/>
  <c r="P60" i="6"/>
  <c r="O60" i="6"/>
  <c r="M60" i="6"/>
  <c r="I60" i="6"/>
  <c r="G60" i="6"/>
  <c r="T57" i="6"/>
  <c r="T56" i="6"/>
  <c r="B32" i="4"/>
  <c r="B93" i="5"/>
  <c r="B282" i="2"/>
  <c r="V282" i="2"/>
  <c r="F2096" i="1"/>
  <c r="E2096" i="1"/>
  <c r="D2096" i="1"/>
  <c r="C2096" i="1"/>
  <c r="J2096" i="1"/>
  <c r="I2096" i="1"/>
  <c r="H2096" i="1"/>
  <c r="G2096" i="1"/>
  <c r="N2096" i="1"/>
  <c r="M2096" i="1"/>
  <c r="L2096" i="1"/>
  <c r="K2096" i="1"/>
  <c r="O2096" i="1"/>
  <c r="P2096" i="1"/>
  <c r="Q2096" i="1"/>
  <c r="R2096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C2098" i="1"/>
  <c r="T2097" i="1"/>
  <c r="S2096" i="1"/>
  <c r="T2095" i="1"/>
  <c r="T2094" i="1"/>
  <c r="T2093" i="1"/>
  <c r="T2092" i="1"/>
  <c r="L55" i="8"/>
  <c r="F55" i="8"/>
  <c r="E55" i="8"/>
  <c r="D55" i="8"/>
  <c r="N55" i="8"/>
  <c r="M55" i="8"/>
  <c r="K55" i="8"/>
  <c r="J55" i="8"/>
  <c r="I55" i="8"/>
  <c r="H55" i="8"/>
  <c r="G55" i="8"/>
  <c r="C55" i="8"/>
  <c r="O54" i="8"/>
  <c r="O52" i="8"/>
  <c r="O51" i="8"/>
  <c r="B12" i="9"/>
  <c r="P55" i="6"/>
  <c r="O55" i="6"/>
  <c r="N55" i="6"/>
  <c r="L55" i="6"/>
  <c r="D55" i="6"/>
  <c r="T53" i="6"/>
  <c r="M55" i="6"/>
  <c r="K55" i="6"/>
  <c r="T54" i="6"/>
  <c r="C55" i="6"/>
  <c r="S55" i="6"/>
  <c r="R55" i="6"/>
  <c r="Q55" i="6"/>
  <c r="I55" i="6"/>
  <c r="H55" i="6"/>
  <c r="G55" i="6"/>
  <c r="F55" i="6"/>
  <c r="E55" i="6"/>
  <c r="T52" i="6"/>
  <c r="T51" i="6"/>
  <c r="B12" i="7"/>
  <c r="AN55" i="12"/>
  <c r="AL55" i="12"/>
  <c r="AF55" i="12"/>
  <c r="AD55" i="12"/>
  <c r="V55" i="12"/>
  <c r="T55" i="12"/>
  <c r="L55" i="12"/>
  <c r="J55" i="12"/>
  <c r="AP53" i="12"/>
  <c r="AD5" i="12" a="1"/>
  <c r="AD5" i="12" s="1"/>
  <c r="B12" i="13"/>
  <c r="F50" i="12"/>
  <c r="AO55" i="12"/>
  <c r="AM55" i="12"/>
  <c r="AK55" i="12"/>
  <c r="AJ55" i="12"/>
  <c r="AI55" i="12"/>
  <c r="AH55" i="12"/>
  <c r="AG55" i="12"/>
  <c r="AE55" i="12"/>
  <c r="AC55" i="12"/>
  <c r="AB55" i="12"/>
  <c r="AA55" i="12"/>
  <c r="Z55" i="12"/>
  <c r="Y55" i="12"/>
  <c r="X55" i="12"/>
  <c r="W55" i="12"/>
  <c r="U55" i="12"/>
  <c r="S55" i="12"/>
  <c r="R55" i="12"/>
  <c r="Q55" i="12"/>
  <c r="P55" i="12"/>
  <c r="O55" i="12"/>
  <c r="N55" i="12"/>
  <c r="M55" i="12"/>
  <c r="K55" i="12"/>
  <c r="I55" i="12"/>
  <c r="H55" i="12"/>
  <c r="G55" i="12"/>
  <c r="F55" i="12"/>
  <c r="E55" i="12"/>
  <c r="D55" i="12"/>
  <c r="C55" i="12"/>
  <c r="AP54" i="12"/>
  <c r="AP52" i="12"/>
  <c r="AP51" i="12"/>
  <c r="G45" i="10"/>
  <c r="E45" i="10"/>
  <c r="N43" i="10"/>
  <c r="B12" i="11"/>
  <c r="M45" i="10"/>
  <c r="L45" i="10"/>
  <c r="K45" i="10"/>
  <c r="J45" i="10"/>
  <c r="I45" i="10"/>
  <c r="H45" i="10"/>
  <c r="F45" i="10"/>
  <c r="C45" i="10"/>
  <c r="N44" i="10"/>
  <c r="N42" i="10"/>
  <c r="B92" i="5"/>
  <c r="B31" i="4"/>
  <c r="B281" i="2"/>
  <c r="V281" i="2"/>
  <c r="F2088" i="1"/>
  <c r="E2088" i="1"/>
  <c r="D2088" i="1"/>
  <c r="C2088" i="1"/>
  <c r="G2088" i="1"/>
  <c r="I2088" i="1"/>
  <c r="H2088" i="1"/>
  <c r="K2088" i="1"/>
  <c r="J2088" i="1"/>
  <c r="M2088" i="1"/>
  <c r="L2088" i="1"/>
  <c r="O2088" i="1"/>
  <c r="N2088" i="1"/>
  <c r="Q2088" i="1"/>
  <c r="P2088" i="1"/>
  <c r="S2090" i="1"/>
  <c r="R2090" i="1"/>
  <c r="Q2090" i="1"/>
  <c r="P2090" i="1"/>
  <c r="O2090" i="1"/>
  <c r="N2090" i="1"/>
  <c r="M2090" i="1"/>
  <c r="L2090" i="1"/>
  <c r="K2090" i="1"/>
  <c r="J2090" i="1"/>
  <c r="I2090" i="1"/>
  <c r="H2090" i="1"/>
  <c r="G2090" i="1"/>
  <c r="F2090" i="1"/>
  <c r="E2090" i="1"/>
  <c r="D2090" i="1"/>
  <c r="C2090" i="1"/>
  <c r="T2089" i="1"/>
  <c r="S2088" i="1"/>
  <c r="R2088" i="1"/>
  <c r="T2087" i="1"/>
  <c r="T2086" i="1"/>
  <c r="T2085" i="1"/>
  <c r="T2084" i="1"/>
  <c r="M50" i="8"/>
  <c r="I50" i="8"/>
  <c r="G50" i="8"/>
  <c r="F50" i="8"/>
  <c r="E50" i="8"/>
  <c r="C50" i="8"/>
  <c r="B11" i="9"/>
  <c r="N50" i="8"/>
  <c r="L50" i="8"/>
  <c r="K50" i="8"/>
  <c r="J50" i="8"/>
  <c r="H50" i="8"/>
  <c r="D50" i="8"/>
  <c r="O49" i="8"/>
  <c r="O48" i="8"/>
  <c r="O47" i="8"/>
  <c r="O46" i="8"/>
  <c r="AN50" i="12"/>
  <c r="AL50" i="12"/>
  <c r="AJ50" i="12"/>
  <c r="AH50" i="12"/>
  <c r="AG50" i="12"/>
  <c r="AD50" i="12"/>
  <c r="AB50" i="12"/>
  <c r="Z50" i="12"/>
  <c r="X50" i="12"/>
  <c r="T50" i="12"/>
  <c r="R50" i="12"/>
  <c r="P50" i="12"/>
  <c r="N50" i="12"/>
  <c r="J50" i="12"/>
  <c r="H50" i="12"/>
  <c r="D50" i="12"/>
  <c r="AO50" i="12"/>
  <c r="AM50" i="12"/>
  <c r="AK50" i="12"/>
  <c r="AI50" i="12"/>
  <c r="AF50" i="12"/>
  <c r="AE50" i="12"/>
  <c r="AC50" i="12"/>
  <c r="AA50" i="12"/>
  <c r="Y50" i="12"/>
  <c r="W50" i="12"/>
  <c r="V50" i="12"/>
  <c r="U50" i="12"/>
  <c r="S50" i="12"/>
  <c r="Q50" i="12"/>
  <c r="O50" i="12"/>
  <c r="M50" i="12"/>
  <c r="L50" i="12"/>
  <c r="K50" i="12"/>
  <c r="I50" i="12"/>
  <c r="G50" i="12"/>
  <c r="E50" i="12"/>
  <c r="C50" i="12"/>
  <c r="AP49" i="12"/>
  <c r="AP48" i="12"/>
  <c r="AP47" i="12"/>
  <c r="AP46" i="12"/>
  <c r="B11" i="13"/>
  <c r="M41" i="10"/>
  <c r="L41" i="10"/>
  <c r="K41" i="10"/>
  <c r="J41" i="10"/>
  <c r="I41" i="10"/>
  <c r="H41" i="10"/>
  <c r="G41" i="10"/>
  <c r="F41" i="10"/>
  <c r="E41" i="10"/>
  <c r="D41" i="10"/>
  <c r="C41" i="10"/>
  <c r="N40" i="10"/>
  <c r="N39" i="10"/>
  <c r="N38" i="10"/>
  <c r="B11" i="11"/>
  <c r="Q50" i="6"/>
  <c r="O50" i="6"/>
  <c r="L50" i="6"/>
  <c r="K50" i="6"/>
  <c r="T48" i="6"/>
  <c r="H50" i="6"/>
  <c r="D50" i="6"/>
  <c r="M50" i="6"/>
  <c r="T49" i="6"/>
  <c r="C50" i="6"/>
  <c r="S50" i="6"/>
  <c r="R50" i="6"/>
  <c r="P50" i="6"/>
  <c r="N50" i="6"/>
  <c r="I50" i="6"/>
  <c r="G50" i="6"/>
  <c r="F50" i="6"/>
  <c r="E50" i="6"/>
  <c r="T47" i="6"/>
  <c r="T46" i="6"/>
  <c r="B11" i="7"/>
  <c r="B91" i="5"/>
  <c r="B30" i="4"/>
  <c r="B280" i="2"/>
  <c r="V280" i="2"/>
  <c r="F2080" i="1"/>
  <c r="E2080" i="1"/>
  <c r="D2080" i="1"/>
  <c r="C2080" i="1"/>
  <c r="G2080" i="1"/>
  <c r="I2080" i="1"/>
  <c r="H2080" i="1"/>
  <c r="K2080" i="1"/>
  <c r="J2080" i="1"/>
  <c r="M2080" i="1"/>
  <c r="L2080" i="1"/>
  <c r="O2080" i="1"/>
  <c r="N2080" i="1"/>
  <c r="Q2080" i="1"/>
  <c r="P2080" i="1"/>
  <c r="S2082" i="1"/>
  <c r="R2082" i="1"/>
  <c r="Q2082" i="1"/>
  <c r="P2082" i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C2082" i="1"/>
  <c r="T2081" i="1"/>
  <c r="S2080" i="1"/>
  <c r="R2080" i="1"/>
  <c r="T2079" i="1"/>
  <c r="T2078" i="1"/>
  <c r="T2077" i="1"/>
  <c r="T2076" i="1"/>
  <c r="AA5" i="12" a="1"/>
  <c r="AA5" i="12" s="1"/>
  <c r="AC5" i="12" a="1"/>
  <c r="AC5" i="12" s="1"/>
  <c r="AE5" i="12" a="1"/>
  <c r="AE5" i="12" s="1"/>
  <c r="AF5" i="12" a="1"/>
  <c r="AF5" i="12" s="1"/>
  <c r="AH5" i="12" a="1"/>
  <c r="AH5" i="12" s="1"/>
  <c r="AI5" i="12" a="1"/>
  <c r="AI5" i="12" s="1"/>
  <c r="AK5" i="12" a="1"/>
  <c r="AK5" i="12" s="1"/>
  <c r="AL5" i="12" a="1"/>
  <c r="AL5" i="12" s="1"/>
  <c r="AM5" i="12" a="1"/>
  <c r="AM5" i="12" s="1"/>
  <c r="AN5" i="12" a="1"/>
  <c r="AN5" i="12" s="1"/>
  <c r="AO5" i="12" a="1"/>
  <c r="AO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C5" i="12" a="1"/>
  <c r="C5" i="12" s="1"/>
  <c r="C5" i="10" a="1"/>
  <c r="C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R5" i="6" a="1"/>
  <c r="R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L5" i="6" a="1"/>
  <c r="L5" i="6" s="1"/>
  <c r="M5" i="6" a="1"/>
  <c r="M5" i="6" s="1"/>
  <c r="N5" i="6" a="1"/>
  <c r="N5" i="6" s="1"/>
  <c r="O5" i="6" a="1"/>
  <c r="O5" i="6" s="1"/>
  <c r="P5" i="6" a="1"/>
  <c r="P5" i="6" s="1"/>
  <c r="Q5" i="6" a="1"/>
  <c r="Q5" i="6" s="1"/>
  <c r="S5" i="6" a="1"/>
  <c r="S5" i="6" s="1"/>
  <c r="C5" i="6" a="1"/>
  <c r="C5" i="6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928" i="1"/>
  <c r="C1930" i="1"/>
  <c r="C1936" i="1"/>
  <c r="C1938" i="1"/>
  <c r="C1944" i="1"/>
  <c r="C1946" i="1"/>
  <c r="C1952" i="1"/>
  <c r="C1954" i="1"/>
  <c r="C1960" i="1"/>
  <c r="C1962" i="1"/>
  <c r="C1968" i="1"/>
  <c r="C1970" i="1"/>
  <c r="C1976" i="1"/>
  <c r="C1978" i="1"/>
  <c r="C1984" i="1"/>
  <c r="C1986" i="1"/>
  <c r="C1992" i="1"/>
  <c r="C1994" i="1"/>
  <c r="C10" i="1" a="1"/>
  <c r="C10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C9" i="1" a="1"/>
  <c r="C9" i="1" s="1"/>
  <c r="M45" i="8"/>
  <c r="K45" i="8"/>
  <c r="I45" i="8"/>
  <c r="E45" i="8"/>
  <c r="C45" i="8"/>
  <c r="AG25" i="12"/>
  <c r="AF25" i="12"/>
  <c r="W25" i="12"/>
  <c r="V25" i="12"/>
  <c r="M25" i="12"/>
  <c r="L25" i="12"/>
  <c r="C25" i="12"/>
  <c r="AN30" i="12"/>
  <c r="AD30" i="12"/>
  <c r="Z30" i="12"/>
  <c r="T30" i="12"/>
  <c r="R30" i="12"/>
  <c r="P30" i="12"/>
  <c r="O30" i="12"/>
  <c r="L30" i="12"/>
  <c r="J30" i="12"/>
  <c r="H30" i="12"/>
  <c r="F30" i="12"/>
  <c r="E30" i="12"/>
  <c r="AI35" i="12"/>
  <c r="AG35" i="12"/>
  <c r="Y35" i="12"/>
  <c r="W35" i="12"/>
  <c r="O35" i="12"/>
  <c r="M35" i="12"/>
  <c r="E35" i="12"/>
  <c r="C35" i="12"/>
  <c r="N45" i="8"/>
  <c r="L45" i="8"/>
  <c r="J45" i="8"/>
  <c r="H45" i="8"/>
  <c r="G45" i="8"/>
  <c r="F45" i="8"/>
  <c r="D45" i="8"/>
  <c r="O44" i="8"/>
  <c r="O42" i="8"/>
  <c r="O41" i="8"/>
  <c r="B10" i="9"/>
  <c r="B10" i="11"/>
  <c r="M37" i="10"/>
  <c r="L37" i="10"/>
  <c r="K37" i="10"/>
  <c r="J37" i="10"/>
  <c r="I37" i="10"/>
  <c r="H37" i="10"/>
  <c r="G37" i="10"/>
  <c r="F37" i="10"/>
  <c r="E37" i="10"/>
  <c r="D37" i="10"/>
  <c r="C37" i="10"/>
  <c r="N36" i="10"/>
  <c r="N35" i="10"/>
  <c r="N34" i="10"/>
  <c r="R45" i="6"/>
  <c r="L45" i="6"/>
  <c r="K45" i="6"/>
  <c r="E45" i="6"/>
  <c r="T43" i="6"/>
  <c r="N45" i="6"/>
  <c r="T44" i="6"/>
  <c r="D45" i="6"/>
  <c r="B10" i="7"/>
  <c r="S45" i="6"/>
  <c r="Q45" i="6"/>
  <c r="P45" i="6"/>
  <c r="O45" i="6"/>
  <c r="M45" i="6"/>
  <c r="I45" i="6"/>
  <c r="H45" i="6"/>
  <c r="G45" i="6"/>
  <c r="F45" i="6"/>
  <c r="C45" i="6"/>
  <c r="T42" i="6"/>
  <c r="T41" i="6"/>
  <c r="AG40" i="12"/>
  <c r="AF40" i="12"/>
  <c r="W40" i="12"/>
  <c r="V40" i="12"/>
  <c r="M40" i="12"/>
  <c r="L40" i="12"/>
  <c r="C40" i="12"/>
  <c r="AN45" i="12"/>
  <c r="AJ45" i="12"/>
  <c r="AF45" i="12"/>
  <c r="AD45" i="12"/>
  <c r="Z45" i="12"/>
  <c r="V45" i="12"/>
  <c r="T45" i="12"/>
  <c r="P45" i="12"/>
  <c r="L45" i="12"/>
  <c r="J45" i="12"/>
  <c r="I45" i="12"/>
  <c r="F45" i="12"/>
  <c r="E45" i="12"/>
  <c r="B10" i="13"/>
  <c r="AO45" i="12"/>
  <c r="AM45" i="12"/>
  <c r="AL45" i="12"/>
  <c r="AK45" i="12"/>
  <c r="AI45" i="12"/>
  <c r="AH45" i="12"/>
  <c r="AG45" i="12"/>
  <c r="AE45" i="12"/>
  <c r="AC45" i="12"/>
  <c r="AB45" i="12"/>
  <c r="AA45" i="12"/>
  <c r="Y45" i="12"/>
  <c r="X45" i="12"/>
  <c r="W45" i="12"/>
  <c r="U45" i="12"/>
  <c r="S45" i="12"/>
  <c r="R45" i="12"/>
  <c r="Q45" i="12"/>
  <c r="O45" i="12"/>
  <c r="N45" i="12"/>
  <c r="M45" i="12"/>
  <c r="K45" i="12"/>
  <c r="H45" i="12"/>
  <c r="G45" i="12"/>
  <c r="D45" i="12"/>
  <c r="C45" i="12"/>
  <c r="AP44" i="12"/>
  <c r="AP43" i="12"/>
  <c r="AP42" i="12"/>
  <c r="AP41" i="12"/>
  <c r="B90" i="5"/>
  <c r="B29" i="4"/>
  <c r="B279" i="2"/>
  <c r="V279" i="2"/>
  <c r="N2072" i="1"/>
  <c r="M2072" i="1"/>
  <c r="L2072" i="1"/>
  <c r="K2072" i="1"/>
  <c r="J2072" i="1"/>
  <c r="I2072" i="1"/>
  <c r="H2072" i="1"/>
  <c r="G2072" i="1"/>
  <c r="F2072" i="1"/>
  <c r="E2072" i="1"/>
  <c r="D2072" i="1"/>
  <c r="C2072" i="1"/>
  <c r="O2072" i="1"/>
  <c r="Q2072" i="1"/>
  <c r="P2072" i="1"/>
  <c r="S2074" i="1"/>
  <c r="R2074" i="1"/>
  <c r="Q2074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C2074" i="1"/>
  <c r="T2073" i="1"/>
  <c r="S2072" i="1"/>
  <c r="R2072" i="1"/>
  <c r="T2071" i="1"/>
  <c r="T2070" i="1"/>
  <c r="T2069" i="1"/>
  <c r="T2068" i="1"/>
  <c r="AI15" i="12"/>
  <c r="AG15" i="12"/>
  <c r="AF15" i="12"/>
  <c r="W15" i="12"/>
  <c r="V15" i="12"/>
  <c r="M15" i="12"/>
  <c r="L15" i="12"/>
  <c r="D15" i="12"/>
  <c r="AP13" i="12"/>
  <c r="P10" i="12"/>
  <c r="M10" i="12"/>
  <c r="L10" i="12"/>
  <c r="J10" i="12"/>
  <c r="H10" i="12"/>
  <c r="F10" i="12"/>
  <c r="D10" i="12"/>
  <c r="C10" i="12"/>
  <c r="AO40" i="12"/>
  <c r="AN40" i="12"/>
  <c r="AM40" i="12"/>
  <c r="AL40" i="12"/>
  <c r="AK40" i="12"/>
  <c r="AJ40" i="12"/>
  <c r="AI40" i="12"/>
  <c r="AH40" i="12"/>
  <c r="AE40" i="12"/>
  <c r="AD40" i="12"/>
  <c r="AC40" i="12"/>
  <c r="AB40" i="12"/>
  <c r="AA40" i="12"/>
  <c r="Z40" i="12"/>
  <c r="Y40" i="12"/>
  <c r="X40" i="12"/>
  <c r="U40" i="12"/>
  <c r="T40" i="12"/>
  <c r="S40" i="12"/>
  <c r="R40" i="12"/>
  <c r="Q40" i="12"/>
  <c r="P40" i="12"/>
  <c r="O40" i="12"/>
  <c r="N40" i="12"/>
  <c r="K40" i="12"/>
  <c r="J40" i="12"/>
  <c r="I40" i="12"/>
  <c r="H40" i="12"/>
  <c r="G40" i="12"/>
  <c r="F40" i="12"/>
  <c r="E40" i="12"/>
  <c r="D40" i="12"/>
  <c r="AO35" i="12"/>
  <c r="AN35" i="12"/>
  <c r="AM35" i="12"/>
  <c r="AL35" i="12"/>
  <c r="AK35" i="12"/>
  <c r="AJ35" i="12"/>
  <c r="AH35" i="12"/>
  <c r="AF35" i="12"/>
  <c r="AE35" i="12"/>
  <c r="AD35" i="12"/>
  <c r="AC35" i="12"/>
  <c r="AB35" i="12"/>
  <c r="AA35" i="12"/>
  <c r="Z35" i="12"/>
  <c r="X35" i="12"/>
  <c r="V35" i="12"/>
  <c r="U35" i="12"/>
  <c r="T35" i="12"/>
  <c r="S35" i="12"/>
  <c r="R35" i="12"/>
  <c r="Q35" i="12"/>
  <c r="P35" i="12"/>
  <c r="N35" i="12"/>
  <c r="L35" i="12"/>
  <c r="K35" i="12"/>
  <c r="J35" i="12"/>
  <c r="I35" i="12"/>
  <c r="H35" i="12"/>
  <c r="G35" i="12"/>
  <c r="F35" i="12"/>
  <c r="D35" i="12"/>
  <c r="AO30" i="12"/>
  <c r="AM30" i="12"/>
  <c r="AL30" i="12"/>
  <c r="AK30" i="12"/>
  <c r="AJ30" i="12"/>
  <c r="AI30" i="12"/>
  <c r="AH30" i="12"/>
  <c r="AG30" i="12"/>
  <c r="AF30" i="12"/>
  <c r="AE30" i="12"/>
  <c r="AC30" i="12"/>
  <c r="AB30" i="12"/>
  <c r="AA30" i="12"/>
  <c r="Y30" i="12"/>
  <c r="X30" i="12"/>
  <c r="W30" i="12"/>
  <c r="V30" i="12"/>
  <c r="U30" i="12"/>
  <c r="S30" i="12"/>
  <c r="Q30" i="12"/>
  <c r="N30" i="12"/>
  <c r="M30" i="12"/>
  <c r="K30" i="12"/>
  <c r="I30" i="12"/>
  <c r="G30" i="12"/>
  <c r="D30" i="12"/>
  <c r="C30" i="12"/>
  <c r="AO25" i="12"/>
  <c r="AN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X25" i="12"/>
  <c r="U25" i="12"/>
  <c r="T25" i="12"/>
  <c r="S25" i="12"/>
  <c r="R25" i="12"/>
  <c r="Q25" i="12"/>
  <c r="P25" i="12"/>
  <c r="O25" i="12"/>
  <c r="N25" i="12"/>
  <c r="K25" i="12"/>
  <c r="J25" i="12"/>
  <c r="I25" i="12"/>
  <c r="H25" i="12"/>
  <c r="G25" i="12"/>
  <c r="F25" i="12"/>
  <c r="E25" i="12"/>
  <c r="D25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O15" i="12"/>
  <c r="AN15" i="12"/>
  <c r="AM15" i="12"/>
  <c r="AL15" i="12"/>
  <c r="AK15" i="12"/>
  <c r="AJ15" i="12"/>
  <c r="AH15" i="12"/>
  <c r="AE15" i="12"/>
  <c r="AD15" i="12"/>
  <c r="AC15" i="12"/>
  <c r="AB15" i="12"/>
  <c r="AA15" i="12"/>
  <c r="Z15" i="12"/>
  <c r="Y15" i="12"/>
  <c r="X15" i="12"/>
  <c r="U15" i="12"/>
  <c r="T15" i="12"/>
  <c r="S15" i="12"/>
  <c r="R15" i="12"/>
  <c r="Q15" i="12"/>
  <c r="P15" i="12"/>
  <c r="O15" i="12"/>
  <c r="N15" i="12"/>
  <c r="K15" i="12"/>
  <c r="J15" i="12"/>
  <c r="I15" i="12"/>
  <c r="H15" i="12"/>
  <c r="G15" i="12"/>
  <c r="F15" i="12"/>
  <c r="E15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B9" i="13"/>
  <c r="B8" i="13"/>
  <c r="B7" i="13"/>
  <c r="B6" i="13"/>
  <c r="B5" i="13"/>
  <c r="B4" i="13"/>
  <c r="B3" i="13"/>
  <c r="AP39" i="12"/>
  <c r="AP38" i="12"/>
  <c r="AP37" i="12"/>
  <c r="AP36" i="12"/>
  <c r="AP34" i="12"/>
  <c r="AP32" i="12"/>
  <c r="AP31" i="12"/>
  <c r="AP29" i="12"/>
  <c r="AP28" i="12"/>
  <c r="AP27" i="12"/>
  <c r="AP26" i="12"/>
  <c r="AP24" i="12"/>
  <c r="AP23" i="12"/>
  <c r="AP22" i="12"/>
  <c r="AP21" i="12"/>
  <c r="AP19" i="12"/>
  <c r="AP18" i="12"/>
  <c r="AP17" i="12"/>
  <c r="AP16" i="12"/>
  <c r="AP14" i="12"/>
  <c r="AP12" i="12"/>
  <c r="AP11" i="12"/>
  <c r="Q10" i="12"/>
  <c r="O10" i="12"/>
  <c r="N10" i="12"/>
  <c r="K10" i="12"/>
  <c r="I10" i="12"/>
  <c r="G10" i="12"/>
  <c r="E10" i="12"/>
  <c r="AP9" i="12"/>
  <c r="AP7" i="12"/>
  <c r="AP6" i="12"/>
  <c r="AP4" i="12"/>
  <c r="B9" i="11"/>
  <c r="B8" i="11"/>
  <c r="B7" i="11"/>
  <c r="B6" i="11"/>
  <c r="B5" i="11"/>
  <c r="B4" i="11"/>
  <c r="B3" i="11"/>
  <c r="M33" i="10"/>
  <c r="L33" i="10"/>
  <c r="K33" i="10"/>
  <c r="J33" i="10"/>
  <c r="I33" i="10"/>
  <c r="H33" i="10"/>
  <c r="G33" i="10"/>
  <c r="F33" i="10"/>
  <c r="E33" i="10"/>
  <c r="D33" i="10"/>
  <c r="C33" i="10"/>
  <c r="N32" i="10"/>
  <c r="N31" i="10"/>
  <c r="N30" i="10"/>
  <c r="M29" i="10"/>
  <c r="L29" i="10"/>
  <c r="K29" i="10"/>
  <c r="J29" i="10"/>
  <c r="I29" i="10"/>
  <c r="H29" i="10"/>
  <c r="G29" i="10"/>
  <c r="F29" i="10"/>
  <c r="E29" i="10"/>
  <c r="D29" i="10"/>
  <c r="C29" i="10"/>
  <c r="N28" i="10"/>
  <c r="N27" i="10"/>
  <c r="N26" i="10"/>
  <c r="M25" i="10"/>
  <c r="L25" i="10"/>
  <c r="K25" i="10"/>
  <c r="J25" i="10"/>
  <c r="I25" i="10"/>
  <c r="H25" i="10"/>
  <c r="G25" i="10"/>
  <c r="F25" i="10"/>
  <c r="E25" i="10"/>
  <c r="D25" i="10"/>
  <c r="C25" i="10"/>
  <c r="N24" i="10"/>
  <c r="N23" i="10"/>
  <c r="N22" i="10"/>
  <c r="M21" i="10"/>
  <c r="L21" i="10"/>
  <c r="K21" i="10"/>
  <c r="J21" i="10"/>
  <c r="I21" i="10"/>
  <c r="H21" i="10"/>
  <c r="G21" i="10"/>
  <c r="F21" i="10"/>
  <c r="E21" i="10"/>
  <c r="D21" i="10"/>
  <c r="C21" i="10"/>
  <c r="N20" i="10"/>
  <c r="N19" i="10"/>
  <c r="N18" i="10"/>
  <c r="M17" i="10"/>
  <c r="L17" i="10"/>
  <c r="K17" i="10"/>
  <c r="J17" i="10"/>
  <c r="I17" i="10"/>
  <c r="H17" i="10"/>
  <c r="G17" i="10"/>
  <c r="F17" i="10"/>
  <c r="E17" i="10"/>
  <c r="D17" i="10"/>
  <c r="C17" i="10"/>
  <c r="N16" i="10"/>
  <c r="N15" i="10"/>
  <c r="N14" i="10"/>
  <c r="M13" i="10"/>
  <c r="L13" i="10"/>
  <c r="K13" i="10"/>
  <c r="J13" i="10"/>
  <c r="I13" i="10"/>
  <c r="H13" i="10"/>
  <c r="G13" i="10"/>
  <c r="F13" i="10"/>
  <c r="E13" i="10"/>
  <c r="D13" i="10"/>
  <c r="C13" i="10"/>
  <c r="N12" i="10"/>
  <c r="N11" i="10"/>
  <c r="N10" i="10"/>
  <c r="M9" i="10"/>
  <c r="L9" i="10"/>
  <c r="K9" i="10"/>
  <c r="J9" i="10"/>
  <c r="I9" i="10"/>
  <c r="H9" i="10"/>
  <c r="G9" i="10"/>
  <c r="F9" i="10"/>
  <c r="E9" i="10"/>
  <c r="D9" i="10"/>
  <c r="C9" i="10"/>
  <c r="N8" i="10"/>
  <c r="N7" i="10"/>
  <c r="N6" i="10"/>
  <c r="N4" i="10"/>
  <c r="M10" i="8"/>
  <c r="K10" i="8"/>
  <c r="J10" i="8"/>
  <c r="F10" i="8"/>
  <c r="E10" i="8"/>
  <c r="M15" i="8"/>
  <c r="K15" i="8"/>
  <c r="I15" i="8"/>
  <c r="E15" i="8"/>
  <c r="C15" i="8"/>
  <c r="M20" i="8"/>
  <c r="I20" i="8"/>
  <c r="G20" i="8"/>
  <c r="E20" i="8"/>
  <c r="C20" i="8"/>
  <c r="M25" i="8"/>
  <c r="K25" i="8"/>
  <c r="I25" i="8"/>
  <c r="G25" i="8"/>
  <c r="J40" i="8"/>
  <c r="H40" i="8"/>
  <c r="F40" i="8"/>
  <c r="E40" i="8"/>
  <c r="M30" i="8"/>
  <c r="K30" i="8"/>
  <c r="H30" i="8"/>
  <c r="F30" i="8"/>
  <c r="E30" i="8"/>
  <c r="D30" i="8"/>
  <c r="C30" i="8"/>
  <c r="L35" i="8"/>
  <c r="J35" i="8"/>
  <c r="H35" i="8"/>
  <c r="G35" i="8"/>
  <c r="F35" i="8"/>
  <c r="O33" i="8"/>
  <c r="B9" i="9"/>
  <c r="B8" i="9"/>
  <c r="B7" i="9"/>
  <c r="B6" i="9"/>
  <c r="B5" i="9"/>
  <c r="B4" i="9"/>
  <c r="B3" i="9"/>
  <c r="I10" i="8"/>
  <c r="H10" i="8"/>
  <c r="G10" i="8"/>
  <c r="D10" i="8"/>
  <c r="C10" i="8"/>
  <c r="N10" i="8"/>
  <c r="L10" i="8"/>
  <c r="N40" i="8"/>
  <c r="M40" i="8"/>
  <c r="L40" i="8"/>
  <c r="K40" i="8"/>
  <c r="I40" i="8"/>
  <c r="G40" i="8"/>
  <c r="D40" i="8"/>
  <c r="C40" i="8"/>
  <c r="O39" i="8"/>
  <c r="O38" i="8"/>
  <c r="O37" i="8"/>
  <c r="O36" i="8"/>
  <c r="N35" i="8"/>
  <c r="M35" i="8"/>
  <c r="K35" i="8"/>
  <c r="I35" i="8"/>
  <c r="D35" i="8"/>
  <c r="C35" i="8"/>
  <c r="O34" i="8"/>
  <c r="O32" i="8"/>
  <c r="O31" i="8"/>
  <c r="N30" i="8"/>
  <c r="L30" i="8"/>
  <c r="J30" i="8"/>
  <c r="I30" i="8"/>
  <c r="G30" i="8"/>
  <c r="O29" i="8"/>
  <c r="O27" i="8"/>
  <c r="O26" i="8"/>
  <c r="N25" i="8"/>
  <c r="L25" i="8"/>
  <c r="J25" i="8"/>
  <c r="H25" i="8"/>
  <c r="F25" i="8"/>
  <c r="E25" i="8"/>
  <c r="D25" i="8"/>
  <c r="C25" i="8"/>
  <c r="O24" i="8"/>
  <c r="O23" i="8"/>
  <c r="O22" i="8"/>
  <c r="O21" i="8"/>
  <c r="N20" i="8"/>
  <c r="L20" i="8"/>
  <c r="K20" i="8"/>
  <c r="J20" i="8"/>
  <c r="H20" i="8"/>
  <c r="F20" i="8"/>
  <c r="D20" i="8"/>
  <c r="O19" i="8"/>
  <c r="O18" i="8"/>
  <c r="O17" i="8"/>
  <c r="O16" i="8"/>
  <c r="N15" i="8"/>
  <c r="L15" i="8"/>
  <c r="J15" i="8"/>
  <c r="H15" i="8"/>
  <c r="G15" i="8"/>
  <c r="F15" i="8"/>
  <c r="D15" i="8"/>
  <c r="O14" i="8"/>
  <c r="O12" i="8"/>
  <c r="O11" i="8"/>
  <c r="O9" i="8"/>
  <c r="O8" i="8"/>
  <c r="O7" i="8"/>
  <c r="O6" i="8"/>
  <c r="O4" i="8"/>
  <c r="R10" i="6"/>
  <c r="L10" i="6"/>
  <c r="J10" i="6"/>
  <c r="F10" i="6"/>
  <c r="P10" i="6"/>
  <c r="K10" i="6"/>
  <c r="H10" i="6"/>
  <c r="T14" i="6"/>
  <c r="R20" i="6"/>
  <c r="P20" i="6"/>
  <c r="L20" i="6"/>
  <c r="K20" i="6"/>
  <c r="J20" i="6"/>
  <c r="G20" i="6"/>
  <c r="E20" i="6"/>
  <c r="O20" i="6"/>
  <c r="M20" i="6"/>
  <c r="C20" i="6"/>
  <c r="R25" i="6"/>
  <c r="N25" i="6"/>
  <c r="M25" i="6"/>
  <c r="J25" i="6"/>
  <c r="F25" i="6"/>
  <c r="P25" i="6"/>
  <c r="L25" i="6"/>
  <c r="H25" i="6"/>
  <c r="D25" i="6"/>
  <c r="Q30" i="6"/>
  <c r="O30" i="6"/>
  <c r="M30" i="6"/>
  <c r="K30" i="6"/>
  <c r="I30" i="6"/>
  <c r="H30" i="6"/>
  <c r="G30" i="6"/>
  <c r="T28" i="6"/>
  <c r="N30" i="6"/>
  <c r="L30" i="6"/>
  <c r="J30" i="6"/>
  <c r="D30" i="6"/>
  <c r="T29" i="6"/>
  <c r="T9" i="6"/>
  <c r="T8" i="6"/>
  <c r="T7" i="6"/>
  <c r="T6" i="6"/>
  <c r="T13" i="6"/>
  <c r="T12" i="6"/>
  <c r="T11" i="6"/>
  <c r="T19" i="6"/>
  <c r="T18" i="6"/>
  <c r="T17" i="6"/>
  <c r="T16" i="6"/>
  <c r="T24" i="6"/>
  <c r="T22" i="6"/>
  <c r="T21" i="6"/>
  <c r="T27" i="6"/>
  <c r="T26" i="6"/>
  <c r="S10" i="6"/>
  <c r="Q10" i="6"/>
  <c r="O10" i="6"/>
  <c r="N10" i="6"/>
  <c r="M10" i="6"/>
  <c r="I10" i="6"/>
  <c r="G10" i="6"/>
  <c r="E10" i="6"/>
  <c r="D10" i="6"/>
  <c r="C10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S20" i="6"/>
  <c r="Q20" i="6"/>
  <c r="N20" i="6"/>
  <c r="I20" i="6"/>
  <c r="H20" i="6"/>
  <c r="F20" i="6"/>
  <c r="D20" i="6"/>
  <c r="S30" i="6"/>
  <c r="R30" i="6"/>
  <c r="P30" i="6"/>
  <c r="F30" i="6"/>
  <c r="E30" i="6"/>
  <c r="S25" i="6"/>
  <c r="Q25" i="6"/>
  <c r="O25" i="6"/>
  <c r="K25" i="6"/>
  <c r="I25" i="6"/>
  <c r="G25" i="6"/>
  <c r="E25" i="6"/>
  <c r="C25" i="6"/>
  <c r="T4" i="6"/>
  <c r="O35" i="6"/>
  <c r="L35" i="6"/>
  <c r="K35" i="6"/>
  <c r="J35" i="6"/>
  <c r="T33" i="6"/>
  <c r="M35" i="6"/>
  <c r="C35" i="6"/>
  <c r="S35" i="6"/>
  <c r="R35" i="6"/>
  <c r="Q35" i="6"/>
  <c r="P35" i="6"/>
  <c r="N35" i="6"/>
  <c r="I35" i="6"/>
  <c r="H35" i="6"/>
  <c r="G35" i="6"/>
  <c r="F35" i="6"/>
  <c r="E35" i="6"/>
  <c r="D35" i="6"/>
  <c r="T34" i="6"/>
  <c r="T32" i="6"/>
  <c r="T31" i="6"/>
  <c r="B3" i="7"/>
  <c r="B4" i="7"/>
  <c r="B5" i="7"/>
  <c r="B6" i="7"/>
  <c r="B7" i="7"/>
  <c r="B8" i="7"/>
  <c r="B9" i="7"/>
  <c r="N40" i="6"/>
  <c r="L40" i="6"/>
  <c r="K40" i="6"/>
  <c r="J40" i="6"/>
  <c r="S40" i="6"/>
  <c r="T39" i="6"/>
  <c r="T38" i="6"/>
  <c r="T37" i="6"/>
  <c r="T36" i="6"/>
  <c r="R40" i="6"/>
  <c r="Q40" i="6"/>
  <c r="P40" i="6"/>
  <c r="O40" i="6"/>
  <c r="M40" i="6"/>
  <c r="I40" i="6"/>
  <c r="H40" i="6"/>
  <c r="G40" i="6"/>
  <c r="F40" i="6"/>
  <c r="E40" i="6"/>
  <c r="D40" i="6"/>
  <c r="C40" i="6"/>
  <c r="B89" i="5"/>
  <c r="B28" i="4"/>
  <c r="B278" i="2"/>
  <c r="V278" i="2"/>
  <c r="G2064" i="1"/>
  <c r="F2064" i="1"/>
  <c r="E2064" i="1"/>
  <c r="D2064" i="1"/>
  <c r="C2064" i="1"/>
  <c r="J2064" i="1"/>
  <c r="I2064" i="1"/>
  <c r="H2064" i="1"/>
  <c r="M2064" i="1"/>
  <c r="L2064" i="1"/>
  <c r="K2064" i="1"/>
  <c r="P2064" i="1"/>
  <c r="O2064" i="1"/>
  <c r="N2064" i="1"/>
  <c r="S2066" i="1"/>
  <c r="R2066" i="1"/>
  <c r="Q2066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C2066" i="1"/>
  <c r="T2065" i="1"/>
  <c r="S2064" i="1"/>
  <c r="R2064" i="1"/>
  <c r="Q2064" i="1"/>
  <c r="T2063" i="1"/>
  <c r="T2062" i="1"/>
  <c r="T2061" i="1"/>
  <c r="T2060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27" i="4"/>
  <c r="B277" i="2"/>
  <c r="V277" i="2"/>
  <c r="I2056" i="1"/>
  <c r="H2056" i="1"/>
  <c r="G2056" i="1"/>
  <c r="F2056" i="1"/>
  <c r="E2056" i="1"/>
  <c r="D2056" i="1"/>
  <c r="C2056" i="1"/>
  <c r="K2056" i="1"/>
  <c r="J2056" i="1"/>
  <c r="O2056" i="1"/>
  <c r="N2056" i="1"/>
  <c r="M2056" i="1"/>
  <c r="L2056" i="1"/>
  <c r="Q2056" i="1"/>
  <c r="P2056" i="1"/>
  <c r="S2058" i="1"/>
  <c r="R2058" i="1"/>
  <c r="Q2058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C2058" i="1"/>
  <c r="T2057" i="1"/>
  <c r="S2056" i="1"/>
  <c r="R2056" i="1"/>
  <c r="T2055" i="1"/>
  <c r="T2054" i="1"/>
  <c r="T2053" i="1"/>
  <c r="T2052" i="1"/>
  <c r="B26" i="4"/>
  <c r="B276" i="2"/>
  <c r="V276" i="2"/>
  <c r="O2048" i="1"/>
  <c r="L2048" i="1"/>
  <c r="K2048" i="1"/>
  <c r="J2048" i="1"/>
  <c r="I2048" i="1"/>
  <c r="H2048" i="1"/>
  <c r="G2048" i="1"/>
  <c r="F2048" i="1"/>
  <c r="E2048" i="1"/>
  <c r="D2048" i="1"/>
  <c r="C2048" i="1"/>
  <c r="M2048" i="1"/>
  <c r="Q2048" i="1"/>
  <c r="P2048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T2049" i="1"/>
  <c r="S2048" i="1"/>
  <c r="R2048" i="1"/>
  <c r="N2048" i="1"/>
  <c r="T2047" i="1"/>
  <c r="T2046" i="1"/>
  <c r="T2045" i="1"/>
  <c r="T2044" i="1"/>
  <c r="B275" i="2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T1993" i="1"/>
  <c r="S1992" i="1"/>
  <c r="M1992" i="1"/>
  <c r="I1992" i="1"/>
  <c r="E1992" i="1"/>
  <c r="D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T1985" i="1"/>
  <c r="S1984" i="1"/>
  <c r="R1984" i="1"/>
  <c r="N1984" i="1"/>
  <c r="K1984" i="1"/>
  <c r="H1984" i="1"/>
  <c r="G1984" i="1"/>
  <c r="D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T1969" i="1"/>
  <c r="S1968" i="1"/>
  <c r="K1968" i="1"/>
  <c r="J1968" i="1"/>
  <c r="I1968" i="1"/>
  <c r="D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T1961" i="1"/>
  <c r="S1960" i="1"/>
  <c r="R1960" i="1"/>
  <c r="Q1960" i="1"/>
  <c r="P1960" i="1"/>
  <c r="I1960" i="1"/>
  <c r="H1960" i="1"/>
  <c r="D1960" i="1"/>
  <c r="T1959" i="1"/>
  <c r="T1958" i="1"/>
  <c r="T1957" i="1"/>
  <c r="T1956" i="1"/>
  <c r="T10" i="1" a="1"/>
  <c r="T10" i="1" s="1"/>
  <c r="T9" i="1" a="1"/>
  <c r="T9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T1953" i="1"/>
  <c r="S1952" i="1"/>
  <c r="R1952" i="1"/>
  <c r="Q1952" i="1"/>
  <c r="P1952" i="1"/>
  <c r="L1952" i="1"/>
  <c r="E1952" i="1"/>
  <c r="D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O90" i="8" l="1"/>
  <c r="AP90" i="12"/>
  <c r="N73" i="10"/>
  <c r="T2144" i="1"/>
  <c r="T2146" i="1"/>
  <c r="O85" i="8"/>
  <c r="AP85" i="12"/>
  <c r="N69" i="10"/>
  <c r="T2136" i="1"/>
  <c r="T2138" i="1"/>
  <c r="O80" i="8"/>
  <c r="AP80" i="12"/>
  <c r="N65" i="10"/>
  <c r="T80" i="6"/>
  <c r="T2130" i="1"/>
  <c r="T2128" i="1"/>
  <c r="O75" i="8"/>
  <c r="T75" i="6"/>
  <c r="AP75" i="12"/>
  <c r="N61" i="10"/>
  <c r="T2120" i="1"/>
  <c r="T2122" i="1"/>
  <c r="T2112" i="1"/>
  <c r="AP70" i="12"/>
  <c r="O70" i="8"/>
  <c r="T70" i="6"/>
  <c r="T2114" i="1"/>
  <c r="O65" i="8"/>
  <c r="N53" i="10"/>
  <c r="AP65" i="12"/>
  <c r="T64" i="6"/>
  <c r="T65" i="6" s="1"/>
  <c r="T2104" i="1"/>
  <c r="T2106" i="1"/>
  <c r="T2096" i="1"/>
  <c r="O60" i="8"/>
  <c r="N49" i="10"/>
  <c r="AP60" i="12"/>
  <c r="AP45" i="12"/>
  <c r="T58" i="6"/>
  <c r="T60" i="6" s="1"/>
  <c r="T2098" i="1"/>
  <c r="O53" i="8"/>
  <c r="O55" i="8" s="1"/>
  <c r="J55" i="6"/>
  <c r="T55" i="6"/>
  <c r="AP55" i="12"/>
  <c r="D45" i="10"/>
  <c r="N45" i="10"/>
  <c r="T2088" i="1"/>
  <c r="T2090" i="1"/>
  <c r="O50" i="8"/>
  <c r="AP50" i="12"/>
  <c r="N41" i="10"/>
  <c r="J50" i="6"/>
  <c r="T50" i="6"/>
  <c r="T2080" i="1"/>
  <c r="T2082" i="1"/>
  <c r="AP5" i="12"/>
  <c r="N5" i="10"/>
  <c r="O5" i="8"/>
  <c r="T5" i="6"/>
  <c r="O43" i="8"/>
  <c r="O45" i="8" s="1"/>
  <c r="AP25" i="12"/>
  <c r="AP33" i="12"/>
  <c r="AP35" i="12" s="1"/>
  <c r="N37" i="10"/>
  <c r="J45" i="6"/>
  <c r="T45" i="6"/>
  <c r="T2074" i="1"/>
  <c r="T2072" i="1"/>
  <c r="T2056" i="1"/>
  <c r="C15" i="12"/>
  <c r="AP8" i="12"/>
  <c r="AP10" i="12" s="1"/>
  <c r="AP30" i="12"/>
  <c r="AP40" i="12"/>
  <c r="AP20" i="12"/>
  <c r="AP15" i="12"/>
  <c r="N33" i="10"/>
  <c r="N25" i="10"/>
  <c r="N17" i="10"/>
  <c r="N9" i="10"/>
  <c r="N13" i="10"/>
  <c r="N21" i="10"/>
  <c r="N29" i="10"/>
  <c r="O13" i="8"/>
  <c r="O15" i="8" s="1"/>
  <c r="O25" i="8"/>
  <c r="O28" i="8"/>
  <c r="O30" i="8" s="1"/>
  <c r="E35" i="8"/>
  <c r="O35" i="8"/>
  <c r="O20" i="8"/>
  <c r="O40" i="8"/>
  <c r="O10" i="8"/>
  <c r="T10" i="6"/>
  <c r="T15" i="6"/>
  <c r="T20" i="6"/>
  <c r="T23" i="6"/>
  <c r="T25" i="6" s="1"/>
  <c r="C30" i="6"/>
  <c r="T30" i="6"/>
  <c r="T35" i="6"/>
  <c r="T2064" i="1"/>
  <c r="T2066" i="1"/>
  <c r="T2058" i="1"/>
  <c r="T2048" i="1"/>
  <c r="T2050" i="1"/>
  <c r="T2040" i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  <c r="T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<sst xmlns="http://schemas.openxmlformats.org/spreadsheetml/2006/main" count="5036" uniqueCount="174">
  <si>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</si>
  <si>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</si>
  <si>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</si>
  <si>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</si>
  <si>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</si>
  <si>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</si>
  <si>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</si>
  <si>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</si>
  <si>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</si>
  <si>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</si>
  <si>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</si>
  <si>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</si>
  <si>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</si>
  <si>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</si>
  <si>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</si>
  <si>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</si>
  <si>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</si>
  <si>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</si>
  <si>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</si>
  <si>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</si>
  <si>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</si>
  <si>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</si>
  <si>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</si>
  <si>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</si>
  <si>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</si>
  <si>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</si>
  <si>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</si>
  <si>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</si>
  <si>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</si>
  <si>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</si>
  <si>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</si>
  <si>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</si>
  <si>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</si>
  <si>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</si>
  <si>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</si>
  <si>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</si>
  <si>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</si>
  <si>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</si>
  <si>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</si>
  <si>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</si>
  <si>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</si>
  <si>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</si>
  <si>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</si>
  <si>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</si>
  <si>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</si>
  <si>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</si>
  <si>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</si>
  <si>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</si>
  <si>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</si>
  <si>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</si>
  <si>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</si>
  <si>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</si>
  <si>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</si>
  <si>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</si>
  <si>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</si>
  <si>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</si>
  <si>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</si>
  <si>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</si>
  <si>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</si>
  <si>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</si>
  <si>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</si>
  <si>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</si>
  <si>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</si>
  <si>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</si>
  <si>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</si>
  <si>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</si>
  <si>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</si>
  <si>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</si>
  <si>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</si>
  <si>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</si>
  <si>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</si>
  <si>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</si>
  <si>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</si>
  <si>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</si>
  <si>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</si>
  <si>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</si>
  <si>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</si>
  <si>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总计</t>
    <phoneticPr fontId="6" type="noConversion"/>
  </si>
  <si>
    <t>本土疫情中高风险区分区统计</t>
    <phoneticPr fontId="6" type="noConversion"/>
  </si>
  <si>
    <t>东城区</t>
    <phoneticPr fontId="6" type="noConversion"/>
  </si>
  <si>
    <t>西城区</t>
    <phoneticPr fontId="6" type="noConversion"/>
  </si>
  <si>
    <t>朝阳区</t>
    <phoneticPr fontId="6" type="noConversion"/>
  </si>
  <si>
    <t>海淀区</t>
    <phoneticPr fontId="6" type="noConversion"/>
  </si>
  <si>
    <t>丰台区</t>
    <phoneticPr fontId="6" type="noConversion"/>
  </si>
  <si>
    <t>石景山区</t>
    <phoneticPr fontId="6" type="noConversion"/>
  </si>
  <si>
    <t>门头沟区</t>
    <phoneticPr fontId="6" type="noConversion"/>
  </si>
  <si>
    <t>房山区</t>
    <phoneticPr fontId="6" type="noConversion"/>
  </si>
  <si>
    <t>通州区</t>
    <phoneticPr fontId="6" type="noConversion"/>
  </si>
  <si>
    <t>顺义区</t>
    <phoneticPr fontId="6" type="noConversion"/>
  </si>
  <si>
    <t>昌平区</t>
    <phoneticPr fontId="6" type="noConversion"/>
  </si>
  <si>
    <t>大兴区</t>
    <phoneticPr fontId="6" type="noConversion"/>
  </si>
  <si>
    <t>怀柔区</t>
    <phoneticPr fontId="6" type="noConversion"/>
  </si>
  <si>
    <t>平谷区</t>
    <phoneticPr fontId="6" type="noConversion"/>
  </si>
  <si>
    <t>密云区</t>
    <phoneticPr fontId="6" type="noConversion"/>
  </si>
  <si>
    <t>延庆区</t>
    <phoneticPr fontId="6" type="noConversion"/>
  </si>
  <si>
    <t>经开区</t>
    <phoneticPr fontId="6" type="noConversion"/>
  </si>
  <si>
    <t>北京本土疫情按日分区汇总及当轮汇总统计</t>
    <phoneticPr fontId="6" type="noConversion"/>
  </si>
  <si>
    <t>北京本土疫情按日分区详细数据</t>
    <phoneticPr fontId="6" type="noConversion"/>
  </si>
  <si>
    <t>1、所有数据来源于官方对外发布渠道，未使用任何自动化抓取技术；
2、确诊人数未包括无症状转归数据。</t>
    <phoneticPr fontId="6" type="noConversion"/>
  </si>
  <si>
    <t>广州本土疫情按日分区汇总及当轮汇总统计</t>
    <phoneticPr fontId="6" type="noConversion"/>
  </si>
  <si>
    <t>荔湾区</t>
    <phoneticPr fontId="6" type="noConversion"/>
  </si>
  <si>
    <t>越秀区</t>
    <phoneticPr fontId="6" type="noConversion"/>
  </si>
  <si>
    <t>海珠区</t>
    <phoneticPr fontId="6" type="noConversion"/>
  </si>
  <si>
    <t>天河区</t>
    <phoneticPr fontId="6" type="noConversion"/>
  </si>
  <si>
    <t>白云区</t>
    <phoneticPr fontId="6" type="noConversion"/>
  </si>
  <si>
    <t>黄埔区</t>
    <phoneticPr fontId="6" type="noConversion"/>
  </si>
  <si>
    <t>番禺区</t>
    <phoneticPr fontId="6" type="noConversion"/>
  </si>
  <si>
    <t>花都区</t>
    <phoneticPr fontId="6" type="noConversion"/>
  </si>
  <si>
    <t>南沙区</t>
    <phoneticPr fontId="6" type="noConversion"/>
  </si>
  <si>
    <t>从化区</t>
    <phoneticPr fontId="6" type="noConversion"/>
  </si>
  <si>
    <t>增城区</t>
    <phoneticPr fontId="6" type="noConversion"/>
  </si>
  <si>
    <t>集中隔离场所</t>
    <phoneticPr fontId="6" type="noConversion"/>
  </si>
  <si>
    <t>广州本土疫情按日分区详细数据</t>
    <phoneticPr fontId="6" type="noConversion"/>
  </si>
  <si>
    <t>深圳本土疫情按日分区汇总及当轮汇总统计</t>
    <phoneticPr fontId="6" type="noConversion"/>
  </si>
  <si>
    <t>深圳本土疫情按日分区详细数据</t>
    <phoneticPr fontId="6" type="noConversion"/>
  </si>
  <si>
    <t>罗湖区</t>
    <phoneticPr fontId="6" type="noConversion"/>
  </si>
  <si>
    <t>福田区</t>
    <phoneticPr fontId="6" type="noConversion"/>
  </si>
  <si>
    <t>南山区</t>
    <phoneticPr fontId="6" type="noConversion"/>
  </si>
  <si>
    <t>宝安区</t>
    <phoneticPr fontId="6" type="noConversion"/>
  </si>
  <si>
    <t>龙岗区</t>
    <phoneticPr fontId="6" type="noConversion"/>
  </si>
  <si>
    <t>盐田区</t>
    <phoneticPr fontId="6" type="noConversion"/>
  </si>
  <si>
    <t>龙华区</t>
    <phoneticPr fontId="6" type="noConversion"/>
  </si>
  <si>
    <t>坪山区</t>
    <phoneticPr fontId="6" type="noConversion"/>
  </si>
  <si>
    <t>光明区</t>
    <phoneticPr fontId="6" type="noConversion"/>
  </si>
  <si>
    <t>大鹏新区</t>
    <phoneticPr fontId="6" type="noConversion"/>
  </si>
  <si>
    <t>外来人员</t>
    <phoneticPr fontId="6" type="noConversion"/>
  </si>
  <si>
    <t>确诊+无症状</t>
    <phoneticPr fontId="6" type="noConversion"/>
  </si>
  <si>
    <t>重庆本土疫情按日分区详细数据</t>
    <phoneticPr fontId="6" type="noConversion"/>
  </si>
  <si>
    <t>重庆本土疫情按日分区汇总及当轮汇总统计</t>
    <phoneticPr fontId="6" type="noConversion"/>
  </si>
  <si>
    <t>万州区</t>
    <phoneticPr fontId="6" type="noConversion"/>
  </si>
  <si>
    <t>涪陵区</t>
    <phoneticPr fontId="6" type="noConversion"/>
  </si>
  <si>
    <t>渝中区</t>
    <phoneticPr fontId="6" type="noConversion"/>
  </si>
  <si>
    <t>大渡口区</t>
    <phoneticPr fontId="6" type="noConversion"/>
  </si>
  <si>
    <t>江北区</t>
    <phoneticPr fontId="6" type="noConversion"/>
  </si>
  <si>
    <t>沙坪坝区</t>
    <phoneticPr fontId="6" type="noConversion"/>
  </si>
  <si>
    <t>九龙坡区</t>
    <phoneticPr fontId="6" type="noConversion"/>
  </si>
  <si>
    <t>南岸区</t>
    <phoneticPr fontId="6" type="noConversion"/>
  </si>
  <si>
    <t>北碚区</t>
    <phoneticPr fontId="6" type="noConversion"/>
  </si>
  <si>
    <t>綦江区</t>
    <phoneticPr fontId="6" type="noConversion"/>
  </si>
  <si>
    <t>大足区</t>
    <phoneticPr fontId="6" type="noConversion"/>
  </si>
  <si>
    <t>渝北区</t>
    <phoneticPr fontId="6" type="noConversion"/>
  </si>
  <si>
    <t>巴南区</t>
    <phoneticPr fontId="6" type="noConversion"/>
  </si>
  <si>
    <t>黔江区</t>
    <phoneticPr fontId="6" type="noConversion"/>
  </si>
  <si>
    <t>长寿区</t>
    <phoneticPr fontId="6" type="noConversion"/>
  </si>
  <si>
    <t>江津区</t>
    <phoneticPr fontId="6" type="noConversion"/>
  </si>
  <si>
    <t>合川区</t>
    <phoneticPr fontId="6" type="noConversion"/>
  </si>
  <si>
    <t>永川区</t>
    <phoneticPr fontId="6" type="noConversion"/>
  </si>
  <si>
    <t>南川区</t>
    <phoneticPr fontId="6" type="noConversion"/>
  </si>
  <si>
    <t>璧山区</t>
    <phoneticPr fontId="6" type="noConversion"/>
  </si>
  <si>
    <t>铜梁区</t>
    <phoneticPr fontId="6" type="noConversion"/>
  </si>
  <si>
    <t>潼南区</t>
    <phoneticPr fontId="6" type="noConversion"/>
  </si>
  <si>
    <t>荣昌区</t>
    <phoneticPr fontId="6" type="noConversion"/>
  </si>
  <si>
    <t>开州区</t>
    <phoneticPr fontId="6" type="noConversion"/>
  </si>
  <si>
    <t>梁平区</t>
    <phoneticPr fontId="6" type="noConversion"/>
  </si>
  <si>
    <t>武隆区</t>
    <phoneticPr fontId="6" type="noConversion"/>
  </si>
  <si>
    <t>城口县</t>
    <phoneticPr fontId="6" type="noConversion"/>
  </si>
  <si>
    <t>丰都县</t>
    <phoneticPr fontId="6" type="noConversion"/>
  </si>
  <si>
    <t>垫江县</t>
    <phoneticPr fontId="6" type="noConversion"/>
  </si>
  <si>
    <t>忠县</t>
    <phoneticPr fontId="6" type="noConversion"/>
  </si>
  <si>
    <t>云阳县</t>
    <phoneticPr fontId="6" type="noConversion"/>
  </si>
  <si>
    <t>奉节县</t>
    <phoneticPr fontId="6" type="noConversion"/>
  </si>
  <si>
    <t>巫山县</t>
    <phoneticPr fontId="6" type="noConversion"/>
  </si>
  <si>
    <t>巫溪县</t>
    <phoneticPr fontId="6" type="noConversion"/>
  </si>
  <si>
    <t>石柱县</t>
    <phoneticPr fontId="6" type="noConversion"/>
  </si>
  <si>
    <t>秀山县</t>
    <phoneticPr fontId="6" type="noConversion"/>
  </si>
  <si>
    <t>酉阳县</t>
    <phoneticPr fontId="6" type="noConversion"/>
  </si>
  <si>
    <t>彭水县</t>
    <phoneticPr fontId="6" type="noConversion"/>
  </si>
  <si>
    <t>万盛经开区</t>
    <phoneticPr fontId="6" type="noConversion"/>
  </si>
  <si>
    <t>1、所有数据来源于官方对外发布渠道，未使用任何自动化抓取技术；
2、确诊人数包括无症状转归数据；
3、非管控中包括区域核酸检测中发现、扩面核酸检测中发现。</t>
    <phoneticPr fontId="6" type="noConversion"/>
  </si>
  <si>
    <t>1、所有数据来源于官方对外发布渠道，未使用任何自动化抓取技术；
2、确诊人数未包括无症状转归数据；
3、非管控中包括非闭环管理的重点人员筛查中发现、跨区域协查人员中发现、主动就诊中发现、社区筛查中发现。</t>
    <phoneticPr fontId="6" type="noConversion"/>
  </si>
  <si>
    <t>1、所有数据来源于官方对外发布渠道，未使用任何自动化抓取技术；
2、确诊人数未包括无症状转归数据；
3、非管控中包括社区筛查中发现、非闭环管理重点人员筛查中发现、主动就诊（检）人员筛查中发现、跨区域协查中发现。</t>
    <phoneticPr fontId="6" type="noConversion"/>
  </si>
  <si>
    <t>14+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</si>
  <si>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TOP3，非管控占比在均值120+%、7日地址重现率在均值80-%）。</t>
    <phoneticPr fontId="6" type="noConversion"/>
  </si>
  <si>
    <t>9.28-12.6
历时70天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</si>
</sst>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3" xfId="0" applyNumberFormat="1" applyFont="1" applyFill="1" applyBorder="1" applyAlignment="1">
      <alignment horizontal="left" vertical="center" wrapText="1"/>
    </xf>
    <xf numFmtId="0" fontId="1" fillId="2" borderId="1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045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63"/>
  <sheetViews>
    <sheetView tabSelected="1" workbookViewId="0">
      <pane ySplit="11" topLeftCell="A2140" activePane="bottomLeft" state="frozen"/>
      <selection pane="bottomLeft" activeCell="Y2169" sqref="Y2169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31" t="s">
        <v>73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3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5" t="s">
        <v>40</v>
      </c>
      <c r="B3" s="17" t="s">
        <v>19</v>
      </c>
      <c r="C3" s="10">
        <v>58340</v>
      </c>
      <c r="D3" s="10">
        <v>43865</v>
      </c>
      <c r="E3" s="10">
        <v>17545</v>
      </c>
      <c r="F3" s="10">
        <v>31542</v>
      </c>
      <c r="G3" s="10">
        <v>19560</v>
      </c>
      <c r="H3" s="10">
        <v>29665</v>
      </c>
      <c r="I3" s="10">
        <v>34739</v>
      </c>
      <c r="J3" s="10">
        <v>64494</v>
      </c>
      <c r="K3" s="10">
        <v>42632</v>
      </c>
      <c r="L3" s="10">
        <v>22944</v>
      </c>
      <c r="M3" s="10">
        <v>223677</v>
      </c>
      <c r="N3" s="10">
        <v>1581</v>
      </c>
      <c r="O3" s="10">
        <v>21891</v>
      </c>
      <c r="P3" s="10">
        <v>11728</v>
      </c>
      <c r="Q3" s="10">
        <v>2874</v>
      </c>
      <c r="R3" s="10">
        <v>5622</v>
      </c>
      <c r="S3" s="10">
        <v>4</v>
      </c>
      <c r="T3" s="11">
        <f>SUM(C3:S3)</f>
        <v>632703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27" t="s">
        <v>45</v>
      </c>
      <c r="B4" s="17" t="s">
        <v>19</v>
      </c>
      <c r="C4" s="10">
        <f>C5+C6</f>
        <v>186</v>
      </c>
      <c r="D4" s="10">
        <f t="shared" ref="D4:S4" si="0">D5+D6</f>
        <v>203</v>
      </c>
      <c r="E4" s="10">
        <f t="shared" si="0"/>
        <v>224</v>
      </c>
      <c r="F4" s="10">
        <f t="shared" si="0"/>
        <v>216</v>
      </c>
      <c r="G4" s="10">
        <f t="shared" si="0"/>
        <v>245</v>
      </c>
      <c r="H4" s="10">
        <f t="shared" si="0"/>
        <v>154</v>
      </c>
      <c r="I4" s="10">
        <f t="shared" si="0"/>
        <v>262</v>
      </c>
      <c r="J4" s="10">
        <f t="shared" si="0"/>
        <v>535</v>
      </c>
      <c r="K4" s="10">
        <f t="shared" si="0"/>
        <v>268</v>
      </c>
      <c r="L4" s="10">
        <f t="shared" si="0"/>
        <v>290</v>
      </c>
      <c r="M4" s="10">
        <f t="shared" si="0"/>
        <v>1094</v>
      </c>
      <c r="N4" s="10">
        <f t="shared" si="0"/>
        <v>97</v>
      </c>
      <c r="O4" s="10">
        <f t="shared" si="0"/>
        <v>413</v>
      </c>
      <c r="P4" s="10">
        <f t="shared" si="0"/>
        <v>273</v>
      </c>
      <c r="Q4" s="10">
        <f t="shared" si="0"/>
        <v>160</v>
      </c>
      <c r="R4" s="10">
        <f t="shared" si="0"/>
        <v>39</v>
      </c>
      <c r="S4" s="10">
        <f t="shared" si="0"/>
        <v>0</v>
      </c>
      <c r="T4" s="11">
        <f>SUM(C4:S4)</f>
        <v>4659</v>
      </c>
      <c r="V4" s="7" t="str">
        <f>IF(N(T4)=SUM(T5:T6),"OK", "WRONG")</f>
        <v>OK</v>
      </c>
    </row>
    <row r="5" spans="1:22" ht="18" customHeight="1">
      <c r="A5" s="128"/>
      <c r="B5" s="17" t="s">
        <v>20</v>
      </c>
      <c r="C5" s="10">
        <v>2</v>
      </c>
      <c r="D5" s="10">
        <v>23</v>
      </c>
      <c r="E5" s="10">
        <v>21</v>
      </c>
      <c r="F5" s="10">
        <v>25</v>
      </c>
      <c r="G5" s="10">
        <v>18</v>
      </c>
      <c r="H5" s="10">
        <v>8</v>
      </c>
      <c r="I5" s="10">
        <v>7</v>
      </c>
      <c r="J5" s="10">
        <v>44</v>
      </c>
      <c r="K5" s="10">
        <v>22</v>
      </c>
      <c r="L5" s="10">
        <v>30</v>
      </c>
      <c r="M5" s="10">
        <v>92</v>
      </c>
      <c r="N5" s="10">
        <v>4</v>
      </c>
      <c r="O5" s="10">
        <v>60</v>
      </c>
      <c r="P5" s="10">
        <v>23</v>
      </c>
      <c r="Q5" s="10">
        <v>9</v>
      </c>
      <c r="R5" s="10">
        <v>0</v>
      </c>
      <c r="S5" s="10">
        <v>0</v>
      </c>
      <c r="T5" s="11">
        <f t="shared" ref="T5:T34" si="1">SUM(C5:S5)</f>
        <v>388</v>
      </c>
      <c r="V5" s="7" t="str">
        <f>IF(T5=SUM(统计数据!C:C)-SUM(统计数据!C1:C218), "OK", "WRONG")</f>
        <v>OK</v>
      </c>
    </row>
    <row r="6" spans="1:22" ht="18" customHeight="1">
      <c r="A6" s="128"/>
      <c r="B6" s="17" t="s">
        <v>21</v>
      </c>
      <c r="C6" s="14">
        <v>184</v>
      </c>
      <c r="D6" s="14">
        <v>180</v>
      </c>
      <c r="E6" s="14">
        <v>203</v>
      </c>
      <c r="F6" s="14">
        <v>191</v>
      </c>
      <c r="G6" s="14">
        <v>227</v>
      </c>
      <c r="H6" s="14">
        <v>146</v>
      </c>
      <c r="I6" s="14">
        <v>255</v>
      </c>
      <c r="J6" s="14">
        <v>491</v>
      </c>
      <c r="K6" s="14">
        <v>246</v>
      </c>
      <c r="L6" s="14">
        <v>260</v>
      </c>
      <c r="M6" s="14">
        <v>1002</v>
      </c>
      <c r="N6" s="14">
        <v>93</v>
      </c>
      <c r="O6" s="14">
        <v>353</v>
      </c>
      <c r="P6" s="14">
        <v>250</v>
      </c>
      <c r="Q6" s="14">
        <v>151</v>
      </c>
      <c r="R6" s="14">
        <v>39</v>
      </c>
      <c r="S6" s="14">
        <v>0</v>
      </c>
      <c r="T6" s="11">
        <f t="shared" si="1"/>
        <v>4271</v>
      </c>
      <c r="V6" s="7" t="str">
        <f>IF(T6=SUM(统计数据!D:D)-SUM(统计数据!D1:D218), "OK", "WRONG")</f>
        <v>OK</v>
      </c>
    </row>
    <row r="7" spans="1:22" ht="18" customHeight="1">
      <c r="A7" s="128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28"/>
      <c r="B8" s="17" t="s">
        <v>33</v>
      </c>
      <c r="C8" s="28">
        <f>662030/C3</f>
        <v>11.347788824134385</v>
      </c>
      <c r="D8" s="28">
        <f>1113078/D3</f>
        <v>25.375082639917931</v>
      </c>
      <c r="E8" s="28">
        <f>693051/E3</f>
        <v>39.501339412938158</v>
      </c>
      <c r="F8" s="28">
        <f>975707/F3</f>
        <v>30.933580622661847</v>
      </c>
      <c r="G8" s="28">
        <f>1239800/G3</f>
        <v>63.38445807770961</v>
      </c>
      <c r="H8" s="28">
        <f>757498/H3</f>
        <v>25.53507500421372</v>
      </c>
      <c r="I8" s="28">
        <f>1242548/I3</f>
        <v>35.768099254440251</v>
      </c>
      <c r="J8" s="28">
        <f>2653489/J3</f>
        <v>41.143191614723847</v>
      </c>
      <c r="K8" s="28">
        <f>2235218/K3</f>
        <v>52.430521673860014</v>
      </c>
      <c r="L8" s="28">
        <f>1834285/L3</f>
        <v>79.946173291492329</v>
      </c>
      <c r="M8" s="28">
        <f>5681512/M3</f>
        <v>25.400519499099147</v>
      </c>
      <c r="N8" s="28">
        <f>822776/N3</f>
        <v>520.41492726122704</v>
      </c>
      <c r="O8" s="28">
        <f>1909713/O3</f>
        <v>87.237357818281481</v>
      </c>
      <c r="P8" s="28">
        <f>1271424/P3</f>
        <v>108.40927694406548</v>
      </c>
      <c r="Q8" s="28">
        <f>1140872/Q3</f>
        <v>396.96311760612389</v>
      </c>
      <c r="R8" s="28">
        <f>637921/R3</f>
        <v>113.468694414799</v>
      </c>
      <c r="S8" s="28" t="s">
        <v>34</v>
      </c>
      <c r="T8" s="29">
        <f>24870895/T3</f>
        <v>39.308956967171014</v>
      </c>
    </row>
    <row r="9" spans="1:22" ht="18" customHeight="1">
      <c r="A9" s="128"/>
      <c r="B9" s="17" t="s">
        <v>36</v>
      </c>
      <c r="C9" s="14" cm="1">
        <f t="array" aca="1" ref="C9" ca="1">_xlfn.DAYS(TODAY(),"2022/02/23")-MAX((统计数据!W:W&gt;0)*ROW(统计数据!W:W))+1</f>
        <v>0</v>
      </c>
      <c r="D9" s="14" cm="1">
        <f t="array" aca="1" ref="D9" ca="1">_xlfn.DAYS(TODAY(),"2022/02/23")-MAX((统计数据!X:X&gt;0)*ROW(统计数据!X:X))+1</f>
        <v>1</v>
      </c>
      <c r="E9" s="14" cm="1">
        <f t="array" aca="1" ref="E9" ca="1">_xlfn.DAYS(TODAY(),"2022/02/23")-MAX((统计数据!Y:Y&gt;0)*ROW(统计数据!Y:Y))+1</f>
        <v>1</v>
      </c>
      <c r="F9" s="14" cm="1">
        <f t="array" aca="1" ref="F9" ca="1">_xlfn.DAYS(TODAY(),"2022/02/23")-MAX((统计数据!Z:Z&gt;0)*ROW(统计数据!Z:Z))+1</f>
        <v>0</v>
      </c>
      <c r="G9" s="14" cm="1">
        <f t="array" aca="1" ref="G9" ca="1">_xlfn.DAYS(TODAY(),"2022/02/23")-MAX((统计数据!AA:AA&gt;0)*ROW(统计数据!AA:AA))+1</f>
        <v>1</v>
      </c>
      <c r="H9" s="14" cm="1">
        <f t="array" aca="1" ref="H9" ca="1">_xlfn.DAYS(TODAY(),"2022/02/23")-MAX((统计数据!AB:AB&gt;0)*ROW(统计数据!AB:AB))+1</f>
        <v>4</v>
      </c>
      <c r="I9" s="14" cm="1">
        <f t="array" aca="1" ref="I9" ca="1">_xlfn.DAYS(TODAY(),"2022/02/23")-MAX((统计数据!AC:AC&gt;0)*ROW(统计数据!AC:AC))+1</f>
        <v>0</v>
      </c>
      <c r="J9" s="14" cm="1">
        <f t="array" aca="1" ref="J9" ca="1">_xlfn.DAYS(TODAY(),"2022/02/23")-MAX((统计数据!AD:AD&gt;0)*ROW(统计数据!AD:AD))+1</f>
        <v>0</v>
      </c>
      <c r="K9" s="14" cm="1">
        <f t="array" aca="1" ref="K9" ca="1">_xlfn.DAYS(TODAY(),"2022/02/23")-MAX((统计数据!AE:AE&gt;0)*ROW(统计数据!AE:AE))+1</f>
        <v>2</v>
      </c>
      <c r="L9" s="14" cm="1">
        <f t="array" aca="1" ref="L9" ca="1">_xlfn.DAYS(TODAY(),"2022/02/23")-MAX((统计数据!AF:AF&gt;0)*ROW(统计数据!AF:AF))+1</f>
        <v>0</v>
      </c>
      <c r="M9" s="14" cm="1">
        <f t="array" aca="1" ref="M9" ca="1">_xlfn.DAYS(TODAY(),"2022/02/23")-MAX((统计数据!AG:AG&gt;0)*ROW(统计数据!AG:AG))+1</f>
        <v>1</v>
      </c>
      <c r="N9" s="14" cm="1">
        <f t="array" aca="1" ref="N9" ca="1">_xlfn.DAYS(TODAY(),"2022/02/23")-MAX((统计数据!AH:AH&gt;0)*ROW(统计数据!AH:AH))+1</f>
        <v>9</v>
      </c>
      <c r="O9" s="14" cm="1">
        <f t="array" aca="1" ref="O9" ca="1">_xlfn.DAYS(TODAY(),"2022/02/23")-MAX((统计数据!AI:AI&gt;0)*ROW(统计数据!AI:AI))+1</f>
        <v>1</v>
      </c>
      <c r="P9" s="14" cm="1">
        <f t="array" aca="1" ref="P9" ca="1">_xlfn.DAYS(TODAY(),"2022/02/23")-MAX((统计数据!AJ:AJ&gt;0)*ROW(统计数据!AJ:AJ))+1</f>
        <v>0</v>
      </c>
      <c r="Q9" s="14" cm="1">
        <f t="array" aca="1" ref="Q9" ca="1">_xlfn.DAYS(TODAY(),"2022/02/23")-MAX((统计数据!AK:AK&gt;0)*ROW(统计数据!AK:AK))+1</f>
        <v>0</v>
      </c>
      <c r="R9" s="14" cm="1">
        <f t="array" aca="1" ref="R9" ca="1">_xlfn.DAYS(TODAY(),"2022/02/23")-MAX((统计数据!AL:AL&gt;0)*ROW(统计数据!AL:AL))+1</f>
        <v>54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128"/>
      <c r="B10" s="17" t="s">
        <v>38</v>
      </c>
      <c r="C10" s="14" cm="1">
        <f t="array" aca="1" ref="C10" ca="1">_xlfn.DAYS(TODAY(),"2022/02/23")-MAX((统计数据!E:E&gt;0)*ROW(统计数据!E:E))+1</f>
        <v>0</v>
      </c>
      <c r="D10" s="14" cm="1">
        <f t="array" aca="1" ref="D10" ca="1">_xlfn.DAYS(TODAY(),"2022/02/23")-MAX((统计数据!F:F&gt;0)*ROW(统计数据!F:F))+1</f>
        <v>0</v>
      </c>
      <c r="E10" s="14" cm="1">
        <f t="array" aca="1" ref="E10" ca="1">_xlfn.DAYS(TODAY(),"2022/02/23")-MAX((统计数据!G:G&gt;0)*ROW(统计数据!G:G))+1</f>
        <v>0</v>
      </c>
      <c r="F10" s="14" cm="1">
        <f t="array" aca="1" ref="F10" ca="1">_xlfn.DAYS(TODAY(),"2022/02/23")-MAX((统计数据!H:H&gt;0)*ROW(统计数据!H:H))+1</f>
        <v>0</v>
      </c>
      <c r="G10" s="14" cm="1">
        <f t="array" aca="1" ref="G10" ca="1">_xlfn.DAYS(TODAY(),"2022/02/23")-MAX((统计数据!I:I&gt;0)*ROW(统计数据!I:I))+1</f>
        <v>0</v>
      </c>
      <c r="H10" s="14" cm="1">
        <f t="array" aca="1" ref="H10" ca="1">_xlfn.DAYS(TODAY(),"2022/02/23")-MAX((统计数据!J:J&gt;0)*ROW(统计数据!J:J))+1</f>
        <v>0</v>
      </c>
      <c r="I10" s="14" cm="1">
        <f t="array" aca="1" ref="I10" ca="1">_xlfn.DAYS(TODAY(),"2022/02/23")-MAX((统计数据!K:K&gt;0)*ROW(统计数据!K:K))+1</f>
        <v>0</v>
      </c>
      <c r="J10" s="14" cm="1">
        <f t="array" aca="1" ref="J10" ca="1">_xlfn.DAYS(TODAY(),"2022/02/23")-MAX((统计数据!L:L&gt;0)*ROW(统计数据!L:L))+1</f>
        <v>0</v>
      </c>
      <c r="K10" s="14" cm="1">
        <f t="array" aca="1" ref="K10" ca="1">_xlfn.DAYS(TODAY(),"2022/02/23")-MAX((统计数据!M:M&gt;0)*ROW(统计数据!M:M))+1</f>
        <v>0</v>
      </c>
      <c r="L10" s="14" cm="1">
        <f t="array" aca="1" ref="L10" ca="1">_xlfn.DAYS(TODAY(),"2022/02/23")-MAX((统计数据!N:N&gt;0)*ROW(统计数据!N:N))+1</f>
        <v>0</v>
      </c>
      <c r="M10" s="14" cm="1">
        <f t="array" aca="1" ref="M10" ca="1">_xlfn.DAYS(TODAY(),"2022/02/23")-MAX((统计数据!O:O&gt;0)*ROW(统计数据!O:O))+1</f>
        <v>0</v>
      </c>
      <c r="N10" s="14" cm="1">
        <f t="array" aca="1" ref="N10" ca="1">_xlfn.DAYS(TODAY(),"2022/02/23")-MAX((统计数据!P:P&gt;0)*ROW(统计数据!P:P))+1</f>
        <v>0</v>
      </c>
      <c r="O10" s="14" cm="1">
        <f t="array" aca="1" ref="O10" ca="1">_xlfn.DAYS(TODAY(),"2022/02/23")-MAX((统计数据!Q:Q&gt;0)*ROW(统计数据!Q:Q))+1</f>
        <v>0</v>
      </c>
      <c r="P10" s="14" cm="1">
        <f t="array" aca="1" ref="P10" ca="1">_xlfn.DAYS(TODAY(),"2022/02/23")-MAX((统计数据!R:R&gt;0)*ROW(统计数据!R:R))+1</f>
        <v>0</v>
      </c>
      <c r="Q10" s="14" cm="1">
        <f t="array" aca="1" ref="Q10" ca="1">_xlfn.DAYS(TODAY(),"2022/02/23")-MAX((统计数据!S:S&gt;0)*ROW(统计数据!S:S))+1</f>
        <v>0</v>
      </c>
      <c r="R10" s="14" cm="1">
        <f t="array" aca="1" ref="R10" ca="1">_xlfn.DAYS(TODAY(),"2022/02/23")-MAX((统计数据!T:T&gt;0)*ROW(统计数据!T:T))+1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29"/>
      <c r="B11" s="32" t="s">
        <v>50</v>
      </c>
      <c r="C11" s="33">
        <v>29</v>
      </c>
      <c r="D11" s="33">
        <v>2</v>
      </c>
      <c r="E11" s="33">
        <v>3</v>
      </c>
      <c r="F11" s="33">
        <v>24</v>
      </c>
      <c r="G11" s="33">
        <v>51</v>
      </c>
      <c r="H11" s="33">
        <v>3</v>
      </c>
      <c r="I11" s="33">
        <v>16</v>
      </c>
      <c r="J11" s="33">
        <v>15</v>
      </c>
      <c r="K11" s="33">
        <v>3</v>
      </c>
      <c r="L11" s="33">
        <v>5</v>
      </c>
      <c r="M11" s="33">
        <v>8</v>
      </c>
      <c r="N11" s="33">
        <v>3</v>
      </c>
      <c r="O11" s="33">
        <v>3</v>
      </c>
      <c r="P11" s="33">
        <v>26</v>
      </c>
      <c r="Q11" s="33">
        <v>4</v>
      </c>
      <c r="R11" s="60">
        <v>2</v>
      </c>
      <c r="S11" s="39" t="s">
        <v>39</v>
      </c>
      <c r="T11" s="34">
        <f>SUM(C11:R11)</f>
        <v>197</v>
      </c>
    </row>
    <row r="12" spans="1:22" ht="18" customHeight="1">
      <c r="A12" s="130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26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25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26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25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26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25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26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25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26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25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26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25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26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25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26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25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26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25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26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25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26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26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26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25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26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26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26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25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26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26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26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25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26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26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26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25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26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26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26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25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26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26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26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25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26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26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26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25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26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26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26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25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26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26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26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25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26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26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26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25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26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26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26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26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26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26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25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26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26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26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26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26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26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25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26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26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26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26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26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26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25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26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26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26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26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26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26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25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26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26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26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26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26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26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25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26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26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26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26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26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26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25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26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26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26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26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26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26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25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26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26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26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26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26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26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25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26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26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26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26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26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26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25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26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26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26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26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26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26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25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26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26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26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26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26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26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25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26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26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26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26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26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26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25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26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26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26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26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26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26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25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26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26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26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26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26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26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25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26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26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26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26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26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26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25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26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26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26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26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26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26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25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26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26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26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26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26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26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25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26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26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26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26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26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26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25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26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26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26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26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26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26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25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26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26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26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26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26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26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25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26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26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26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26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26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26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25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26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26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26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26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26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26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25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26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26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26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26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26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26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25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26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26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26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26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26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26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25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26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26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26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26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26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26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25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26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26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26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26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26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26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25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26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26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26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26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26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26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25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26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26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26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26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26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26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25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26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26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26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26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26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26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25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26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26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26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26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26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26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25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26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26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26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26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26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26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25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26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26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26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26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26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26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25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26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26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26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26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26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26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25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26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26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26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26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26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26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25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26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26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26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26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26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26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25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26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26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26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26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26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26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25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26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26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26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26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26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26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25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26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26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26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26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26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26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25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26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26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26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26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26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26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25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26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26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26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26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26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26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25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26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26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26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26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26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26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25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26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26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26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26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26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26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25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26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26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26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26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26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26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25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26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26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26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26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26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26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25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26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26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26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26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26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26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25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26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26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26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26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26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26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25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26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26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26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26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26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26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25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26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26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26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26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26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26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25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26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26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26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26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26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26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25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26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26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26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26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26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26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25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26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26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26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26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26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26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25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26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26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26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26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26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26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25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26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26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26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26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26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26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26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25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26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26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26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26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26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26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26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25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26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26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26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26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26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26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26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25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26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26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26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26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26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26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26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25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26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26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26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26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26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26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26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25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26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26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26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26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26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26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26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25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26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26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26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26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26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26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26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25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26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26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26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26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26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26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26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25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26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26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26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26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26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26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26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25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26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26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26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26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26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26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26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25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26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26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26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26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26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26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26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25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26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26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26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26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26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26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26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25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26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26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26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26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26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26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26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25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26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26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26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26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26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26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26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25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26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26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26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26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26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26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26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25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26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26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26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26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26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26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26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25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26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26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26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26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26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26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26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25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26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26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26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26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26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26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26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25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26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26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26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26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26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26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26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25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26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26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26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26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26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26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26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25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26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26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26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26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26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26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26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25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26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26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26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26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26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26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26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25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26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26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26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26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26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26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26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25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26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26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26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26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26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26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26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25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26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26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26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26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26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26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26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25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26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26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26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26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26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26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26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25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26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26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26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26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26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26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26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25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26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26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26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26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26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26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26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25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26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26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26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26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26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26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26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25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26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26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26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26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26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26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26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25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26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26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26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26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26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26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26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25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26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26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26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26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26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26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26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25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26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26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26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26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26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26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26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25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26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26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26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26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26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26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26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25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26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26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26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26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26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26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26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25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26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26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26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26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26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26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26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25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26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26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26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26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26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26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26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25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26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26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26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26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26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26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26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25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26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26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26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26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26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26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26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25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26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26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26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26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26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26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26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25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26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26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26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26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26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26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26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25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26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26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26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26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26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26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26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25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26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26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26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26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26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26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26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25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26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26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26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26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26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26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26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25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26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26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26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26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26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26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26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25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26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26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26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26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26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26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26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25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26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26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26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26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26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26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26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25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26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26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26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26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26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26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26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25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26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26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26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26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26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26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26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25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26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26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26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26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4" t="str">
        <f>IF(T831&gt;0,(T826+T827)/T831, "-")</f>
        <v>-</v>
      </c>
    </row>
    <row r="833" spans="1:20" ht="18" customHeight="1">
      <c r="A833" s="126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26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4" t="s">
        <v>39</v>
      </c>
    </row>
    <row r="835" spans="1:20" ht="18" customHeight="1">
      <c r="A835" s="126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25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26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26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26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26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26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26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4">
        <f>IF(T841&gt;0,(T836+T837)/T841, "-")</f>
        <v>2</v>
      </c>
    </row>
    <row r="843" spans="1:20" ht="18" customHeight="1">
      <c r="A843" s="126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25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26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26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26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26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26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26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4" t="str">
        <f>IF(T849&gt;0,(T844+T845)/T849, "-")</f>
        <v>-</v>
      </c>
    </row>
    <row r="851" spans="1:20" ht="18" customHeight="1">
      <c r="A851" s="126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25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26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26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26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26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26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26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4" t="str">
        <f>IF(T857&gt;0,(T852+T853)/T857, "-")</f>
        <v>-</v>
      </c>
    </row>
    <row r="859" spans="1:20" ht="18" customHeight="1">
      <c r="A859" s="126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25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26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26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26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26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26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26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4" t="str">
        <f>IF(T865&gt;0,(T860+T861)/T865, "-")</f>
        <v>-</v>
      </c>
    </row>
    <row r="867" spans="1:20" ht="18" customHeight="1">
      <c r="A867" s="126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25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26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26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26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26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26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26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4" t="str">
        <f>IF(T873&gt;0,(T868+T869)/T873, "-")</f>
        <v>-</v>
      </c>
    </row>
    <row r="875" spans="1:20" ht="18" customHeight="1">
      <c r="A875" s="126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25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26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26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26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26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26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26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4" t="str">
        <f>IF(T881&gt;0,(T876+T877)/T881, "-")</f>
        <v>-</v>
      </c>
    </row>
    <row r="883" spans="1:20" ht="18" customHeight="1">
      <c r="A883" s="126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25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26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26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26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26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26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26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4">
        <f>IF(T889&gt;0,(T884+T885)/T889, "-")</f>
        <v>2</v>
      </c>
    </row>
    <row r="891" spans="1:20" ht="18" customHeight="1">
      <c r="A891" s="126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25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26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26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26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26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26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26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4">
        <f>IF(T897&gt;0,(T892+T893)/T897, "-")</f>
        <v>1.5</v>
      </c>
    </row>
    <row r="899" spans="1:20" ht="18" customHeight="1">
      <c r="A899" s="126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25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26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26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26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26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26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26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4">
        <f>IF(T905&gt;0,(T900+T901)/T905, "-")</f>
        <v>1.1428571428571428</v>
      </c>
    </row>
    <row r="907" spans="1:20" ht="18" customHeight="1">
      <c r="A907" s="126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25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26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26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26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26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26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26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4">
        <f>IF(T913&gt;0,(T908+T909)/T913, "-")</f>
        <v>1.0434782608695652</v>
      </c>
    </row>
    <row r="915" spans="1:20" ht="18" customHeight="1">
      <c r="A915" s="126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25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26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26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26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26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26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26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4">
        <f>IF(T921&gt;0,(T916+T917)/T921, "-")</f>
        <v>1.0588235294117647</v>
      </c>
    </row>
    <row r="923" spans="1:20" ht="18" customHeight="1">
      <c r="A923" s="126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25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26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26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26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26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26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26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4">
        <f>IF(T929&gt;0,(T924+T925)/T929, "-")</f>
        <v>1.125</v>
      </c>
    </row>
    <row r="931" spans="1:20" ht="18" customHeight="1">
      <c r="A931" s="126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25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26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26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26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26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26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26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4">
        <f>IF(T937&gt;0,(T932+T933)/T937, "-")</f>
        <v>1.0727272727272728</v>
      </c>
    </row>
    <row r="939" spans="1:20" ht="18" customHeight="1">
      <c r="A939" s="126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25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26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26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26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26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26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26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4">
        <f>IF(T945&gt;0,(T940+T941)/T945, "-")</f>
        <v>1.1176470588235294</v>
      </c>
    </row>
    <row r="947" spans="1:20" ht="18" customHeight="1">
      <c r="A947" s="126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25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26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26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26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26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26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26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4">
        <f>IF(T953&gt;0,(T948+T949)/T953, "-")</f>
        <v>1.1694915254237288</v>
      </c>
    </row>
    <row r="955" spans="1:20" ht="18" customHeight="1">
      <c r="A955" s="126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25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26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26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26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26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26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26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4">
        <f>IF(T961&gt;0,(T956+T957)/T961, "-")</f>
        <v>1.2040816326530612</v>
      </c>
    </row>
    <row r="963" spans="1:20" ht="18" customHeight="1">
      <c r="A963" s="126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25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26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26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26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26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26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26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4">
        <f>IF(T969&gt;0,(T964+T965)/T969, "-")</f>
        <v>1.25</v>
      </c>
    </row>
    <row r="971" spans="1:20" ht="18" customHeight="1">
      <c r="A971" s="126"/>
      <c r="B971" s="17" t="s">
        <v>37</v>
      </c>
      <c r="C971" s="46">
        <v>1</v>
      </c>
      <c r="D971" s="46">
        <v>1</v>
      </c>
      <c r="E971" s="46">
        <v>1</v>
      </c>
      <c r="F971" s="46">
        <v>1</v>
      </c>
      <c r="G971" s="46">
        <v>0</v>
      </c>
      <c r="H971" s="46">
        <v>0.25</v>
      </c>
      <c r="I971" s="46">
        <v>0.375</v>
      </c>
      <c r="J971" s="46">
        <v>0</v>
      </c>
      <c r="K971" s="46">
        <v>0.5</v>
      </c>
      <c r="L971" s="47" t="s">
        <v>39</v>
      </c>
      <c r="M971" s="46">
        <v>0.42859999999999998</v>
      </c>
      <c r="N971" s="46">
        <v>0</v>
      </c>
      <c r="O971" s="47" t="s">
        <v>39</v>
      </c>
      <c r="P971" s="46">
        <v>0.5</v>
      </c>
      <c r="Q971" s="46">
        <v>1</v>
      </c>
      <c r="R971" s="47" t="s">
        <v>39</v>
      </c>
      <c r="S971" s="47" t="s">
        <v>39</v>
      </c>
      <c r="T971" s="48">
        <v>0.45450000000000002</v>
      </c>
    </row>
    <row r="972" spans="1:20" ht="18" customHeight="1">
      <c r="A972" s="125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26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26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26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26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26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26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4">
        <f>IF(T977&gt;0,(T972+T973)/T977, "-")</f>
        <v>1.175</v>
      </c>
    </row>
    <row r="979" spans="1:20" ht="18" customHeight="1">
      <c r="A979" s="126"/>
      <c r="B979" s="17" t="s">
        <v>37</v>
      </c>
      <c r="C979" s="46">
        <v>0</v>
      </c>
      <c r="D979" s="47" t="s">
        <v>39</v>
      </c>
      <c r="E979" s="47" t="s">
        <v>39</v>
      </c>
      <c r="F979" s="46">
        <v>0.125</v>
      </c>
      <c r="G979" s="46">
        <v>0</v>
      </c>
      <c r="H979" s="46">
        <v>0.5</v>
      </c>
      <c r="I979" s="46">
        <v>0.5</v>
      </c>
      <c r="J979" s="46">
        <v>0.33329999999999999</v>
      </c>
      <c r="K979" s="46">
        <v>0.28570000000000001</v>
      </c>
      <c r="L979" s="46">
        <v>1</v>
      </c>
      <c r="M979" s="46">
        <v>0.28570000000000001</v>
      </c>
      <c r="N979" s="47" t="s">
        <v>39</v>
      </c>
      <c r="O979" s="47" t="s">
        <v>39</v>
      </c>
      <c r="P979" s="47" t="s">
        <v>39</v>
      </c>
      <c r="Q979" s="47" t="s">
        <v>39</v>
      </c>
      <c r="R979" s="47" t="s">
        <v>39</v>
      </c>
      <c r="S979" s="47" t="s">
        <v>39</v>
      </c>
      <c r="T979" s="48">
        <v>0.32500000000000001</v>
      </c>
    </row>
    <row r="980" spans="1:20" ht="18" customHeight="1">
      <c r="A980" s="125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26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26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26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26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26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26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4">
        <f>IF(T985&gt;0,(T980+T981)/T985, "-")</f>
        <v>1.2857142857142858</v>
      </c>
    </row>
    <row r="987" spans="1:20" ht="18" customHeight="1">
      <c r="A987" s="126"/>
      <c r="B987" s="17" t="s">
        <v>37</v>
      </c>
      <c r="C987" s="47" t="s">
        <v>39</v>
      </c>
      <c r="D987" s="47">
        <v>0</v>
      </c>
      <c r="E987" s="47">
        <v>0</v>
      </c>
      <c r="F987" s="46">
        <v>0</v>
      </c>
      <c r="G987" s="46">
        <v>0.5</v>
      </c>
      <c r="H987" s="46">
        <v>0.28570000000000001</v>
      </c>
      <c r="I987" s="46">
        <v>0.1429</v>
      </c>
      <c r="J987" s="46">
        <v>0</v>
      </c>
      <c r="K987" s="46">
        <v>0.2</v>
      </c>
      <c r="L987" s="46">
        <v>1</v>
      </c>
      <c r="M987" s="46">
        <v>0.25</v>
      </c>
      <c r="N987" s="47" t="s">
        <v>39</v>
      </c>
      <c r="O987" s="47" t="s">
        <v>39</v>
      </c>
      <c r="P987" s="47" t="s">
        <v>39</v>
      </c>
      <c r="Q987" s="47" t="s">
        <v>39</v>
      </c>
      <c r="R987" s="47" t="s">
        <v>39</v>
      </c>
      <c r="S987" s="47" t="s">
        <v>39</v>
      </c>
      <c r="T987" s="48">
        <v>0.2286</v>
      </c>
    </row>
    <row r="988" spans="1:20" ht="18" customHeight="1">
      <c r="A988" s="125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26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26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26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26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26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26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4">
        <f>IF(T993&gt;0,(T988+T989)/T993, "-")</f>
        <v>1.375</v>
      </c>
    </row>
    <row r="995" spans="1:20" ht="18" customHeight="1">
      <c r="A995" s="126"/>
      <c r="B995" s="17" t="s">
        <v>37</v>
      </c>
      <c r="C995" s="47" t="s">
        <v>39</v>
      </c>
      <c r="D995" s="47" t="s">
        <v>39</v>
      </c>
      <c r="E995" s="46">
        <v>0.5</v>
      </c>
      <c r="F995" s="46">
        <v>0.25</v>
      </c>
      <c r="G995" s="46">
        <v>0</v>
      </c>
      <c r="H995" s="46">
        <v>0.4</v>
      </c>
      <c r="I995" s="46">
        <v>0.6</v>
      </c>
      <c r="J995" s="47" t="s">
        <v>39</v>
      </c>
      <c r="K995" s="46">
        <v>0</v>
      </c>
      <c r="L995" s="47" t="s">
        <v>39</v>
      </c>
      <c r="M995" s="46">
        <v>0.66669999999999996</v>
      </c>
      <c r="N995" s="47" t="s">
        <v>39</v>
      </c>
      <c r="O995" s="47" t="s">
        <v>39</v>
      </c>
      <c r="P995" s="47" t="s">
        <v>39</v>
      </c>
      <c r="Q995" s="47" t="s">
        <v>39</v>
      </c>
      <c r="R995" s="46">
        <v>1</v>
      </c>
      <c r="S995" s="47" t="s">
        <v>39</v>
      </c>
      <c r="T995" s="48">
        <v>0.41670000000000001</v>
      </c>
    </row>
    <row r="996" spans="1:20" ht="18" customHeight="1">
      <c r="A996" s="125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26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26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26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26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26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26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4">
        <f>IF(T1001&gt;0,(T996+T997)/T1001, "-")</f>
        <v>1.2380952380952381</v>
      </c>
    </row>
    <row r="1003" spans="1:20" ht="18" customHeight="1">
      <c r="A1003" s="126"/>
      <c r="B1003" s="17" t="s">
        <v>37</v>
      </c>
      <c r="C1003" s="47" t="s">
        <v>39</v>
      </c>
      <c r="D1003" s="47" t="s">
        <v>39</v>
      </c>
      <c r="E1003" s="47" t="s">
        <v>39</v>
      </c>
      <c r="F1003" s="46">
        <v>0.5</v>
      </c>
      <c r="G1003" s="47" t="s">
        <v>39</v>
      </c>
      <c r="H1003" s="46">
        <v>0</v>
      </c>
      <c r="I1003" s="46">
        <v>0.28570000000000001</v>
      </c>
      <c r="J1003" s="47" t="s">
        <v>39</v>
      </c>
      <c r="K1003" s="46">
        <v>0</v>
      </c>
      <c r="L1003" s="47" t="s">
        <v>39</v>
      </c>
      <c r="M1003" s="46">
        <v>0.66669999999999996</v>
      </c>
      <c r="N1003" s="47" t="s">
        <v>39</v>
      </c>
      <c r="O1003" s="46">
        <v>0</v>
      </c>
      <c r="P1003" s="47" t="s">
        <v>39</v>
      </c>
      <c r="Q1003" s="47" t="s">
        <v>39</v>
      </c>
      <c r="R1003" s="46">
        <v>0.5</v>
      </c>
      <c r="S1003" s="47" t="s">
        <v>39</v>
      </c>
      <c r="T1003" s="48">
        <v>0.28570000000000001</v>
      </c>
    </row>
    <row r="1004" spans="1:20" ht="18" customHeight="1">
      <c r="A1004" s="125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26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26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26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26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26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26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4">
        <f>IF(T1009&gt;0,(T1004+T1005)/T1009, "-")</f>
        <v>1.3076923076923077</v>
      </c>
    </row>
    <row r="1011" spans="1:20" ht="18" customHeight="1">
      <c r="A1011" s="126"/>
      <c r="B1011" s="17" t="s">
        <v>37</v>
      </c>
      <c r="C1011" s="47" t="s">
        <v>39</v>
      </c>
      <c r="D1011" s="47" t="s">
        <v>39</v>
      </c>
      <c r="E1011" s="46">
        <v>0.5</v>
      </c>
      <c r="F1011" s="46">
        <v>0.16669999999999999</v>
      </c>
      <c r="G1011" s="47" t="s">
        <v>39</v>
      </c>
      <c r="H1011" s="47" t="s">
        <v>39</v>
      </c>
      <c r="I1011" s="46">
        <v>0</v>
      </c>
      <c r="J1011" s="46">
        <v>0</v>
      </c>
      <c r="K1011" s="46">
        <v>0</v>
      </c>
      <c r="L1011" s="47" t="s">
        <v>39</v>
      </c>
      <c r="M1011" s="47" t="s">
        <v>39</v>
      </c>
      <c r="N1011" s="47" t="s">
        <v>39</v>
      </c>
      <c r="O1011" s="47" t="s">
        <v>39</v>
      </c>
      <c r="P1011" s="46">
        <v>1</v>
      </c>
      <c r="Q1011" s="47" t="s">
        <v>39</v>
      </c>
      <c r="R1011" s="47" t="s">
        <v>39</v>
      </c>
      <c r="S1011" s="47" t="s">
        <v>39</v>
      </c>
      <c r="T1011" s="48">
        <v>0.23080000000000001</v>
      </c>
    </row>
    <row r="1012" spans="1:20" ht="18" customHeight="1">
      <c r="A1012" s="125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26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26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26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26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26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26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4">
        <f>IF(T1017&gt;0,(T1012+T1013)/T1017, "-")</f>
        <v>1.0454545454545454</v>
      </c>
    </row>
    <row r="1019" spans="1:20" ht="18" customHeight="1">
      <c r="A1019" s="126"/>
      <c r="B1019" s="17" t="s">
        <v>37</v>
      </c>
      <c r="C1019" s="47" t="s">
        <v>39</v>
      </c>
      <c r="D1019" s="47" t="s">
        <v>39</v>
      </c>
      <c r="E1019" s="47" t="s">
        <v>39</v>
      </c>
      <c r="F1019" s="46">
        <v>0.6</v>
      </c>
      <c r="G1019" s="47" t="s">
        <v>39</v>
      </c>
      <c r="H1019" s="46">
        <v>0.25</v>
      </c>
      <c r="I1019" s="46">
        <v>0</v>
      </c>
      <c r="J1019" s="46">
        <v>1</v>
      </c>
      <c r="K1019" s="46">
        <v>0.33329999999999999</v>
      </c>
      <c r="L1019" s="47" t="s">
        <v>39</v>
      </c>
      <c r="M1019" s="46">
        <v>0</v>
      </c>
      <c r="N1019" s="47" t="s">
        <v>39</v>
      </c>
      <c r="O1019" s="47" t="s">
        <v>39</v>
      </c>
      <c r="P1019" s="47" t="s">
        <v>39</v>
      </c>
      <c r="Q1019" s="47" t="s">
        <v>39</v>
      </c>
      <c r="R1019" s="47" t="s">
        <v>39</v>
      </c>
      <c r="S1019" s="47" t="s">
        <v>39</v>
      </c>
      <c r="T1019" s="48">
        <v>0.31819999999999998</v>
      </c>
    </row>
    <row r="1020" spans="1:20" ht="18" customHeight="1">
      <c r="A1020" s="125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26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26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26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26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26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26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4">
        <f>IF(T1025&gt;0,(T1020+T1021)/T1025, "-")</f>
        <v>1.0714285714285714</v>
      </c>
    </row>
    <row r="1027" spans="1:20" ht="18" customHeight="1">
      <c r="A1027" s="126"/>
      <c r="B1027" s="17" t="s">
        <v>37</v>
      </c>
      <c r="C1027" s="47" t="s">
        <v>39</v>
      </c>
      <c r="D1027" s="47" t="s">
        <v>39</v>
      </c>
      <c r="E1027" s="47" t="s">
        <v>39</v>
      </c>
      <c r="F1027" s="46">
        <v>0.2</v>
      </c>
      <c r="G1027" s="47" t="s">
        <v>39</v>
      </c>
      <c r="H1027" s="46">
        <v>1</v>
      </c>
      <c r="I1027" s="46">
        <v>0</v>
      </c>
      <c r="J1027" s="47" t="s">
        <v>39</v>
      </c>
      <c r="K1027" s="46">
        <v>0.2</v>
      </c>
      <c r="L1027" s="47" t="s">
        <v>39</v>
      </c>
      <c r="M1027" s="47" t="s">
        <v>39</v>
      </c>
      <c r="N1027" s="47" t="s">
        <v>39</v>
      </c>
      <c r="O1027" s="47" t="s">
        <v>39</v>
      </c>
      <c r="P1027" s="47" t="s">
        <v>39</v>
      </c>
      <c r="Q1027" s="47" t="s">
        <v>39</v>
      </c>
      <c r="R1027" s="47" t="s">
        <v>39</v>
      </c>
      <c r="S1027" s="47" t="s">
        <v>39</v>
      </c>
      <c r="T1027" s="48">
        <v>0.21429999999999999</v>
      </c>
    </row>
    <row r="1028" spans="1:20" ht="18" customHeight="1">
      <c r="A1028" s="125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26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26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26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26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26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26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4">
        <f>IF(T1033&gt;0,(T1028+T1029)/T1033, "-")</f>
        <v>1.3076923076923077</v>
      </c>
    </row>
    <row r="1035" spans="1:20" ht="18" customHeight="1">
      <c r="A1035" s="126"/>
      <c r="B1035" s="17" t="s">
        <v>37</v>
      </c>
      <c r="C1035" s="47" t="s">
        <v>39</v>
      </c>
      <c r="D1035" s="47" t="s">
        <v>39</v>
      </c>
      <c r="E1035" s="47" t="s">
        <v>39</v>
      </c>
      <c r="F1035" s="46">
        <v>0</v>
      </c>
      <c r="G1035" s="46">
        <v>0</v>
      </c>
      <c r="H1035" s="47" t="s">
        <v>39</v>
      </c>
      <c r="I1035" s="46">
        <v>1</v>
      </c>
      <c r="J1035" s="46">
        <v>1</v>
      </c>
      <c r="K1035" s="46">
        <v>0</v>
      </c>
      <c r="L1035" s="47" t="s">
        <v>39</v>
      </c>
      <c r="M1035" s="46">
        <v>0</v>
      </c>
      <c r="N1035" s="47" t="s">
        <v>39</v>
      </c>
      <c r="O1035" s="47" t="s">
        <v>39</v>
      </c>
      <c r="P1035" s="47" t="s">
        <v>39</v>
      </c>
      <c r="Q1035" s="47" t="s">
        <v>39</v>
      </c>
      <c r="R1035" s="47" t="s">
        <v>39</v>
      </c>
      <c r="S1035" s="47" t="s">
        <v>39</v>
      </c>
      <c r="T1035" s="48">
        <v>0.15379999999999999</v>
      </c>
    </row>
    <row r="1036" spans="1:20" ht="18" customHeight="1">
      <c r="A1036" s="125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26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26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26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26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26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26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4">
        <f>IF(T1041&gt;0,(T1036+T1037)/T1041, "-")</f>
        <v>1.5</v>
      </c>
    </row>
    <row r="1043" spans="1:20" ht="18" customHeight="1">
      <c r="A1043" s="126"/>
      <c r="B1043" s="17" t="s">
        <v>37</v>
      </c>
      <c r="C1043" s="47" t="s">
        <v>39</v>
      </c>
      <c r="D1043" s="47" t="s">
        <v>39</v>
      </c>
      <c r="E1043" s="47" t="s">
        <v>39</v>
      </c>
      <c r="F1043" s="46">
        <v>0.33329999999999999</v>
      </c>
      <c r="G1043" s="46">
        <v>0</v>
      </c>
      <c r="H1043" s="46">
        <v>0</v>
      </c>
      <c r="I1043" s="46">
        <v>0</v>
      </c>
      <c r="J1043" s="47" t="s">
        <v>39</v>
      </c>
      <c r="K1043" s="46">
        <v>0.75</v>
      </c>
      <c r="L1043" s="46">
        <v>0</v>
      </c>
      <c r="M1043" s="47" t="s">
        <v>39</v>
      </c>
      <c r="N1043" s="47" t="s">
        <v>39</v>
      </c>
      <c r="O1043" s="47" t="s">
        <v>39</v>
      </c>
      <c r="P1043" s="47" t="s">
        <v>39</v>
      </c>
      <c r="Q1043" s="47" t="s">
        <v>39</v>
      </c>
      <c r="R1043" s="47" t="s">
        <v>39</v>
      </c>
      <c r="S1043" s="47" t="s">
        <v>39</v>
      </c>
      <c r="T1043" s="48">
        <v>0.33329999999999999</v>
      </c>
    </row>
    <row r="1044" spans="1:20" ht="18" customHeight="1">
      <c r="A1044" s="125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26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26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26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26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26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26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4">
        <f>IF(T1049&gt;0,(T1044+T1045)/T1049, "-")</f>
        <v>1.2857142857142858</v>
      </c>
    </row>
    <row r="1051" spans="1:20" ht="18" customHeight="1">
      <c r="A1051" s="126"/>
      <c r="B1051" s="17" t="s">
        <v>37</v>
      </c>
      <c r="C1051" s="47" t="s">
        <v>39</v>
      </c>
      <c r="D1051" s="47" t="s">
        <v>39</v>
      </c>
      <c r="E1051" s="47" t="s">
        <v>39</v>
      </c>
      <c r="F1051" s="46">
        <v>1</v>
      </c>
      <c r="G1051" s="46">
        <v>0</v>
      </c>
      <c r="H1051" s="46">
        <v>0</v>
      </c>
      <c r="I1051" s="46">
        <v>0</v>
      </c>
      <c r="J1051" s="47" t="s">
        <v>39</v>
      </c>
      <c r="K1051" s="46">
        <v>0.44440000000000002</v>
      </c>
      <c r="L1051" s="47" t="s">
        <v>39</v>
      </c>
      <c r="M1051" s="46">
        <v>1</v>
      </c>
      <c r="N1051" s="47" t="s">
        <v>39</v>
      </c>
      <c r="O1051" s="47" t="s">
        <v>39</v>
      </c>
      <c r="P1051" s="47" t="s">
        <v>39</v>
      </c>
      <c r="Q1051" s="47" t="s">
        <v>39</v>
      </c>
      <c r="R1051" s="47" t="s">
        <v>39</v>
      </c>
      <c r="S1051" s="47" t="s">
        <v>39</v>
      </c>
      <c r="T1051" s="48">
        <v>0.42859999999999998</v>
      </c>
    </row>
    <row r="1052" spans="1:20" ht="18" customHeight="1">
      <c r="A1052" s="125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26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26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26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26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26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26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4">
        <f>IF(T1057&gt;0,(T1052+T1053)/T1057, "-")</f>
        <v>1.5</v>
      </c>
    </row>
    <row r="1059" spans="1:20" ht="18" customHeight="1">
      <c r="A1059" s="126"/>
      <c r="B1059" s="17" t="s">
        <v>37</v>
      </c>
      <c r="C1059" s="47" t="s">
        <v>39</v>
      </c>
      <c r="D1059" s="47" t="s">
        <v>39</v>
      </c>
      <c r="E1059" s="47" t="s">
        <v>39</v>
      </c>
      <c r="F1059" s="46">
        <v>0</v>
      </c>
      <c r="G1059" s="47" t="s">
        <v>39</v>
      </c>
      <c r="H1059" s="46">
        <v>0</v>
      </c>
      <c r="I1059" s="46">
        <v>0</v>
      </c>
      <c r="J1059" s="47" t="s">
        <v>39</v>
      </c>
      <c r="K1059" s="46">
        <v>0.33329999999999999</v>
      </c>
      <c r="L1059" s="47" t="s">
        <v>39</v>
      </c>
      <c r="M1059" s="46">
        <v>0</v>
      </c>
      <c r="N1059" s="47" t="s">
        <v>39</v>
      </c>
      <c r="O1059" s="47" t="s">
        <v>39</v>
      </c>
      <c r="P1059" s="47" t="s">
        <v>39</v>
      </c>
      <c r="Q1059" s="47" t="s">
        <v>39</v>
      </c>
      <c r="R1059" s="47" t="s">
        <v>39</v>
      </c>
      <c r="S1059" s="47" t="s">
        <v>39</v>
      </c>
      <c r="T1059" s="48">
        <v>0.1875</v>
      </c>
    </row>
    <row r="1060" spans="1:20" ht="18" customHeight="1">
      <c r="A1060" s="125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26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26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26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26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26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26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4">
        <f>IF(T1065&gt;0,(T1060+T1061)/T1065, "-")</f>
        <v>1.2</v>
      </c>
    </row>
    <row r="1067" spans="1:20" ht="18" customHeight="1">
      <c r="A1067" s="126"/>
      <c r="B1067" s="17" t="s">
        <v>37</v>
      </c>
      <c r="C1067" s="47" t="s">
        <v>39</v>
      </c>
      <c r="D1067" s="47" t="s">
        <v>39</v>
      </c>
      <c r="E1067" s="47" t="s">
        <v>39</v>
      </c>
      <c r="F1067" s="46">
        <v>1</v>
      </c>
      <c r="G1067" s="47" t="s">
        <v>39</v>
      </c>
      <c r="H1067" s="47" t="s">
        <v>39</v>
      </c>
      <c r="I1067" s="46">
        <v>0.25</v>
      </c>
      <c r="J1067" s="47" t="s">
        <v>39</v>
      </c>
      <c r="K1067" s="46">
        <v>0.375</v>
      </c>
      <c r="L1067" s="46">
        <v>0</v>
      </c>
      <c r="M1067" s="47" t="s">
        <v>39</v>
      </c>
      <c r="N1067" s="47" t="s">
        <v>39</v>
      </c>
      <c r="O1067" s="47" t="s">
        <v>39</v>
      </c>
      <c r="P1067" s="47" t="s">
        <v>39</v>
      </c>
      <c r="Q1067" s="47" t="s">
        <v>39</v>
      </c>
      <c r="R1067" s="47" t="s">
        <v>39</v>
      </c>
      <c r="S1067" s="47" t="s">
        <v>39</v>
      </c>
      <c r="T1067" s="48">
        <v>0.33329999999999999</v>
      </c>
    </row>
    <row r="1068" spans="1:20" ht="18" customHeight="1">
      <c r="A1068" s="125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26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26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26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26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26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26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4">
        <f>IF(T1073&gt;0,(T1068+T1069)/T1073, "-")</f>
        <v>1.4615384615384615</v>
      </c>
    </row>
    <row r="1075" spans="1:20" ht="18" customHeight="1">
      <c r="A1075" s="126"/>
      <c r="B1075" s="17" t="s">
        <v>37</v>
      </c>
      <c r="C1075" s="47" t="s">
        <v>39</v>
      </c>
      <c r="D1075" s="47" t="s">
        <v>39</v>
      </c>
      <c r="E1075" s="47" t="s">
        <v>39</v>
      </c>
      <c r="F1075" s="46">
        <v>0</v>
      </c>
      <c r="G1075" s="46">
        <v>0</v>
      </c>
      <c r="H1075" s="47" t="s">
        <v>39</v>
      </c>
      <c r="I1075" s="46">
        <v>0.33329999999999999</v>
      </c>
      <c r="J1075" s="47" t="s">
        <v>39</v>
      </c>
      <c r="K1075" s="46">
        <v>0.75</v>
      </c>
      <c r="L1075" s="47" t="s">
        <v>39</v>
      </c>
      <c r="M1075" s="46">
        <v>0</v>
      </c>
      <c r="N1075" s="47" t="s">
        <v>39</v>
      </c>
      <c r="O1075" s="46">
        <v>0</v>
      </c>
      <c r="P1075" s="47" t="s">
        <v>39</v>
      </c>
      <c r="Q1075" s="47" t="s">
        <v>39</v>
      </c>
      <c r="R1075" s="47" t="s">
        <v>39</v>
      </c>
      <c r="S1075" s="47" t="s">
        <v>39</v>
      </c>
      <c r="T1075" s="48">
        <v>0.30769999999999997</v>
      </c>
    </row>
    <row r="1076" spans="1:20" ht="18" customHeight="1">
      <c r="A1076" s="125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26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26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26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26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26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26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4">
        <f>IF(T1081&gt;0,(T1076+T1077)/T1081, "-")</f>
        <v>1.2307692307692308</v>
      </c>
    </row>
    <row r="1083" spans="1:20" ht="18" customHeight="1">
      <c r="A1083" s="126"/>
      <c r="B1083" s="17" t="s">
        <v>37</v>
      </c>
      <c r="C1083" s="47" t="s">
        <v>39</v>
      </c>
      <c r="D1083" s="47" t="s">
        <v>39</v>
      </c>
      <c r="E1083" s="47" t="s">
        <v>39</v>
      </c>
      <c r="F1083" s="46">
        <v>0</v>
      </c>
      <c r="G1083" s="47" t="s">
        <v>39</v>
      </c>
      <c r="H1083" s="46">
        <v>0.5</v>
      </c>
      <c r="I1083" s="46">
        <v>1</v>
      </c>
      <c r="J1083" s="47" t="s">
        <v>39</v>
      </c>
      <c r="K1083" s="46">
        <v>0.4</v>
      </c>
      <c r="L1083" s="46">
        <v>1</v>
      </c>
      <c r="M1083" s="46">
        <v>0.5</v>
      </c>
      <c r="N1083" s="47" t="s">
        <v>39</v>
      </c>
      <c r="O1083" s="47" t="s">
        <v>39</v>
      </c>
      <c r="P1083" s="47" t="s">
        <v>39</v>
      </c>
      <c r="Q1083" s="47" t="s">
        <v>39</v>
      </c>
      <c r="R1083" s="47" t="s">
        <v>39</v>
      </c>
      <c r="S1083" s="47" t="s">
        <v>39</v>
      </c>
      <c r="T1083" s="48">
        <v>0.53849999999999998</v>
      </c>
    </row>
    <row r="1084" spans="1:20" ht="18" customHeight="1">
      <c r="A1084" s="125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26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26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26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26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26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26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4">
        <f>IF(T1089&gt;0,(T1084+T1085)/T1089, "-")</f>
        <v>1</v>
      </c>
    </row>
    <row r="1091" spans="1:20" ht="18" customHeight="1">
      <c r="A1091" s="126"/>
      <c r="B1091" s="17" t="s">
        <v>37</v>
      </c>
      <c r="C1091" s="47" t="s">
        <v>39</v>
      </c>
      <c r="D1091" s="47" t="s">
        <v>39</v>
      </c>
      <c r="E1091" s="47" t="s">
        <v>39</v>
      </c>
      <c r="F1091" s="46">
        <v>1</v>
      </c>
      <c r="G1091" s="47" t="s">
        <v>39</v>
      </c>
      <c r="H1091" s="47" t="s">
        <v>39</v>
      </c>
      <c r="I1091" s="46">
        <v>0.5</v>
      </c>
      <c r="J1091" s="46">
        <v>0</v>
      </c>
      <c r="K1091" s="46">
        <v>0.44440000000000002</v>
      </c>
      <c r="L1091" s="46">
        <v>0</v>
      </c>
      <c r="M1091" s="47" t="s">
        <v>39</v>
      </c>
      <c r="N1091" s="47" t="s">
        <v>39</v>
      </c>
      <c r="O1091" s="47" t="s">
        <v>39</v>
      </c>
      <c r="P1091" s="47" t="s">
        <v>39</v>
      </c>
      <c r="Q1091" s="47" t="s">
        <v>39</v>
      </c>
      <c r="R1091" s="47" t="s">
        <v>39</v>
      </c>
      <c r="S1091" s="47" t="s">
        <v>39</v>
      </c>
      <c r="T1091" s="48">
        <v>0.42859999999999998</v>
      </c>
    </row>
    <row r="1092" spans="1:20" ht="18" customHeight="1">
      <c r="A1092" s="125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26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26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26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26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26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26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4">
        <f>IF(T1097&gt;0,(T1092+T1093)/T1097, "-")</f>
        <v>1.1666666666666667</v>
      </c>
    </row>
    <row r="1099" spans="1:20" ht="18" customHeight="1">
      <c r="A1099" s="126"/>
      <c r="B1099" s="17" t="s">
        <v>37</v>
      </c>
      <c r="C1099" s="47" t="s">
        <v>39</v>
      </c>
      <c r="D1099" s="47" t="s">
        <v>39</v>
      </c>
      <c r="E1099" s="47" t="s">
        <v>39</v>
      </c>
      <c r="F1099" s="47" t="s">
        <v>39</v>
      </c>
      <c r="G1099" s="47" t="s">
        <v>39</v>
      </c>
      <c r="H1099" s="46">
        <v>1</v>
      </c>
      <c r="I1099" s="47" t="s">
        <v>39</v>
      </c>
      <c r="J1099" s="46">
        <v>0</v>
      </c>
      <c r="K1099" s="46">
        <v>1</v>
      </c>
      <c r="L1099" s="47" t="s">
        <v>39</v>
      </c>
      <c r="M1099" s="46">
        <v>0</v>
      </c>
      <c r="N1099" s="47" t="s">
        <v>39</v>
      </c>
      <c r="O1099" s="47" t="s">
        <v>39</v>
      </c>
      <c r="P1099" s="47" t="s">
        <v>39</v>
      </c>
      <c r="Q1099" s="47" t="s">
        <v>39</v>
      </c>
      <c r="R1099" s="47" t="s">
        <v>39</v>
      </c>
      <c r="S1099" s="47" t="s">
        <v>39</v>
      </c>
      <c r="T1099" s="48">
        <v>0.66669999999999996</v>
      </c>
    </row>
    <row r="1100" spans="1:20" ht="18" customHeight="1">
      <c r="A1100" s="125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26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26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26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26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26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26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4">
        <f>IF(T1105&gt;0,(T1100+T1101)/T1105, "-")</f>
        <v>1</v>
      </c>
    </row>
    <row r="1107" spans="1:20" ht="18" customHeight="1">
      <c r="A1107" s="126"/>
      <c r="B1107" s="17" t="s">
        <v>37</v>
      </c>
      <c r="C1107" s="47" t="s">
        <v>39</v>
      </c>
      <c r="D1107" s="47" t="s">
        <v>39</v>
      </c>
      <c r="E1107" s="47" t="s">
        <v>39</v>
      </c>
      <c r="F1107" s="47" t="s">
        <v>39</v>
      </c>
      <c r="G1107" s="47" t="s">
        <v>39</v>
      </c>
      <c r="H1107" s="46">
        <v>0</v>
      </c>
      <c r="I1107" s="47" t="s">
        <v>39</v>
      </c>
      <c r="J1107" s="46">
        <v>1</v>
      </c>
      <c r="K1107" s="46">
        <v>1</v>
      </c>
      <c r="L1107" s="47" t="s">
        <v>39</v>
      </c>
      <c r="M1107" s="46">
        <v>0</v>
      </c>
      <c r="N1107" s="47" t="s">
        <v>39</v>
      </c>
      <c r="O1107" s="47" t="s">
        <v>39</v>
      </c>
      <c r="P1107" s="47" t="s">
        <v>39</v>
      </c>
      <c r="Q1107" s="47" t="s">
        <v>39</v>
      </c>
      <c r="R1107" s="47" t="s">
        <v>39</v>
      </c>
      <c r="S1107" s="47" t="s">
        <v>39</v>
      </c>
      <c r="T1107" s="48">
        <v>0.6</v>
      </c>
    </row>
    <row r="1108" spans="1:20" ht="18" customHeight="1">
      <c r="A1108" s="125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26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26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26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26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26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26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4">
        <f>IF(T1113&gt;0,(T1108+T1109)/T1113, "-")</f>
        <v>2</v>
      </c>
    </row>
    <row r="1115" spans="1:20" ht="18" customHeight="1">
      <c r="A1115" s="126"/>
      <c r="B1115" s="17" t="s">
        <v>37</v>
      </c>
      <c r="C1115" s="47" t="s">
        <v>39</v>
      </c>
      <c r="D1115" s="47" t="s">
        <v>39</v>
      </c>
      <c r="E1115" s="47" t="s">
        <v>39</v>
      </c>
      <c r="F1115" s="47" t="s">
        <v>39</v>
      </c>
      <c r="G1115" s="47" t="s">
        <v>39</v>
      </c>
      <c r="H1115" s="46">
        <v>1</v>
      </c>
      <c r="I1115" s="46">
        <v>0</v>
      </c>
      <c r="J1115" s="46">
        <v>1</v>
      </c>
      <c r="K1115" s="47" t="s">
        <v>39</v>
      </c>
      <c r="L1115" s="47" t="s">
        <v>39</v>
      </c>
      <c r="M1115" s="47" t="s">
        <v>39</v>
      </c>
      <c r="N1115" s="47" t="s">
        <v>39</v>
      </c>
      <c r="O1115" s="47" t="s">
        <v>39</v>
      </c>
      <c r="P1115" s="47" t="s">
        <v>39</v>
      </c>
      <c r="Q1115" s="47" t="s">
        <v>39</v>
      </c>
      <c r="R1115" s="47" t="s">
        <v>39</v>
      </c>
      <c r="S1115" s="47" t="s">
        <v>39</v>
      </c>
      <c r="T1115" s="48">
        <v>0.66669999999999996</v>
      </c>
    </row>
    <row r="1116" spans="1:20" ht="18" customHeight="1">
      <c r="A1116" s="125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26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26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26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26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26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26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4" t="str">
        <f>IF(T1121&gt;0,(T1116+T1117)/T1121, "-")</f>
        <v>-</v>
      </c>
    </row>
    <row r="1123" spans="1:20" ht="18" customHeight="1">
      <c r="A1123" s="126"/>
      <c r="B1123" s="17" t="s">
        <v>37</v>
      </c>
      <c r="C1123" s="47" t="s">
        <v>39</v>
      </c>
      <c r="D1123" s="47" t="s">
        <v>39</v>
      </c>
      <c r="E1123" s="47" t="s">
        <v>39</v>
      </c>
      <c r="F1123" s="47" t="s">
        <v>39</v>
      </c>
      <c r="G1123" s="47" t="s">
        <v>39</v>
      </c>
      <c r="H1123" s="47" t="s">
        <v>39</v>
      </c>
      <c r="I1123" s="47" t="s">
        <v>39</v>
      </c>
      <c r="J1123" s="47" t="s">
        <v>39</v>
      </c>
      <c r="K1123" s="47" t="s">
        <v>39</v>
      </c>
      <c r="L1123" s="47" t="s">
        <v>39</v>
      </c>
      <c r="M1123" s="47" t="s">
        <v>39</v>
      </c>
      <c r="N1123" s="47" t="s">
        <v>39</v>
      </c>
      <c r="O1123" s="47" t="s">
        <v>39</v>
      </c>
      <c r="P1123" s="47" t="s">
        <v>39</v>
      </c>
      <c r="Q1123" s="47" t="s">
        <v>39</v>
      </c>
      <c r="R1123" s="47" t="s">
        <v>39</v>
      </c>
      <c r="S1123" s="47" t="s">
        <v>39</v>
      </c>
      <c r="T1123" s="47" t="s">
        <v>39</v>
      </c>
    </row>
    <row r="1124" spans="1:20" ht="18" customHeight="1">
      <c r="A1124" s="125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26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26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26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26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26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26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4" t="str">
        <f>IF(T1129&gt;0,(T1124+T1125)/T1129, "-")</f>
        <v>-</v>
      </c>
    </row>
    <row r="1131" spans="1:20" ht="18" customHeight="1">
      <c r="A1131" s="126"/>
      <c r="B1131" s="17" t="s">
        <v>37</v>
      </c>
      <c r="C1131" s="47" t="s">
        <v>39</v>
      </c>
      <c r="D1131" s="47" t="s">
        <v>39</v>
      </c>
      <c r="E1131" s="47" t="s">
        <v>39</v>
      </c>
      <c r="F1131" s="47" t="s">
        <v>39</v>
      </c>
      <c r="G1131" s="47" t="s">
        <v>39</v>
      </c>
      <c r="H1131" s="47" t="s">
        <v>39</v>
      </c>
      <c r="I1131" s="47" t="s">
        <v>39</v>
      </c>
      <c r="J1131" s="47" t="s">
        <v>39</v>
      </c>
      <c r="K1131" s="47" t="s">
        <v>39</v>
      </c>
      <c r="L1131" s="47" t="s">
        <v>39</v>
      </c>
      <c r="M1131" s="47" t="s">
        <v>39</v>
      </c>
      <c r="N1131" s="47" t="s">
        <v>39</v>
      </c>
      <c r="O1131" s="47" t="s">
        <v>39</v>
      </c>
      <c r="P1131" s="47" t="s">
        <v>39</v>
      </c>
      <c r="Q1131" s="47" t="s">
        <v>39</v>
      </c>
      <c r="R1131" s="47" t="s">
        <v>39</v>
      </c>
      <c r="S1131" s="47" t="s">
        <v>39</v>
      </c>
      <c r="T1131" s="47" t="s">
        <v>39</v>
      </c>
    </row>
    <row r="1132" spans="1:20" ht="18" customHeight="1">
      <c r="A1132" s="125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26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26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26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26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26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26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4" t="str">
        <f>IF(T1137&gt;0,(T1132+T1133)/T1137, "-")</f>
        <v>-</v>
      </c>
    </row>
    <row r="1139" spans="1:20" ht="18" customHeight="1">
      <c r="A1139" s="126"/>
      <c r="B1139" s="17" t="s">
        <v>37</v>
      </c>
      <c r="C1139" s="47" t="s">
        <v>39</v>
      </c>
      <c r="D1139" s="47" t="s">
        <v>39</v>
      </c>
      <c r="E1139" s="47" t="s">
        <v>39</v>
      </c>
      <c r="F1139" s="47" t="s">
        <v>39</v>
      </c>
      <c r="G1139" s="47" t="s">
        <v>39</v>
      </c>
      <c r="H1139" s="47" t="s">
        <v>39</v>
      </c>
      <c r="I1139" s="47" t="s">
        <v>39</v>
      </c>
      <c r="J1139" s="47" t="s">
        <v>39</v>
      </c>
      <c r="K1139" s="47" t="s">
        <v>39</v>
      </c>
      <c r="L1139" s="47" t="s">
        <v>39</v>
      </c>
      <c r="M1139" s="47" t="s">
        <v>39</v>
      </c>
      <c r="N1139" s="47" t="s">
        <v>39</v>
      </c>
      <c r="O1139" s="47" t="s">
        <v>39</v>
      </c>
      <c r="P1139" s="47" t="s">
        <v>39</v>
      </c>
      <c r="Q1139" s="47" t="s">
        <v>39</v>
      </c>
      <c r="R1139" s="47" t="s">
        <v>39</v>
      </c>
      <c r="S1139" s="47" t="s">
        <v>39</v>
      </c>
      <c r="T1139" s="47" t="s">
        <v>39</v>
      </c>
    </row>
    <row r="1140" spans="1:20" ht="18" customHeight="1">
      <c r="A1140" s="125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26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26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26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26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26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26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4">
        <f>IF(T1145&gt;0,(T1140+T1141)/T1145, "-")</f>
        <v>1</v>
      </c>
    </row>
    <row r="1147" spans="1:20" ht="18" customHeight="1">
      <c r="A1147" s="126"/>
      <c r="B1147" s="17" t="s">
        <v>37</v>
      </c>
      <c r="C1147" s="47" t="s">
        <v>39</v>
      </c>
      <c r="D1147" s="47" t="s">
        <v>39</v>
      </c>
      <c r="E1147" s="47" t="s">
        <v>39</v>
      </c>
      <c r="F1147" s="47" t="s">
        <v>39</v>
      </c>
      <c r="G1147" s="47" t="s">
        <v>39</v>
      </c>
      <c r="H1147" s="46">
        <v>0</v>
      </c>
      <c r="I1147" s="46" t="s">
        <v>39</v>
      </c>
      <c r="J1147" s="46" t="s">
        <v>39</v>
      </c>
      <c r="K1147" s="47" t="s">
        <v>39</v>
      </c>
      <c r="L1147" s="46">
        <v>0</v>
      </c>
      <c r="M1147" s="47" t="s">
        <v>39</v>
      </c>
      <c r="N1147" s="47" t="s">
        <v>39</v>
      </c>
      <c r="O1147" s="47" t="s">
        <v>39</v>
      </c>
      <c r="P1147" s="47" t="s">
        <v>39</v>
      </c>
      <c r="Q1147" s="47" t="s">
        <v>39</v>
      </c>
      <c r="R1147" s="47" t="s">
        <v>39</v>
      </c>
      <c r="S1147" s="47" t="s">
        <v>39</v>
      </c>
      <c r="T1147" s="48">
        <v>0</v>
      </c>
    </row>
    <row r="1148" spans="1:20" ht="18" customHeight="1">
      <c r="A1148" s="125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26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26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26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26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26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26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4" t="str">
        <f>IF(T1153&gt;0,(T1148+T1149)/T1153, "-")</f>
        <v>-</v>
      </c>
    </row>
    <row r="1155" spans="1:20" ht="18" customHeight="1">
      <c r="A1155" s="126"/>
      <c r="B1155" s="17" t="s">
        <v>37</v>
      </c>
      <c r="C1155" s="47" t="s">
        <v>39</v>
      </c>
      <c r="D1155" s="47" t="s">
        <v>39</v>
      </c>
      <c r="E1155" s="47" t="s">
        <v>39</v>
      </c>
      <c r="F1155" s="47" t="s">
        <v>39</v>
      </c>
      <c r="G1155" s="47" t="s">
        <v>39</v>
      </c>
      <c r="H1155" s="47" t="s">
        <v>39</v>
      </c>
      <c r="I1155" s="46" t="s">
        <v>39</v>
      </c>
      <c r="J1155" s="46" t="s">
        <v>39</v>
      </c>
      <c r="K1155" s="47" t="s">
        <v>39</v>
      </c>
      <c r="L1155" s="47" t="s">
        <v>39</v>
      </c>
      <c r="M1155" s="47" t="s">
        <v>39</v>
      </c>
      <c r="N1155" s="47" t="s">
        <v>39</v>
      </c>
      <c r="O1155" s="47" t="s">
        <v>39</v>
      </c>
      <c r="P1155" s="47" t="s">
        <v>39</v>
      </c>
      <c r="Q1155" s="47" t="s">
        <v>39</v>
      </c>
      <c r="R1155" s="47" t="s">
        <v>39</v>
      </c>
      <c r="S1155" s="47" t="s">
        <v>39</v>
      </c>
      <c r="T1155" s="48">
        <v>0</v>
      </c>
    </row>
    <row r="1156" spans="1:20" ht="18" customHeight="1">
      <c r="A1156" s="125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26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26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26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26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26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26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4" t="str">
        <f>IF(T1161&gt;0,(T1156+T1157)/T1161, "-")</f>
        <v>-</v>
      </c>
    </row>
    <row r="1163" spans="1:20" ht="18" customHeight="1">
      <c r="A1163" s="126"/>
      <c r="B1163" s="17" t="s">
        <v>37</v>
      </c>
      <c r="C1163" s="47" t="s">
        <v>39</v>
      </c>
      <c r="D1163" s="47" t="s">
        <v>39</v>
      </c>
      <c r="E1163" s="47" t="s">
        <v>39</v>
      </c>
      <c r="F1163" s="47" t="s">
        <v>39</v>
      </c>
      <c r="G1163" s="47" t="s">
        <v>39</v>
      </c>
      <c r="H1163" s="47" t="s">
        <v>39</v>
      </c>
      <c r="I1163" s="46" t="s">
        <v>39</v>
      </c>
      <c r="J1163" s="46" t="s">
        <v>39</v>
      </c>
      <c r="K1163" s="47" t="s">
        <v>39</v>
      </c>
      <c r="L1163" s="47" t="s">
        <v>39</v>
      </c>
      <c r="M1163" s="47" t="s">
        <v>39</v>
      </c>
      <c r="N1163" s="47" t="s">
        <v>39</v>
      </c>
      <c r="O1163" s="47" t="s">
        <v>39</v>
      </c>
      <c r="P1163" s="47" t="s">
        <v>39</v>
      </c>
      <c r="Q1163" s="47" t="s">
        <v>39</v>
      </c>
      <c r="R1163" s="47" t="s">
        <v>39</v>
      </c>
      <c r="S1163" s="47" t="s">
        <v>39</v>
      </c>
      <c r="T1163" s="48">
        <v>0</v>
      </c>
    </row>
    <row r="1164" spans="1:20" ht="18" customHeight="1">
      <c r="A1164" s="125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26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26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26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26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26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26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4" t="str">
        <f>IF(T1169&gt;0,(T1164+T1165)/T1169, "-")</f>
        <v>-</v>
      </c>
    </row>
    <row r="1171" spans="1:20" ht="18" customHeight="1">
      <c r="A1171" s="126"/>
      <c r="B1171" s="17" t="s">
        <v>37</v>
      </c>
      <c r="C1171" s="47" t="s">
        <v>39</v>
      </c>
      <c r="D1171" s="47" t="s">
        <v>39</v>
      </c>
      <c r="E1171" s="47" t="s">
        <v>39</v>
      </c>
      <c r="F1171" s="47" t="s">
        <v>39</v>
      </c>
      <c r="G1171" s="47" t="s">
        <v>39</v>
      </c>
      <c r="H1171" s="47" t="s">
        <v>39</v>
      </c>
      <c r="I1171" s="46" t="s">
        <v>39</v>
      </c>
      <c r="J1171" s="46" t="s">
        <v>39</v>
      </c>
      <c r="K1171" s="47" t="s">
        <v>39</v>
      </c>
      <c r="L1171" s="47" t="s">
        <v>39</v>
      </c>
      <c r="M1171" s="47" t="s">
        <v>39</v>
      </c>
      <c r="N1171" s="47" t="s">
        <v>39</v>
      </c>
      <c r="O1171" s="47" t="s">
        <v>39</v>
      </c>
      <c r="P1171" s="47" t="s">
        <v>39</v>
      </c>
      <c r="Q1171" s="47" t="s">
        <v>39</v>
      </c>
      <c r="R1171" s="47" t="s">
        <v>39</v>
      </c>
      <c r="S1171" s="47" t="s">
        <v>39</v>
      </c>
      <c r="T1171" s="48">
        <v>0</v>
      </c>
    </row>
    <row r="1172" spans="1:20" ht="18" customHeight="1">
      <c r="A1172" s="105">
        <v>44780</v>
      </c>
      <c r="B1172" s="50" t="s">
        <v>20</v>
      </c>
      <c r="C1172" s="51">
        <v>0</v>
      </c>
      <c r="D1172" s="51">
        <v>0</v>
      </c>
      <c r="E1172" s="51">
        <v>0</v>
      </c>
      <c r="F1172" s="51">
        <v>0</v>
      </c>
      <c r="G1172" s="51">
        <v>0</v>
      </c>
      <c r="H1172" s="51">
        <v>0</v>
      </c>
      <c r="I1172" s="51">
        <v>0</v>
      </c>
      <c r="J1172" s="51">
        <v>0</v>
      </c>
      <c r="K1172" s="51">
        <v>0</v>
      </c>
      <c r="L1172" s="51">
        <v>0</v>
      </c>
      <c r="M1172" s="51">
        <v>0</v>
      </c>
      <c r="N1172" s="51">
        <v>0</v>
      </c>
      <c r="O1172" s="51">
        <v>0</v>
      </c>
      <c r="P1172" s="51">
        <v>0</v>
      </c>
      <c r="Q1172" s="51">
        <v>0</v>
      </c>
      <c r="R1172" s="51">
        <v>0</v>
      </c>
      <c r="S1172" s="51">
        <v>0</v>
      </c>
      <c r="T1172" s="11">
        <f>SUM(C1172:S1172)</f>
        <v>0</v>
      </c>
    </row>
    <row r="1173" spans="1:20" ht="18" customHeight="1">
      <c r="A1173" s="106"/>
      <c r="B1173" s="52" t="s">
        <v>21</v>
      </c>
      <c r="C1173" s="53">
        <v>0</v>
      </c>
      <c r="D1173" s="53">
        <v>0</v>
      </c>
      <c r="E1173" s="53">
        <v>0</v>
      </c>
      <c r="F1173" s="53">
        <v>0</v>
      </c>
      <c r="G1173" s="53">
        <v>0</v>
      </c>
      <c r="H1173" s="53">
        <v>0</v>
      </c>
      <c r="I1173" s="53">
        <v>0</v>
      </c>
      <c r="J1173" s="53">
        <v>0</v>
      </c>
      <c r="K1173" s="53">
        <v>0</v>
      </c>
      <c r="L1173" s="53">
        <v>0</v>
      </c>
      <c r="M1173" s="53">
        <v>0</v>
      </c>
      <c r="N1173" s="53">
        <v>0</v>
      </c>
      <c r="O1173" s="53">
        <v>0</v>
      </c>
      <c r="P1173" s="53">
        <v>0</v>
      </c>
      <c r="Q1173" s="53">
        <v>0</v>
      </c>
      <c r="R1173" s="53">
        <v>0</v>
      </c>
      <c r="S1173" s="53">
        <v>0</v>
      </c>
      <c r="T1173" s="11">
        <f>SUM(C1173:S1173)</f>
        <v>0</v>
      </c>
    </row>
    <row r="1174" spans="1:20" ht="18" customHeight="1">
      <c r="A1174" s="106"/>
      <c r="B1174" s="52" t="s">
        <v>24</v>
      </c>
      <c r="C1174" s="53">
        <v>0</v>
      </c>
      <c r="D1174" s="53">
        <v>0</v>
      </c>
      <c r="E1174" s="53">
        <v>0</v>
      </c>
      <c r="F1174" s="53">
        <v>0</v>
      </c>
      <c r="G1174" s="53">
        <v>0</v>
      </c>
      <c r="H1174" s="53">
        <v>0</v>
      </c>
      <c r="I1174" s="53">
        <v>0</v>
      </c>
      <c r="J1174" s="53">
        <v>0</v>
      </c>
      <c r="K1174" s="53">
        <v>0</v>
      </c>
      <c r="L1174" s="53">
        <v>0</v>
      </c>
      <c r="M1174" s="53">
        <v>0</v>
      </c>
      <c r="N1174" s="53">
        <v>0</v>
      </c>
      <c r="O1174" s="53">
        <v>0</v>
      </c>
      <c r="P1174" s="53">
        <v>0</v>
      </c>
      <c r="Q1174" s="53">
        <v>0</v>
      </c>
      <c r="R1174" s="53">
        <v>0</v>
      </c>
      <c r="S1174" s="53">
        <v>0</v>
      </c>
      <c r="T1174" s="11">
        <f>SUM(C1174:S1174)</f>
        <v>0</v>
      </c>
    </row>
    <row r="1175" spans="1:20" ht="18" customHeight="1">
      <c r="A1175" s="106"/>
      <c r="B1175" s="52" t="s">
        <v>25</v>
      </c>
      <c r="C1175" s="53">
        <v>0</v>
      </c>
      <c r="D1175" s="53">
        <v>0</v>
      </c>
      <c r="E1175" s="53">
        <v>0</v>
      </c>
      <c r="F1175" s="53">
        <v>0</v>
      </c>
      <c r="G1175" s="53">
        <v>0</v>
      </c>
      <c r="H1175" s="53">
        <v>0</v>
      </c>
      <c r="I1175" s="53">
        <v>0</v>
      </c>
      <c r="J1175" s="53">
        <v>0</v>
      </c>
      <c r="K1175" s="53">
        <v>0</v>
      </c>
      <c r="L1175" s="53">
        <v>0</v>
      </c>
      <c r="M1175" s="53">
        <v>0</v>
      </c>
      <c r="N1175" s="53">
        <v>0</v>
      </c>
      <c r="O1175" s="53">
        <v>0</v>
      </c>
      <c r="P1175" s="53">
        <v>0</v>
      </c>
      <c r="Q1175" s="53">
        <v>0</v>
      </c>
      <c r="R1175" s="53">
        <v>0</v>
      </c>
      <c r="S1175" s="53">
        <v>0</v>
      </c>
      <c r="T1175" s="11">
        <f>SUM(C1175:S1175)</f>
        <v>0</v>
      </c>
    </row>
    <row r="1176" spans="1:20" ht="18" customHeight="1">
      <c r="A1176" s="106"/>
      <c r="B1176" s="52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106"/>
      <c r="B1177" s="52" t="s">
        <v>22</v>
      </c>
      <c r="C1177" s="53">
        <v>0</v>
      </c>
      <c r="D1177" s="53">
        <v>0</v>
      </c>
      <c r="E1177" s="53">
        <v>0</v>
      </c>
      <c r="F1177" s="54">
        <v>0</v>
      </c>
      <c r="G1177" s="53">
        <v>0</v>
      </c>
      <c r="H1177" s="53">
        <v>0</v>
      </c>
      <c r="I1177" s="53">
        <v>0</v>
      </c>
      <c r="J1177" s="53">
        <v>0</v>
      </c>
      <c r="K1177" s="53">
        <v>0</v>
      </c>
      <c r="L1177" s="53">
        <v>0</v>
      </c>
      <c r="M1177" s="53">
        <v>0</v>
      </c>
      <c r="N1177" s="53">
        <v>0</v>
      </c>
      <c r="O1177" s="53">
        <v>0</v>
      </c>
      <c r="P1177" s="53">
        <v>0</v>
      </c>
      <c r="Q1177" s="53">
        <v>0</v>
      </c>
      <c r="R1177" s="53">
        <v>0</v>
      </c>
      <c r="S1177" s="53">
        <v>0</v>
      </c>
      <c r="T1177" s="11">
        <f>SUM(C1177:S1177)</f>
        <v>0</v>
      </c>
    </row>
    <row r="1178" spans="1:20" ht="18" customHeight="1">
      <c r="A1178" s="106"/>
      <c r="B1178" s="52" t="s">
        <v>23</v>
      </c>
      <c r="C1178" s="55" t="s">
        <v>43</v>
      </c>
      <c r="D1178" s="55" t="s">
        <v>43</v>
      </c>
      <c r="E1178" s="55" t="s">
        <v>43</v>
      </c>
      <c r="F1178" s="55" t="s">
        <v>43</v>
      </c>
      <c r="G1178" s="55" t="s">
        <v>43</v>
      </c>
      <c r="H1178" s="55" t="s">
        <v>43</v>
      </c>
      <c r="I1178" s="55" t="s">
        <v>43</v>
      </c>
      <c r="J1178" s="55" t="s">
        <v>43</v>
      </c>
      <c r="K1178" s="55" t="s">
        <v>43</v>
      </c>
      <c r="L1178" s="55" t="s">
        <v>43</v>
      </c>
      <c r="M1178" s="55" t="s">
        <v>43</v>
      </c>
      <c r="N1178" s="55" t="s">
        <v>43</v>
      </c>
      <c r="O1178" s="55" t="s">
        <v>43</v>
      </c>
      <c r="P1178" s="55" t="s">
        <v>43</v>
      </c>
      <c r="Q1178" s="55" t="s">
        <v>43</v>
      </c>
      <c r="R1178" s="55" t="s">
        <v>43</v>
      </c>
      <c r="S1178" s="55" t="s">
        <v>43</v>
      </c>
      <c r="T1178" s="56" t="s">
        <v>43</v>
      </c>
    </row>
    <row r="1179" spans="1:20" ht="18" customHeight="1">
      <c r="A1179" s="107"/>
      <c r="B1179" s="52" t="s">
        <v>44</v>
      </c>
      <c r="C1179" s="57" t="s">
        <v>43</v>
      </c>
      <c r="D1179" s="57" t="s">
        <v>43</v>
      </c>
      <c r="E1179" s="57" t="s">
        <v>43</v>
      </c>
      <c r="F1179" s="57" t="s">
        <v>43</v>
      </c>
      <c r="G1179" s="57" t="s">
        <v>43</v>
      </c>
      <c r="H1179" s="57" t="s">
        <v>43</v>
      </c>
      <c r="I1179" s="58" t="s">
        <v>43</v>
      </c>
      <c r="J1179" s="58" t="s">
        <v>43</v>
      </c>
      <c r="K1179" s="57" t="s">
        <v>43</v>
      </c>
      <c r="L1179" s="57" t="s">
        <v>43</v>
      </c>
      <c r="M1179" s="57" t="s">
        <v>43</v>
      </c>
      <c r="N1179" s="57" t="s">
        <v>43</v>
      </c>
      <c r="O1179" s="57" t="s">
        <v>43</v>
      </c>
      <c r="P1179" s="57" t="s">
        <v>43</v>
      </c>
      <c r="Q1179" s="57" t="s">
        <v>43</v>
      </c>
      <c r="R1179" s="57" t="s">
        <v>43</v>
      </c>
      <c r="S1179" s="57" t="s">
        <v>43</v>
      </c>
      <c r="T1179" s="59">
        <v>0</v>
      </c>
    </row>
    <row r="1180" spans="1:20" ht="18" customHeight="1">
      <c r="A1180" s="105">
        <v>44781</v>
      </c>
      <c r="B1180" s="50" t="s">
        <v>20</v>
      </c>
      <c r="C1180" s="51">
        <v>0</v>
      </c>
      <c r="D1180" s="51">
        <v>0</v>
      </c>
      <c r="E1180" s="51">
        <v>0</v>
      </c>
      <c r="F1180" s="51">
        <v>0</v>
      </c>
      <c r="G1180" s="51">
        <v>0</v>
      </c>
      <c r="H1180" s="51">
        <v>0</v>
      </c>
      <c r="I1180" s="51">
        <v>0</v>
      </c>
      <c r="J1180" s="51">
        <v>0</v>
      </c>
      <c r="K1180" s="51">
        <v>0</v>
      </c>
      <c r="L1180" s="51">
        <v>0</v>
      </c>
      <c r="M1180" s="51">
        <v>0</v>
      </c>
      <c r="N1180" s="51">
        <v>0</v>
      </c>
      <c r="O1180" s="51">
        <v>0</v>
      </c>
      <c r="P1180" s="51">
        <v>0</v>
      </c>
      <c r="Q1180" s="51">
        <v>0</v>
      </c>
      <c r="R1180" s="51">
        <v>0</v>
      </c>
      <c r="S1180" s="51">
        <v>0</v>
      </c>
      <c r="T1180" s="11">
        <f>SUM(C1180:S1180)</f>
        <v>0</v>
      </c>
    </row>
    <row r="1181" spans="1:20" ht="18" customHeight="1">
      <c r="A1181" s="106"/>
      <c r="B1181" s="52" t="s">
        <v>21</v>
      </c>
      <c r="C1181" s="53">
        <v>0</v>
      </c>
      <c r="D1181" s="53">
        <v>0</v>
      </c>
      <c r="E1181" s="53">
        <v>0</v>
      </c>
      <c r="F1181" s="53">
        <v>0</v>
      </c>
      <c r="G1181" s="53">
        <v>0</v>
      </c>
      <c r="H1181" s="53">
        <v>0</v>
      </c>
      <c r="I1181" s="53">
        <v>0</v>
      </c>
      <c r="J1181" s="53">
        <v>0</v>
      </c>
      <c r="K1181" s="53">
        <v>0</v>
      </c>
      <c r="L1181" s="53">
        <v>0</v>
      </c>
      <c r="M1181" s="53">
        <v>0</v>
      </c>
      <c r="N1181" s="53">
        <v>0</v>
      </c>
      <c r="O1181" s="53">
        <v>0</v>
      </c>
      <c r="P1181" s="53">
        <v>0</v>
      </c>
      <c r="Q1181" s="53">
        <v>0</v>
      </c>
      <c r="R1181" s="53">
        <v>0</v>
      </c>
      <c r="S1181" s="53">
        <v>0</v>
      </c>
      <c r="T1181" s="11">
        <f>SUM(C1181:S1181)</f>
        <v>0</v>
      </c>
    </row>
    <row r="1182" spans="1:20" ht="18" customHeight="1">
      <c r="A1182" s="106"/>
      <c r="B1182" s="52" t="s">
        <v>24</v>
      </c>
      <c r="C1182" s="53">
        <v>0</v>
      </c>
      <c r="D1182" s="53">
        <v>0</v>
      </c>
      <c r="E1182" s="53">
        <v>0</v>
      </c>
      <c r="F1182" s="53">
        <v>0</v>
      </c>
      <c r="G1182" s="53">
        <v>0</v>
      </c>
      <c r="H1182" s="53">
        <v>0</v>
      </c>
      <c r="I1182" s="53">
        <v>0</v>
      </c>
      <c r="J1182" s="53">
        <v>0</v>
      </c>
      <c r="K1182" s="53">
        <v>0</v>
      </c>
      <c r="L1182" s="53">
        <v>0</v>
      </c>
      <c r="M1182" s="53">
        <v>0</v>
      </c>
      <c r="N1182" s="53">
        <v>0</v>
      </c>
      <c r="O1182" s="53">
        <v>0</v>
      </c>
      <c r="P1182" s="53">
        <v>0</v>
      </c>
      <c r="Q1182" s="53">
        <v>0</v>
      </c>
      <c r="R1182" s="53">
        <v>0</v>
      </c>
      <c r="S1182" s="53">
        <v>0</v>
      </c>
      <c r="T1182" s="11">
        <f>SUM(C1182:S1182)</f>
        <v>0</v>
      </c>
    </row>
    <row r="1183" spans="1:20" ht="18" customHeight="1">
      <c r="A1183" s="106"/>
      <c r="B1183" s="52" t="s">
        <v>25</v>
      </c>
      <c r="C1183" s="53">
        <v>0</v>
      </c>
      <c r="D1183" s="53">
        <v>0</v>
      </c>
      <c r="E1183" s="53">
        <v>0</v>
      </c>
      <c r="F1183" s="53">
        <v>0</v>
      </c>
      <c r="G1183" s="53">
        <v>0</v>
      </c>
      <c r="H1183" s="53">
        <v>0</v>
      </c>
      <c r="I1183" s="53">
        <v>0</v>
      </c>
      <c r="J1183" s="53">
        <v>0</v>
      </c>
      <c r="K1183" s="53">
        <v>0</v>
      </c>
      <c r="L1183" s="53">
        <v>0</v>
      </c>
      <c r="M1183" s="53">
        <v>0</v>
      </c>
      <c r="N1183" s="53">
        <v>0</v>
      </c>
      <c r="O1183" s="53">
        <v>0</v>
      </c>
      <c r="P1183" s="53">
        <v>0</v>
      </c>
      <c r="Q1183" s="53">
        <v>0</v>
      </c>
      <c r="R1183" s="53">
        <v>0</v>
      </c>
      <c r="S1183" s="53">
        <v>0</v>
      </c>
      <c r="T1183" s="11">
        <f>SUM(C1183:S1183)</f>
        <v>0</v>
      </c>
    </row>
    <row r="1184" spans="1:20" ht="18" customHeight="1">
      <c r="A1184" s="106"/>
      <c r="B1184" s="52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106"/>
      <c r="B1185" s="52" t="s">
        <v>22</v>
      </c>
      <c r="C1185" s="53">
        <v>0</v>
      </c>
      <c r="D1185" s="53">
        <v>0</v>
      </c>
      <c r="E1185" s="53">
        <v>0</v>
      </c>
      <c r="F1185" s="54">
        <v>0</v>
      </c>
      <c r="G1185" s="53">
        <v>0</v>
      </c>
      <c r="H1185" s="53">
        <v>0</v>
      </c>
      <c r="I1185" s="53">
        <v>0</v>
      </c>
      <c r="J1185" s="53">
        <v>0</v>
      </c>
      <c r="K1185" s="53">
        <v>0</v>
      </c>
      <c r="L1185" s="53">
        <v>0</v>
      </c>
      <c r="M1185" s="53">
        <v>0</v>
      </c>
      <c r="N1185" s="53">
        <v>0</v>
      </c>
      <c r="O1185" s="53">
        <v>0</v>
      </c>
      <c r="P1185" s="53">
        <v>0</v>
      </c>
      <c r="Q1185" s="53">
        <v>0</v>
      </c>
      <c r="R1185" s="53">
        <v>0</v>
      </c>
      <c r="S1185" s="53">
        <v>0</v>
      </c>
      <c r="T1185" s="11">
        <f>SUM(C1185:S1185)</f>
        <v>0</v>
      </c>
    </row>
    <row r="1186" spans="1:20" ht="18" customHeight="1">
      <c r="A1186" s="106"/>
      <c r="B1186" s="52" t="s">
        <v>23</v>
      </c>
      <c r="C1186" s="55" t="s">
        <v>43</v>
      </c>
      <c r="D1186" s="55" t="s">
        <v>43</v>
      </c>
      <c r="E1186" s="55" t="s">
        <v>43</v>
      </c>
      <c r="F1186" s="55" t="s">
        <v>43</v>
      </c>
      <c r="G1186" s="55" t="s">
        <v>43</v>
      </c>
      <c r="H1186" s="55" t="s">
        <v>43</v>
      </c>
      <c r="I1186" s="55" t="s">
        <v>43</v>
      </c>
      <c r="J1186" s="55" t="s">
        <v>43</v>
      </c>
      <c r="K1186" s="55" t="s">
        <v>43</v>
      </c>
      <c r="L1186" s="55" t="s">
        <v>43</v>
      </c>
      <c r="M1186" s="55" t="s">
        <v>43</v>
      </c>
      <c r="N1186" s="55" t="s">
        <v>43</v>
      </c>
      <c r="O1186" s="55" t="s">
        <v>43</v>
      </c>
      <c r="P1186" s="55" t="s">
        <v>43</v>
      </c>
      <c r="Q1186" s="55" t="s">
        <v>43</v>
      </c>
      <c r="R1186" s="55" t="s">
        <v>43</v>
      </c>
      <c r="S1186" s="55" t="s">
        <v>43</v>
      </c>
      <c r="T1186" s="56" t="s">
        <v>43</v>
      </c>
    </row>
    <row r="1187" spans="1:20" ht="18" customHeight="1">
      <c r="A1187" s="107"/>
      <c r="B1187" s="52" t="s">
        <v>44</v>
      </c>
      <c r="C1187" s="57" t="s">
        <v>43</v>
      </c>
      <c r="D1187" s="57" t="s">
        <v>43</v>
      </c>
      <c r="E1187" s="57" t="s">
        <v>43</v>
      </c>
      <c r="F1187" s="57" t="s">
        <v>43</v>
      </c>
      <c r="G1187" s="57" t="s">
        <v>43</v>
      </c>
      <c r="H1187" s="57" t="s">
        <v>43</v>
      </c>
      <c r="I1187" s="58" t="s">
        <v>43</v>
      </c>
      <c r="J1187" s="58" t="s">
        <v>43</v>
      </c>
      <c r="K1187" s="57" t="s">
        <v>43</v>
      </c>
      <c r="L1187" s="57" t="s">
        <v>43</v>
      </c>
      <c r="M1187" s="57" t="s">
        <v>43</v>
      </c>
      <c r="N1187" s="57" t="s">
        <v>43</v>
      </c>
      <c r="O1187" s="57" t="s">
        <v>43</v>
      </c>
      <c r="P1187" s="57" t="s">
        <v>43</v>
      </c>
      <c r="Q1187" s="57" t="s">
        <v>43</v>
      </c>
      <c r="R1187" s="57" t="s">
        <v>43</v>
      </c>
      <c r="S1187" s="57" t="s">
        <v>43</v>
      </c>
      <c r="T1187" s="59">
        <v>0</v>
      </c>
    </row>
    <row r="1188" spans="1:20" ht="18" customHeight="1">
      <c r="A1188" s="105">
        <v>44782</v>
      </c>
      <c r="B1188" s="50" t="s">
        <v>20</v>
      </c>
      <c r="C1188" s="51">
        <v>0</v>
      </c>
      <c r="D1188" s="51">
        <v>0</v>
      </c>
      <c r="E1188" s="51">
        <v>0</v>
      </c>
      <c r="F1188" s="51">
        <v>0</v>
      </c>
      <c r="G1188" s="51">
        <v>0</v>
      </c>
      <c r="H1188" s="51">
        <v>0</v>
      </c>
      <c r="I1188" s="51">
        <v>0</v>
      </c>
      <c r="J1188" s="51">
        <v>0</v>
      </c>
      <c r="K1188" s="51">
        <v>0</v>
      </c>
      <c r="L1188" s="51">
        <v>0</v>
      </c>
      <c r="M1188" s="51">
        <v>0</v>
      </c>
      <c r="N1188" s="51">
        <v>0</v>
      </c>
      <c r="O1188" s="51">
        <v>0</v>
      </c>
      <c r="P1188" s="51">
        <v>0</v>
      </c>
      <c r="Q1188" s="51">
        <v>0</v>
      </c>
      <c r="R1188" s="51">
        <v>0</v>
      </c>
      <c r="S1188" s="51">
        <v>0</v>
      </c>
      <c r="T1188" s="11">
        <f>SUM(C1188:S1188)</f>
        <v>0</v>
      </c>
    </row>
    <row r="1189" spans="1:20" ht="18" customHeight="1">
      <c r="A1189" s="106"/>
      <c r="B1189" s="52" t="s">
        <v>21</v>
      </c>
      <c r="C1189" s="53">
        <v>0</v>
      </c>
      <c r="D1189" s="53">
        <v>0</v>
      </c>
      <c r="E1189" s="53">
        <v>0</v>
      </c>
      <c r="F1189" s="53">
        <v>0</v>
      </c>
      <c r="G1189" s="53">
        <v>0</v>
      </c>
      <c r="H1189" s="53">
        <v>0</v>
      </c>
      <c r="I1189" s="53">
        <v>0</v>
      </c>
      <c r="J1189" s="53">
        <v>0</v>
      </c>
      <c r="K1189" s="53">
        <v>0</v>
      </c>
      <c r="L1189" s="53">
        <v>0</v>
      </c>
      <c r="M1189" s="53">
        <v>0</v>
      </c>
      <c r="N1189" s="53">
        <v>0</v>
      </c>
      <c r="O1189" s="53">
        <v>0</v>
      </c>
      <c r="P1189" s="53">
        <v>0</v>
      </c>
      <c r="Q1189" s="53">
        <v>0</v>
      </c>
      <c r="R1189" s="53">
        <v>0</v>
      </c>
      <c r="S1189" s="53">
        <v>0</v>
      </c>
      <c r="T1189" s="11">
        <f>SUM(C1189:S1189)</f>
        <v>0</v>
      </c>
    </row>
    <row r="1190" spans="1:20" ht="18" customHeight="1">
      <c r="A1190" s="106"/>
      <c r="B1190" s="52" t="s">
        <v>24</v>
      </c>
      <c r="C1190" s="53">
        <v>0</v>
      </c>
      <c r="D1190" s="53">
        <v>0</v>
      </c>
      <c r="E1190" s="53">
        <v>0</v>
      </c>
      <c r="F1190" s="53">
        <v>0</v>
      </c>
      <c r="G1190" s="53">
        <v>0</v>
      </c>
      <c r="H1190" s="53">
        <v>0</v>
      </c>
      <c r="I1190" s="53">
        <v>0</v>
      </c>
      <c r="J1190" s="53">
        <v>0</v>
      </c>
      <c r="K1190" s="53">
        <v>0</v>
      </c>
      <c r="L1190" s="53">
        <v>0</v>
      </c>
      <c r="M1190" s="53">
        <v>0</v>
      </c>
      <c r="N1190" s="53">
        <v>0</v>
      </c>
      <c r="O1190" s="53">
        <v>0</v>
      </c>
      <c r="P1190" s="53">
        <v>0</v>
      </c>
      <c r="Q1190" s="53">
        <v>0</v>
      </c>
      <c r="R1190" s="53">
        <v>0</v>
      </c>
      <c r="S1190" s="53">
        <v>0</v>
      </c>
      <c r="T1190" s="11">
        <f>SUM(C1190:S1190)</f>
        <v>0</v>
      </c>
    </row>
    <row r="1191" spans="1:20" ht="18" customHeight="1">
      <c r="A1191" s="106"/>
      <c r="B1191" s="52" t="s">
        <v>25</v>
      </c>
      <c r="C1191" s="53">
        <v>0</v>
      </c>
      <c r="D1191" s="53">
        <v>0</v>
      </c>
      <c r="E1191" s="53">
        <v>0</v>
      </c>
      <c r="F1191" s="53">
        <v>0</v>
      </c>
      <c r="G1191" s="53">
        <v>0</v>
      </c>
      <c r="H1191" s="53">
        <v>0</v>
      </c>
      <c r="I1191" s="53">
        <v>0</v>
      </c>
      <c r="J1191" s="53">
        <v>0</v>
      </c>
      <c r="K1191" s="53">
        <v>0</v>
      </c>
      <c r="L1191" s="53">
        <v>0</v>
      </c>
      <c r="M1191" s="53">
        <v>0</v>
      </c>
      <c r="N1191" s="53">
        <v>0</v>
      </c>
      <c r="O1191" s="53">
        <v>0</v>
      </c>
      <c r="P1191" s="53">
        <v>0</v>
      </c>
      <c r="Q1191" s="53">
        <v>0</v>
      </c>
      <c r="R1191" s="53">
        <v>0</v>
      </c>
      <c r="S1191" s="53">
        <v>0</v>
      </c>
      <c r="T1191" s="11">
        <f>SUM(C1191:S1191)</f>
        <v>0</v>
      </c>
    </row>
    <row r="1192" spans="1:20" ht="18" customHeight="1">
      <c r="A1192" s="106"/>
      <c r="B1192" s="52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106"/>
      <c r="B1193" s="52" t="s">
        <v>22</v>
      </c>
      <c r="C1193" s="53">
        <v>0</v>
      </c>
      <c r="D1193" s="53">
        <v>0</v>
      </c>
      <c r="E1193" s="53">
        <v>0</v>
      </c>
      <c r="F1193" s="54">
        <v>0</v>
      </c>
      <c r="G1193" s="53">
        <v>0</v>
      </c>
      <c r="H1193" s="53">
        <v>0</v>
      </c>
      <c r="I1193" s="53">
        <v>0</v>
      </c>
      <c r="J1193" s="53">
        <v>0</v>
      </c>
      <c r="K1193" s="53">
        <v>0</v>
      </c>
      <c r="L1193" s="53">
        <v>0</v>
      </c>
      <c r="M1193" s="53">
        <v>0</v>
      </c>
      <c r="N1193" s="53">
        <v>0</v>
      </c>
      <c r="O1193" s="53">
        <v>0</v>
      </c>
      <c r="P1193" s="53">
        <v>0</v>
      </c>
      <c r="Q1193" s="53">
        <v>0</v>
      </c>
      <c r="R1193" s="53">
        <v>0</v>
      </c>
      <c r="S1193" s="53">
        <v>0</v>
      </c>
      <c r="T1193" s="11">
        <f>SUM(C1193:S1193)</f>
        <v>0</v>
      </c>
    </row>
    <row r="1194" spans="1:20" ht="18" customHeight="1">
      <c r="A1194" s="106"/>
      <c r="B1194" s="52" t="s">
        <v>23</v>
      </c>
      <c r="C1194" s="55" t="s">
        <v>43</v>
      </c>
      <c r="D1194" s="55" t="s">
        <v>43</v>
      </c>
      <c r="E1194" s="55" t="s">
        <v>43</v>
      </c>
      <c r="F1194" s="55" t="s">
        <v>43</v>
      </c>
      <c r="G1194" s="55" t="s">
        <v>43</v>
      </c>
      <c r="H1194" s="55" t="s">
        <v>43</v>
      </c>
      <c r="I1194" s="55" t="s">
        <v>43</v>
      </c>
      <c r="J1194" s="55" t="s">
        <v>43</v>
      </c>
      <c r="K1194" s="55" t="s">
        <v>43</v>
      </c>
      <c r="L1194" s="55" t="s">
        <v>43</v>
      </c>
      <c r="M1194" s="55" t="s">
        <v>43</v>
      </c>
      <c r="N1194" s="55" t="s">
        <v>43</v>
      </c>
      <c r="O1194" s="55" t="s">
        <v>43</v>
      </c>
      <c r="P1194" s="55" t="s">
        <v>43</v>
      </c>
      <c r="Q1194" s="55" t="s">
        <v>43</v>
      </c>
      <c r="R1194" s="55" t="s">
        <v>43</v>
      </c>
      <c r="S1194" s="55" t="s">
        <v>43</v>
      </c>
      <c r="T1194" s="56" t="s">
        <v>43</v>
      </c>
    </row>
    <row r="1195" spans="1:20" ht="18" customHeight="1">
      <c r="A1195" s="107"/>
      <c r="B1195" s="52" t="s">
        <v>44</v>
      </c>
      <c r="C1195" s="57" t="s">
        <v>43</v>
      </c>
      <c r="D1195" s="57" t="s">
        <v>43</v>
      </c>
      <c r="E1195" s="57" t="s">
        <v>43</v>
      </c>
      <c r="F1195" s="57" t="s">
        <v>43</v>
      </c>
      <c r="G1195" s="57" t="s">
        <v>43</v>
      </c>
      <c r="H1195" s="57" t="s">
        <v>43</v>
      </c>
      <c r="I1195" s="58" t="s">
        <v>43</v>
      </c>
      <c r="J1195" s="58" t="s">
        <v>43</v>
      </c>
      <c r="K1195" s="57" t="s">
        <v>43</v>
      </c>
      <c r="L1195" s="57" t="s">
        <v>43</v>
      </c>
      <c r="M1195" s="57" t="s">
        <v>43</v>
      </c>
      <c r="N1195" s="57" t="s">
        <v>43</v>
      </c>
      <c r="O1195" s="57" t="s">
        <v>43</v>
      </c>
      <c r="P1195" s="57" t="s">
        <v>43</v>
      </c>
      <c r="Q1195" s="57" t="s">
        <v>43</v>
      </c>
      <c r="R1195" s="57" t="s">
        <v>43</v>
      </c>
      <c r="S1195" s="57" t="s">
        <v>43</v>
      </c>
      <c r="T1195" s="59">
        <v>0</v>
      </c>
    </row>
    <row r="1196" spans="1:20" ht="18" customHeight="1">
      <c r="A1196" s="105">
        <v>44783</v>
      </c>
      <c r="B1196" s="50" t="s">
        <v>20</v>
      </c>
      <c r="C1196" s="51">
        <v>0</v>
      </c>
      <c r="D1196" s="51">
        <v>0</v>
      </c>
      <c r="E1196" s="51">
        <v>0</v>
      </c>
      <c r="F1196" s="51">
        <v>0</v>
      </c>
      <c r="G1196" s="51">
        <v>0</v>
      </c>
      <c r="H1196" s="51">
        <v>0</v>
      </c>
      <c r="I1196" s="51">
        <v>0</v>
      </c>
      <c r="J1196" s="51">
        <v>0</v>
      </c>
      <c r="K1196" s="51">
        <v>0</v>
      </c>
      <c r="L1196" s="51">
        <v>0</v>
      </c>
      <c r="M1196" s="51">
        <v>0</v>
      </c>
      <c r="N1196" s="51">
        <v>0</v>
      </c>
      <c r="O1196" s="51">
        <v>0</v>
      </c>
      <c r="P1196" s="51">
        <v>0</v>
      </c>
      <c r="Q1196" s="51">
        <v>0</v>
      </c>
      <c r="R1196" s="51">
        <v>0</v>
      </c>
      <c r="S1196" s="51">
        <v>0</v>
      </c>
      <c r="T1196" s="11">
        <f>SUM(C1196:S1196)</f>
        <v>0</v>
      </c>
    </row>
    <row r="1197" spans="1:20" ht="18" customHeight="1">
      <c r="A1197" s="106"/>
      <c r="B1197" s="52" t="s">
        <v>21</v>
      </c>
      <c r="C1197" s="53">
        <v>0</v>
      </c>
      <c r="D1197" s="53">
        <v>0</v>
      </c>
      <c r="E1197" s="53">
        <v>0</v>
      </c>
      <c r="F1197" s="53">
        <v>0</v>
      </c>
      <c r="G1197" s="53">
        <v>0</v>
      </c>
      <c r="H1197" s="53">
        <v>0</v>
      </c>
      <c r="I1197" s="53">
        <v>0</v>
      </c>
      <c r="J1197" s="53">
        <v>0</v>
      </c>
      <c r="K1197" s="53">
        <v>0</v>
      </c>
      <c r="L1197" s="53">
        <v>0</v>
      </c>
      <c r="M1197" s="53">
        <v>0</v>
      </c>
      <c r="N1197" s="53">
        <v>0</v>
      </c>
      <c r="O1197" s="53">
        <v>0</v>
      </c>
      <c r="P1197" s="53">
        <v>0</v>
      </c>
      <c r="Q1197" s="53">
        <v>0</v>
      </c>
      <c r="R1197" s="53">
        <v>0</v>
      </c>
      <c r="S1197" s="53">
        <v>0</v>
      </c>
      <c r="T1197" s="11">
        <f>SUM(C1197:S1197)</f>
        <v>0</v>
      </c>
    </row>
    <row r="1198" spans="1:20" ht="18" customHeight="1">
      <c r="A1198" s="106"/>
      <c r="B1198" s="52" t="s">
        <v>24</v>
      </c>
      <c r="C1198" s="53">
        <v>0</v>
      </c>
      <c r="D1198" s="53">
        <v>0</v>
      </c>
      <c r="E1198" s="53">
        <v>0</v>
      </c>
      <c r="F1198" s="53">
        <v>0</v>
      </c>
      <c r="G1198" s="53">
        <v>0</v>
      </c>
      <c r="H1198" s="53">
        <v>0</v>
      </c>
      <c r="I1198" s="53">
        <v>0</v>
      </c>
      <c r="J1198" s="53">
        <v>0</v>
      </c>
      <c r="K1198" s="53">
        <v>0</v>
      </c>
      <c r="L1198" s="53">
        <v>0</v>
      </c>
      <c r="M1198" s="53">
        <v>0</v>
      </c>
      <c r="N1198" s="53">
        <v>0</v>
      </c>
      <c r="O1198" s="53">
        <v>0</v>
      </c>
      <c r="P1198" s="53">
        <v>0</v>
      </c>
      <c r="Q1198" s="53">
        <v>0</v>
      </c>
      <c r="R1198" s="53">
        <v>0</v>
      </c>
      <c r="S1198" s="53">
        <v>0</v>
      </c>
      <c r="T1198" s="11">
        <f>SUM(C1198:S1198)</f>
        <v>0</v>
      </c>
    </row>
    <row r="1199" spans="1:20" ht="18" customHeight="1">
      <c r="A1199" s="106"/>
      <c r="B1199" s="52" t="s">
        <v>25</v>
      </c>
      <c r="C1199" s="53">
        <v>0</v>
      </c>
      <c r="D1199" s="53">
        <v>0</v>
      </c>
      <c r="E1199" s="53">
        <v>0</v>
      </c>
      <c r="F1199" s="53">
        <v>0</v>
      </c>
      <c r="G1199" s="53">
        <v>0</v>
      </c>
      <c r="H1199" s="53">
        <v>0</v>
      </c>
      <c r="I1199" s="53">
        <v>0</v>
      </c>
      <c r="J1199" s="53">
        <v>0</v>
      </c>
      <c r="K1199" s="53">
        <v>0</v>
      </c>
      <c r="L1199" s="53">
        <v>0</v>
      </c>
      <c r="M1199" s="53">
        <v>0</v>
      </c>
      <c r="N1199" s="53">
        <v>0</v>
      </c>
      <c r="O1199" s="53">
        <v>0</v>
      </c>
      <c r="P1199" s="53">
        <v>0</v>
      </c>
      <c r="Q1199" s="53">
        <v>0</v>
      </c>
      <c r="R1199" s="53">
        <v>0</v>
      </c>
      <c r="S1199" s="53">
        <v>0</v>
      </c>
      <c r="T1199" s="11">
        <f>SUM(C1199:S1199)</f>
        <v>0</v>
      </c>
    </row>
    <row r="1200" spans="1:20" ht="18" customHeight="1">
      <c r="A1200" s="106"/>
      <c r="B1200" s="52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106"/>
      <c r="B1201" s="52" t="s">
        <v>22</v>
      </c>
      <c r="C1201" s="53">
        <v>0</v>
      </c>
      <c r="D1201" s="53">
        <v>0</v>
      </c>
      <c r="E1201" s="53">
        <v>0</v>
      </c>
      <c r="F1201" s="54">
        <v>0</v>
      </c>
      <c r="G1201" s="53">
        <v>0</v>
      </c>
      <c r="H1201" s="53">
        <v>0</v>
      </c>
      <c r="I1201" s="53">
        <v>0</v>
      </c>
      <c r="J1201" s="53">
        <v>0</v>
      </c>
      <c r="K1201" s="53">
        <v>0</v>
      </c>
      <c r="L1201" s="53">
        <v>0</v>
      </c>
      <c r="M1201" s="53">
        <v>0</v>
      </c>
      <c r="N1201" s="53">
        <v>0</v>
      </c>
      <c r="O1201" s="53">
        <v>0</v>
      </c>
      <c r="P1201" s="53">
        <v>0</v>
      </c>
      <c r="Q1201" s="53">
        <v>0</v>
      </c>
      <c r="R1201" s="53">
        <v>0</v>
      </c>
      <c r="S1201" s="53">
        <v>0</v>
      </c>
      <c r="T1201" s="11">
        <f>SUM(C1201:S1201)</f>
        <v>0</v>
      </c>
    </row>
    <row r="1202" spans="1:20" ht="18" customHeight="1">
      <c r="A1202" s="106"/>
      <c r="B1202" s="52" t="s">
        <v>23</v>
      </c>
      <c r="C1202" s="55" t="s">
        <v>43</v>
      </c>
      <c r="D1202" s="55" t="s">
        <v>43</v>
      </c>
      <c r="E1202" s="55" t="s">
        <v>43</v>
      </c>
      <c r="F1202" s="55" t="s">
        <v>43</v>
      </c>
      <c r="G1202" s="55" t="s">
        <v>43</v>
      </c>
      <c r="H1202" s="55" t="s">
        <v>43</v>
      </c>
      <c r="I1202" s="55" t="s">
        <v>43</v>
      </c>
      <c r="J1202" s="55" t="s">
        <v>43</v>
      </c>
      <c r="K1202" s="55" t="s">
        <v>43</v>
      </c>
      <c r="L1202" s="55" t="s">
        <v>43</v>
      </c>
      <c r="M1202" s="55" t="s">
        <v>43</v>
      </c>
      <c r="N1202" s="55" t="s">
        <v>43</v>
      </c>
      <c r="O1202" s="55" t="s">
        <v>43</v>
      </c>
      <c r="P1202" s="55" t="s">
        <v>43</v>
      </c>
      <c r="Q1202" s="55" t="s">
        <v>43</v>
      </c>
      <c r="R1202" s="55" t="s">
        <v>43</v>
      </c>
      <c r="S1202" s="55" t="s">
        <v>43</v>
      </c>
      <c r="T1202" s="56" t="s">
        <v>43</v>
      </c>
    </row>
    <row r="1203" spans="1:20" ht="18" customHeight="1">
      <c r="A1203" s="107"/>
      <c r="B1203" s="52" t="s">
        <v>44</v>
      </c>
      <c r="C1203" s="57" t="s">
        <v>43</v>
      </c>
      <c r="D1203" s="57" t="s">
        <v>43</v>
      </c>
      <c r="E1203" s="57" t="s">
        <v>43</v>
      </c>
      <c r="F1203" s="57" t="s">
        <v>43</v>
      </c>
      <c r="G1203" s="57" t="s">
        <v>43</v>
      </c>
      <c r="H1203" s="57" t="s">
        <v>43</v>
      </c>
      <c r="I1203" s="58" t="s">
        <v>43</v>
      </c>
      <c r="J1203" s="58" t="s">
        <v>43</v>
      </c>
      <c r="K1203" s="57" t="s">
        <v>43</v>
      </c>
      <c r="L1203" s="57" t="s">
        <v>43</v>
      </c>
      <c r="M1203" s="57" t="s">
        <v>43</v>
      </c>
      <c r="N1203" s="57" t="s">
        <v>43</v>
      </c>
      <c r="O1203" s="57" t="s">
        <v>43</v>
      </c>
      <c r="P1203" s="57" t="s">
        <v>43</v>
      </c>
      <c r="Q1203" s="57" t="s">
        <v>43</v>
      </c>
      <c r="R1203" s="57" t="s">
        <v>43</v>
      </c>
      <c r="S1203" s="57" t="s">
        <v>43</v>
      </c>
      <c r="T1203" s="59">
        <v>0</v>
      </c>
    </row>
    <row r="1204" spans="1:20" ht="18" customHeight="1">
      <c r="A1204" s="105">
        <v>44784</v>
      </c>
      <c r="B1204" s="50" t="s">
        <v>20</v>
      </c>
      <c r="C1204" s="51">
        <v>0</v>
      </c>
      <c r="D1204" s="51">
        <v>0</v>
      </c>
      <c r="E1204" s="51">
        <v>0</v>
      </c>
      <c r="F1204" s="51">
        <v>0</v>
      </c>
      <c r="G1204" s="51">
        <v>0</v>
      </c>
      <c r="H1204" s="51">
        <v>0</v>
      </c>
      <c r="I1204" s="51">
        <v>0</v>
      </c>
      <c r="J1204" s="51">
        <v>2</v>
      </c>
      <c r="K1204" s="51">
        <v>0</v>
      </c>
      <c r="L1204" s="51">
        <v>0</v>
      </c>
      <c r="M1204" s="51">
        <v>0</v>
      </c>
      <c r="N1204" s="51">
        <v>0</v>
      </c>
      <c r="O1204" s="51">
        <v>0</v>
      </c>
      <c r="P1204" s="51">
        <v>0</v>
      </c>
      <c r="Q1204" s="51">
        <v>0</v>
      </c>
      <c r="R1204" s="51">
        <v>0</v>
      </c>
      <c r="S1204" s="51">
        <v>0</v>
      </c>
      <c r="T1204" s="11">
        <f>SUM(C1204:S1204)</f>
        <v>2</v>
      </c>
    </row>
    <row r="1205" spans="1:20" ht="18" customHeight="1">
      <c r="A1205" s="106"/>
      <c r="B1205" s="52" t="s">
        <v>21</v>
      </c>
      <c r="C1205" s="53">
        <v>0</v>
      </c>
      <c r="D1205" s="53">
        <v>4</v>
      </c>
      <c r="E1205" s="53">
        <v>0</v>
      </c>
      <c r="F1205" s="53">
        <v>0</v>
      </c>
      <c r="G1205" s="53">
        <v>0</v>
      </c>
      <c r="H1205" s="53">
        <v>0</v>
      </c>
      <c r="I1205" s="53">
        <v>0</v>
      </c>
      <c r="J1205" s="53">
        <v>1</v>
      </c>
      <c r="K1205" s="53">
        <v>0</v>
      </c>
      <c r="L1205" s="53">
        <v>0</v>
      </c>
      <c r="M1205" s="53">
        <v>0</v>
      </c>
      <c r="N1205" s="53">
        <v>0</v>
      </c>
      <c r="O1205" s="53">
        <v>0</v>
      </c>
      <c r="P1205" s="53">
        <v>0</v>
      </c>
      <c r="Q1205" s="53">
        <v>0</v>
      </c>
      <c r="R1205" s="53">
        <v>0</v>
      </c>
      <c r="S1205" s="53">
        <v>0</v>
      </c>
      <c r="T1205" s="11">
        <f>SUM(C1205:S1205)</f>
        <v>5</v>
      </c>
    </row>
    <row r="1206" spans="1:20" ht="18" customHeight="1">
      <c r="A1206" s="106"/>
      <c r="B1206" s="52" t="s">
        <v>24</v>
      </c>
      <c r="C1206" s="53">
        <v>0</v>
      </c>
      <c r="D1206" s="53">
        <v>3</v>
      </c>
      <c r="E1206" s="53">
        <v>0</v>
      </c>
      <c r="F1206" s="53">
        <v>0</v>
      </c>
      <c r="G1206" s="53">
        <v>0</v>
      </c>
      <c r="H1206" s="53">
        <v>0</v>
      </c>
      <c r="I1206" s="53">
        <v>0</v>
      </c>
      <c r="J1206" s="53">
        <v>2</v>
      </c>
      <c r="K1206" s="53">
        <v>0</v>
      </c>
      <c r="L1206" s="53">
        <v>0</v>
      </c>
      <c r="M1206" s="53">
        <v>0</v>
      </c>
      <c r="N1206" s="53">
        <v>0</v>
      </c>
      <c r="O1206" s="53">
        <v>0</v>
      </c>
      <c r="P1206" s="53">
        <v>0</v>
      </c>
      <c r="Q1206" s="53">
        <v>0</v>
      </c>
      <c r="R1206" s="53">
        <v>0</v>
      </c>
      <c r="S1206" s="53">
        <v>0</v>
      </c>
      <c r="T1206" s="11">
        <f>SUM(C1206:S1206)</f>
        <v>5</v>
      </c>
    </row>
    <row r="1207" spans="1:20" ht="18" customHeight="1">
      <c r="A1207" s="106"/>
      <c r="B1207" s="52" t="s">
        <v>25</v>
      </c>
      <c r="C1207" s="53">
        <v>0</v>
      </c>
      <c r="D1207" s="53">
        <v>1</v>
      </c>
      <c r="E1207" s="53">
        <v>0</v>
      </c>
      <c r="F1207" s="53">
        <v>0</v>
      </c>
      <c r="G1207" s="53">
        <v>0</v>
      </c>
      <c r="H1207" s="53">
        <v>0</v>
      </c>
      <c r="I1207" s="53">
        <v>0</v>
      </c>
      <c r="J1207" s="53">
        <v>1</v>
      </c>
      <c r="K1207" s="53">
        <v>0</v>
      </c>
      <c r="L1207" s="53">
        <v>0</v>
      </c>
      <c r="M1207" s="53">
        <v>0</v>
      </c>
      <c r="N1207" s="53">
        <v>0</v>
      </c>
      <c r="O1207" s="53">
        <v>0</v>
      </c>
      <c r="P1207" s="53">
        <v>0</v>
      </c>
      <c r="Q1207" s="53">
        <v>0</v>
      </c>
      <c r="R1207" s="53">
        <v>0</v>
      </c>
      <c r="S1207" s="53">
        <v>0</v>
      </c>
      <c r="T1207" s="11">
        <f>SUM(C1207:S1207)</f>
        <v>2</v>
      </c>
    </row>
    <row r="1208" spans="1:20" ht="18" customHeight="1">
      <c r="A1208" s="106"/>
      <c r="B1208" s="52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106"/>
      <c r="B1209" s="52" t="s">
        <v>22</v>
      </c>
      <c r="C1209" s="53">
        <v>0</v>
      </c>
      <c r="D1209" s="53">
        <v>2</v>
      </c>
      <c r="E1209" s="53">
        <v>0</v>
      </c>
      <c r="F1209" s="54">
        <v>0</v>
      </c>
      <c r="G1209" s="53">
        <v>0</v>
      </c>
      <c r="H1209" s="53">
        <v>0</v>
      </c>
      <c r="I1209" s="53">
        <v>0</v>
      </c>
      <c r="J1209" s="53">
        <v>3</v>
      </c>
      <c r="K1209" s="53">
        <v>0</v>
      </c>
      <c r="L1209" s="53">
        <v>0</v>
      </c>
      <c r="M1209" s="53">
        <v>0</v>
      </c>
      <c r="N1209" s="53">
        <v>0</v>
      </c>
      <c r="O1209" s="53">
        <v>0</v>
      </c>
      <c r="P1209" s="53">
        <v>0</v>
      </c>
      <c r="Q1209" s="53">
        <v>0</v>
      </c>
      <c r="R1209" s="53">
        <v>0</v>
      </c>
      <c r="S1209" s="53">
        <v>0</v>
      </c>
      <c r="T1209" s="11">
        <f>SUM(C1209:S1209)</f>
        <v>5</v>
      </c>
    </row>
    <row r="1210" spans="1:20" ht="18" customHeight="1">
      <c r="A1210" s="106"/>
      <c r="B1210" s="52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4">
        <f>IF(T1209&gt;0,(T1204+T1205)/T1209, "-")</f>
        <v>1.4</v>
      </c>
    </row>
    <row r="1211" spans="1:20" ht="18" customHeight="1">
      <c r="A1211" s="107"/>
      <c r="B1211" s="52" t="s">
        <v>44</v>
      </c>
      <c r="C1211" s="57" t="s">
        <v>43</v>
      </c>
      <c r="D1211" s="58">
        <v>0</v>
      </c>
      <c r="E1211" s="57" t="s">
        <v>43</v>
      </c>
      <c r="F1211" s="57" t="s">
        <v>43</v>
      </c>
      <c r="G1211" s="57" t="s">
        <v>43</v>
      </c>
      <c r="H1211" s="57" t="s">
        <v>43</v>
      </c>
      <c r="I1211" s="57" t="s">
        <v>43</v>
      </c>
      <c r="J1211" s="58">
        <v>0</v>
      </c>
      <c r="K1211" s="57" t="s">
        <v>43</v>
      </c>
      <c r="L1211" s="57" t="s">
        <v>43</v>
      </c>
      <c r="M1211" s="57" t="s">
        <v>43</v>
      </c>
      <c r="N1211" s="57" t="s">
        <v>43</v>
      </c>
      <c r="O1211" s="57" t="s">
        <v>43</v>
      </c>
      <c r="P1211" s="57" t="s">
        <v>43</v>
      </c>
      <c r="Q1211" s="57" t="s">
        <v>43</v>
      </c>
      <c r="R1211" s="57" t="s">
        <v>43</v>
      </c>
      <c r="S1211" s="57" t="s">
        <v>43</v>
      </c>
      <c r="T1211" s="59">
        <v>0</v>
      </c>
    </row>
    <row r="1212" spans="1:20" ht="18" customHeight="1">
      <c r="A1212" s="105">
        <v>44785</v>
      </c>
      <c r="B1212" s="50" t="s">
        <v>20</v>
      </c>
      <c r="C1212" s="51">
        <v>0</v>
      </c>
      <c r="D1212" s="51">
        <v>0</v>
      </c>
      <c r="E1212" s="51">
        <v>0</v>
      </c>
      <c r="F1212" s="51">
        <v>0</v>
      </c>
      <c r="G1212" s="51">
        <v>0</v>
      </c>
      <c r="H1212" s="51">
        <v>0</v>
      </c>
      <c r="I1212" s="51">
        <v>0</v>
      </c>
      <c r="J1212" s="51">
        <v>1</v>
      </c>
      <c r="K1212" s="51">
        <v>0</v>
      </c>
      <c r="L1212" s="51">
        <v>0</v>
      </c>
      <c r="M1212" s="51">
        <v>0</v>
      </c>
      <c r="N1212" s="51">
        <v>0</v>
      </c>
      <c r="O1212" s="51">
        <v>0</v>
      </c>
      <c r="P1212" s="51">
        <v>0</v>
      </c>
      <c r="Q1212" s="51">
        <v>0</v>
      </c>
      <c r="R1212" s="51">
        <v>0</v>
      </c>
      <c r="S1212" s="51">
        <v>0</v>
      </c>
      <c r="T1212" s="11">
        <f>SUM(C1212:S1212)</f>
        <v>1</v>
      </c>
    </row>
    <row r="1213" spans="1:20" ht="18" customHeight="1">
      <c r="A1213" s="106"/>
      <c r="B1213" s="52" t="s">
        <v>21</v>
      </c>
      <c r="C1213" s="53">
        <v>0</v>
      </c>
      <c r="D1213" s="53">
        <v>1</v>
      </c>
      <c r="E1213" s="53">
        <v>0</v>
      </c>
      <c r="F1213" s="53">
        <v>0</v>
      </c>
      <c r="G1213" s="53">
        <v>0</v>
      </c>
      <c r="H1213" s="53">
        <v>0</v>
      </c>
      <c r="I1213" s="53">
        <v>0</v>
      </c>
      <c r="J1213" s="53">
        <v>2</v>
      </c>
      <c r="K1213" s="53">
        <v>0</v>
      </c>
      <c r="L1213" s="53">
        <v>0</v>
      </c>
      <c r="M1213" s="53">
        <v>0</v>
      </c>
      <c r="N1213" s="53">
        <v>0</v>
      </c>
      <c r="O1213" s="53">
        <v>0</v>
      </c>
      <c r="P1213" s="53">
        <v>0</v>
      </c>
      <c r="Q1213" s="53">
        <v>0</v>
      </c>
      <c r="R1213" s="53">
        <v>0</v>
      </c>
      <c r="S1213" s="53">
        <v>0</v>
      </c>
      <c r="T1213" s="11">
        <f>SUM(C1213:S1213)</f>
        <v>3</v>
      </c>
    </row>
    <row r="1214" spans="1:20" ht="18" customHeight="1">
      <c r="A1214" s="106"/>
      <c r="B1214" s="52" t="s">
        <v>24</v>
      </c>
      <c r="C1214" s="53">
        <v>0</v>
      </c>
      <c r="D1214" s="53">
        <v>1</v>
      </c>
      <c r="E1214" s="53">
        <v>0</v>
      </c>
      <c r="F1214" s="53">
        <v>0</v>
      </c>
      <c r="G1214" s="53">
        <v>0</v>
      </c>
      <c r="H1214" s="53">
        <v>0</v>
      </c>
      <c r="I1214" s="53">
        <v>0</v>
      </c>
      <c r="J1214" s="53">
        <v>3</v>
      </c>
      <c r="K1214" s="53">
        <v>0</v>
      </c>
      <c r="L1214" s="53">
        <v>0</v>
      </c>
      <c r="M1214" s="53">
        <v>0</v>
      </c>
      <c r="N1214" s="53">
        <v>0</v>
      </c>
      <c r="O1214" s="53">
        <v>0</v>
      </c>
      <c r="P1214" s="53">
        <v>0</v>
      </c>
      <c r="Q1214" s="53">
        <v>0</v>
      </c>
      <c r="R1214" s="53">
        <v>0</v>
      </c>
      <c r="S1214" s="53">
        <v>0</v>
      </c>
      <c r="T1214" s="11">
        <f>SUM(C1214:S1214)</f>
        <v>4</v>
      </c>
    </row>
    <row r="1215" spans="1:20" ht="18" customHeight="1">
      <c r="A1215" s="106"/>
      <c r="B1215" s="52" t="s">
        <v>25</v>
      </c>
      <c r="C1215" s="53">
        <v>0</v>
      </c>
      <c r="D1215" s="53">
        <v>0</v>
      </c>
      <c r="E1215" s="53">
        <v>0</v>
      </c>
      <c r="F1215" s="53">
        <v>0</v>
      </c>
      <c r="G1215" s="53">
        <v>0</v>
      </c>
      <c r="H1215" s="53">
        <v>0</v>
      </c>
      <c r="I1215" s="53">
        <v>0</v>
      </c>
      <c r="J1215" s="53">
        <v>0</v>
      </c>
      <c r="K1215" s="53">
        <v>0</v>
      </c>
      <c r="L1215" s="53">
        <v>0</v>
      </c>
      <c r="M1215" s="53">
        <v>0</v>
      </c>
      <c r="N1215" s="53">
        <v>0</v>
      </c>
      <c r="O1215" s="53">
        <v>0</v>
      </c>
      <c r="P1215" s="53">
        <v>0</v>
      </c>
      <c r="Q1215" s="53">
        <v>0</v>
      </c>
      <c r="R1215" s="53">
        <v>0</v>
      </c>
      <c r="S1215" s="53">
        <v>0</v>
      </c>
      <c r="T1215" s="11">
        <f>SUM(C1215:S1215)</f>
        <v>0</v>
      </c>
    </row>
    <row r="1216" spans="1:20" ht="18" customHeight="1">
      <c r="A1216" s="106"/>
      <c r="B1216" s="52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106"/>
      <c r="B1217" s="52" t="s">
        <v>22</v>
      </c>
      <c r="C1217" s="53">
        <v>0</v>
      </c>
      <c r="D1217" s="53">
        <v>1</v>
      </c>
      <c r="E1217" s="53">
        <v>0</v>
      </c>
      <c r="F1217" s="54">
        <v>0</v>
      </c>
      <c r="G1217" s="53">
        <v>0</v>
      </c>
      <c r="H1217" s="53">
        <v>0</v>
      </c>
      <c r="I1217" s="53">
        <v>0</v>
      </c>
      <c r="J1217" s="53">
        <v>3</v>
      </c>
      <c r="K1217" s="53">
        <v>0</v>
      </c>
      <c r="L1217" s="53">
        <v>0</v>
      </c>
      <c r="M1217" s="53">
        <v>0</v>
      </c>
      <c r="N1217" s="53">
        <v>0</v>
      </c>
      <c r="O1217" s="53">
        <v>0</v>
      </c>
      <c r="P1217" s="53">
        <v>0</v>
      </c>
      <c r="Q1217" s="53">
        <v>0</v>
      </c>
      <c r="R1217" s="53">
        <v>0</v>
      </c>
      <c r="S1217" s="53">
        <v>0</v>
      </c>
      <c r="T1217" s="11">
        <f>SUM(C1217:S1217)</f>
        <v>4</v>
      </c>
    </row>
    <row r="1218" spans="1:20" ht="18" customHeight="1">
      <c r="A1218" s="106"/>
      <c r="B1218" s="52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4">
        <f>IF(T1217&gt;0,(T1212+T1213)/T1217, "-")</f>
        <v>1</v>
      </c>
    </row>
    <row r="1219" spans="1:20" ht="18" customHeight="1">
      <c r="A1219" s="107"/>
      <c r="B1219" s="52" t="s">
        <v>44</v>
      </c>
      <c r="C1219" s="57" t="s">
        <v>43</v>
      </c>
      <c r="D1219" s="58">
        <v>0</v>
      </c>
      <c r="E1219" s="57" t="s">
        <v>43</v>
      </c>
      <c r="F1219" s="57" t="s">
        <v>43</v>
      </c>
      <c r="G1219" s="57" t="s">
        <v>43</v>
      </c>
      <c r="H1219" s="57" t="s">
        <v>43</v>
      </c>
      <c r="I1219" s="57" t="s">
        <v>43</v>
      </c>
      <c r="J1219" s="58">
        <v>0.33329999999999999</v>
      </c>
      <c r="K1219" s="57" t="s">
        <v>43</v>
      </c>
      <c r="L1219" s="57" t="s">
        <v>43</v>
      </c>
      <c r="M1219" s="57" t="s">
        <v>43</v>
      </c>
      <c r="N1219" s="57" t="s">
        <v>43</v>
      </c>
      <c r="O1219" s="57" t="s">
        <v>43</v>
      </c>
      <c r="P1219" s="57" t="s">
        <v>43</v>
      </c>
      <c r="Q1219" s="57" t="s">
        <v>43</v>
      </c>
      <c r="R1219" s="57" t="s">
        <v>43</v>
      </c>
      <c r="S1219" s="57" t="s">
        <v>43</v>
      </c>
      <c r="T1219" s="59">
        <v>0.25</v>
      </c>
    </row>
    <row r="1220" spans="1:20" ht="18" customHeight="1">
      <c r="A1220" s="105">
        <v>44786</v>
      </c>
      <c r="B1220" s="50" t="s">
        <v>20</v>
      </c>
      <c r="C1220" s="51">
        <v>0</v>
      </c>
      <c r="D1220" s="51">
        <v>0</v>
      </c>
      <c r="E1220" s="51">
        <v>0</v>
      </c>
      <c r="F1220" s="51">
        <v>0</v>
      </c>
      <c r="G1220" s="51">
        <v>0</v>
      </c>
      <c r="H1220" s="51">
        <v>0</v>
      </c>
      <c r="I1220" s="51">
        <v>0</v>
      </c>
      <c r="J1220" s="51">
        <v>0</v>
      </c>
      <c r="K1220" s="51">
        <v>0</v>
      </c>
      <c r="L1220" s="51">
        <v>0</v>
      </c>
      <c r="M1220" s="51">
        <v>0</v>
      </c>
      <c r="N1220" s="51">
        <v>0</v>
      </c>
      <c r="O1220" s="51">
        <v>0</v>
      </c>
      <c r="P1220" s="51">
        <v>0</v>
      </c>
      <c r="Q1220" s="51">
        <v>0</v>
      </c>
      <c r="R1220" s="51">
        <v>0</v>
      </c>
      <c r="S1220" s="51">
        <v>0</v>
      </c>
      <c r="T1220" s="11">
        <f>SUM(C1220:S1220)</f>
        <v>0</v>
      </c>
    </row>
    <row r="1221" spans="1:20" ht="18" customHeight="1">
      <c r="A1221" s="106"/>
      <c r="B1221" s="52" t="s">
        <v>21</v>
      </c>
      <c r="C1221" s="53">
        <v>0</v>
      </c>
      <c r="D1221" s="53">
        <v>4</v>
      </c>
      <c r="E1221" s="53">
        <v>0</v>
      </c>
      <c r="F1221" s="53">
        <v>0</v>
      </c>
      <c r="G1221" s="53">
        <v>0</v>
      </c>
      <c r="H1221" s="53">
        <v>0</v>
      </c>
      <c r="I1221" s="53">
        <v>0</v>
      </c>
      <c r="J1221" s="53">
        <v>1</v>
      </c>
      <c r="K1221" s="53">
        <v>0</v>
      </c>
      <c r="L1221" s="53">
        <v>0</v>
      </c>
      <c r="M1221" s="53">
        <v>0</v>
      </c>
      <c r="N1221" s="53">
        <v>0</v>
      </c>
      <c r="O1221" s="53">
        <v>0</v>
      </c>
      <c r="P1221" s="53">
        <v>0</v>
      </c>
      <c r="Q1221" s="53">
        <v>0</v>
      </c>
      <c r="R1221" s="53">
        <v>0</v>
      </c>
      <c r="S1221" s="53">
        <v>0</v>
      </c>
      <c r="T1221" s="11">
        <f>SUM(C1221:S1221)</f>
        <v>5</v>
      </c>
    </row>
    <row r="1222" spans="1:20" ht="18" customHeight="1">
      <c r="A1222" s="106"/>
      <c r="B1222" s="52" t="s">
        <v>24</v>
      </c>
      <c r="C1222" s="53">
        <v>0</v>
      </c>
      <c r="D1222" s="53">
        <v>4</v>
      </c>
      <c r="E1222" s="53">
        <v>0</v>
      </c>
      <c r="F1222" s="53">
        <v>0</v>
      </c>
      <c r="G1222" s="53">
        <v>0</v>
      </c>
      <c r="H1222" s="53">
        <v>0</v>
      </c>
      <c r="I1222" s="53">
        <v>0</v>
      </c>
      <c r="J1222" s="53">
        <v>1</v>
      </c>
      <c r="K1222" s="53">
        <v>0</v>
      </c>
      <c r="L1222" s="53">
        <v>0</v>
      </c>
      <c r="M1222" s="53">
        <v>0</v>
      </c>
      <c r="N1222" s="53">
        <v>0</v>
      </c>
      <c r="O1222" s="53">
        <v>0</v>
      </c>
      <c r="P1222" s="53">
        <v>0</v>
      </c>
      <c r="Q1222" s="53">
        <v>0</v>
      </c>
      <c r="R1222" s="53">
        <v>0</v>
      </c>
      <c r="S1222" s="53">
        <v>0</v>
      </c>
      <c r="T1222" s="11">
        <f>SUM(C1222:S1222)</f>
        <v>5</v>
      </c>
    </row>
    <row r="1223" spans="1:20" ht="18" customHeight="1">
      <c r="A1223" s="106"/>
      <c r="B1223" s="52" t="s">
        <v>25</v>
      </c>
      <c r="C1223" s="53">
        <v>0</v>
      </c>
      <c r="D1223" s="53">
        <v>0</v>
      </c>
      <c r="E1223" s="53">
        <v>0</v>
      </c>
      <c r="F1223" s="53">
        <v>0</v>
      </c>
      <c r="G1223" s="53">
        <v>0</v>
      </c>
      <c r="H1223" s="53">
        <v>0</v>
      </c>
      <c r="I1223" s="53">
        <v>0</v>
      </c>
      <c r="J1223" s="53">
        <v>0</v>
      </c>
      <c r="K1223" s="53">
        <v>0</v>
      </c>
      <c r="L1223" s="53">
        <v>0</v>
      </c>
      <c r="M1223" s="53">
        <v>0</v>
      </c>
      <c r="N1223" s="53">
        <v>0</v>
      </c>
      <c r="O1223" s="53">
        <v>0</v>
      </c>
      <c r="P1223" s="53">
        <v>0</v>
      </c>
      <c r="Q1223" s="53">
        <v>0</v>
      </c>
      <c r="R1223" s="53">
        <v>0</v>
      </c>
      <c r="S1223" s="53">
        <v>0</v>
      </c>
      <c r="T1223" s="11">
        <f>SUM(C1223:S1223)</f>
        <v>0</v>
      </c>
    </row>
    <row r="1224" spans="1:20" ht="18" customHeight="1">
      <c r="A1224" s="106"/>
      <c r="B1224" s="52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106"/>
      <c r="B1225" s="52" t="s">
        <v>22</v>
      </c>
      <c r="C1225" s="53">
        <v>0</v>
      </c>
      <c r="D1225" s="53">
        <v>3</v>
      </c>
      <c r="E1225" s="53">
        <v>0</v>
      </c>
      <c r="F1225" s="54">
        <v>0</v>
      </c>
      <c r="G1225" s="53">
        <v>0</v>
      </c>
      <c r="H1225" s="53">
        <v>0</v>
      </c>
      <c r="I1225" s="53">
        <v>0</v>
      </c>
      <c r="J1225" s="53">
        <v>1</v>
      </c>
      <c r="K1225" s="53">
        <v>0</v>
      </c>
      <c r="L1225" s="53">
        <v>0</v>
      </c>
      <c r="M1225" s="53">
        <v>0</v>
      </c>
      <c r="N1225" s="53">
        <v>0</v>
      </c>
      <c r="O1225" s="53">
        <v>0</v>
      </c>
      <c r="P1225" s="53">
        <v>0</v>
      </c>
      <c r="Q1225" s="53">
        <v>0</v>
      </c>
      <c r="R1225" s="53">
        <v>0</v>
      </c>
      <c r="S1225" s="53">
        <v>0</v>
      </c>
      <c r="T1225" s="11">
        <f>SUM(C1225:S1225)</f>
        <v>4</v>
      </c>
    </row>
    <row r="1226" spans="1:20" ht="18" customHeight="1">
      <c r="A1226" s="106"/>
      <c r="B1226" s="52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4">
        <f>IF(T1225&gt;0,(T1220+T1221)/T1225, "-")</f>
        <v>1.25</v>
      </c>
    </row>
    <row r="1227" spans="1:20" ht="18" customHeight="1">
      <c r="A1227" s="107"/>
      <c r="B1227" s="52" t="s">
        <v>44</v>
      </c>
      <c r="C1227" s="57" t="s">
        <v>43</v>
      </c>
      <c r="D1227" s="58">
        <v>0.33329999999999999</v>
      </c>
      <c r="E1227" s="57" t="s">
        <v>43</v>
      </c>
      <c r="F1227" s="57" t="s">
        <v>43</v>
      </c>
      <c r="G1227" s="57" t="s">
        <v>43</v>
      </c>
      <c r="H1227" s="57" t="s">
        <v>43</v>
      </c>
      <c r="I1227" s="57" t="s">
        <v>43</v>
      </c>
      <c r="J1227" s="58">
        <v>0</v>
      </c>
      <c r="K1227" s="57" t="s">
        <v>43</v>
      </c>
      <c r="L1227" s="57" t="s">
        <v>43</v>
      </c>
      <c r="M1227" s="57" t="s">
        <v>43</v>
      </c>
      <c r="N1227" s="57" t="s">
        <v>43</v>
      </c>
      <c r="O1227" s="57" t="s">
        <v>43</v>
      </c>
      <c r="P1227" s="57" t="s">
        <v>43</v>
      </c>
      <c r="Q1227" s="57" t="s">
        <v>43</v>
      </c>
      <c r="R1227" s="57" t="s">
        <v>43</v>
      </c>
      <c r="S1227" s="57" t="s">
        <v>43</v>
      </c>
      <c r="T1227" s="59">
        <v>0.25</v>
      </c>
    </row>
    <row r="1228" spans="1:20" ht="18" customHeight="1">
      <c r="A1228" s="105">
        <v>44787</v>
      </c>
      <c r="B1228" s="50" t="s">
        <v>20</v>
      </c>
      <c r="C1228" s="51">
        <v>0</v>
      </c>
      <c r="D1228" s="51">
        <v>0</v>
      </c>
      <c r="E1228" s="51">
        <v>0</v>
      </c>
      <c r="F1228" s="51">
        <v>0</v>
      </c>
      <c r="G1228" s="51">
        <v>0</v>
      </c>
      <c r="H1228" s="51">
        <v>0</v>
      </c>
      <c r="I1228" s="51">
        <v>0</v>
      </c>
      <c r="J1228" s="51">
        <v>1</v>
      </c>
      <c r="K1228" s="51">
        <v>0</v>
      </c>
      <c r="L1228" s="51">
        <v>0</v>
      </c>
      <c r="M1228" s="51">
        <v>0</v>
      </c>
      <c r="N1228" s="51">
        <v>0</v>
      </c>
      <c r="O1228" s="51">
        <v>0</v>
      </c>
      <c r="P1228" s="51">
        <v>0</v>
      </c>
      <c r="Q1228" s="51">
        <v>0</v>
      </c>
      <c r="R1228" s="51">
        <v>0</v>
      </c>
      <c r="S1228" s="51">
        <v>0</v>
      </c>
      <c r="T1228" s="11">
        <f>SUM(C1228:S1228)</f>
        <v>1</v>
      </c>
    </row>
    <row r="1229" spans="1:20" ht="18" customHeight="1">
      <c r="A1229" s="106"/>
      <c r="B1229" s="52" t="s">
        <v>21</v>
      </c>
      <c r="C1229" s="53">
        <v>0</v>
      </c>
      <c r="D1229" s="53">
        <v>2</v>
      </c>
      <c r="E1229" s="53">
        <v>0</v>
      </c>
      <c r="F1229" s="53">
        <v>0</v>
      </c>
      <c r="G1229" s="53">
        <v>0</v>
      </c>
      <c r="H1229" s="53">
        <v>0</v>
      </c>
      <c r="I1229" s="53">
        <v>0</v>
      </c>
      <c r="J1229" s="53">
        <v>3</v>
      </c>
      <c r="K1229" s="53">
        <v>0</v>
      </c>
      <c r="L1229" s="53">
        <v>0</v>
      </c>
      <c r="M1229" s="53">
        <v>0</v>
      </c>
      <c r="N1229" s="53">
        <v>0</v>
      </c>
      <c r="O1229" s="53">
        <v>0</v>
      </c>
      <c r="P1229" s="53">
        <v>0</v>
      </c>
      <c r="Q1229" s="53">
        <v>0</v>
      </c>
      <c r="R1229" s="53">
        <v>0</v>
      </c>
      <c r="S1229" s="53">
        <v>0</v>
      </c>
      <c r="T1229" s="11">
        <f>SUM(C1229:S1229)</f>
        <v>5</v>
      </c>
    </row>
    <row r="1230" spans="1:20" ht="18" customHeight="1">
      <c r="A1230" s="106"/>
      <c r="B1230" s="52" t="s">
        <v>24</v>
      </c>
      <c r="C1230" s="53">
        <v>0</v>
      </c>
      <c r="D1230" s="53">
        <v>2</v>
      </c>
      <c r="E1230" s="53">
        <v>0</v>
      </c>
      <c r="F1230" s="53">
        <v>0</v>
      </c>
      <c r="G1230" s="53">
        <v>0</v>
      </c>
      <c r="H1230" s="53">
        <v>0</v>
      </c>
      <c r="I1230" s="53">
        <v>0</v>
      </c>
      <c r="J1230" s="53">
        <v>3</v>
      </c>
      <c r="K1230" s="53">
        <v>0</v>
      </c>
      <c r="L1230" s="53">
        <v>0</v>
      </c>
      <c r="M1230" s="53">
        <v>0</v>
      </c>
      <c r="N1230" s="53">
        <v>0</v>
      </c>
      <c r="O1230" s="53">
        <v>0</v>
      </c>
      <c r="P1230" s="53">
        <v>0</v>
      </c>
      <c r="Q1230" s="53">
        <v>0</v>
      </c>
      <c r="R1230" s="53">
        <v>0</v>
      </c>
      <c r="S1230" s="53">
        <v>0</v>
      </c>
      <c r="T1230" s="11">
        <f>SUM(C1230:S1230)</f>
        <v>5</v>
      </c>
    </row>
    <row r="1231" spans="1:20" ht="18" customHeight="1">
      <c r="A1231" s="106"/>
      <c r="B1231" s="52" t="s">
        <v>25</v>
      </c>
      <c r="C1231" s="53">
        <v>0</v>
      </c>
      <c r="D1231" s="53">
        <v>0</v>
      </c>
      <c r="E1231" s="53">
        <v>0</v>
      </c>
      <c r="F1231" s="53">
        <v>0</v>
      </c>
      <c r="G1231" s="53">
        <v>0</v>
      </c>
      <c r="H1231" s="53">
        <v>0</v>
      </c>
      <c r="I1231" s="53">
        <v>0</v>
      </c>
      <c r="J1231" s="53">
        <v>1</v>
      </c>
      <c r="K1231" s="53">
        <v>0</v>
      </c>
      <c r="L1231" s="53">
        <v>0</v>
      </c>
      <c r="M1231" s="53">
        <v>0</v>
      </c>
      <c r="N1231" s="53">
        <v>0</v>
      </c>
      <c r="O1231" s="53">
        <v>0</v>
      </c>
      <c r="P1231" s="53">
        <v>0</v>
      </c>
      <c r="Q1231" s="53">
        <v>0</v>
      </c>
      <c r="R1231" s="53">
        <v>0</v>
      </c>
      <c r="S1231" s="53">
        <v>0</v>
      </c>
      <c r="T1231" s="11">
        <f>SUM(C1231:S1231)</f>
        <v>1</v>
      </c>
    </row>
    <row r="1232" spans="1:20" ht="18" customHeight="1">
      <c r="A1232" s="106"/>
      <c r="B1232" s="52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106"/>
      <c r="B1233" s="52" t="s">
        <v>22</v>
      </c>
      <c r="C1233" s="53">
        <v>0</v>
      </c>
      <c r="D1233" s="53">
        <v>2</v>
      </c>
      <c r="E1233" s="53">
        <v>0</v>
      </c>
      <c r="F1233" s="54">
        <v>0</v>
      </c>
      <c r="G1233" s="53">
        <v>0</v>
      </c>
      <c r="H1233" s="53">
        <v>0</v>
      </c>
      <c r="I1233" s="53">
        <v>0</v>
      </c>
      <c r="J1233" s="53">
        <v>4</v>
      </c>
      <c r="K1233" s="53">
        <v>0</v>
      </c>
      <c r="L1233" s="53">
        <v>0</v>
      </c>
      <c r="M1233" s="53">
        <v>0</v>
      </c>
      <c r="N1233" s="53">
        <v>0</v>
      </c>
      <c r="O1233" s="53">
        <v>0</v>
      </c>
      <c r="P1233" s="53">
        <v>0</v>
      </c>
      <c r="Q1233" s="53">
        <v>0</v>
      </c>
      <c r="R1233" s="53">
        <v>0</v>
      </c>
      <c r="S1233" s="53">
        <v>0</v>
      </c>
      <c r="T1233" s="11">
        <f>SUM(C1233:S1233)</f>
        <v>6</v>
      </c>
    </row>
    <row r="1234" spans="1:20" ht="18" customHeight="1">
      <c r="A1234" s="106"/>
      <c r="B1234" s="52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4">
        <f>IF(T1233&gt;0,(T1228+T1229)/T1233, "-")</f>
        <v>1</v>
      </c>
    </row>
    <row r="1235" spans="1:20" ht="18" customHeight="1">
      <c r="A1235" s="107"/>
      <c r="B1235" s="52" t="s">
        <v>44</v>
      </c>
      <c r="C1235" s="57" t="s">
        <v>43</v>
      </c>
      <c r="D1235" s="58">
        <v>0.5</v>
      </c>
      <c r="E1235" s="57" t="s">
        <v>43</v>
      </c>
      <c r="F1235" s="57" t="s">
        <v>43</v>
      </c>
      <c r="G1235" s="57" t="s">
        <v>43</v>
      </c>
      <c r="H1235" s="57" t="s">
        <v>43</v>
      </c>
      <c r="I1235" s="57" t="s">
        <v>43</v>
      </c>
      <c r="J1235" s="58">
        <v>0.5</v>
      </c>
      <c r="K1235" s="57" t="s">
        <v>43</v>
      </c>
      <c r="L1235" s="57" t="s">
        <v>43</v>
      </c>
      <c r="M1235" s="57" t="s">
        <v>43</v>
      </c>
      <c r="N1235" s="57" t="s">
        <v>43</v>
      </c>
      <c r="O1235" s="57" t="s">
        <v>43</v>
      </c>
      <c r="P1235" s="57" t="s">
        <v>43</v>
      </c>
      <c r="Q1235" s="57" t="s">
        <v>43</v>
      </c>
      <c r="R1235" s="57" t="s">
        <v>43</v>
      </c>
      <c r="S1235" s="57" t="s">
        <v>43</v>
      </c>
      <c r="T1235" s="59">
        <v>0.5</v>
      </c>
    </row>
    <row r="1236" spans="1:20" ht="18" customHeight="1">
      <c r="A1236" s="105">
        <v>44788</v>
      </c>
      <c r="B1236" s="50" t="s">
        <v>20</v>
      </c>
      <c r="C1236" s="51">
        <v>0</v>
      </c>
      <c r="D1236" s="51">
        <v>0</v>
      </c>
      <c r="E1236" s="51">
        <v>0</v>
      </c>
      <c r="F1236" s="51">
        <v>0</v>
      </c>
      <c r="G1236" s="51">
        <v>0</v>
      </c>
      <c r="H1236" s="51">
        <v>0</v>
      </c>
      <c r="I1236" s="51">
        <v>0</v>
      </c>
      <c r="J1236" s="51">
        <v>0</v>
      </c>
      <c r="K1236" s="51">
        <v>0</v>
      </c>
      <c r="L1236" s="51">
        <v>0</v>
      </c>
      <c r="M1236" s="51">
        <v>0</v>
      </c>
      <c r="N1236" s="51">
        <v>0</v>
      </c>
      <c r="O1236" s="51">
        <v>0</v>
      </c>
      <c r="P1236" s="51">
        <v>0</v>
      </c>
      <c r="Q1236" s="51">
        <v>0</v>
      </c>
      <c r="R1236" s="51">
        <v>0</v>
      </c>
      <c r="S1236" s="51">
        <v>0</v>
      </c>
      <c r="T1236" s="11">
        <f>SUM(C1236:S1236)</f>
        <v>0</v>
      </c>
    </row>
    <row r="1237" spans="1:20" ht="18" customHeight="1">
      <c r="A1237" s="106"/>
      <c r="B1237" s="52" t="s">
        <v>21</v>
      </c>
      <c r="C1237" s="53">
        <v>0</v>
      </c>
      <c r="D1237" s="53">
        <v>1</v>
      </c>
      <c r="E1237" s="53">
        <v>0</v>
      </c>
      <c r="F1237" s="53">
        <v>0</v>
      </c>
      <c r="G1237" s="53">
        <v>0</v>
      </c>
      <c r="H1237" s="53">
        <v>0</v>
      </c>
      <c r="I1237" s="53">
        <v>0</v>
      </c>
      <c r="J1237" s="53">
        <v>2</v>
      </c>
      <c r="K1237" s="53">
        <v>0</v>
      </c>
      <c r="L1237" s="53">
        <v>0</v>
      </c>
      <c r="M1237" s="53">
        <v>0</v>
      </c>
      <c r="N1237" s="53">
        <v>0</v>
      </c>
      <c r="O1237" s="53">
        <v>0</v>
      </c>
      <c r="P1237" s="53">
        <v>0</v>
      </c>
      <c r="Q1237" s="53">
        <v>0</v>
      </c>
      <c r="R1237" s="53">
        <v>0</v>
      </c>
      <c r="S1237" s="53">
        <v>0</v>
      </c>
      <c r="T1237" s="11">
        <f>SUM(C1237:S1237)</f>
        <v>3</v>
      </c>
    </row>
    <row r="1238" spans="1:20" ht="18" customHeight="1">
      <c r="A1238" s="106"/>
      <c r="B1238" s="52" t="s">
        <v>24</v>
      </c>
      <c r="C1238" s="53">
        <v>0</v>
      </c>
      <c r="D1238" s="53">
        <v>1</v>
      </c>
      <c r="E1238" s="53">
        <v>0</v>
      </c>
      <c r="F1238" s="53">
        <v>0</v>
      </c>
      <c r="G1238" s="53">
        <v>0</v>
      </c>
      <c r="H1238" s="53">
        <v>0</v>
      </c>
      <c r="I1238" s="53">
        <v>0</v>
      </c>
      <c r="J1238" s="53">
        <v>2</v>
      </c>
      <c r="K1238" s="53">
        <v>0</v>
      </c>
      <c r="L1238" s="53">
        <v>0</v>
      </c>
      <c r="M1238" s="53">
        <v>0</v>
      </c>
      <c r="N1238" s="53">
        <v>0</v>
      </c>
      <c r="O1238" s="53">
        <v>0</v>
      </c>
      <c r="P1238" s="53">
        <v>0</v>
      </c>
      <c r="Q1238" s="53">
        <v>0</v>
      </c>
      <c r="R1238" s="53">
        <v>0</v>
      </c>
      <c r="S1238" s="53">
        <v>0</v>
      </c>
      <c r="T1238" s="11">
        <f>SUM(C1238:S1238)</f>
        <v>3</v>
      </c>
    </row>
    <row r="1239" spans="1:20" ht="18" customHeight="1">
      <c r="A1239" s="106"/>
      <c r="B1239" s="52" t="s">
        <v>25</v>
      </c>
      <c r="C1239" s="53">
        <v>0</v>
      </c>
      <c r="D1239" s="53">
        <v>0</v>
      </c>
      <c r="E1239" s="53">
        <v>0</v>
      </c>
      <c r="F1239" s="53">
        <v>0</v>
      </c>
      <c r="G1239" s="53">
        <v>0</v>
      </c>
      <c r="H1239" s="53">
        <v>0</v>
      </c>
      <c r="I1239" s="53">
        <v>0</v>
      </c>
      <c r="J1239" s="53">
        <v>0</v>
      </c>
      <c r="K1239" s="53">
        <v>0</v>
      </c>
      <c r="L1239" s="53">
        <v>0</v>
      </c>
      <c r="M1239" s="53">
        <v>0</v>
      </c>
      <c r="N1239" s="53">
        <v>0</v>
      </c>
      <c r="O1239" s="53">
        <v>0</v>
      </c>
      <c r="P1239" s="53">
        <v>0</v>
      </c>
      <c r="Q1239" s="53">
        <v>0</v>
      </c>
      <c r="R1239" s="53">
        <v>0</v>
      </c>
      <c r="S1239" s="53">
        <v>0</v>
      </c>
      <c r="T1239" s="11">
        <f>SUM(C1239:S1239)</f>
        <v>0</v>
      </c>
    </row>
    <row r="1240" spans="1:20" ht="18" customHeight="1">
      <c r="A1240" s="106"/>
      <c r="B1240" s="52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106"/>
      <c r="B1241" s="52" t="s">
        <v>22</v>
      </c>
      <c r="C1241" s="53">
        <v>0</v>
      </c>
      <c r="D1241" s="53">
        <v>1</v>
      </c>
      <c r="E1241" s="53">
        <v>0</v>
      </c>
      <c r="F1241" s="54">
        <v>0</v>
      </c>
      <c r="G1241" s="53">
        <v>0</v>
      </c>
      <c r="H1241" s="53">
        <v>0</v>
      </c>
      <c r="I1241" s="53">
        <v>0</v>
      </c>
      <c r="J1241" s="53">
        <v>2</v>
      </c>
      <c r="K1241" s="53">
        <v>0</v>
      </c>
      <c r="L1241" s="53">
        <v>0</v>
      </c>
      <c r="M1241" s="53">
        <v>0</v>
      </c>
      <c r="N1241" s="53">
        <v>0</v>
      </c>
      <c r="O1241" s="53">
        <v>0</v>
      </c>
      <c r="P1241" s="53">
        <v>0</v>
      </c>
      <c r="Q1241" s="53">
        <v>0</v>
      </c>
      <c r="R1241" s="53">
        <v>0</v>
      </c>
      <c r="S1241" s="53">
        <v>0</v>
      </c>
      <c r="T1241" s="11">
        <f>SUM(C1241:S1241)</f>
        <v>3</v>
      </c>
    </row>
    <row r="1242" spans="1:20" ht="18" customHeight="1">
      <c r="A1242" s="106"/>
      <c r="B1242" s="52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4">
        <f>IF(T1241&gt;0,(T1236+T1237)/T1241, "-")</f>
        <v>1</v>
      </c>
    </row>
    <row r="1243" spans="1:20" ht="18" customHeight="1">
      <c r="A1243" s="107"/>
      <c r="B1243" s="52" t="s">
        <v>44</v>
      </c>
      <c r="C1243" s="57" t="s">
        <v>43</v>
      </c>
      <c r="D1243" s="58">
        <v>0</v>
      </c>
      <c r="E1243" s="57" t="s">
        <v>43</v>
      </c>
      <c r="F1243" s="57" t="s">
        <v>43</v>
      </c>
      <c r="G1243" s="57" t="s">
        <v>43</v>
      </c>
      <c r="H1243" s="57" t="s">
        <v>43</v>
      </c>
      <c r="I1243" s="57" t="s">
        <v>43</v>
      </c>
      <c r="J1243" s="58">
        <v>1</v>
      </c>
      <c r="K1243" s="57" t="s">
        <v>43</v>
      </c>
      <c r="L1243" s="57" t="s">
        <v>43</v>
      </c>
      <c r="M1243" s="57" t="s">
        <v>43</v>
      </c>
      <c r="N1243" s="57" t="s">
        <v>43</v>
      </c>
      <c r="O1243" s="57" t="s">
        <v>43</v>
      </c>
      <c r="P1243" s="57" t="s">
        <v>43</v>
      </c>
      <c r="Q1243" s="57" t="s">
        <v>43</v>
      </c>
      <c r="R1243" s="57" t="s">
        <v>43</v>
      </c>
      <c r="S1243" s="57" t="s">
        <v>43</v>
      </c>
      <c r="T1243" s="59">
        <v>0.66669999999999996</v>
      </c>
    </row>
    <row r="1244" spans="1:20" ht="18" customHeight="1">
      <c r="A1244" s="105">
        <v>44789</v>
      </c>
      <c r="B1244" s="50" t="s">
        <v>20</v>
      </c>
      <c r="C1244" s="51">
        <v>0</v>
      </c>
      <c r="D1244" s="51">
        <v>0</v>
      </c>
      <c r="E1244" s="51">
        <v>0</v>
      </c>
      <c r="F1244" s="51">
        <v>0</v>
      </c>
      <c r="G1244" s="51">
        <v>0</v>
      </c>
      <c r="H1244" s="51">
        <v>0</v>
      </c>
      <c r="I1244" s="51">
        <v>0</v>
      </c>
      <c r="J1244" s="51">
        <v>0</v>
      </c>
      <c r="K1244" s="51">
        <v>0</v>
      </c>
      <c r="L1244" s="51">
        <v>0</v>
      </c>
      <c r="M1244" s="51">
        <v>0</v>
      </c>
      <c r="N1244" s="51">
        <v>0</v>
      </c>
      <c r="O1244" s="51">
        <v>0</v>
      </c>
      <c r="P1244" s="51">
        <v>0</v>
      </c>
      <c r="Q1244" s="51">
        <v>0</v>
      </c>
      <c r="R1244" s="51">
        <v>0</v>
      </c>
      <c r="S1244" s="51">
        <v>0</v>
      </c>
      <c r="T1244" s="11">
        <f>SUM(C1244:S1244)</f>
        <v>0</v>
      </c>
    </row>
    <row r="1245" spans="1:20" ht="18" customHeight="1">
      <c r="A1245" s="106"/>
      <c r="B1245" s="52" t="s">
        <v>21</v>
      </c>
      <c r="C1245" s="53">
        <v>0</v>
      </c>
      <c r="D1245" s="53">
        <v>4</v>
      </c>
      <c r="E1245" s="53">
        <v>0</v>
      </c>
      <c r="F1245" s="53">
        <v>0</v>
      </c>
      <c r="G1245" s="53">
        <v>0</v>
      </c>
      <c r="H1245" s="53">
        <v>0</v>
      </c>
      <c r="I1245" s="53">
        <v>0</v>
      </c>
      <c r="J1245" s="53">
        <v>0</v>
      </c>
      <c r="K1245" s="53">
        <v>0</v>
      </c>
      <c r="L1245" s="53">
        <v>0</v>
      </c>
      <c r="M1245" s="53">
        <v>0</v>
      </c>
      <c r="N1245" s="53">
        <v>0</v>
      </c>
      <c r="O1245" s="53">
        <v>0</v>
      </c>
      <c r="P1245" s="53">
        <v>0</v>
      </c>
      <c r="Q1245" s="53">
        <v>0</v>
      </c>
      <c r="R1245" s="53">
        <v>0</v>
      </c>
      <c r="S1245" s="53">
        <v>0</v>
      </c>
      <c r="T1245" s="11">
        <f>SUM(C1245:S1245)</f>
        <v>4</v>
      </c>
    </row>
    <row r="1246" spans="1:20" ht="18" customHeight="1">
      <c r="A1246" s="106"/>
      <c r="B1246" s="52" t="s">
        <v>24</v>
      </c>
      <c r="C1246" s="53">
        <v>0</v>
      </c>
      <c r="D1246" s="53">
        <v>4</v>
      </c>
      <c r="E1246" s="53">
        <v>0</v>
      </c>
      <c r="F1246" s="53">
        <v>0</v>
      </c>
      <c r="G1246" s="53">
        <v>0</v>
      </c>
      <c r="H1246" s="53">
        <v>0</v>
      </c>
      <c r="I1246" s="53">
        <v>0</v>
      </c>
      <c r="J1246" s="53">
        <v>0</v>
      </c>
      <c r="K1246" s="53">
        <v>0</v>
      </c>
      <c r="L1246" s="53">
        <v>0</v>
      </c>
      <c r="M1246" s="53">
        <v>0</v>
      </c>
      <c r="N1246" s="53">
        <v>0</v>
      </c>
      <c r="O1246" s="53">
        <v>0</v>
      </c>
      <c r="P1246" s="53">
        <v>0</v>
      </c>
      <c r="Q1246" s="53">
        <v>0</v>
      </c>
      <c r="R1246" s="53">
        <v>0</v>
      </c>
      <c r="S1246" s="53">
        <v>0</v>
      </c>
      <c r="T1246" s="11">
        <f>SUM(C1246:S1246)</f>
        <v>4</v>
      </c>
    </row>
    <row r="1247" spans="1:20" ht="18" customHeight="1">
      <c r="A1247" s="106"/>
      <c r="B1247" s="52" t="s">
        <v>25</v>
      </c>
      <c r="C1247" s="53">
        <v>0</v>
      </c>
      <c r="D1247" s="53">
        <v>0</v>
      </c>
      <c r="E1247" s="53">
        <v>0</v>
      </c>
      <c r="F1247" s="53">
        <v>0</v>
      </c>
      <c r="G1247" s="53">
        <v>0</v>
      </c>
      <c r="H1247" s="53">
        <v>0</v>
      </c>
      <c r="I1247" s="53">
        <v>0</v>
      </c>
      <c r="J1247" s="53">
        <v>0</v>
      </c>
      <c r="K1247" s="53">
        <v>0</v>
      </c>
      <c r="L1247" s="53">
        <v>0</v>
      </c>
      <c r="M1247" s="53">
        <v>0</v>
      </c>
      <c r="N1247" s="53">
        <v>0</v>
      </c>
      <c r="O1247" s="53">
        <v>0</v>
      </c>
      <c r="P1247" s="53">
        <v>0</v>
      </c>
      <c r="Q1247" s="53">
        <v>0</v>
      </c>
      <c r="R1247" s="53">
        <v>0</v>
      </c>
      <c r="S1247" s="53">
        <v>0</v>
      </c>
      <c r="T1247" s="11">
        <f>SUM(C1247:S1247)</f>
        <v>0</v>
      </c>
    </row>
    <row r="1248" spans="1:20" ht="18" customHeight="1">
      <c r="A1248" s="106"/>
      <c r="B1248" s="52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106"/>
      <c r="B1249" s="52" t="s">
        <v>22</v>
      </c>
      <c r="C1249" s="53">
        <v>0</v>
      </c>
      <c r="D1249" s="53">
        <v>3</v>
      </c>
      <c r="E1249" s="53">
        <v>0</v>
      </c>
      <c r="F1249" s="54">
        <v>0</v>
      </c>
      <c r="G1249" s="53">
        <v>0</v>
      </c>
      <c r="H1249" s="53">
        <v>0</v>
      </c>
      <c r="I1249" s="53">
        <v>0</v>
      </c>
      <c r="J1249" s="53">
        <v>0</v>
      </c>
      <c r="K1249" s="53">
        <v>0</v>
      </c>
      <c r="L1249" s="53">
        <v>0</v>
      </c>
      <c r="M1249" s="53">
        <v>0</v>
      </c>
      <c r="N1249" s="53">
        <v>0</v>
      </c>
      <c r="O1249" s="53">
        <v>0</v>
      </c>
      <c r="P1249" s="53">
        <v>0</v>
      </c>
      <c r="Q1249" s="53">
        <v>0</v>
      </c>
      <c r="R1249" s="53">
        <v>0</v>
      </c>
      <c r="S1249" s="53">
        <v>0</v>
      </c>
      <c r="T1249" s="11">
        <f>SUM(C1249:S1249)</f>
        <v>3</v>
      </c>
    </row>
    <row r="1250" spans="1:20" ht="18" customHeight="1">
      <c r="A1250" s="106"/>
      <c r="B1250" s="52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4">
        <f>IF(T1249&gt;0,(T1244+T1245)/T1249, "-")</f>
        <v>1.3333333333333333</v>
      </c>
    </row>
    <row r="1251" spans="1:20" ht="18" customHeight="1">
      <c r="A1251" s="107"/>
      <c r="B1251" s="52" t="s">
        <v>44</v>
      </c>
      <c r="C1251" s="57" t="s">
        <v>43</v>
      </c>
      <c r="D1251" s="58">
        <v>0.66669999999999996</v>
      </c>
      <c r="E1251" s="57" t="s">
        <v>43</v>
      </c>
      <c r="F1251" s="57" t="s">
        <v>43</v>
      </c>
      <c r="G1251" s="57" t="s">
        <v>43</v>
      </c>
      <c r="H1251" s="57" t="s">
        <v>43</v>
      </c>
      <c r="I1251" s="57" t="s">
        <v>43</v>
      </c>
      <c r="J1251" s="57" t="s">
        <v>43</v>
      </c>
      <c r="K1251" s="57" t="s">
        <v>43</v>
      </c>
      <c r="L1251" s="57" t="s">
        <v>43</v>
      </c>
      <c r="M1251" s="57" t="s">
        <v>43</v>
      </c>
      <c r="N1251" s="57" t="s">
        <v>43</v>
      </c>
      <c r="O1251" s="57" t="s">
        <v>43</v>
      </c>
      <c r="P1251" s="57" t="s">
        <v>43</v>
      </c>
      <c r="Q1251" s="57" t="s">
        <v>43</v>
      </c>
      <c r="R1251" s="57" t="s">
        <v>43</v>
      </c>
      <c r="S1251" s="57" t="s">
        <v>43</v>
      </c>
      <c r="T1251" s="59">
        <v>0.66669999999999996</v>
      </c>
    </row>
    <row r="1252" spans="1:20" ht="18" customHeight="1">
      <c r="A1252" s="105">
        <v>44790</v>
      </c>
      <c r="B1252" s="50" t="s">
        <v>20</v>
      </c>
      <c r="C1252" s="51">
        <v>0</v>
      </c>
      <c r="D1252" s="51">
        <v>0</v>
      </c>
      <c r="E1252" s="51">
        <v>0</v>
      </c>
      <c r="F1252" s="51">
        <v>0</v>
      </c>
      <c r="G1252" s="51">
        <v>0</v>
      </c>
      <c r="H1252" s="51">
        <v>0</v>
      </c>
      <c r="I1252" s="51">
        <v>0</v>
      </c>
      <c r="J1252" s="51">
        <v>0</v>
      </c>
      <c r="K1252" s="51">
        <v>0</v>
      </c>
      <c r="L1252" s="51">
        <v>0</v>
      </c>
      <c r="M1252" s="51">
        <v>0</v>
      </c>
      <c r="N1252" s="51">
        <v>0</v>
      </c>
      <c r="O1252" s="51">
        <v>0</v>
      </c>
      <c r="P1252" s="51">
        <v>0</v>
      </c>
      <c r="Q1252" s="51">
        <v>0</v>
      </c>
      <c r="R1252" s="51">
        <v>0</v>
      </c>
      <c r="S1252" s="51">
        <v>0</v>
      </c>
      <c r="T1252" s="11">
        <f>SUM(C1252:S1252)</f>
        <v>0</v>
      </c>
    </row>
    <row r="1253" spans="1:20" ht="18" customHeight="1">
      <c r="A1253" s="106"/>
      <c r="B1253" s="52" t="s">
        <v>21</v>
      </c>
      <c r="C1253" s="53">
        <v>1</v>
      </c>
      <c r="D1253" s="53">
        <v>1</v>
      </c>
      <c r="E1253" s="53">
        <v>0</v>
      </c>
      <c r="F1253" s="53">
        <v>0</v>
      </c>
      <c r="G1253" s="53">
        <v>0</v>
      </c>
      <c r="H1253" s="53">
        <v>1</v>
      </c>
      <c r="I1253" s="53">
        <v>0</v>
      </c>
      <c r="J1253" s="53">
        <v>0</v>
      </c>
      <c r="K1253" s="53">
        <v>0</v>
      </c>
      <c r="L1253" s="53">
        <v>0</v>
      </c>
      <c r="M1253" s="53">
        <v>1</v>
      </c>
      <c r="N1253" s="53">
        <v>0</v>
      </c>
      <c r="O1253" s="53">
        <v>0</v>
      </c>
      <c r="P1253" s="53">
        <v>0</v>
      </c>
      <c r="Q1253" s="53">
        <v>0</v>
      </c>
      <c r="R1253" s="53">
        <v>0</v>
      </c>
      <c r="S1253" s="53">
        <v>0</v>
      </c>
      <c r="T1253" s="11">
        <f>SUM(C1253:S1253)</f>
        <v>4</v>
      </c>
    </row>
    <row r="1254" spans="1:20" ht="18" customHeight="1">
      <c r="A1254" s="106"/>
      <c r="B1254" s="52" t="s">
        <v>24</v>
      </c>
      <c r="C1254" s="53">
        <v>0</v>
      </c>
      <c r="D1254" s="53">
        <v>1</v>
      </c>
      <c r="E1254" s="53">
        <v>0</v>
      </c>
      <c r="F1254" s="53">
        <v>0</v>
      </c>
      <c r="G1254" s="53">
        <v>0</v>
      </c>
      <c r="H1254" s="53">
        <v>0</v>
      </c>
      <c r="I1254" s="53">
        <v>0</v>
      </c>
      <c r="J1254" s="53">
        <v>0</v>
      </c>
      <c r="K1254" s="53">
        <v>0</v>
      </c>
      <c r="L1254" s="53">
        <v>0</v>
      </c>
      <c r="M1254" s="53">
        <v>1</v>
      </c>
      <c r="N1254" s="53">
        <v>0</v>
      </c>
      <c r="O1254" s="53">
        <v>0</v>
      </c>
      <c r="P1254" s="53">
        <v>0</v>
      </c>
      <c r="Q1254" s="53">
        <v>0</v>
      </c>
      <c r="R1254" s="53">
        <v>0</v>
      </c>
      <c r="S1254" s="53">
        <v>0</v>
      </c>
      <c r="T1254" s="11">
        <f>SUM(C1254:S1254)</f>
        <v>2</v>
      </c>
    </row>
    <row r="1255" spans="1:20" ht="18" customHeight="1">
      <c r="A1255" s="106"/>
      <c r="B1255" s="52" t="s">
        <v>25</v>
      </c>
      <c r="C1255" s="53">
        <v>1</v>
      </c>
      <c r="D1255" s="53">
        <v>0</v>
      </c>
      <c r="E1255" s="53">
        <v>0</v>
      </c>
      <c r="F1255" s="53">
        <v>0</v>
      </c>
      <c r="G1255" s="53">
        <v>0</v>
      </c>
      <c r="H1255" s="53">
        <v>1</v>
      </c>
      <c r="I1255" s="53">
        <v>0</v>
      </c>
      <c r="J1255" s="53">
        <v>0</v>
      </c>
      <c r="K1255" s="53">
        <v>0</v>
      </c>
      <c r="L1255" s="53">
        <v>0</v>
      </c>
      <c r="M1255" s="53">
        <v>0</v>
      </c>
      <c r="N1255" s="53">
        <v>0</v>
      </c>
      <c r="O1255" s="53">
        <v>0</v>
      </c>
      <c r="P1255" s="53">
        <v>0</v>
      </c>
      <c r="Q1255" s="53">
        <v>0</v>
      </c>
      <c r="R1255" s="53">
        <v>0</v>
      </c>
      <c r="S1255" s="53">
        <v>0</v>
      </c>
      <c r="T1255" s="11">
        <f>SUM(C1255:S1255)</f>
        <v>2</v>
      </c>
    </row>
    <row r="1256" spans="1:20" ht="18" customHeight="1">
      <c r="A1256" s="106"/>
      <c r="B1256" s="52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106"/>
      <c r="B1257" s="52" t="s">
        <v>22</v>
      </c>
      <c r="C1257" s="53">
        <v>1</v>
      </c>
      <c r="D1257" s="53">
        <v>1</v>
      </c>
      <c r="E1257" s="53">
        <v>0</v>
      </c>
      <c r="F1257" s="54">
        <v>0</v>
      </c>
      <c r="G1257" s="53">
        <v>0</v>
      </c>
      <c r="H1257" s="53">
        <v>1</v>
      </c>
      <c r="I1257" s="53">
        <v>0</v>
      </c>
      <c r="J1257" s="53">
        <v>0</v>
      </c>
      <c r="K1257" s="53">
        <v>0</v>
      </c>
      <c r="L1257" s="53">
        <v>0</v>
      </c>
      <c r="M1257" s="53">
        <v>1</v>
      </c>
      <c r="N1257" s="53">
        <v>0</v>
      </c>
      <c r="O1257" s="53">
        <v>0</v>
      </c>
      <c r="P1257" s="53">
        <v>0</v>
      </c>
      <c r="Q1257" s="53">
        <v>0</v>
      </c>
      <c r="R1257" s="53">
        <v>0</v>
      </c>
      <c r="S1257" s="53">
        <v>0</v>
      </c>
      <c r="T1257" s="11">
        <f>SUM(C1257:S1257)</f>
        <v>4</v>
      </c>
    </row>
    <row r="1258" spans="1:20" ht="18" customHeight="1">
      <c r="A1258" s="106"/>
      <c r="B1258" s="52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4">
        <f>IF(T1257&gt;0,(T1252+T1253)/T1257, "-")</f>
        <v>1</v>
      </c>
    </row>
    <row r="1259" spans="1:20" ht="18" customHeight="1">
      <c r="A1259" s="107"/>
      <c r="B1259" s="52" t="s">
        <v>44</v>
      </c>
      <c r="C1259" s="58">
        <v>0</v>
      </c>
      <c r="D1259" s="58">
        <v>0</v>
      </c>
      <c r="E1259" s="57" t="s">
        <v>43</v>
      </c>
      <c r="F1259" s="57" t="s">
        <v>43</v>
      </c>
      <c r="G1259" s="57" t="s">
        <v>43</v>
      </c>
      <c r="H1259" s="58">
        <v>0</v>
      </c>
      <c r="I1259" s="57" t="s">
        <v>43</v>
      </c>
      <c r="J1259" s="57" t="s">
        <v>43</v>
      </c>
      <c r="K1259" s="57" t="s">
        <v>43</v>
      </c>
      <c r="L1259" s="57" t="s">
        <v>43</v>
      </c>
      <c r="M1259" s="58">
        <v>0</v>
      </c>
      <c r="N1259" s="57" t="s">
        <v>43</v>
      </c>
      <c r="O1259" s="57" t="s">
        <v>43</v>
      </c>
      <c r="P1259" s="57" t="s">
        <v>43</v>
      </c>
      <c r="Q1259" s="57" t="s">
        <v>43</v>
      </c>
      <c r="R1259" s="57" t="s">
        <v>43</v>
      </c>
      <c r="S1259" s="57" t="s">
        <v>43</v>
      </c>
      <c r="T1259" s="59">
        <v>0</v>
      </c>
    </row>
    <row r="1260" spans="1:20" ht="18" customHeight="1">
      <c r="A1260" s="105">
        <v>44791</v>
      </c>
      <c r="B1260" s="50" t="s">
        <v>20</v>
      </c>
      <c r="C1260" s="51">
        <v>0</v>
      </c>
      <c r="D1260" s="51">
        <v>0</v>
      </c>
      <c r="E1260" s="51">
        <v>0</v>
      </c>
      <c r="F1260" s="51">
        <v>0</v>
      </c>
      <c r="G1260" s="51">
        <v>0</v>
      </c>
      <c r="H1260" s="51">
        <v>0</v>
      </c>
      <c r="I1260" s="51">
        <v>0</v>
      </c>
      <c r="J1260" s="51">
        <v>0</v>
      </c>
      <c r="K1260" s="51">
        <v>0</v>
      </c>
      <c r="L1260" s="51">
        <v>0</v>
      </c>
      <c r="M1260" s="51">
        <v>0</v>
      </c>
      <c r="N1260" s="51">
        <v>0</v>
      </c>
      <c r="O1260" s="51">
        <v>0</v>
      </c>
      <c r="P1260" s="51">
        <v>0</v>
      </c>
      <c r="Q1260" s="51">
        <v>0</v>
      </c>
      <c r="R1260" s="51">
        <v>0</v>
      </c>
      <c r="S1260" s="51">
        <v>0</v>
      </c>
      <c r="T1260" s="11">
        <f>SUM(C1260:S1260)</f>
        <v>0</v>
      </c>
    </row>
    <row r="1261" spans="1:20" ht="18" customHeight="1">
      <c r="A1261" s="106"/>
      <c r="B1261" s="52" t="s">
        <v>21</v>
      </c>
      <c r="C1261" s="53">
        <v>1</v>
      </c>
      <c r="D1261" s="53">
        <v>1</v>
      </c>
      <c r="E1261" s="53">
        <v>0</v>
      </c>
      <c r="F1261" s="53">
        <v>0</v>
      </c>
      <c r="G1261" s="53">
        <v>0</v>
      </c>
      <c r="H1261" s="53">
        <v>0</v>
      </c>
      <c r="I1261" s="53">
        <v>0</v>
      </c>
      <c r="J1261" s="53">
        <v>1</v>
      </c>
      <c r="K1261" s="53">
        <v>0</v>
      </c>
      <c r="L1261" s="53">
        <v>0</v>
      </c>
      <c r="M1261" s="53">
        <v>0</v>
      </c>
      <c r="N1261" s="53">
        <v>0</v>
      </c>
      <c r="O1261" s="53">
        <v>0</v>
      </c>
      <c r="P1261" s="53">
        <v>0</v>
      </c>
      <c r="Q1261" s="53">
        <v>0</v>
      </c>
      <c r="R1261" s="53">
        <v>0</v>
      </c>
      <c r="S1261" s="53">
        <v>0</v>
      </c>
      <c r="T1261" s="11">
        <f>SUM(C1261:S1261)</f>
        <v>3</v>
      </c>
    </row>
    <row r="1262" spans="1:20" ht="18" customHeight="1">
      <c r="A1262" s="106"/>
      <c r="B1262" s="52" t="s">
        <v>24</v>
      </c>
      <c r="C1262" s="61">
        <v>1</v>
      </c>
      <c r="D1262" s="53">
        <v>1</v>
      </c>
      <c r="E1262" s="53">
        <v>0</v>
      </c>
      <c r="F1262" s="53">
        <v>0</v>
      </c>
      <c r="G1262" s="53">
        <v>0</v>
      </c>
      <c r="H1262" s="53">
        <v>0</v>
      </c>
      <c r="I1262" s="53">
        <v>0</v>
      </c>
      <c r="J1262" s="53">
        <v>1</v>
      </c>
      <c r="K1262" s="53">
        <v>0</v>
      </c>
      <c r="L1262" s="53">
        <v>0</v>
      </c>
      <c r="M1262" s="53">
        <v>0</v>
      </c>
      <c r="N1262" s="53">
        <v>0</v>
      </c>
      <c r="O1262" s="53">
        <v>0</v>
      </c>
      <c r="P1262" s="53">
        <v>0</v>
      </c>
      <c r="Q1262" s="53">
        <v>0</v>
      </c>
      <c r="R1262" s="53">
        <v>0</v>
      </c>
      <c r="S1262" s="53">
        <v>0</v>
      </c>
      <c r="T1262" s="11">
        <f>SUM(C1262:S1262)</f>
        <v>3</v>
      </c>
    </row>
    <row r="1263" spans="1:20" ht="18" customHeight="1">
      <c r="A1263" s="106"/>
      <c r="B1263" s="52" t="s">
        <v>25</v>
      </c>
      <c r="C1263" s="53">
        <v>0</v>
      </c>
      <c r="D1263" s="53">
        <v>0</v>
      </c>
      <c r="E1263" s="53">
        <v>0</v>
      </c>
      <c r="F1263" s="53">
        <v>0</v>
      </c>
      <c r="G1263" s="53">
        <v>0</v>
      </c>
      <c r="H1263" s="53">
        <v>0</v>
      </c>
      <c r="I1263" s="53">
        <v>0</v>
      </c>
      <c r="J1263" s="53">
        <v>0</v>
      </c>
      <c r="K1263" s="53">
        <v>0</v>
      </c>
      <c r="L1263" s="53">
        <v>0</v>
      </c>
      <c r="M1263" s="53">
        <v>0</v>
      </c>
      <c r="N1263" s="53">
        <v>0</v>
      </c>
      <c r="O1263" s="53">
        <v>0</v>
      </c>
      <c r="P1263" s="53">
        <v>0</v>
      </c>
      <c r="Q1263" s="53">
        <v>0</v>
      </c>
      <c r="R1263" s="53">
        <v>0</v>
      </c>
      <c r="S1263" s="53">
        <v>0</v>
      </c>
      <c r="T1263" s="11">
        <f>SUM(C1263:S1263)</f>
        <v>0</v>
      </c>
    </row>
    <row r="1264" spans="1:20" ht="18" customHeight="1">
      <c r="A1264" s="106"/>
      <c r="B1264" s="52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106"/>
      <c r="B1265" s="52" t="s">
        <v>22</v>
      </c>
      <c r="C1265" s="53">
        <v>1</v>
      </c>
      <c r="D1265" s="53">
        <v>1</v>
      </c>
      <c r="E1265" s="53">
        <v>0</v>
      </c>
      <c r="F1265" s="54">
        <v>0</v>
      </c>
      <c r="G1265" s="53">
        <v>0</v>
      </c>
      <c r="H1265" s="53">
        <v>0</v>
      </c>
      <c r="I1265" s="53">
        <v>0</v>
      </c>
      <c r="J1265" s="53">
        <v>1</v>
      </c>
      <c r="K1265" s="53">
        <v>0</v>
      </c>
      <c r="L1265" s="53">
        <v>0</v>
      </c>
      <c r="M1265" s="53">
        <v>0</v>
      </c>
      <c r="N1265" s="53">
        <v>0</v>
      </c>
      <c r="O1265" s="53">
        <v>0</v>
      </c>
      <c r="P1265" s="53">
        <v>0</v>
      </c>
      <c r="Q1265" s="53">
        <v>0</v>
      </c>
      <c r="R1265" s="53">
        <v>0</v>
      </c>
      <c r="S1265" s="53">
        <v>0</v>
      </c>
      <c r="T1265" s="11">
        <f>SUM(C1265:S1265)</f>
        <v>3</v>
      </c>
    </row>
    <row r="1266" spans="1:20" ht="18" customHeight="1">
      <c r="A1266" s="106"/>
      <c r="B1266" s="52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4">
        <f>IF(T1265&gt;0,(T1260+T1261)/T1265, "-")</f>
        <v>1</v>
      </c>
    </row>
    <row r="1267" spans="1:20" ht="18" customHeight="1">
      <c r="A1267" s="107"/>
      <c r="B1267" s="52" t="s">
        <v>44</v>
      </c>
      <c r="C1267" s="58">
        <v>1</v>
      </c>
      <c r="D1267" s="58">
        <v>1</v>
      </c>
      <c r="E1267" s="57" t="s">
        <v>43</v>
      </c>
      <c r="F1267" s="57" t="s">
        <v>43</v>
      </c>
      <c r="G1267" s="57" t="s">
        <v>43</v>
      </c>
      <c r="H1267" s="57" t="s">
        <v>43</v>
      </c>
      <c r="I1267" s="57" t="s">
        <v>43</v>
      </c>
      <c r="J1267" s="58">
        <v>1</v>
      </c>
      <c r="K1267" s="57" t="s">
        <v>43</v>
      </c>
      <c r="L1267" s="57" t="s">
        <v>43</v>
      </c>
      <c r="M1267" s="57" t="s">
        <v>43</v>
      </c>
      <c r="N1267" s="57" t="s">
        <v>43</v>
      </c>
      <c r="O1267" s="57" t="s">
        <v>43</v>
      </c>
      <c r="P1267" s="57" t="s">
        <v>43</v>
      </c>
      <c r="Q1267" s="57" t="s">
        <v>43</v>
      </c>
      <c r="R1267" s="57" t="s">
        <v>43</v>
      </c>
      <c r="S1267" s="57" t="s">
        <v>43</v>
      </c>
      <c r="T1267" s="59">
        <v>1</v>
      </c>
    </row>
    <row r="1268" spans="1:20" ht="18" customHeight="1">
      <c r="A1268" s="105">
        <v>44792</v>
      </c>
      <c r="B1268" s="50" t="s">
        <v>20</v>
      </c>
      <c r="C1268" s="51">
        <v>0</v>
      </c>
      <c r="D1268" s="51">
        <v>0</v>
      </c>
      <c r="E1268" s="51">
        <v>0</v>
      </c>
      <c r="F1268" s="51">
        <v>0</v>
      </c>
      <c r="G1268" s="51">
        <v>0</v>
      </c>
      <c r="H1268" s="51">
        <v>0</v>
      </c>
      <c r="I1268" s="51">
        <v>0</v>
      </c>
      <c r="J1268" s="51">
        <v>0</v>
      </c>
      <c r="K1268" s="51">
        <v>0</v>
      </c>
      <c r="L1268" s="51">
        <v>0</v>
      </c>
      <c r="M1268" s="51">
        <v>1</v>
      </c>
      <c r="N1268" s="51">
        <v>0</v>
      </c>
      <c r="O1268" s="51">
        <v>0</v>
      </c>
      <c r="P1268" s="51">
        <v>0</v>
      </c>
      <c r="Q1268" s="51">
        <v>0</v>
      </c>
      <c r="R1268" s="51">
        <v>0</v>
      </c>
      <c r="S1268" s="51">
        <v>0</v>
      </c>
      <c r="T1268" s="11">
        <f>SUM(C1268:S1268)</f>
        <v>1</v>
      </c>
    </row>
    <row r="1269" spans="1:20" ht="18" customHeight="1">
      <c r="A1269" s="106"/>
      <c r="B1269" s="52" t="s">
        <v>21</v>
      </c>
      <c r="C1269" s="53">
        <v>0</v>
      </c>
      <c r="D1269" s="53">
        <v>0</v>
      </c>
      <c r="E1269" s="53">
        <v>0</v>
      </c>
      <c r="F1269" s="53">
        <v>0</v>
      </c>
      <c r="G1269" s="53">
        <v>1</v>
      </c>
      <c r="H1269" s="53">
        <v>0</v>
      </c>
      <c r="I1269" s="53">
        <v>0</v>
      </c>
      <c r="J1269" s="53">
        <v>1</v>
      </c>
      <c r="K1269" s="53">
        <v>0</v>
      </c>
      <c r="L1269" s="53">
        <v>0</v>
      </c>
      <c r="M1269" s="53">
        <v>0</v>
      </c>
      <c r="N1269" s="53">
        <v>0</v>
      </c>
      <c r="O1269" s="53">
        <v>0</v>
      </c>
      <c r="P1269" s="53">
        <v>0</v>
      </c>
      <c r="Q1269" s="53">
        <v>0</v>
      </c>
      <c r="R1269" s="53">
        <v>0</v>
      </c>
      <c r="S1269" s="53">
        <v>0</v>
      </c>
      <c r="T1269" s="11">
        <f>SUM(C1269:S1269)</f>
        <v>2</v>
      </c>
    </row>
    <row r="1270" spans="1:20" ht="18" customHeight="1">
      <c r="A1270" s="106"/>
      <c r="B1270" s="52" t="s">
        <v>24</v>
      </c>
      <c r="C1270" s="61">
        <v>0</v>
      </c>
      <c r="D1270" s="53">
        <v>0</v>
      </c>
      <c r="E1270" s="53">
        <v>0</v>
      </c>
      <c r="F1270" s="53">
        <v>0</v>
      </c>
      <c r="G1270" s="53">
        <v>1</v>
      </c>
      <c r="H1270" s="53">
        <v>0</v>
      </c>
      <c r="I1270" s="53">
        <v>0</v>
      </c>
      <c r="J1270" s="53">
        <v>1</v>
      </c>
      <c r="K1270" s="53">
        <v>0</v>
      </c>
      <c r="L1270" s="53">
        <v>0</v>
      </c>
      <c r="M1270" s="53">
        <v>1</v>
      </c>
      <c r="N1270" s="53">
        <v>0</v>
      </c>
      <c r="O1270" s="53">
        <v>0</v>
      </c>
      <c r="P1270" s="53">
        <v>0</v>
      </c>
      <c r="Q1270" s="53">
        <v>0</v>
      </c>
      <c r="R1270" s="53">
        <v>0</v>
      </c>
      <c r="S1270" s="53">
        <v>0</v>
      </c>
      <c r="T1270" s="11">
        <f>SUM(C1270:S1270)</f>
        <v>3</v>
      </c>
    </row>
    <row r="1271" spans="1:20" ht="18" customHeight="1">
      <c r="A1271" s="106"/>
      <c r="B1271" s="52" t="s">
        <v>25</v>
      </c>
      <c r="C1271" s="53">
        <v>0</v>
      </c>
      <c r="D1271" s="53">
        <v>0</v>
      </c>
      <c r="E1271" s="53">
        <v>0</v>
      </c>
      <c r="F1271" s="53">
        <v>0</v>
      </c>
      <c r="G1271" s="53">
        <v>0</v>
      </c>
      <c r="H1271" s="53">
        <v>0</v>
      </c>
      <c r="I1271" s="53">
        <v>0</v>
      </c>
      <c r="J1271" s="53">
        <v>0</v>
      </c>
      <c r="K1271" s="53">
        <v>0</v>
      </c>
      <c r="L1271" s="53">
        <v>0</v>
      </c>
      <c r="M1271" s="53">
        <v>0</v>
      </c>
      <c r="N1271" s="53">
        <v>0</v>
      </c>
      <c r="O1271" s="53">
        <v>0</v>
      </c>
      <c r="P1271" s="53">
        <v>0</v>
      </c>
      <c r="Q1271" s="53">
        <v>0</v>
      </c>
      <c r="R1271" s="53">
        <v>0</v>
      </c>
      <c r="S1271" s="53">
        <v>0</v>
      </c>
      <c r="T1271" s="11">
        <f>SUM(C1271:S1271)</f>
        <v>0</v>
      </c>
    </row>
    <row r="1272" spans="1:20" ht="18" customHeight="1">
      <c r="A1272" s="106"/>
      <c r="B1272" s="52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106"/>
      <c r="B1273" s="52" t="s">
        <v>22</v>
      </c>
      <c r="C1273" s="53">
        <v>0</v>
      </c>
      <c r="D1273" s="53">
        <v>0</v>
      </c>
      <c r="E1273" s="53">
        <v>0</v>
      </c>
      <c r="F1273" s="54">
        <v>0</v>
      </c>
      <c r="G1273" s="53">
        <v>1</v>
      </c>
      <c r="H1273" s="53">
        <v>0</v>
      </c>
      <c r="I1273" s="53">
        <v>0</v>
      </c>
      <c r="J1273" s="53">
        <v>1</v>
      </c>
      <c r="K1273" s="53">
        <v>0</v>
      </c>
      <c r="L1273" s="53">
        <v>0</v>
      </c>
      <c r="M1273" s="53">
        <v>1</v>
      </c>
      <c r="N1273" s="53">
        <v>0</v>
      </c>
      <c r="O1273" s="53">
        <v>0</v>
      </c>
      <c r="P1273" s="53">
        <v>0</v>
      </c>
      <c r="Q1273" s="53">
        <v>0</v>
      </c>
      <c r="R1273" s="53">
        <v>0</v>
      </c>
      <c r="S1273" s="53">
        <v>0</v>
      </c>
      <c r="T1273" s="11">
        <f>SUM(C1273:S1273)</f>
        <v>3</v>
      </c>
    </row>
    <row r="1274" spans="1:20" ht="18" customHeight="1">
      <c r="A1274" s="106"/>
      <c r="B1274" s="52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4">
        <f>IF(T1273&gt;0,(T1268+T1269)/T1273, "-")</f>
        <v>1</v>
      </c>
    </row>
    <row r="1275" spans="1:20" ht="18" customHeight="1">
      <c r="A1275" s="107"/>
      <c r="B1275" s="52" t="s">
        <v>44</v>
      </c>
      <c r="C1275" s="57" t="s">
        <v>43</v>
      </c>
      <c r="D1275" s="57" t="s">
        <v>43</v>
      </c>
      <c r="E1275" s="57" t="s">
        <v>43</v>
      </c>
      <c r="F1275" s="57" t="s">
        <v>43</v>
      </c>
      <c r="G1275" s="58">
        <v>0</v>
      </c>
      <c r="H1275" s="57" t="s">
        <v>43</v>
      </c>
      <c r="I1275" s="57" t="s">
        <v>43</v>
      </c>
      <c r="J1275" s="58">
        <v>1</v>
      </c>
      <c r="K1275" s="57" t="s">
        <v>43</v>
      </c>
      <c r="L1275" s="57" t="s">
        <v>43</v>
      </c>
      <c r="M1275" s="58">
        <v>0</v>
      </c>
      <c r="N1275" s="57" t="s">
        <v>43</v>
      </c>
      <c r="O1275" s="57" t="s">
        <v>43</v>
      </c>
      <c r="P1275" s="57" t="s">
        <v>43</v>
      </c>
      <c r="Q1275" s="57" t="s">
        <v>43</v>
      </c>
      <c r="R1275" s="57" t="s">
        <v>43</v>
      </c>
      <c r="S1275" s="57" t="s">
        <v>43</v>
      </c>
      <c r="T1275" s="59">
        <v>0.33329999999999999</v>
      </c>
    </row>
    <row r="1276" spans="1:20" ht="18" customHeight="1">
      <c r="A1276" s="105">
        <v>44793</v>
      </c>
      <c r="B1276" s="50" t="s">
        <v>20</v>
      </c>
      <c r="C1276" s="51">
        <v>0</v>
      </c>
      <c r="D1276" s="51">
        <v>0</v>
      </c>
      <c r="E1276" s="51">
        <v>0</v>
      </c>
      <c r="F1276" s="51">
        <v>0</v>
      </c>
      <c r="G1276" s="51">
        <v>0</v>
      </c>
      <c r="H1276" s="51">
        <v>0</v>
      </c>
      <c r="I1276" s="51">
        <v>0</v>
      </c>
      <c r="J1276" s="51">
        <v>0</v>
      </c>
      <c r="K1276" s="51">
        <v>0</v>
      </c>
      <c r="L1276" s="51">
        <v>0</v>
      </c>
      <c r="M1276" s="51">
        <v>0</v>
      </c>
      <c r="N1276" s="51">
        <v>0</v>
      </c>
      <c r="O1276" s="51">
        <v>0</v>
      </c>
      <c r="P1276" s="51">
        <v>0</v>
      </c>
      <c r="Q1276" s="51">
        <v>0</v>
      </c>
      <c r="R1276" s="51">
        <v>0</v>
      </c>
      <c r="S1276" s="51">
        <v>0</v>
      </c>
      <c r="T1276" s="11">
        <f>SUM(C1276:S1276)</f>
        <v>0</v>
      </c>
    </row>
    <row r="1277" spans="1:20" ht="18" customHeight="1">
      <c r="A1277" s="106"/>
      <c r="B1277" s="52" t="s">
        <v>21</v>
      </c>
      <c r="C1277" s="53">
        <v>0</v>
      </c>
      <c r="D1277" s="53">
        <v>0</v>
      </c>
      <c r="E1277" s="53">
        <v>0</v>
      </c>
      <c r="F1277" s="53">
        <v>0</v>
      </c>
      <c r="G1277" s="53">
        <v>1</v>
      </c>
      <c r="H1277" s="53">
        <v>0</v>
      </c>
      <c r="I1277" s="53">
        <v>0</v>
      </c>
      <c r="J1277" s="53">
        <v>0</v>
      </c>
      <c r="K1277" s="53">
        <v>0</v>
      </c>
      <c r="L1277" s="53">
        <v>0</v>
      </c>
      <c r="M1277" s="53">
        <v>1</v>
      </c>
      <c r="N1277" s="53">
        <v>0</v>
      </c>
      <c r="O1277" s="53">
        <v>0</v>
      </c>
      <c r="P1277" s="53">
        <v>0</v>
      </c>
      <c r="Q1277" s="53">
        <v>0</v>
      </c>
      <c r="R1277" s="53">
        <v>0</v>
      </c>
      <c r="S1277" s="53">
        <v>0</v>
      </c>
      <c r="T1277" s="11">
        <f>SUM(C1277:S1277)</f>
        <v>2</v>
      </c>
    </row>
    <row r="1278" spans="1:20" ht="18" customHeight="1">
      <c r="A1278" s="106"/>
      <c r="B1278" s="52" t="s">
        <v>24</v>
      </c>
      <c r="C1278" s="61">
        <v>0</v>
      </c>
      <c r="D1278" s="53">
        <v>0</v>
      </c>
      <c r="E1278" s="53">
        <v>0</v>
      </c>
      <c r="F1278" s="53">
        <v>0</v>
      </c>
      <c r="G1278" s="53">
        <v>1</v>
      </c>
      <c r="H1278" s="53">
        <v>0</v>
      </c>
      <c r="I1278" s="53">
        <v>0</v>
      </c>
      <c r="J1278" s="53">
        <v>0</v>
      </c>
      <c r="K1278" s="53">
        <v>0</v>
      </c>
      <c r="L1278" s="53">
        <v>0</v>
      </c>
      <c r="M1278" s="53">
        <v>1</v>
      </c>
      <c r="N1278" s="53">
        <v>0</v>
      </c>
      <c r="O1278" s="53">
        <v>0</v>
      </c>
      <c r="P1278" s="53">
        <v>0</v>
      </c>
      <c r="Q1278" s="53">
        <v>0</v>
      </c>
      <c r="R1278" s="53">
        <v>0</v>
      </c>
      <c r="S1278" s="53">
        <v>0</v>
      </c>
      <c r="T1278" s="11">
        <f>SUM(C1278:S1278)</f>
        <v>2</v>
      </c>
    </row>
    <row r="1279" spans="1:20" ht="18" customHeight="1">
      <c r="A1279" s="106"/>
      <c r="B1279" s="52" t="s">
        <v>25</v>
      </c>
      <c r="C1279" s="53">
        <v>0</v>
      </c>
      <c r="D1279" s="53">
        <v>0</v>
      </c>
      <c r="E1279" s="53">
        <v>0</v>
      </c>
      <c r="F1279" s="53">
        <v>0</v>
      </c>
      <c r="G1279" s="53">
        <v>0</v>
      </c>
      <c r="H1279" s="53">
        <v>0</v>
      </c>
      <c r="I1279" s="53">
        <v>0</v>
      </c>
      <c r="J1279" s="53">
        <v>0</v>
      </c>
      <c r="K1279" s="53">
        <v>0</v>
      </c>
      <c r="L1279" s="53">
        <v>0</v>
      </c>
      <c r="M1279" s="53">
        <v>0</v>
      </c>
      <c r="N1279" s="53">
        <v>0</v>
      </c>
      <c r="O1279" s="53">
        <v>0</v>
      </c>
      <c r="P1279" s="53">
        <v>0</v>
      </c>
      <c r="Q1279" s="53">
        <v>0</v>
      </c>
      <c r="R1279" s="53">
        <v>0</v>
      </c>
      <c r="S1279" s="53">
        <v>0</v>
      </c>
      <c r="T1279" s="11">
        <f>SUM(C1279:S1279)</f>
        <v>0</v>
      </c>
    </row>
    <row r="1280" spans="1:20" ht="18" customHeight="1">
      <c r="A1280" s="106"/>
      <c r="B1280" s="52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106"/>
      <c r="B1281" s="52" t="s">
        <v>22</v>
      </c>
      <c r="C1281" s="53">
        <v>0</v>
      </c>
      <c r="D1281" s="53">
        <v>0</v>
      </c>
      <c r="E1281" s="53">
        <v>0</v>
      </c>
      <c r="F1281" s="54">
        <v>0</v>
      </c>
      <c r="G1281" s="53">
        <v>1</v>
      </c>
      <c r="H1281" s="53">
        <v>0</v>
      </c>
      <c r="I1281" s="53">
        <v>0</v>
      </c>
      <c r="J1281" s="53">
        <v>0</v>
      </c>
      <c r="K1281" s="53">
        <v>0</v>
      </c>
      <c r="L1281" s="53">
        <v>0</v>
      </c>
      <c r="M1281" s="53">
        <v>1</v>
      </c>
      <c r="N1281" s="53">
        <v>0</v>
      </c>
      <c r="O1281" s="53">
        <v>0</v>
      </c>
      <c r="P1281" s="53">
        <v>0</v>
      </c>
      <c r="Q1281" s="53">
        <v>0</v>
      </c>
      <c r="R1281" s="53">
        <v>0</v>
      </c>
      <c r="S1281" s="53">
        <v>0</v>
      </c>
      <c r="T1281" s="11">
        <f>SUM(C1281:S1281)</f>
        <v>2</v>
      </c>
    </row>
    <row r="1282" spans="1:20" ht="18" customHeight="1">
      <c r="A1282" s="106"/>
      <c r="B1282" s="52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4">
        <f>IF(T1281&gt;0,(T1276+T1277)/T1281, "-")</f>
        <v>1</v>
      </c>
    </row>
    <row r="1283" spans="1:20" ht="18" customHeight="1">
      <c r="A1283" s="107"/>
      <c r="B1283" s="52" t="s">
        <v>44</v>
      </c>
      <c r="C1283" s="57" t="s">
        <v>43</v>
      </c>
      <c r="D1283" s="57" t="s">
        <v>43</v>
      </c>
      <c r="E1283" s="57" t="s">
        <v>43</v>
      </c>
      <c r="F1283" s="57" t="s">
        <v>43</v>
      </c>
      <c r="G1283" s="58">
        <v>1</v>
      </c>
      <c r="H1283" s="57" t="s">
        <v>43</v>
      </c>
      <c r="I1283" s="57" t="s">
        <v>43</v>
      </c>
      <c r="J1283" s="57" t="s">
        <v>43</v>
      </c>
      <c r="K1283" s="57" t="s">
        <v>43</v>
      </c>
      <c r="L1283" s="57" t="s">
        <v>43</v>
      </c>
      <c r="M1283" s="58">
        <v>0</v>
      </c>
      <c r="N1283" s="57" t="s">
        <v>43</v>
      </c>
      <c r="O1283" s="57" t="s">
        <v>43</v>
      </c>
      <c r="P1283" s="57" t="s">
        <v>43</v>
      </c>
      <c r="Q1283" s="57" t="s">
        <v>43</v>
      </c>
      <c r="R1283" s="57" t="s">
        <v>43</v>
      </c>
      <c r="S1283" s="57" t="s">
        <v>43</v>
      </c>
      <c r="T1283" s="59">
        <v>0.5</v>
      </c>
    </row>
    <row r="1284" spans="1:20" ht="18" customHeight="1">
      <c r="A1284" s="105">
        <v>44794</v>
      </c>
      <c r="B1284" s="50" t="s">
        <v>20</v>
      </c>
      <c r="C1284" s="51">
        <v>0</v>
      </c>
      <c r="D1284" s="51">
        <v>0</v>
      </c>
      <c r="E1284" s="51">
        <v>0</v>
      </c>
      <c r="F1284" s="51">
        <v>0</v>
      </c>
      <c r="G1284" s="51">
        <v>0</v>
      </c>
      <c r="H1284" s="51">
        <v>0</v>
      </c>
      <c r="I1284" s="51">
        <v>0</v>
      </c>
      <c r="J1284" s="51">
        <v>0</v>
      </c>
      <c r="K1284" s="51">
        <v>0</v>
      </c>
      <c r="L1284" s="51">
        <v>0</v>
      </c>
      <c r="M1284" s="51">
        <v>1</v>
      </c>
      <c r="N1284" s="51">
        <v>0</v>
      </c>
      <c r="O1284" s="51">
        <v>0</v>
      </c>
      <c r="P1284" s="51">
        <v>0</v>
      </c>
      <c r="Q1284" s="51">
        <v>0</v>
      </c>
      <c r="R1284" s="51">
        <v>0</v>
      </c>
      <c r="S1284" s="51">
        <v>0</v>
      </c>
      <c r="T1284" s="11">
        <f>SUM(C1284:S1284)</f>
        <v>1</v>
      </c>
    </row>
    <row r="1285" spans="1:20" ht="18" customHeight="1">
      <c r="A1285" s="106"/>
      <c r="B1285" s="52" t="s">
        <v>21</v>
      </c>
      <c r="C1285" s="53">
        <v>2</v>
      </c>
      <c r="D1285" s="53">
        <v>0</v>
      </c>
      <c r="E1285" s="53">
        <v>0</v>
      </c>
      <c r="F1285" s="53">
        <v>0</v>
      </c>
      <c r="G1285" s="53">
        <v>0</v>
      </c>
      <c r="H1285" s="53">
        <v>0</v>
      </c>
      <c r="I1285" s="53">
        <v>0</v>
      </c>
      <c r="J1285" s="53">
        <v>0</v>
      </c>
      <c r="K1285" s="53">
        <v>1</v>
      </c>
      <c r="L1285" s="53">
        <v>0</v>
      </c>
      <c r="M1285" s="53">
        <v>0</v>
      </c>
      <c r="N1285" s="53">
        <v>0</v>
      </c>
      <c r="O1285" s="53">
        <v>0</v>
      </c>
      <c r="P1285" s="53">
        <v>0</v>
      </c>
      <c r="Q1285" s="53">
        <v>0</v>
      </c>
      <c r="R1285" s="53">
        <v>0</v>
      </c>
      <c r="S1285" s="53">
        <v>0</v>
      </c>
      <c r="T1285" s="11">
        <f>SUM(C1285:S1285)</f>
        <v>3</v>
      </c>
    </row>
    <row r="1286" spans="1:20" ht="18" customHeight="1">
      <c r="A1286" s="106"/>
      <c r="B1286" s="52" t="s">
        <v>24</v>
      </c>
      <c r="C1286" s="61">
        <v>2</v>
      </c>
      <c r="D1286" s="53">
        <v>0</v>
      </c>
      <c r="E1286" s="53">
        <v>0</v>
      </c>
      <c r="F1286" s="53">
        <v>0</v>
      </c>
      <c r="G1286" s="53">
        <v>0</v>
      </c>
      <c r="H1286" s="53">
        <v>0</v>
      </c>
      <c r="I1286" s="53">
        <v>0</v>
      </c>
      <c r="J1286" s="53">
        <v>0</v>
      </c>
      <c r="K1286" s="53">
        <v>1</v>
      </c>
      <c r="L1286" s="53">
        <v>0</v>
      </c>
      <c r="M1286" s="53">
        <v>1</v>
      </c>
      <c r="N1286" s="53">
        <v>0</v>
      </c>
      <c r="O1286" s="53">
        <v>0</v>
      </c>
      <c r="P1286" s="53">
        <v>0</v>
      </c>
      <c r="Q1286" s="53">
        <v>0</v>
      </c>
      <c r="R1286" s="53">
        <v>0</v>
      </c>
      <c r="S1286" s="53">
        <v>0</v>
      </c>
      <c r="T1286" s="11">
        <f>SUM(C1286:S1286)</f>
        <v>4</v>
      </c>
    </row>
    <row r="1287" spans="1:20" ht="18" customHeight="1">
      <c r="A1287" s="106"/>
      <c r="B1287" s="52" t="s">
        <v>25</v>
      </c>
      <c r="C1287" s="53">
        <v>0</v>
      </c>
      <c r="D1287" s="53">
        <v>0</v>
      </c>
      <c r="E1287" s="53">
        <v>0</v>
      </c>
      <c r="F1287" s="53">
        <v>0</v>
      </c>
      <c r="G1287" s="53">
        <v>0</v>
      </c>
      <c r="H1287" s="53">
        <v>0</v>
      </c>
      <c r="I1287" s="53">
        <v>0</v>
      </c>
      <c r="J1287" s="53">
        <v>0</v>
      </c>
      <c r="K1287" s="53">
        <v>0</v>
      </c>
      <c r="L1287" s="53">
        <v>0</v>
      </c>
      <c r="M1287" s="53">
        <v>0</v>
      </c>
      <c r="N1287" s="53">
        <v>0</v>
      </c>
      <c r="O1287" s="53">
        <v>0</v>
      </c>
      <c r="P1287" s="53">
        <v>0</v>
      </c>
      <c r="Q1287" s="53">
        <v>0</v>
      </c>
      <c r="R1287" s="53">
        <v>0</v>
      </c>
      <c r="S1287" s="53">
        <v>0</v>
      </c>
      <c r="T1287" s="11">
        <f>SUM(C1287:S1287)</f>
        <v>0</v>
      </c>
    </row>
    <row r="1288" spans="1:20" ht="18" customHeight="1">
      <c r="A1288" s="106"/>
      <c r="B1288" s="52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106"/>
      <c r="B1289" s="52" t="s">
        <v>22</v>
      </c>
      <c r="C1289" s="53">
        <v>1</v>
      </c>
      <c r="D1289" s="53">
        <v>0</v>
      </c>
      <c r="E1289" s="53">
        <v>0</v>
      </c>
      <c r="F1289" s="54">
        <v>0</v>
      </c>
      <c r="G1289" s="53">
        <v>0</v>
      </c>
      <c r="H1289" s="53">
        <v>0</v>
      </c>
      <c r="I1289" s="53">
        <v>0</v>
      </c>
      <c r="J1289" s="53">
        <v>0</v>
      </c>
      <c r="K1289" s="53">
        <v>1</v>
      </c>
      <c r="L1289" s="53">
        <v>0</v>
      </c>
      <c r="M1289" s="53">
        <v>1</v>
      </c>
      <c r="N1289" s="53">
        <v>0</v>
      </c>
      <c r="O1289" s="53">
        <v>0</v>
      </c>
      <c r="P1289" s="53">
        <v>0</v>
      </c>
      <c r="Q1289" s="53">
        <v>0</v>
      </c>
      <c r="R1289" s="53">
        <v>0</v>
      </c>
      <c r="S1289" s="53">
        <v>0</v>
      </c>
      <c r="T1289" s="11">
        <f>SUM(C1289:S1289)</f>
        <v>3</v>
      </c>
    </row>
    <row r="1290" spans="1:20" ht="18" customHeight="1">
      <c r="A1290" s="106"/>
      <c r="B1290" s="52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4">
        <f>IF(T1289&gt;0,(T1284+T1285)/T1289, "-")</f>
        <v>1.3333333333333333</v>
      </c>
    </row>
    <row r="1291" spans="1:20" ht="18" customHeight="1">
      <c r="A1291" s="107"/>
      <c r="B1291" s="52" t="s">
        <v>44</v>
      </c>
      <c r="C1291" s="58">
        <v>1</v>
      </c>
      <c r="D1291" s="57" t="s">
        <v>43</v>
      </c>
      <c r="E1291" s="57" t="s">
        <v>43</v>
      </c>
      <c r="F1291" s="57" t="s">
        <v>43</v>
      </c>
      <c r="G1291" s="57" t="s">
        <v>43</v>
      </c>
      <c r="H1291" s="57" t="s">
        <v>43</v>
      </c>
      <c r="I1291" s="57" t="s">
        <v>43</v>
      </c>
      <c r="J1291" s="57" t="s">
        <v>43</v>
      </c>
      <c r="K1291" s="58">
        <v>0</v>
      </c>
      <c r="L1291" s="57" t="s">
        <v>43</v>
      </c>
      <c r="M1291" s="58">
        <v>1</v>
      </c>
      <c r="N1291" s="57" t="s">
        <v>43</v>
      </c>
      <c r="O1291" s="57" t="s">
        <v>43</v>
      </c>
      <c r="P1291" s="57" t="s">
        <v>43</v>
      </c>
      <c r="Q1291" s="57" t="s">
        <v>43</v>
      </c>
      <c r="R1291" s="57" t="s">
        <v>43</v>
      </c>
      <c r="S1291" s="57" t="s">
        <v>43</v>
      </c>
      <c r="T1291" s="59">
        <v>0.66669999999999996</v>
      </c>
    </row>
    <row r="1292" spans="1:20" ht="18" customHeight="1">
      <c r="A1292" s="105">
        <v>44795</v>
      </c>
      <c r="B1292" s="50" t="s">
        <v>20</v>
      </c>
      <c r="C1292" s="51">
        <v>0</v>
      </c>
      <c r="D1292" s="51">
        <v>0</v>
      </c>
      <c r="E1292" s="51">
        <v>0</v>
      </c>
      <c r="F1292" s="51">
        <v>0</v>
      </c>
      <c r="G1292" s="51">
        <v>0</v>
      </c>
      <c r="H1292" s="51">
        <v>0</v>
      </c>
      <c r="I1292" s="51">
        <v>0</v>
      </c>
      <c r="J1292" s="51">
        <v>0</v>
      </c>
      <c r="K1292" s="51">
        <v>0</v>
      </c>
      <c r="L1292" s="51">
        <v>0</v>
      </c>
      <c r="M1292" s="51">
        <v>1</v>
      </c>
      <c r="N1292" s="51">
        <v>0</v>
      </c>
      <c r="O1292" s="51">
        <v>0</v>
      </c>
      <c r="P1292" s="51">
        <v>0</v>
      </c>
      <c r="Q1292" s="51">
        <v>0</v>
      </c>
      <c r="R1292" s="51">
        <v>0</v>
      </c>
      <c r="S1292" s="51">
        <v>0</v>
      </c>
      <c r="T1292" s="11">
        <f>SUM(C1292:S1292)</f>
        <v>1</v>
      </c>
    </row>
    <row r="1293" spans="1:20" ht="18" customHeight="1">
      <c r="A1293" s="106"/>
      <c r="B1293" s="52" t="s">
        <v>21</v>
      </c>
      <c r="C1293" s="53">
        <v>2</v>
      </c>
      <c r="D1293" s="53">
        <v>0</v>
      </c>
      <c r="E1293" s="53">
        <v>0</v>
      </c>
      <c r="F1293" s="53">
        <v>0</v>
      </c>
      <c r="G1293" s="53">
        <v>0</v>
      </c>
      <c r="H1293" s="53">
        <v>0</v>
      </c>
      <c r="I1293" s="53">
        <v>0</v>
      </c>
      <c r="J1293" s="53">
        <v>1</v>
      </c>
      <c r="K1293" s="53">
        <v>0</v>
      </c>
      <c r="L1293" s="53">
        <v>0</v>
      </c>
      <c r="M1293" s="53">
        <v>0</v>
      </c>
      <c r="N1293" s="53">
        <v>0</v>
      </c>
      <c r="O1293" s="53">
        <v>0</v>
      </c>
      <c r="P1293" s="53">
        <v>0</v>
      </c>
      <c r="Q1293" s="53">
        <v>0</v>
      </c>
      <c r="R1293" s="53">
        <v>0</v>
      </c>
      <c r="S1293" s="53">
        <v>0</v>
      </c>
      <c r="T1293" s="11">
        <f>SUM(C1293:S1293)</f>
        <v>3</v>
      </c>
    </row>
    <row r="1294" spans="1:20" ht="18" customHeight="1">
      <c r="A1294" s="106"/>
      <c r="B1294" s="52" t="s">
        <v>24</v>
      </c>
      <c r="C1294" s="61">
        <v>2</v>
      </c>
      <c r="D1294" s="53">
        <v>0</v>
      </c>
      <c r="E1294" s="53">
        <v>0</v>
      </c>
      <c r="F1294" s="53">
        <v>0</v>
      </c>
      <c r="G1294" s="53">
        <v>0</v>
      </c>
      <c r="H1294" s="53">
        <v>0</v>
      </c>
      <c r="I1294" s="53">
        <v>0</v>
      </c>
      <c r="J1294" s="53">
        <v>1</v>
      </c>
      <c r="K1294" s="53">
        <v>0</v>
      </c>
      <c r="L1294" s="53">
        <v>0</v>
      </c>
      <c r="M1294" s="53">
        <v>1</v>
      </c>
      <c r="N1294" s="53">
        <v>0</v>
      </c>
      <c r="O1294" s="53">
        <v>0</v>
      </c>
      <c r="P1294" s="53">
        <v>0</v>
      </c>
      <c r="Q1294" s="53">
        <v>0</v>
      </c>
      <c r="R1294" s="53">
        <v>0</v>
      </c>
      <c r="S1294" s="53">
        <v>0</v>
      </c>
      <c r="T1294" s="11">
        <f>SUM(C1294:S1294)</f>
        <v>4</v>
      </c>
    </row>
    <row r="1295" spans="1:20" ht="18" customHeight="1">
      <c r="A1295" s="106"/>
      <c r="B1295" s="52" t="s">
        <v>25</v>
      </c>
      <c r="C1295" s="53">
        <v>0</v>
      </c>
      <c r="D1295" s="53">
        <v>0</v>
      </c>
      <c r="E1295" s="53">
        <v>0</v>
      </c>
      <c r="F1295" s="53">
        <v>0</v>
      </c>
      <c r="G1295" s="53">
        <v>0</v>
      </c>
      <c r="H1295" s="53">
        <v>0</v>
      </c>
      <c r="I1295" s="53">
        <v>0</v>
      </c>
      <c r="J1295" s="53">
        <v>0</v>
      </c>
      <c r="K1295" s="53">
        <v>0</v>
      </c>
      <c r="L1295" s="53">
        <v>0</v>
      </c>
      <c r="M1295" s="53">
        <v>0</v>
      </c>
      <c r="N1295" s="53">
        <v>0</v>
      </c>
      <c r="O1295" s="53">
        <v>0</v>
      </c>
      <c r="P1295" s="53">
        <v>0</v>
      </c>
      <c r="Q1295" s="53">
        <v>0</v>
      </c>
      <c r="R1295" s="53">
        <v>0</v>
      </c>
      <c r="S1295" s="53">
        <v>0</v>
      </c>
      <c r="T1295" s="11">
        <f>SUM(C1295:S1295)</f>
        <v>0</v>
      </c>
    </row>
    <row r="1296" spans="1:20" ht="18" customHeight="1">
      <c r="A1296" s="106"/>
      <c r="B1296" s="52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106"/>
      <c r="B1297" s="52" t="s">
        <v>22</v>
      </c>
      <c r="C1297" s="53">
        <v>1</v>
      </c>
      <c r="D1297" s="53">
        <v>0</v>
      </c>
      <c r="E1297" s="53">
        <v>0</v>
      </c>
      <c r="F1297" s="54">
        <v>0</v>
      </c>
      <c r="G1297" s="53">
        <v>0</v>
      </c>
      <c r="H1297" s="53">
        <v>0</v>
      </c>
      <c r="I1297" s="53">
        <v>0</v>
      </c>
      <c r="J1297" s="53">
        <v>1</v>
      </c>
      <c r="K1297" s="53">
        <v>0</v>
      </c>
      <c r="L1297" s="53">
        <v>0</v>
      </c>
      <c r="M1297" s="53">
        <v>1</v>
      </c>
      <c r="N1297" s="53">
        <v>0</v>
      </c>
      <c r="O1297" s="53">
        <v>0</v>
      </c>
      <c r="P1297" s="53">
        <v>0</v>
      </c>
      <c r="Q1297" s="53">
        <v>0</v>
      </c>
      <c r="R1297" s="53">
        <v>0</v>
      </c>
      <c r="S1297" s="53">
        <v>0</v>
      </c>
      <c r="T1297" s="11">
        <f>SUM(C1297:S1297)</f>
        <v>3</v>
      </c>
    </row>
    <row r="1298" spans="1:20" ht="18" customHeight="1">
      <c r="A1298" s="106"/>
      <c r="B1298" s="52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4">
        <f>IF(T1297&gt;0,(T1292+T1293)/T1297, "-")</f>
        <v>1.3333333333333333</v>
      </c>
    </row>
    <row r="1299" spans="1:20" ht="18" customHeight="1">
      <c r="A1299" s="107"/>
      <c r="B1299" s="52" t="s">
        <v>44</v>
      </c>
      <c r="C1299" s="58">
        <v>1</v>
      </c>
      <c r="D1299" s="57" t="s">
        <v>43</v>
      </c>
      <c r="E1299" s="57" t="s">
        <v>43</v>
      </c>
      <c r="F1299" s="57" t="s">
        <v>43</v>
      </c>
      <c r="G1299" s="57" t="s">
        <v>43</v>
      </c>
      <c r="H1299" s="57" t="s">
        <v>43</v>
      </c>
      <c r="I1299" s="57" t="s">
        <v>43</v>
      </c>
      <c r="J1299" s="58">
        <v>1</v>
      </c>
      <c r="K1299" s="57" t="s">
        <v>43</v>
      </c>
      <c r="L1299" s="57" t="s">
        <v>43</v>
      </c>
      <c r="M1299" s="58">
        <v>1</v>
      </c>
      <c r="N1299" s="57" t="s">
        <v>43</v>
      </c>
      <c r="O1299" s="57" t="s">
        <v>43</v>
      </c>
      <c r="P1299" s="57" t="s">
        <v>43</v>
      </c>
      <c r="Q1299" s="57" t="s">
        <v>43</v>
      </c>
      <c r="R1299" s="57" t="s">
        <v>43</v>
      </c>
      <c r="S1299" s="57" t="s">
        <v>43</v>
      </c>
      <c r="T1299" s="59">
        <v>1</v>
      </c>
    </row>
    <row r="1300" spans="1:20" ht="18" customHeight="1">
      <c r="A1300" s="105">
        <v>44796</v>
      </c>
      <c r="B1300" s="50" t="s">
        <v>20</v>
      </c>
      <c r="C1300" s="51">
        <v>0</v>
      </c>
      <c r="D1300" s="51">
        <v>0</v>
      </c>
      <c r="E1300" s="51">
        <v>0</v>
      </c>
      <c r="F1300" s="51">
        <v>0</v>
      </c>
      <c r="G1300" s="51">
        <v>0</v>
      </c>
      <c r="H1300" s="51">
        <v>0</v>
      </c>
      <c r="I1300" s="51">
        <v>0</v>
      </c>
      <c r="J1300" s="51">
        <v>0</v>
      </c>
      <c r="K1300" s="51">
        <v>0</v>
      </c>
      <c r="L1300" s="51">
        <v>0</v>
      </c>
      <c r="M1300" s="51">
        <v>0</v>
      </c>
      <c r="N1300" s="51">
        <v>0</v>
      </c>
      <c r="O1300" s="51">
        <v>0</v>
      </c>
      <c r="P1300" s="51">
        <v>0</v>
      </c>
      <c r="Q1300" s="51">
        <v>0</v>
      </c>
      <c r="R1300" s="51">
        <v>0</v>
      </c>
      <c r="S1300" s="51">
        <v>0</v>
      </c>
      <c r="T1300" s="11">
        <f>SUM(C1300:S1300)</f>
        <v>0</v>
      </c>
    </row>
    <row r="1301" spans="1:20" ht="18" customHeight="1">
      <c r="A1301" s="106"/>
      <c r="B1301" s="52" t="s">
        <v>21</v>
      </c>
      <c r="C1301" s="53">
        <v>0</v>
      </c>
      <c r="D1301" s="53">
        <v>0</v>
      </c>
      <c r="E1301" s="53">
        <v>0</v>
      </c>
      <c r="F1301" s="53">
        <v>0</v>
      </c>
      <c r="G1301" s="53">
        <v>0</v>
      </c>
      <c r="H1301" s="53">
        <v>0</v>
      </c>
      <c r="I1301" s="53">
        <v>0</v>
      </c>
      <c r="J1301" s="53">
        <v>0</v>
      </c>
      <c r="K1301" s="53">
        <v>0</v>
      </c>
      <c r="L1301" s="53">
        <v>0</v>
      </c>
      <c r="M1301" s="53">
        <v>0</v>
      </c>
      <c r="N1301" s="53">
        <v>0</v>
      </c>
      <c r="O1301" s="53">
        <v>0</v>
      </c>
      <c r="P1301" s="53">
        <v>0</v>
      </c>
      <c r="Q1301" s="53">
        <v>0</v>
      </c>
      <c r="R1301" s="53">
        <v>0</v>
      </c>
      <c r="S1301" s="53">
        <v>0</v>
      </c>
      <c r="T1301" s="11">
        <f>SUM(C1301:S1301)</f>
        <v>0</v>
      </c>
    </row>
    <row r="1302" spans="1:20" ht="18" customHeight="1">
      <c r="A1302" s="106"/>
      <c r="B1302" s="52" t="s">
        <v>24</v>
      </c>
      <c r="C1302" s="61">
        <v>0</v>
      </c>
      <c r="D1302" s="53">
        <v>0</v>
      </c>
      <c r="E1302" s="53">
        <v>0</v>
      </c>
      <c r="F1302" s="53">
        <v>0</v>
      </c>
      <c r="G1302" s="53">
        <v>0</v>
      </c>
      <c r="H1302" s="53">
        <v>0</v>
      </c>
      <c r="I1302" s="53">
        <v>0</v>
      </c>
      <c r="J1302" s="53">
        <v>0</v>
      </c>
      <c r="K1302" s="53">
        <v>0</v>
      </c>
      <c r="L1302" s="53">
        <v>0</v>
      </c>
      <c r="M1302" s="53">
        <v>0</v>
      </c>
      <c r="N1302" s="53">
        <v>0</v>
      </c>
      <c r="O1302" s="53">
        <v>0</v>
      </c>
      <c r="P1302" s="53">
        <v>0</v>
      </c>
      <c r="Q1302" s="53">
        <v>0</v>
      </c>
      <c r="R1302" s="53">
        <v>0</v>
      </c>
      <c r="S1302" s="53">
        <v>0</v>
      </c>
      <c r="T1302" s="11">
        <f>SUM(C1302:S1302)</f>
        <v>0</v>
      </c>
    </row>
    <row r="1303" spans="1:20" ht="18" customHeight="1">
      <c r="A1303" s="106"/>
      <c r="B1303" s="52" t="s">
        <v>25</v>
      </c>
      <c r="C1303" s="53">
        <v>0</v>
      </c>
      <c r="D1303" s="53">
        <v>0</v>
      </c>
      <c r="E1303" s="53">
        <v>0</v>
      </c>
      <c r="F1303" s="53">
        <v>0</v>
      </c>
      <c r="G1303" s="53">
        <v>0</v>
      </c>
      <c r="H1303" s="53">
        <v>0</v>
      </c>
      <c r="I1303" s="53">
        <v>0</v>
      </c>
      <c r="J1303" s="53">
        <v>0</v>
      </c>
      <c r="K1303" s="53">
        <v>0</v>
      </c>
      <c r="L1303" s="53">
        <v>0</v>
      </c>
      <c r="M1303" s="53">
        <v>0</v>
      </c>
      <c r="N1303" s="53">
        <v>0</v>
      </c>
      <c r="O1303" s="53">
        <v>0</v>
      </c>
      <c r="P1303" s="53">
        <v>0</v>
      </c>
      <c r="Q1303" s="53">
        <v>0</v>
      </c>
      <c r="R1303" s="53">
        <v>0</v>
      </c>
      <c r="S1303" s="53">
        <v>0</v>
      </c>
      <c r="T1303" s="11">
        <f>SUM(C1303:S1303)</f>
        <v>0</v>
      </c>
    </row>
    <row r="1304" spans="1:20" ht="18" customHeight="1">
      <c r="A1304" s="106"/>
      <c r="B1304" s="52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106"/>
      <c r="B1305" s="52" t="s">
        <v>22</v>
      </c>
      <c r="C1305" s="53">
        <v>0</v>
      </c>
      <c r="D1305" s="53">
        <v>0</v>
      </c>
      <c r="E1305" s="53">
        <v>0</v>
      </c>
      <c r="F1305" s="54">
        <v>0</v>
      </c>
      <c r="G1305" s="53">
        <v>0</v>
      </c>
      <c r="H1305" s="53">
        <v>0</v>
      </c>
      <c r="I1305" s="53">
        <v>0</v>
      </c>
      <c r="J1305" s="53">
        <v>0</v>
      </c>
      <c r="K1305" s="53">
        <v>0</v>
      </c>
      <c r="L1305" s="53">
        <v>0</v>
      </c>
      <c r="M1305" s="53">
        <v>0</v>
      </c>
      <c r="N1305" s="53">
        <v>0</v>
      </c>
      <c r="O1305" s="53">
        <v>0</v>
      </c>
      <c r="P1305" s="53">
        <v>0</v>
      </c>
      <c r="Q1305" s="53">
        <v>0</v>
      </c>
      <c r="R1305" s="53">
        <v>0</v>
      </c>
      <c r="S1305" s="53">
        <v>0</v>
      </c>
      <c r="T1305" s="11">
        <f>SUM(C1305:S1305)</f>
        <v>0</v>
      </c>
    </row>
    <row r="1306" spans="1:20" ht="18" customHeight="1">
      <c r="A1306" s="106"/>
      <c r="B1306" s="52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4" t="str">
        <f>IF(T1305&gt;0,(T1300+T1301)/T1305, "-")</f>
        <v>-</v>
      </c>
    </row>
    <row r="1307" spans="1:20" ht="18" customHeight="1">
      <c r="A1307" s="107"/>
      <c r="B1307" s="52" t="s">
        <v>44</v>
      </c>
      <c r="C1307" s="57" t="s">
        <v>43</v>
      </c>
      <c r="D1307" s="57" t="s">
        <v>43</v>
      </c>
      <c r="E1307" s="57" t="s">
        <v>43</v>
      </c>
      <c r="F1307" s="57" t="s">
        <v>43</v>
      </c>
      <c r="G1307" s="57" t="s">
        <v>43</v>
      </c>
      <c r="H1307" s="57" t="s">
        <v>43</v>
      </c>
      <c r="I1307" s="57" t="s">
        <v>43</v>
      </c>
      <c r="J1307" s="57" t="s">
        <v>43</v>
      </c>
      <c r="K1307" s="57" t="s">
        <v>43</v>
      </c>
      <c r="L1307" s="57" t="s">
        <v>43</v>
      </c>
      <c r="M1307" s="57" t="s">
        <v>43</v>
      </c>
      <c r="N1307" s="57" t="s">
        <v>43</v>
      </c>
      <c r="O1307" s="57" t="s">
        <v>43</v>
      </c>
      <c r="P1307" s="57" t="s">
        <v>43</v>
      </c>
      <c r="Q1307" s="57" t="s">
        <v>43</v>
      </c>
      <c r="R1307" s="57" t="s">
        <v>43</v>
      </c>
      <c r="S1307" s="57" t="s">
        <v>43</v>
      </c>
      <c r="T1307" s="59" t="s">
        <v>39</v>
      </c>
    </row>
    <row r="1308" spans="1:20" ht="18" customHeight="1">
      <c r="A1308" s="105">
        <v>44797</v>
      </c>
      <c r="B1308" s="50" t="s">
        <v>20</v>
      </c>
      <c r="C1308" s="51">
        <v>0</v>
      </c>
      <c r="D1308" s="51">
        <v>0</v>
      </c>
      <c r="E1308" s="51">
        <v>0</v>
      </c>
      <c r="F1308" s="51">
        <v>0</v>
      </c>
      <c r="G1308" s="51">
        <v>0</v>
      </c>
      <c r="H1308" s="51">
        <v>0</v>
      </c>
      <c r="I1308" s="51">
        <v>0</v>
      </c>
      <c r="J1308" s="51">
        <v>0</v>
      </c>
      <c r="K1308" s="51">
        <v>0</v>
      </c>
      <c r="L1308" s="51">
        <v>0</v>
      </c>
      <c r="M1308" s="51">
        <v>0</v>
      </c>
      <c r="N1308" s="51">
        <v>0</v>
      </c>
      <c r="O1308" s="51">
        <v>0</v>
      </c>
      <c r="P1308" s="51">
        <v>0</v>
      </c>
      <c r="Q1308" s="51">
        <v>0</v>
      </c>
      <c r="R1308" s="51">
        <v>0</v>
      </c>
      <c r="S1308" s="51">
        <v>0</v>
      </c>
      <c r="T1308" s="11">
        <f>SUM(C1308:S1308)</f>
        <v>0</v>
      </c>
    </row>
    <row r="1309" spans="1:20" ht="18" customHeight="1">
      <c r="A1309" s="106"/>
      <c r="B1309" s="52" t="s">
        <v>21</v>
      </c>
      <c r="C1309" s="53">
        <v>0</v>
      </c>
      <c r="D1309" s="53">
        <v>0</v>
      </c>
      <c r="E1309" s="53">
        <v>0</v>
      </c>
      <c r="F1309" s="53">
        <v>0</v>
      </c>
      <c r="G1309" s="53">
        <v>0</v>
      </c>
      <c r="H1309" s="53">
        <v>0</v>
      </c>
      <c r="I1309" s="53">
        <v>0</v>
      </c>
      <c r="J1309" s="53">
        <v>1</v>
      </c>
      <c r="K1309" s="53">
        <v>0</v>
      </c>
      <c r="L1309" s="53">
        <v>0</v>
      </c>
      <c r="M1309" s="53">
        <v>5</v>
      </c>
      <c r="N1309" s="53">
        <v>0</v>
      </c>
      <c r="O1309" s="53">
        <v>0</v>
      </c>
      <c r="P1309" s="53">
        <v>0</v>
      </c>
      <c r="Q1309" s="53">
        <v>0</v>
      </c>
      <c r="R1309" s="53">
        <v>0</v>
      </c>
      <c r="S1309" s="53">
        <v>0</v>
      </c>
      <c r="T1309" s="11">
        <f>SUM(C1309:S1309)</f>
        <v>6</v>
      </c>
    </row>
    <row r="1310" spans="1:20" ht="18" customHeight="1">
      <c r="A1310" s="106"/>
      <c r="B1310" s="52" t="s">
        <v>24</v>
      </c>
      <c r="C1310" s="61">
        <v>0</v>
      </c>
      <c r="D1310" s="53">
        <v>0</v>
      </c>
      <c r="E1310" s="53">
        <v>0</v>
      </c>
      <c r="F1310" s="53">
        <v>0</v>
      </c>
      <c r="G1310" s="53">
        <v>0</v>
      </c>
      <c r="H1310" s="53">
        <v>0</v>
      </c>
      <c r="I1310" s="53">
        <v>0</v>
      </c>
      <c r="J1310" s="53">
        <v>1</v>
      </c>
      <c r="K1310" s="53">
        <v>0</v>
      </c>
      <c r="L1310" s="53">
        <v>0</v>
      </c>
      <c r="M1310" s="53">
        <v>4</v>
      </c>
      <c r="N1310" s="53">
        <v>0</v>
      </c>
      <c r="O1310" s="53">
        <v>0</v>
      </c>
      <c r="P1310" s="53">
        <v>0</v>
      </c>
      <c r="Q1310" s="53">
        <v>0</v>
      </c>
      <c r="R1310" s="53">
        <v>0</v>
      </c>
      <c r="S1310" s="53">
        <v>0</v>
      </c>
      <c r="T1310" s="11">
        <f>SUM(C1310:S1310)</f>
        <v>5</v>
      </c>
    </row>
    <row r="1311" spans="1:20" ht="18" customHeight="1">
      <c r="A1311" s="106"/>
      <c r="B1311" s="52" t="s">
        <v>25</v>
      </c>
      <c r="C1311" s="53">
        <v>0</v>
      </c>
      <c r="D1311" s="53">
        <v>0</v>
      </c>
      <c r="E1311" s="53">
        <v>0</v>
      </c>
      <c r="F1311" s="53">
        <v>0</v>
      </c>
      <c r="G1311" s="53">
        <v>0</v>
      </c>
      <c r="H1311" s="53">
        <v>0</v>
      </c>
      <c r="I1311" s="53">
        <v>0</v>
      </c>
      <c r="J1311" s="53">
        <v>0</v>
      </c>
      <c r="K1311" s="53">
        <v>0</v>
      </c>
      <c r="L1311" s="53">
        <v>0</v>
      </c>
      <c r="M1311" s="53">
        <v>1</v>
      </c>
      <c r="N1311" s="53">
        <v>0</v>
      </c>
      <c r="O1311" s="53">
        <v>0</v>
      </c>
      <c r="P1311" s="53">
        <v>0</v>
      </c>
      <c r="Q1311" s="53">
        <v>0</v>
      </c>
      <c r="R1311" s="53">
        <v>0</v>
      </c>
      <c r="S1311" s="53">
        <v>0</v>
      </c>
      <c r="T1311" s="11">
        <f>SUM(C1311:S1311)</f>
        <v>1</v>
      </c>
    </row>
    <row r="1312" spans="1:20" ht="18" customHeight="1">
      <c r="A1312" s="106"/>
      <c r="B1312" s="52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106"/>
      <c r="B1313" s="52" t="s">
        <v>22</v>
      </c>
      <c r="C1313" s="53">
        <v>0</v>
      </c>
      <c r="D1313" s="53">
        <v>0</v>
      </c>
      <c r="E1313" s="53">
        <v>0</v>
      </c>
      <c r="F1313" s="54">
        <v>0</v>
      </c>
      <c r="G1313" s="53">
        <v>0</v>
      </c>
      <c r="H1313" s="53">
        <v>0</v>
      </c>
      <c r="I1313" s="53">
        <v>0</v>
      </c>
      <c r="J1313" s="53">
        <v>1</v>
      </c>
      <c r="K1313" s="53">
        <v>0</v>
      </c>
      <c r="L1313" s="53">
        <v>0</v>
      </c>
      <c r="M1313" s="53">
        <v>2</v>
      </c>
      <c r="N1313" s="53">
        <v>0</v>
      </c>
      <c r="O1313" s="53">
        <v>0</v>
      </c>
      <c r="P1313" s="53">
        <v>0</v>
      </c>
      <c r="Q1313" s="53">
        <v>0</v>
      </c>
      <c r="R1313" s="53">
        <v>0</v>
      </c>
      <c r="S1313" s="53">
        <v>0</v>
      </c>
      <c r="T1313" s="11">
        <f>SUM(C1313:S1313)</f>
        <v>3</v>
      </c>
    </row>
    <row r="1314" spans="1:20" ht="18" customHeight="1">
      <c r="A1314" s="106"/>
      <c r="B1314" s="52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4">
        <f>IF(T1313&gt;0,(T1308+T1309)/T1313, "-")</f>
        <v>2</v>
      </c>
    </row>
    <row r="1315" spans="1:20" ht="18" customHeight="1">
      <c r="A1315" s="107"/>
      <c r="B1315" s="52" t="s">
        <v>44</v>
      </c>
      <c r="C1315" s="57" t="s">
        <v>43</v>
      </c>
      <c r="D1315" s="57" t="s">
        <v>43</v>
      </c>
      <c r="E1315" s="57" t="s">
        <v>43</v>
      </c>
      <c r="F1315" s="57" t="s">
        <v>43</v>
      </c>
      <c r="G1315" s="57" t="s">
        <v>43</v>
      </c>
      <c r="H1315" s="57" t="s">
        <v>43</v>
      </c>
      <c r="I1315" s="57" t="s">
        <v>43</v>
      </c>
      <c r="J1315" s="58">
        <v>1</v>
      </c>
      <c r="K1315" s="57" t="s">
        <v>43</v>
      </c>
      <c r="L1315" s="57" t="s">
        <v>43</v>
      </c>
      <c r="M1315" s="58">
        <v>0</v>
      </c>
      <c r="N1315" s="57" t="s">
        <v>43</v>
      </c>
      <c r="O1315" s="57" t="s">
        <v>43</v>
      </c>
      <c r="P1315" s="57" t="s">
        <v>43</v>
      </c>
      <c r="Q1315" s="57" t="s">
        <v>43</v>
      </c>
      <c r="R1315" s="57" t="s">
        <v>43</v>
      </c>
      <c r="S1315" s="57" t="s">
        <v>43</v>
      </c>
      <c r="T1315" s="59">
        <v>0.33329999999999999</v>
      </c>
    </row>
    <row r="1316" spans="1:20" ht="18" customHeight="1">
      <c r="A1316" s="105">
        <v>44798</v>
      </c>
      <c r="B1316" s="50" t="s">
        <v>20</v>
      </c>
      <c r="C1316" s="51">
        <v>0</v>
      </c>
      <c r="D1316" s="51">
        <v>0</v>
      </c>
      <c r="E1316" s="51">
        <v>0</v>
      </c>
      <c r="F1316" s="51">
        <v>0</v>
      </c>
      <c r="G1316" s="51">
        <v>0</v>
      </c>
      <c r="H1316" s="51">
        <v>0</v>
      </c>
      <c r="I1316" s="51">
        <v>1</v>
      </c>
      <c r="J1316" s="51">
        <v>0</v>
      </c>
      <c r="K1316" s="51">
        <v>0</v>
      </c>
      <c r="L1316" s="51">
        <v>0</v>
      </c>
      <c r="M1316" s="51">
        <v>0</v>
      </c>
      <c r="N1316" s="51">
        <v>0</v>
      </c>
      <c r="O1316" s="51">
        <v>0</v>
      </c>
      <c r="P1316" s="51">
        <v>0</v>
      </c>
      <c r="Q1316" s="51">
        <v>0</v>
      </c>
      <c r="R1316" s="51">
        <v>0</v>
      </c>
      <c r="S1316" s="51">
        <v>0</v>
      </c>
      <c r="T1316" s="11">
        <f>SUM(C1316:S1316)</f>
        <v>1</v>
      </c>
    </row>
    <row r="1317" spans="1:20" ht="18" customHeight="1">
      <c r="A1317" s="106"/>
      <c r="B1317" s="52" t="s">
        <v>21</v>
      </c>
      <c r="C1317" s="53">
        <v>0</v>
      </c>
      <c r="D1317" s="53">
        <v>0</v>
      </c>
      <c r="E1317" s="53">
        <v>0</v>
      </c>
      <c r="F1317" s="53">
        <v>0</v>
      </c>
      <c r="G1317" s="53">
        <v>0</v>
      </c>
      <c r="H1317" s="53">
        <v>0</v>
      </c>
      <c r="I1317" s="53">
        <v>1</v>
      </c>
      <c r="J1317" s="53">
        <v>0</v>
      </c>
      <c r="K1317" s="53">
        <v>0</v>
      </c>
      <c r="L1317" s="53">
        <v>0</v>
      </c>
      <c r="M1317" s="53">
        <v>0</v>
      </c>
      <c r="N1317" s="53">
        <v>0</v>
      </c>
      <c r="O1317" s="53">
        <v>0</v>
      </c>
      <c r="P1317" s="53">
        <v>0</v>
      </c>
      <c r="Q1317" s="53">
        <v>0</v>
      </c>
      <c r="R1317" s="53">
        <v>0</v>
      </c>
      <c r="S1317" s="53">
        <v>0</v>
      </c>
      <c r="T1317" s="11">
        <f>SUM(C1317:S1317)</f>
        <v>1</v>
      </c>
    </row>
    <row r="1318" spans="1:20" ht="18" customHeight="1">
      <c r="A1318" s="106"/>
      <c r="B1318" s="52" t="s">
        <v>24</v>
      </c>
      <c r="C1318" s="61">
        <v>0</v>
      </c>
      <c r="D1318" s="53">
        <v>0</v>
      </c>
      <c r="E1318" s="53">
        <v>0</v>
      </c>
      <c r="F1318" s="53">
        <v>0</v>
      </c>
      <c r="G1318" s="53">
        <v>0</v>
      </c>
      <c r="H1318" s="53">
        <v>0</v>
      </c>
      <c r="I1318" s="53">
        <v>1</v>
      </c>
      <c r="J1318" s="53">
        <v>0</v>
      </c>
      <c r="K1318" s="53">
        <v>0</v>
      </c>
      <c r="L1318" s="53">
        <v>0</v>
      </c>
      <c r="M1318" s="53">
        <v>0</v>
      </c>
      <c r="N1318" s="53">
        <v>0</v>
      </c>
      <c r="O1318" s="53">
        <v>0</v>
      </c>
      <c r="P1318" s="53">
        <v>0</v>
      </c>
      <c r="Q1318" s="53">
        <v>0</v>
      </c>
      <c r="R1318" s="53">
        <v>0</v>
      </c>
      <c r="S1318" s="53">
        <v>0</v>
      </c>
      <c r="T1318" s="11">
        <f>SUM(C1318:S1318)</f>
        <v>1</v>
      </c>
    </row>
    <row r="1319" spans="1:20" ht="18" customHeight="1">
      <c r="A1319" s="106"/>
      <c r="B1319" s="52" t="s">
        <v>25</v>
      </c>
      <c r="C1319" s="53">
        <v>0</v>
      </c>
      <c r="D1319" s="53">
        <v>0</v>
      </c>
      <c r="E1319" s="53">
        <v>0</v>
      </c>
      <c r="F1319" s="53">
        <v>0</v>
      </c>
      <c r="G1319" s="53">
        <v>0</v>
      </c>
      <c r="H1319" s="53">
        <v>0</v>
      </c>
      <c r="I1319" s="53">
        <v>1</v>
      </c>
      <c r="J1319" s="53">
        <v>0</v>
      </c>
      <c r="K1319" s="53">
        <v>0</v>
      </c>
      <c r="L1319" s="53">
        <v>0</v>
      </c>
      <c r="M1319" s="53">
        <v>0</v>
      </c>
      <c r="N1319" s="53">
        <v>0</v>
      </c>
      <c r="O1319" s="53">
        <v>0</v>
      </c>
      <c r="P1319" s="53">
        <v>0</v>
      </c>
      <c r="Q1319" s="53">
        <v>0</v>
      </c>
      <c r="R1319" s="53">
        <v>0</v>
      </c>
      <c r="S1319" s="53">
        <v>0</v>
      </c>
      <c r="T1319" s="11">
        <f>SUM(C1319:S1319)</f>
        <v>1</v>
      </c>
    </row>
    <row r="1320" spans="1:20" ht="18" customHeight="1">
      <c r="A1320" s="106"/>
      <c r="B1320" s="52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106"/>
      <c r="B1321" s="52" t="s">
        <v>22</v>
      </c>
      <c r="C1321" s="53">
        <v>0</v>
      </c>
      <c r="D1321" s="53">
        <v>0</v>
      </c>
      <c r="E1321" s="53">
        <v>0</v>
      </c>
      <c r="F1321" s="54">
        <v>0</v>
      </c>
      <c r="G1321" s="53">
        <v>0</v>
      </c>
      <c r="H1321" s="53">
        <v>0</v>
      </c>
      <c r="I1321" s="53">
        <v>2</v>
      </c>
      <c r="J1321" s="53">
        <v>0</v>
      </c>
      <c r="K1321" s="53">
        <v>0</v>
      </c>
      <c r="L1321" s="53">
        <v>0</v>
      </c>
      <c r="M1321" s="53">
        <v>0</v>
      </c>
      <c r="N1321" s="53">
        <v>0</v>
      </c>
      <c r="O1321" s="53">
        <v>0</v>
      </c>
      <c r="P1321" s="53">
        <v>0</v>
      </c>
      <c r="Q1321" s="53">
        <v>0</v>
      </c>
      <c r="R1321" s="53">
        <v>0</v>
      </c>
      <c r="S1321" s="53">
        <v>0</v>
      </c>
      <c r="T1321" s="11">
        <f>SUM(C1321:S1321)</f>
        <v>2</v>
      </c>
    </row>
    <row r="1322" spans="1:20" ht="18" customHeight="1">
      <c r="A1322" s="106"/>
      <c r="B1322" s="52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4">
        <f>IF(T1321&gt;0,(T1316+T1317)/T1321, "-")</f>
        <v>1</v>
      </c>
    </row>
    <row r="1323" spans="1:20" ht="18" customHeight="1">
      <c r="A1323" s="107"/>
      <c r="B1323" s="52" t="s">
        <v>44</v>
      </c>
      <c r="C1323" s="57" t="s">
        <v>43</v>
      </c>
      <c r="D1323" s="57" t="s">
        <v>43</v>
      </c>
      <c r="E1323" s="57" t="s">
        <v>43</v>
      </c>
      <c r="F1323" s="57" t="s">
        <v>43</v>
      </c>
      <c r="G1323" s="57" t="s">
        <v>43</v>
      </c>
      <c r="H1323" s="57" t="s">
        <v>43</v>
      </c>
      <c r="I1323" s="58">
        <v>0</v>
      </c>
      <c r="J1323" s="58" t="s">
        <v>39</v>
      </c>
      <c r="K1323" s="57" t="s">
        <v>43</v>
      </c>
      <c r="L1323" s="57" t="s">
        <v>43</v>
      </c>
      <c r="M1323" s="58" t="s">
        <v>39</v>
      </c>
      <c r="N1323" s="57" t="s">
        <v>43</v>
      </c>
      <c r="O1323" s="57" t="s">
        <v>43</v>
      </c>
      <c r="P1323" s="57" t="s">
        <v>43</v>
      </c>
      <c r="Q1323" s="57" t="s">
        <v>43</v>
      </c>
      <c r="R1323" s="57" t="s">
        <v>43</v>
      </c>
      <c r="S1323" s="57" t="s">
        <v>43</v>
      </c>
      <c r="T1323" s="59">
        <v>0</v>
      </c>
    </row>
    <row r="1324" spans="1:20" ht="18" customHeight="1">
      <c r="A1324" s="105">
        <v>44799</v>
      </c>
      <c r="B1324" s="50" t="s">
        <v>20</v>
      </c>
      <c r="C1324" s="51">
        <v>0</v>
      </c>
      <c r="D1324" s="51">
        <v>0</v>
      </c>
      <c r="E1324" s="51">
        <v>0</v>
      </c>
      <c r="F1324" s="51">
        <v>0</v>
      </c>
      <c r="G1324" s="51">
        <v>0</v>
      </c>
      <c r="H1324" s="51">
        <v>0</v>
      </c>
      <c r="I1324" s="51">
        <v>0</v>
      </c>
      <c r="J1324" s="51">
        <v>0</v>
      </c>
      <c r="K1324" s="51">
        <v>1</v>
      </c>
      <c r="L1324" s="51">
        <v>0</v>
      </c>
      <c r="M1324" s="51">
        <v>0</v>
      </c>
      <c r="N1324" s="51">
        <v>0</v>
      </c>
      <c r="O1324" s="51">
        <v>0</v>
      </c>
      <c r="P1324" s="51">
        <v>0</v>
      </c>
      <c r="Q1324" s="51">
        <v>0</v>
      </c>
      <c r="R1324" s="51">
        <v>0</v>
      </c>
      <c r="S1324" s="51">
        <v>0</v>
      </c>
      <c r="T1324" s="11">
        <f>SUM(C1324:S1324)</f>
        <v>1</v>
      </c>
    </row>
    <row r="1325" spans="1:20" ht="18" customHeight="1">
      <c r="A1325" s="106"/>
      <c r="B1325" s="52" t="s">
        <v>21</v>
      </c>
      <c r="C1325" s="53">
        <v>0</v>
      </c>
      <c r="D1325" s="53">
        <v>0</v>
      </c>
      <c r="E1325" s="53">
        <v>0</v>
      </c>
      <c r="F1325" s="53">
        <v>0</v>
      </c>
      <c r="G1325" s="53">
        <v>0</v>
      </c>
      <c r="H1325" s="53">
        <v>0</v>
      </c>
      <c r="I1325" s="53">
        <v>4</v>
      </c>
      <c r="J1325" s="53">
        <v>0</v>
      </c>
      <c r="K1325" s="53">
        <v>0</v>
      </c>
      <c r="L1325" s="53">
        <v>0</v>
      </c>
      <c r="M1325" s="53">
        <v>3</v>
      </c>
      <c r="N1325" s="53">
        <v>0</v>
      </c>
      <c r="O1325" s="53">
        <v>0</v>
      </c>
      <c r="P1325" s="53">
        <v>0</v>
      </c>
      <c r="Q1325" s="53">
        <v>0</v>
      </c>
      <c r="R1325" s="53">
        <v>0</v>
      </c>
      <c r="S1325" s="53">
        <v>0</v>
      </c>
      <c r="T1325" s="11">
        <f>SUM(C1325:S1325)</f>
        <v>7</v>
      </c>
    </row>
    <row r="1326" spans="1:20" ht="18" customHeight="1">
      <c r="A1326" s="106"/>
      <c r="B1326" s="52" t="s">
        <v>24</v>
      </c>
      <c r="C1326" s="61">
        <v>0</v>
      </c>
      <c r="D1326" s="53">
        <v>0</v>
      </c>
      <c r="E1326" s="53">
        <v>0</v>
      </c>
      <c r="F1326" s="53">
        <v>0</v>
      </c>
      <c r="G1326" s="53">
        <v>0</v>
      </c>
      <c r="H1326" s="53">
        <v>0</v>
      </c>
      <c r="I1326" s="53">
        <v>4</v>
      </c>
      <c r="J1326" s="53">
        <v>0</v>
      </c>
      <c r="K1326" s="53">
        <v>1</v>
      </c>
      <c r="L1326" s="53">
        <v>0</v>
      </c>
      <c r="M1326" s="53">
        <v>3</v>
      </c>
      <c r="N1326" s="53">
        <v>0</v>
      </c>
      <c r="O1326" s="53">
        <v>0</v>
      </c>
      <c r="P1326" s="53">
        <v>0</v>
      </c>
      <c r="Q1326" s="53">
        <v>0</v>
      </c>
      <c r="R1326" s="53">
        <v>0</v>
      </c>
      <c r="S1326" s="53">
        <v>0</v>
      </c>
      <c r="T1326" s="11">
        <f>SUM(C1326:S1326)</f>
        <v>8</v>
      </c>
    </row>
    <row r="1327" spans="1:20" ht="18" customHeight="1">
      <c r="A1327" s="106"/>
      <c r="B1327" s="52" t="s">
        <v>25</v>
      </c>
      <c r="C1327" s="53">
        <v>0</v>
      </c>
      <c r="D1327" s="53">
        <v>0</v>
      </c>
      <c r="E1327" s="53">
        <v>0</v>
      </c>
      <c r="F1327" s="53">
        <v>0</v>
      </c>
      <c r="G1327" s="53">
        <v>0</v>
      </c>
      <c r="H1327" s="53">
        <v>0</v>
      </c>
      <c r="I1327" s="53">
        <v>0</v>
      </c>
      <c r="J1327" s="53">
        <v>0</v>
      </c>
      <c r="K1327" s="53">
        <v>0</v>
      </c>
      <c r="L1327" s="53">
        <v>0</v>
      </c>
      <c r="M1327" s="53">
        <v>0</v>
      </c>
      <c r="N1327" s="53">
        <v>0</v>
      </c>
      <c r="O1327" s="53">
        <v>0</v>
      </c>
      <c r="P1327" s="53">
        <v>0</v>
      </c>
      <c r="Q1327" s="53">
        <v>0</v>
      </c>
      <c r="R1327" s="53">
        <v>0</v>
      </c>
      <c r="S1327" s="53">
        <v>0</v>
      </c>
      <c r="T1327" s="11">
        <f>SUM(C1327:S1327)</f>
        <v>0</v>
      </c>
    </row>
    <row r="1328" spans="1:20" ht="18" customHeight="1">
      <c r="A1328" s="106"/>
      <c r="B1328" s="52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106"/>
      <c r="B1329" s="52" t="s">
        <v>22</v>
      </c>
      <c r="C1329" s="53">
        <v>0</v>
      </c>
      <c r="D1329" s="53">
        <v>0</v>
      </c>
      <c r="E1329" s="53">
        <v>0</v>
      </c>
      <c r="F1329" s="54">
        <v>0</v>
      </c>
      <c r="G1329" s="53">
        <v>0</v>
      </c>
      <c r="H1329" s="53">
        <v>0</v>
      </c>
      <c r="I1329" s="53">
        <v>4</v>
      </c>
      <c r="J1329" s="53">
        <v>0</v>
      </c>
      <c r="K1329" s="53">
        <v>1</v>
      </c>
      <c r="L1329" s="53">
        <v>0</v>
      </c>
      <c r="M1329" s="53">
        <v>3</v>
      </c>
      <c r="N1329" s="53">
        <v>0</v>
      </c>
      <c r="O1329" s="53">
        <v>0</v>
      </c>
      <c r="P1329" s="53">
        <v>0</v>
      </c>
      <c r="Q1329" s="53">
        <v>0</v>
      </c>
      <c r="R1329" s="53">
        <v>0</v>
      </c>
      <c r="S1329" s="53">
        <v>0</v>
      </c>
      <c r="T1329" s="11">
        <f>SUM(C1329:S1329)</f>
        <v>8</v>
      </c>
    </row>
    <row r="1330" spans="1:20" ht="18" customHeight="1">
      <c r="A1330" s="106"/>
      <c r="B1330" s="52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4">
        <f>IF(T1329&gt;0,(T1324+T1325)/T1329, "-")</f>
        <v>1</v>
      </c>
    </row>
    <row r="1331" spans="1:20" ht="18" customHeight="1">
      <c r="A1331" s="107"/>
      <c r="B1331" s="52" t="s">
        <v>44</v>
      </c>
      <c r="C1331" s="57" t="s">
        <v>43</v>
      </c>
      <c r="D1331" s="57" t="s">
        <v>43</v>
      </c>
      <c r="E1331" s="57" t="s">
        <v>43</v>
      </c>
      <c r="F1331" s="57" t="s">
        <v>43</v>
      </c>
      <c r="G1331" s="57" t="s">
        <v>43</v>
      </c>
      <c r="H1331" s="57" t="s">
        <v>43</v>
      </c>
      <c r="I1331" s="58">
        <v>0.25</v>
      </c>
      <c r="J1331" s="58" t="s">
        <v>39</v>
      </c>
      <c r="K1331" s="58">
        <v>0</v>
      </c>
      <c r="L1331" s="57" t="s">
        <v>43</v>
      </c>
      <c r="M1331" s="58">
        <v>0.33329999999999999</v>
      </c>
      <c r="N1331" s="57" t="s">
        <v>43</v>
      </c>
      <c r="O1331" s="57" t="s">
        <v>43</v>
      </c>
      <c r="P1331" s="57" t="s">
        <v>43</v>
      </c>
      <c r="Q1331" s="57" t="s">
        <v>43</v>
      </c>
      <c r="R1331" s="57" t="s">
        <v>43</v>
      </c>
      <c r="S1331" s="57" t="s">
        <v>43</v>
      </c>
      <c r="T1331" s="59">
        <v>0.25</v>
      </c>
    </row>
    <row r="1332" spans="1:20" ht="18" customHeight="1">
      <c r="A1332" s="105">
        <v>44800</v>
      </c>
      <c r="B1332" s="50" t="s">
        <v>20</v>
      </c>
      <c r="C1332" s="51">
        <v>0</v>
      </c>
      <c r="D1332" s="51">
        <v>0</v>
      </c>
      <c r="E1332" s="51">
        <v>0</v>
      </c>
      <c r="F1332" s="51">
        <v>0</v>
      </c>
      <c r="G1332" s="51">
        <v>0</v>
      </c>
      <c r="H1332" s="51">
        <v>0</v>
      </c>
      <c r="I1332" s="51">
        <v>0</v>
      </c>
      <c r="J1332" s="51">
        <v>0</v>
      </c>
      <c r="K1332" s="51">
        <v>0</v>
      </c>
      <c r="L1332" s="51">
        <v>0</v>
      </c>
      <c r="M1332" s="51">
        <v>0</v>
      </c>
      <c r="N1332" s="51">
        <v>0</v>
      </c>
      <c r="O1332" s="51">
        <v>0</v>
      </c>
      <c r="P1332" s="51">
        <v>0</v>
      </c>
      <c r="Q1332" s="51">
        <v>0</v>
      </c>
      <c r="R1332" s="51">
        <v>0</v>
      </c>
      <c r="S1332" s="51">
        <v>0</v>
      </c>
      <c r="T1332" s="11">
        <f>SUM(C1332:S1332)</f>
        <v>0</v>
      </c>
    </row>
    <row r="1333" spans="1:20" ht="18" customHeight="1">
      <c r="A1333" s="106"/>
      <c r="B1333" s="52" t="s">
        <v>21</v>
      </c>
      <c r="C1333" s="53">
        <v>0</v>
      </c>
      <c r="D1333" s="53">
        <v>1</v>
      </c>
      <c r="E1333" s="53">
        <v>0</v>
      </c>
      <c r="F1333" s="53">
        <v>0</v>
      </c>
      <c r="G1333" s="53">
        <v>0</v>
      </c>
      <c r="H1333" s="53">
        <v>0</v>
      </c>
      <c r="I1333" s="53">
        <v>5</v>
      </c>
      <c r="J1333" s="53">
        <v>0</v>
      </c>
      <c r="K1333" s="53">
        <v>0</v>
      </c>
      <c r="L1333" s="53">
        <v>0</v>
      </c>
      <c r="M1333" s="53">
        <v>2</v>
      </c>
      <c r="N1333" s="53">
        <v>0</v>
      </c>
      <c r="O1333" s="53">
        <v>0</v>
      </c>
      <c r="P1333" s="53">
        <v>0</v>
      </c>
      <c r="Q1333" s="53">
        <v>0</v>
      </c>
      <c r="R1333" s="53">
        <v>0</v>
      </c>
      <c r="S1333" s="53">
        <v>0</v>
      </c>
      <c r="T1333" s="11">
        <f>SUM(C1333:S1333)</f>
        <v>8</v>
      </c>
    </row>
    <row r="1334" spans="1:20" ht="18" customHeight="1">
      <c r="A1334" s="106"/>
      <c r="B1334" s="52" t="s">
        <v>24</v>
      </c>
      <c r="C1334" s="61">
        <v>0</v>
      </c>
      <c r="D1334" s="53">
        <v>1</v>
      </c>
      <c r="E1334" s="53">
        <v>0</v>
      </c>
      <c r="F1334" s="53">
        <v>0</v>
      </c>
      <c r="G1334" s="53">
        <v>0</v>
      </c>
      <c r="H1334" s="53">
        <v>0</v>
      </c>
      <c r="I1334" s="53">
        <v>5</v>
      </c>
      <c r="J1334" s="53">
        <v>0</v>
      </c>
      <c r="K1334" s="53">
        <v>0</v>
      </c>
      <c r="L1334" s="53">
        <v>0</v>
      </c>
      <c r="M1334" s="53">
        <v>2</v>
      </c>
      <c r="N1334" s="53">
        <v>0</v>
      </c>
      <c r="O1334" s="53">
        <v>0</v>
      </c>
      <c r="P1334" s="53">
        <v>0</v>
      </c>
      <c r="Q1334" s="53">
        <v>0</v>
      </c>
      <c r="R1334" s="53">
        <v>0</v>
      </c>
      <c r="S1334" s="53">
        <v>0</v>
      </c>
      <c r="T1334" s="11">
        <f>SUM(C1334:S1334)</f>
        <v>8</v>
      </c>
    </row>
    <row r="1335" spans="1:20" ht="18" customHeight="1">
      <c r="A1335" s="106"/>
      <c r="B1335" s="52" t="s">
        <v>25</v>
      </c>
      <c r="C1335" s="53">
        <v>0</v>
      </c>
      <c r="D1335" s="53">
        <v>0</v>
      </c>
      <c r="E1335" s="53">
        <v>0</v>
      </c>
      <c r="F1335" s="53">
        <v>0</v>
      </c>
      <c r="G1335" s="53">
        <v>0</v>
      </c>
      <c r="H1335" s="53">
        <v>0</v>
      </c>
      <c r="I1335" s="53">
        <v>0</v>
      </c>
      <c r="J1335" s="53">
        <v>0</v>
      </c>
      <c r="K1335" s="53">
        <v>0</v>
      </c>
      <c r="L1335" s="53">
        <v>0</v>
      </c>
      <c r="M1335" s="53">
        <v>0</v>
      </c>
      <c r="N1335" s="53">
        <v>0</v>
      </c>
      <c r="O1335" s="53">
        <v>0</v>
      </c>
      <c r="P1335" s="53">
        <v>0</v>
      </c>
      <c r="Q1335" s="53">
        <v>0</v>
      </c>
      <c r="R1335" s="53">
        <v>0</v>
      </c>
      <c r="S1335" s="53">
        <v>0</v>
      </c>
      <c r="T1335" s="11">
        <f>SUM(C1335:S1335)</f>
        <v>0</v>
      </c>
    </row>
    <row r="1336" spans="1:20" ht="18" customHeight="1">
      <c r="A1336" s="106"/>
      <c r="B1336" s="52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106"/>
      <c r="B1337" s="52" t="s">
        <v>22</v>
      </c>
      <c r="C1337" s="53">
        <v>0</v>
      </c>
      <c r="D1337" s="53">
        <v>1</v>
      </c>
      <c r="E1337" s="53">
        <v>0</v>
      </c>
      <c r="F1337" s="54">
        <v>0</v>
      </c>
      <c r="G1337" s="53">
        <v>0</v>
      </c>
      <c r="H1337" s="53">
        <v>0</v>
      </c>
      <c r="I1337" s="53">
        <v>4</v>
      </c>
      <c r="J1337" s="53">
        <v>0</v>
      </c>
      <c r="K1337" s="53">
        <v>0</v>
      </c>
      <c r="L1337" s="53">
        <v>0</v>
      </c>
      <c r="M1337" s="53">
        <v>2</v>
      </c>
      <c r="N1337" s="53">
        <v>0</v>
      </c>
      <c r="O1337" s="53">
        <v>0</v>
      </c>
      <c r="P1337" s="53">
        <v>0</v>
      </c>
      <c r="Q1337" s="53">
        <v>0</v>
      </c>
      <c r="R1337" s="53">
        <v>0</v>
      </c>
      <c r="S1337" s="53">
        <v>0</v>
      </c>
      <c r="T1337" s="11">
        <f>SUM(C1337:S1337)</f>
        <v>7</v>
      </c>
    </row>
    <row r="1338" spans="1:20" ht="18" customHeight="1">
      <c r="A1338" s="106"/>
      <c r="B1338" s="52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4">
        <f>IF(T1337&gt;0,(T1332+T1333)/T1337, "-")</f>
        <v>1.1428571428571428</v>
      </c>
    </row>
    <row r="1339" spans="1:20" ht="18" customHeight="1">
      <c r="A1339" s="107"/>
      <c r="B1339" s="52" t="s">
        <v>44</v>
      </c>
      <c r="C1339" s="57" t="s">
        <v>43</v>
      </c>
      <c r="D1339" s="58">
        <v>0</v>
      </c>
      <c r="E1339" s="57" t="s">
        <v>43</v>
      </c>
      <c r="F1339" s="57" t="s">
        <v>43</v>
      </c>
      <c r="G1339" s="57" t="s">
        <v>43</v>
      </c>
      <c r="H1339" s="57" t="s">
        <v>43</v>
      </c>
      <c r="I1339" s="58">
        <v>0.25</v>
      </c>
      <c r="J1339" s="58" t="s">
        <v>39</v>
      </c>
      <c r="K1339" s="57" t="s">
        <v>43</v>
      </c>
      <c r="L1339" s="57" t="s">
        <v>43</v>
      </c>
      <c r="M1339" s="58">
        <v>0</v>
      </c>
      <c r="N1339" s="57" t="s">
        <v>43</v>
      </c>
      <c r="O1339" s="57" t="s">
        <v>43</v>
      </c>
      <c r="P1339" s="57" t="s">
        <v>43</v>
      </c>
      <c r="Q1339" s="57" t="s">
        <v>43</v>
      </c>
      <c r="R1339" s="57" t="s">
        <v>43</v>
      </c>
      <c r="S1339" s="57" t="s">
        <v>43</v>
      </c>
      <c r="T1339" s="59">
        <v>0.1429</v>
      </c>
    </row>
    <row r="1340" spans="1:20" ht="18" customHeight="1">
      <c r="A1340" s="105">
        <v>44801</v>
      </c>
      <c r="B1340" s="50" t="s">
        <v>20</v>
      </c>
      <c r="C1340" s="51">
        <v>0</v>
      </c>
      <c r="D1340" s="51">
        <v>0</v>
      </c>
      <c r="E1340" s="51">
        <v>0</v>
      </c>
      <c r="F1340" s="51">
        <v>0</v>
      </c>
      <c r="G1340" s="51">
        <v>0</v>
      </c>
      <c r="H1340" s="51">
        <v>0</v>
      </c>
      <c r="I1340" s="51">
        <v>0</v>
      </c>
      <c r="J1340" s="51">
        <v>0</v>
      </c>
      <c r="K1340" s="51">
        <v>0</v>
      </c>
      <c r="L1340" s="51">
        <v>0</v>
      </c>
      <c r="M1340" s="51">
        <v>0</v>
      </c>
      <c r="N1340" s="51">
        <v>0</v>
      </c>
      <c r="O1340" s="51">
        <v>0</v>
      </c>
      <c r="P1340" s="51">
        <v>0</v>
      </c>
      <c r="Q1340" s="51">
        <v>0</v>
      </c>
      <c r="R1340" s="51">
        <v>0</v>
      </c>
      <c r="S1340" s="51">
        <v>0</v>
      </c>
      <c r="T1340" s="11">
        <f>SUM(C1340:S1340)</f>
        <v>0</v>
      </c>
    </row>
    <row r="1341" spans="1:20" ht="18" customHeight="1">
      <c r="A1341" s="106"/>
      <c r="B1341" s="52" t="s">
        <v>21</v>
      </c>
      <c r="C1341" s="53">
        <v>0</v>
      </c>
      <c r="D1341" s="53">
        <v>0</v>
      </c>
      <c r="E1341" s="53">
        <v>0</v>
      </c>
      <c r="F1341" s="53">
        <v>0</v>
      </c>
      <c r="G1341" s="53">
        <v>0</v>
      </c>
      <c r="H1341" s="53">
        <v>0</v>
      </c>
      <c r="I1341" s="53">
        <v>0</v>
      </c>
      <c r="J1341" s="53">
        <v>0</v>
      </c>
      <c r="K1341" s="53">
        <v>0</v>
      </c>
      <c r="L1341" s="53">
        <v>0</v>
      </c>
      <c r="M1341" s="53">
        <v>0</v>
      </c>
      <c r="N1341" s="53">
        <v>0</v>
      </c>
      <c r="O1341" s="53">
        <v>0</v>
      </c>
      <c r="P1341" s="53">
        <v>0</v>
      </c>
      <c r="Q1341" s="53">
        <v>0</v>
      </c>
      <c r="R1341" s="53">
        <v>0</v>
      </c>
      <c r="S1341" s="53">
        <v>0</v>
      </c>
      <c r="T1341" s="11">
        <f>SUM(C1341:S1341)</f>
        <v>0</v>
      </c>
    </row>
    <row r="1342" spans="1:20" ht="18" customHeight="1">
      <c r="A1342" s="106"/>
      <c r="B1342" s="52" t="s">
        <v>24</v>
      </c>
      <c r="C1342" s="61">
        <v>0</v>
      </c>
      <c r="D1342" s="53">
        <v>0</v>
      </c>
      <c r="E1342" s="53">
        <v>0</v>
      </c>
      <c r="F1342" s="53">
        <v>0</v>
      </c>
      <c r="G1342" s="53">
        <v>0</v>
      </c>
      <c r="H1342" s="53">
        <v>0</v>
      </c>
      <c r="I1342" s="53">
        <v>0</v>
      </c>
      <c r="J1342" s="53">
        <v>0</v>
      </c>
      <c r="K1342" s="53">
        <v>0</v>
      </c>
      <c r="L1342" s="53">
        <v>0</v>
      </c>
      <c r="M1342" s="53">
        <v>0</v>
      </c>
      <c r="N1342" s="53">
        <v>0</v>
      </c>
      <c r="O1342" s="53">
        <v>0</v>
      </c>
      <c r="P1342" s="53">
        <v>0</v>
      </c>
      <c r="Q1342" s="53">
        <v>0</v>
      </c>
      <c r="R1342" s="53">
        <v>0</v>
      </c>
      <c r="S1342" s="53">
        <v>0</v>
      </c>
      <c r="T1342" s="11">
        <f>SUM(C1342:S1342)</f>
        <v>0</v>
      </c>
    </row>
    <row r="1343" spans="1:20" ht="18" customHeight="1">
      <c r="A1343" s="106"/>
      <c r="B1343" s="52" t="s">
        <v>25</v>
      </c>
      <c r="C1343" s="53">
        <v>0</v>
      </c>
      <c r="D1343" s="53">
        <v>0</v>
      </c>
      <c r="E1343" s="53">
        <v>0</v>
      </c>
      <c r="F1343" s="53">
        <v>0</v>
      </c>
      <c r="G1343" s="53">
        <v>0</v>
      </c>
      <c r="H1343" s="53">
        <v>0</v>
      </c>
      <c r="I1343" s="53">
        <v>0</v>
      </c>
      <c r="J1343" s="53">
        <v>0</v>
      </c>
      <c r="K1343" s="53">
        <v>0</v>
      </c>
      <c r="L1343" s="53">
        <v>0</v>
      </c>
      <c r="M1343" s="53">
        <v>0</v>
      </c>
      <c r="N1343" s="53">
        <v>0</v>
      </c>
      <c r="O1343" s="53">
        <v>0</v>
      </c>
      <c r="P1343" s="53">
        <v>0</v>
      </c>
      <c r="Q1343" s="53">
        <v>0</v>
      </c>
      <c r="R1343" s="53">
        <v>0</v>
      </c>
      <c r="S1343" s="53">
        <v>0</v>
      </c>
      <c r="T1343" s="11">
        <f>SUM(C1343:S1343)</f>
        <v>0</v>
      </c>
    </row>
    <row r="1344" spans="1:20" ht="18" customHeight="1">
      <c r="A1344" s="106"/>
      <c r="B1344" s="52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106"/>
      <c r="B1345" s="52" t="s">
        <v>22</v>
      </c>
      <c r="C1345" s="53">
        <v>0</v>
      </c>
      <c r="D1345" s="53">
        <v>0</v>
      </c>
      <c r="E1345" s="53">
        <v>0</v>
      </c>
      <c r="F1345" s="54">
        <v>0</v>
      </c>
      <c r="G1345" s="53">
        <v>0</v>
      </c>
      <c r="H1345" s="53">
        <v>0</v>
      </c>
      <c r="I1345" s="53">
        <v>0</v>
      </c>
      <c r="J1345" s="53">
        <v>0</v>
      </c>
      <c r="K1345" s="53">
        <v>0</v>
      </c>
      <c r="L1345" s="53">
        <v>0</v>
      </c>
      <c r="M1345" s="53">
        <v>0</v>
      </c>
      <c r="N1345" s="53">
        <v>0</v>
      </c>
      <c r="O1345" s="53">
        <v>0</v>
      </c>
      <c r="P1345" s="53">
        <v>0</v>
      </c>
      <c r="Q1345" s="53">
        <v>0</v>
      </c>
      <c r="R1345" s="53">
        <v>0</v>
      </c>
      <c r="S1345" s="53">
        <v>0</v>
      </c>
      <c r="T1345" s="11">
        <f>SUM(C1345:S1345)</f>
        <v>0</v>
      </c>
    </row>
    <row r="1346" spans="1:20" ht="18" customHeight="1">
      <c r="A1346" s="106"/>
      <c r="B1346" s="52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4" t="str">
        <f>IF(T1345&gt;0,(T1340+T1341)/T1345, "-")</f>
        <v>-</v>
      </c>
    </row>
    <row r="1347" spans="1:20" ht="18" customHeight="1">
      <c r="A1347" s="107"/>
      <c r="B1347" s="52" t="s">
        <v>44</v>
      </c>
      <c r="C1347" s="57" t="s">
        <v>43</v>
      </c>
      <c r="D1347" s="58" t="s">
        <v>39</v>
      </c>
      <c r="E1347" s="57" t="s">
        <v>43</v>
      </c>
      <c r="F1347" s="57" t="s">
        <v>43</v>
      </c>
      <c r="G1347" s="57" t="s">
        <v>43</v>
      </c>
      <c r="H1347" s="57" t="s">
        <v>43</v>
      </c>
      <c r="I1347" s="58" t="s">
        <v>39</v>
      </c>
      <c r="J1347" s="58" t="s">
        <v>39</v>
      </c>
      <c r="K1347" s="57" t="s">
        <v>43</v>
      </c>
      <c r="L1347" s="57" t="s">
        <v>43</v>
      </c>
      <c r="M1347" s="58" t="s">
        <v>39</v>
      </c>
      <c r="N1347" s="57" t="s">
        <v>43</v>
      </c>
      <c r="O1347" s="57" t="s">
        <v>43</v>
      </c>
      <c r="P1347" s="57" t="s">
        <v>43</v>
      </c>
      <c r="Q1347" s="57" t="s">
        <v>43</v>
      </c>
      <c r="R1347" s="57" t="s">
        <v>43</v>
      </c>
      <c r="S1347" s="57" t="s">
        <v>43</v>
      </c>
      <c r="T1347" s="59" t="s">
        <v>39</v>
      </c>
    </row>
    <row r="1348" spans="1:20" ht="18" customHeight="1">
      <c r="A1348" s="105">
        <v>44802</v>
      </c>
      <c r="B1348" s="50" t="s">
        <v>20</v>
      </c>
      <c r="C1348" s="51">
        <v>0</v>
      </c>
      <c r="D1348" s="51">
        <v>0</v>
      </c>
      <c r="E1348" s="51">
        <v>0</v>
      </c>
      <c r="F1348" s="51">
        <v>0</v>
      </c>
      <c r="G1348" s="51">
        <v>0</v>
      </c>
      <c r="H1348" s="51">
        <v>0</v>
      </c>
      <c r="I1348" s="51">
        <v>0</v>
      </c>
      <c r="J1348" s="51">
        <v>0</v>
      </c>
      <c r="K1348" s="51">
        <v>0</v>
      </c>
      <c r="L1348" s="51">
        <v>0</v>
      </c>
      <c r="M1348" s="51">
        <v>0</v>
      </c>
      <c r="N1348" s="51">
        <v>0</v>
      </c>
      <c r="O1348" s="51">
        <v>0</v>
      </c>
      <c r="P1348" s="51">
        <v>0</v>
      </c>
      <c r="Q1348" s="51">
        <v>0</v>
      </c>
      <c r="R1348" s="51">
        <v>0</v>
      </c>
      <c r="S1348" s="51">
        <v>0</v>
      </c>
      <c r="T1348" s="11">
        <f>SUM(C1348:S1348)</f>
        <v>0</v>
      </c>
    </row>
    <row r="1349" spans="1:20" ht="18" customHeight="1">
      <c r="A1349" s="106"/>
      <c r="B1349" s="52" t="s">
        <v>21</v>
      </c>
      <c r="C1349" s="53">
        <v>0</v>
      </c>
      <c r="D1349" s="53">
        <v>0</v>
      </c>
      <c r="E1349" s="53">
        <v>0</v>
      </c>
      <c r="F1349" s="53">
        <v>0</v>
      </c>
      <c r="G1349" s="53">
        <v>0</v>
      </c>
      <c r="H1349" s="53">
        <v>0</v>
      </c>
      <c r="I1349" s="53">
        <v>0</v>
      </c>
      <c r="J1349" s="53">
        <v>0</v>
      </c>
      <c r="K1349" s="53">
        <v>0</v>
      </c>
      <c r="L1349" s="53">
        <v>0</v>
      </c>
      <c r="M1349" s="53">
        <v>0</v>
      </c>
      <c r="N1349" s="53">
        <v>0</v>
      </c>
      <c r="O1349" s="53">
        <v>0</v>
      </c>
      <c r="P1349" s="53">
        <v>0</v>
      </c>
      <c r="Q1349" s="53">
        <v>0</v>
      </c>
      <c r="R1349" s="53">
        <v>0</v>
      </c>
      <c r="S1349" s="53">
        <v>0</v>
      </c>
      <c r="T1349" s="11">
        <f>SUM(C1349:S1349)</f>
        <v>0</v>
      </c>
    </row>
    <row r="1350" spans="1:20" ht="18" customHeight="1">
      <c r="A1350" s="106"/>
      <c r="B1350" s="52" t="s">
        <v>24</v>
      </c>
      <c r="C1350" s="61">
        <v>0</v>
      </c>
      <c r="D1350" s="53">
        <v>0</v>
      </c>
      <c r="E1350" s="53">
        <v>0</v>
      </c>
      <c r="F1350" s="53">
        <v>0</v>
      </c>
      <c r="G1350" s="53">
        <v>0</v>
      </c>
      <c r="H1350" s="53">
        <v>0</v>
      </c>
      <c r="I1350" s="53">
        <v>0</v>
      </c>
      <c r="J1350" s="53">
        <v>0</v>
      </c>
      <c r="K1350" s="53">
        <v>0</v>
      </c>
      <c r="L1350" s="53">
        <v>0</v>
      </c>
      <c r="M1350" s="53">
        <v>0</v>
      </c>
      <c r="N1350" s="53">
        <v>0</v>
      </c>
      <c r="O1350" s="53">
        <v>0</v>
      </c>
      <c r="P1350" s="53">
        <v>0</v>
      </c>
      <c r="Q1350" s="53">
        <v>0</v>
      </c>
      <c r="R1350" s="53">
        <v>0</v>
      </c>
      <c r="S1350" s="53">
        <v>0</v>
      </c>
      <c r="T1350" s="11">
        <f>SUM(C1350:S1350)</f>
        <v>0</v>
      </c>
    </row>
    <row r="1351" spans="1:20" ht="18" customHeight="1">
      <c r="A1351" s="106"/>
      <c r="B1351" s="52" t="s">
        <v>25</v>
      </c>
      <c r="C1351" s="53">
        <v>0</v>
      </c>
      <c r="D1351" s="53">
        <v>0</v>
      </c>
      <c r="E1351" s="53">
        <v>0</v>
      </c>
      <c r="F1351" s="53">
        <v>0</v>
      </c>
      <c r="G1351" s="53">
        <v>0</v>
      </c>
      <c r="H1351" s="53">
        <v>0</v>
      </c>
      <c r="I1351" s="53">
        <v>0</v>
      </c>
      <c r="J1351" s="53">
        <v>0</v>
      </c>
      <c r="K1351" s="53">
        <v>0</v>
      </c>
      <c r="L1351" s="53">
        <v>0</v>
      </c>
      <c r="M1351" s="53">
        <v>0</v>
      </c>
      <c r="N1351" s="53">
        <v>0</v>
      </c>
      <c r="O1351" s="53">
        <v>0</v>
      </c>
      <c r="P1351" s="53">
        <v>0</v>
      </c>
      <c r="Q1351" s="53">
        <v>0</v>
      </c>
      <c r="R1351" s="53">
        <v>0</v>
      </c>
      <c r="S1351" s="53">
        <v>0</v>
      </c>
      <c r="T1351" s="11">
        <f>SUM(C1351:S1351)</f>
        <v>0</v>
      </c>
    </row>
    <row r="1352" spans="1:20" ht="18" customHeight="1">
      <c r="A1352" s="106"/>
      <c r="B1352" s="52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106"/>
      <c r="B1353" s="52" t="s">
        <v>22</v>
      </c>
      <c r="C1353" s="53">
        <v>0</v>
      </c>
      <c r="D1353" s="53">
        <v>0</v>
      </c>
      <c r="E1353" s="53">
        <v>0</v>
      </c>
      <c r="F1353" s="54">
        <v>0</v>
      </c>
      <c r="G1353" s="53">
        <v>0</v>
      </c>
      <c r="H1353" s="53">
        <v>0</v>
      </c>
      <c r="I1353" s="53">
        <v>0</v>
      </c>
      <c r="J1353" s="53">
        <v>0</v>
      </c>
      <c r="K1353" s="53">
        <v>0</v>
      </c>
      <c r="L1353" s="53">
        <v>0</v>
      </c>
      <c r="M1353" s="53">
        <v>0</v>
      </c>
      <c r="N1353" s="53">
        <v>0</v>
      </c>
      <c r="O1353" s="53">
        <v>0</v>
      </c>
      <c r="P1353" s="53">
        <v>0</v>
      </c>
      <c r="Q1353" s="53">
        <v>0</v>
      </c>
      <c r="R1353" s="53">
        <v>0</v>
      </c>
      <c r="S1353" s="53">
        <v>0</v>
      </c>
      <c r="T1353" s="11">
        <f>SUM(C1353:S1353)</f>
        <v>0</v>
      </c>
    </row>
    <row r="1354" spans="1:20" ht="18" customHeight="1">
      <c r="A1354" s="106"/>
      <c r="B1354" s="52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4" t="str">
        <f>IF(T1353&gt;0,(T1348+T1349)/T1353, "-")</f>
        <v>-</v>
      </c>
    </row>
    <row r="1355" spans="1:20" ht="18" customHeight="1">
      <c r="A1355" s="107"/>
      <c r="B1355" s="52" t="s">
        <v>44</v>
      </c>
      <c r="C1355" s="57" t="s">
        <v>43</v>
      </c>
      <c r="D1355" s="58" t="s">
        <v>39</v>
      </c>
      <c r="E1355" s="57" t="s">
        <v>43</v>
      </c>
      <c r="F1355" s="57" t="s">
        <v>43</v>
      </c>
      <c r="G1355" s="57" t="s">
        <v>43</v>
      </c>
      <c r="H1355" s="57" t="s">
        <v>43</v>
      </c>
      <c r="I1355" s="58" t="s">
        <v>39</v>
      </c>
      <c r="J1355" s="58" t="s">
        <v>39</v>
      </c>
      <c r="K1355" s="57" t="s">
        <v>43</v>
      </c>
      <c r="L1355" s="57" t="s">
        <v>43</v>
      </c>
      <c r="M1355" s="58" t="s">
        <v>39</v>
      </c>
      <c r="N1355" s="57" t="s">
        <v>43</v>
      </c>
      <c r="O1355" s="57" t="s">
        <v>43</v>
      </c>
      <c r="P1355" s="57" t="s">
        <v>43</v>
      </c>
      <c r="Q1355" s="57" t="s">
        <v>43</v>
      </c>
      <c r="R1355" s="57" t="s">
        <v>43</v>
      </c>
      <c r="S1355" s="57" t="s">
        <v>43</v>
      </c>
      <c r="T1355" s="59" t="s">
        <v>39</v>
      </c>
    </row>
    <row r="1356" spans="1:20" ht="18" customHeight="1">
      <c r="A1356" s="105">
        <v>44803</v>
      </c>
      <c r="B1356" s="50" t="s">
        <v>20</v>
      </c>
      <c r="C1356" s="51">
        <v>0</v>
      </c>
      <c r="D1356" s="51">
        <v>0</v>
      </c>
      <c r="E1356" s="51">
        <v>0</v>
      </c>
      <c r="F1356" s="51">
        <v>0</v>
      </c>
      <c r="G1356" s="51">
        <v>0</v>
      </c>
      <c r="H1356" s="51">
        <v>0</v>
      </c>
      <c r="I1356" s="51">
        <v>0</v>
      </c>
      <c r="J1356" s="51">
        <v>1</v>
      </c>
      <c r="K1356" s="51">
        <v>0</v>
      </c>
      <c r="L1356" s="51">
        <v>0</v>
      </c>
      <c r="M1356" s="51">
        <v>0</v>
      </c>
      <c r="N1356" s="51">
        <v>0</v>
      </c>
      <c r="O1356" s="51">
        <v>0</v>
      </c>
      <c r="P1356" s="51">
        <v>0</v>
      </c>
      <c r="Q1356" s="51">
        <v>0</v>
      </c>
      <c r="R1356" s="51">
        <v>0</v>
      </c>
      <c r="S1356" s="51">
        <v>0</v>
      </c>
      <c r="T1356" s="11">
        <f>SUM(C1356:S1356)</f>
        <v>1</v>
      </c>
    </row>
    <row r="1357" spans="1:20" ht="18" customHeight="1">
      <c r="A1357" s="106"/>
      <c r="B1357" s="52" t="s">
        <v>21</v>
      </c>
      <c r="C1357" s="53">
        <v>0</v>
      </c>
      <c r="D1357" s="53">
        <v>0</v>
      </c>
      <c r="E1357" s="53">
        <v>0</v>
      </c>
      <c r="F1357" s="53">
        <v>0</v>
      </c>
      <c r="G1357" s="53">
        <v>0</v>
      </c>
      <c r="H1357" s="53">
        <v>0</v>
      </c>
      <c r="I1357" s="53">
        <v>0</v>
      </c>
      <c r="J1357" s="53">
        <v>0</v>
      </c>
      <c r="K1357" s="53">
        <v>1</v>
      </c>
      <c r="L1357" s="53">
        <v>0</v>
      </c>
      <c r="M1357" s="53">
        <v>0</v>
      </c>
      <c r="N1357" s="53">
        <v>0</v>
      </c>
      <c r="O1357" s="53">
        <v>0</v>
      </c>
      <c r="P1357" s="53">
        <v>0</v>
      </c>
      <c r="Q1357" s="53">
        <v>0</v>
      </c>
      <c r="R1357" s="53">
        <v>0</v>
      </c>
      <c r="S1357" s="53">
        <v>0</v>
      </c>
      <c r="T1357" s="11">
        <f>SUM(C1357:S1357)</f>
        <v>1</v>
      </c>
    </row>
    <row r="1358" spans="1:20" ht="18" customHeight="1">
      <c r="A1358" s="106"/>
      <c r="B1358" s="52" t="s">
        <v>24</v>
      </c>
      <c r="C1358" s="61">
        <v>0</v>
      </c>
      <c r="D1358" s="53">
        <v>0</v>
      </c>
      <c r="E1358" s="53">
        <v>0</v>
      </c>
      <c r="F1358" s="53">
        <v>0</v>
      </c>
      <c r="G1358" s="53">
        <v>0</v>
      </c>
      <c r="H1358" s="53">
        <v>0</v>
      </c>
      <c r="I1358" s="53">
        <v>0</v>
      </c>
      <c r="J1358" s="53">
        <v>0</v>
      </c>
      <c r="K1358" s="53">
        <v>1</v>
      </c>
      <c r="L1358" s="53">
        <v>0</v>
      </c>
      <c r="M1358" s="53">
        <v>0</v>
      </c>
      <c r="N1358" s="53">
        <v>0</v>
      </c>
      <c r="O1358" s="53">
        <v>0</v>
      </c>
      <c r="P1358" s="53">
        <v>0</v>
      </c>
      <c r="Q1358" s="53">
        <v>0</v>
      </c>
      <c r="R1358" s="53">
        <v>0</v>
      </c>
      <c r="S1358" s="53">
        <v>0</v>
      </c>
      <c r="T1358" s="11">
        <f>SUM(C1358:S1358)</f>
        <v>1</v>
      </c>
    </row>
    <row r="1359" spans="1:20" ht="18" customHeight="1">
      <c r="A1359" s="106"/>
      <c r="B1359" s="52" t="s">
        <v>25</v>
      </c>
      <c r="C1359" s="53">
        <v>0</v>
      </c>
      <c r="D1359" s="53">
        <v>0</v>
      </c>
      <c r="E1359" s="53">
        <v>0</v>
      </c>
      <c r="F1359" s="53">
        <v>0</v>
      </c>
      <c r="G1359" s="53">
        <v>0</v>
      </c>
      <c r="H1359" s="53">
        <v>0</v>
      </c>
      <c r="I1359" s="53">
        <v>0</v>
      </c>
      <c r="J1359" s="53">
        <v>1</v>
      </c>
      <c r="K1359" s="53">
        <v>0</v>
      </c>
      <c r="L1359" s="53">
        <v>0</v>
      </c>
      <c r="M1359" s="53">
        <v>0</v>
      </c>
      <c r="N1359" s="53">
        <v>0</v>
      </c>
      <c r="O1359" s="53">
        <v>0</v>
      </c>
      <c r="P1359" s="53">
        <v>0</v>
      </c>
      <c r="Q1359" s="53">
        <v>0</v>
      </c>
      <c r="R1359" s="53">
        <v>0</v>
      </c>
      <c r="S1359" s="53">
        <v>0</v>
      </c>
      <c r="T1359" s="11">
        <f>SUM(C1359:S1359)</f>
        <v>1</v>
      </c>
    </row>
    <row r="1360" spans="1:20" ht="18" customHeight="1">
      <c r="A1360" s="106"/>
      <c r="B1360" s="52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106"/>
      <c r="B1361" s="52" t="s">
        <v>22</v>
      </c>
      <c r="C1361" s="53">
        <v>0</v>
      </c>
      <c r="D1361" s="53">
        <v>0</v>
      </c>
      <c r="E1361" s="53">
        <v>0</v>
      </c>
      <c r="F1361" s="54">
        <v>0</v>
      </c>
      <c r="G1361" s="53">
        <v>0</v>
      </c>
      <c r="H1361" s="53">
        <v>0</v>
      </c>
      <c r="I1361" s="53">
        <v>0</v>
      </c>
      <c r="J1361" s="53">
        <v>1</v>
      </c>
      <c r="K1361" s="53">
        <v>1</v>
      </c>
      <c r="L1361" s="53">
        <v>0</v>
      </c>
      <c r="M1361" s="53">
        <v>0</v>
      </c>
      <c r="N1361" s="53">
        <v>0</v>
      </c>
      <c r="O1361" s="53">
        <v>0</v>
      </c>
      <c r="P1361" s="53">
        <v>0</v>
      </c>
      <c r="Q1361" s="53">
        <v>0</v>
      </c>
      <c r="R1361" s="53">
        <v>0</v>
      </c>
      <c r="S1361" s="53">
        <v>0</v>
      </c>
      <c r="T1361" s="11">
        <f>SUM(C1361:S1361)</f>
        <v>2</v>
      </c>
    </row>
    <row r="1362" spans="1:20" ht="18" customHeight="1">
      <c r="A1362" s="106"/>
      <c r="B1362" s="52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4">
        <f>IF(T1361&gt;0,(T1356+T1357)/T1361, "-")</f>
        <v>1</v>
      </c>
    </row>
    <row r="1363" spans="1:20" ht="18" customHeight="1">
      <c r="A1363" s="107"/>
      <c r="B1363" s="52" t="s">
        <v>44</v>
      </c>
      <c r="C1363" s="57" t="s">
        <v>43</v>
      </c>
      <c r="D1363" s="58" t="s">
        <v>39</v>
      </c>
      <c r="E1363" s="57" t="s">
        <v>43</v>
      </c>
      <c r="F1363" s="57" t="s">
        <v>43</v>
      </c>
      <c r="G1363" s="57" t="s">
        <v>43</v>
      </c>
      <c r="H1363" s="57" t="s">
        <v>43</v>
      </c>
      <c r="I1363" s="58" t="s">
        <v>39</v>
      </c>
      <c r="J1363" s="58">
        <v>0</v>
      </c>
      <c r="K1363" s="58">
        <v>0</v>
      </c>
      <c r="L1363" s="57" t="s">
        <v>43</v>
      </c>
      <c r="M1363" s="58" t="s">
        <v>39</v>
      </c>
      <c r="N1363" s="57" t="s">
        <v>43</v>
      </c>
      <c r="O1363" s="57" t="s">
        <v>43</v>
      </c>
      <c r="P1363" s="57" t="s">
        <v>43</v>
      </c>
      <c r="Q1363" s="57" t="s">
        <v>43</v>
      </c>
      <c r="R1363" s="57" t="s">
        <v>43</v>
      </c>
      <c r="S1363" s="57" t="s">
        <v>43</v>
      </c>
      <c r="T1363" s="59">
        <v>0</v>
      </c>
    </row>
    <row r="1364" spans="1:20" ht="18" customHeight="1">
      <c r="A1364" s="105">
        <v>44804</v>
      </c>
      <c r="B1364" s="50" t="s">
        <v>20</v>
      </c>
      <c r="C1364" s="51">
        <v>0</v>
      </c>
      <c r="D1364" s="51">
        <v>0</v>
      </c>
      <c r="E1364" s="51">
        <v>0</v>
      </c>
      <c r="F1364" s="51">
        <v>0</v>
      </c>
      <c r="G1364" s="51">
        <v>0</v>
      </c>
      <c r="H1364" s="51">
        <v>0</v>
      </c>
      <c r="I1364" s="51">
        <v>0</v>
      </c>
      <c r="J1364" s="51">
        <v>0</v>
      </c>
      <c r="K1364" s="51">
        <v>0</v>
      </c>
      <c r="L1364" s="51">
        <v>0</v>
      </c>
      <c r="M1364" s="51">
        <v>0</v>
      </c>
      <c r="N1364" s="51">
        <v>0</v>
      </c>
      <c r="O1364" s="51">
        <v>0</v>
      </c>
      <c r="P1364" s="51">
        <v>0</v>
      </c>
      <c r="Q1364" s="51">
        <v>0</v>
      </c>
      <c r="R1364" s="51">
        <v>0</v>
      </c>
      <c r="S1364" s="51">
        <v>0</v>
      </c>
      <c r="T1364" s="11">
        <f>SUM(C1364:S1364)</f>
        <v>0</v>
      </c>
    </row>
    <row r="1365" spans="1:20" ht="18" customHeight="1">
      <c r="A1365" s="106"/>
      <c r="B1365" s="52" t="s">
        <v>21</v>
      </c>
      <c r="C1365" s="53">
        <v>0</v>
      </c>
      <c r="D1365" s="53">
        <v>0</v>
      </c>
      <c r="E1365" s="53">
        <v>0</v>
      </c>
      <c r="F1365" s="53">
        <v>0</v>
      </c>
      <c r="G1365" s="53">
        <v>0</v>
      </c>
      <c r="H1365" s="53">
        <v>0</v>
      </c>
      <c r="I1365" s="53">
        <v>0</v>
      </c>
      <c r="J1365" s="53">
        <v>0</v>
      </c>
      <c r="K1365" s="53">
        <v>0</v>
      </c>
      <c r="L1365" s="53">
        <v>0</v>
      </c>
      <c r="M1365" s="53">
        <v>0</v>
      </c>
      <c r="N1365" s="53">
        <v>0</v>
      </c>
      <c r="O1365" s="53">
        <v>0</v>
      </c>
      <c r="P1365" s="53">
        <v>0</v>
      </c>
      <c r="Q1365" s="53">
        <v>0</v>
      </c>
      <c r="R1365" s="53">
        <v>0</v>
      </c>
      <c r="S1365" s="53">
        <v>0</v>
      </c>
      <c r="T1365" s="11">
        <f>SUM(C1365:S1365)</f>
        <v>0</v>
      </c>
    </row>
    <row r="1366" spans="1:20" ht="18" customHeight="1">
      <c r="A1366" s="106"/>
      <c r="B1366" s="52" t="s">
        <v>24</v>
      </c>
      <c r="C1366" s="61">
        <v>0</v>
      </c>
      <c r="D1366" s="53">
        <v>0</v>
      </c>
      <c r="E1366" s="53">
        <v>0</v>
      </c>
      <c r="F1366" s="53">
        <v>0</v>
      </c>
      <c r="G1366" s="53">
        <v>0</v>
      </c>
      <c r="H1366" s="53">
        <v>0</v>
      </c>
      <c r="I1366" s="53">
        <v>0</v>
      </c>
      <c r="J1366" s="53">
        <v>0</v>
      </c>
      <c r="K1366" s="53">
        <v>0</v>
      </c>
      <c r="L1366" s="53">
        <v>0</v>
      </c>
      <c r="M1366" s="53">
        <v>0</v>
      </c>
      <c r="N1366" s="53">
        <v>0</v>
      </c>
      <c r="O1366" s="53">
        <v>0</v>
      </c>
      <c r="P1366" s="53">
        <v>0</v>
      </c>
      <c r="Q1366" s="53">
        <v>0</v>
      </c>
      <c r="R1366" s="53">
        <v>0</v>
      </c>
      <c r="S1366" s="53">
        <v>0</v>
      </c>
      <c r="T1366" s="11">
        <f>SUM(C1366:S1366)</f>
        <v>0</v>
      </c>
    </row>
    <row r="1367" spans="1:20" ht="18" customHeight="1">
      <c r="A1367" s="106"/>
      <c r="B1367" s="52" t="s">
        <v>25</v>
      </c>
      <c r="C1367" s="53">
        <v>0</v>
      </c>
      <c r="D1367" s="53">
        <v>0</v>
      </c>
      <c r="E1367" s="53">
        <v>0</v>
      </c>
      <c r="F1367" s="53">
        <v>0</v>
      </c>
      <c r="G1367" s="53">
        <v>0</v>
      </c>
      <c r="H1367" s="53">
        <v>0</v>
      </c>
      <c r="I1367" s="53">
        <v>0</v>
      </c>
      <c r="J1367" s="53">
        <v>0</v>
      </c>
      <c r="K1367" s="53">
        <v>0</v>
      </c>
      <c r="L1367" s="53">
        <v>0</v>
      </c>
      <c r="M1367" s="53">
        <v>0</v>
      </c>
      <c r="N1367" s="53">
        <v>0</v>
      </c>
      <c r="O1367" s="53">
        <v>0</v>
      </c>
      <c r="P1367" s="53">
        <v>0</v>
      </c>
      <c r="Q1367" s="53">
        <v>0</v>
      </c>
      <c r="R1367" s="53">
        <v>0</v>
      </c>
      <c r="S1367" s="53">
        <v>0</v>
      </c>
      <c r="T1367" s="11">
        <f>SUM(C1367:S1367)</f>
        <v>0</v>
      </c>
    </row>
    <row r="1368" spans="1:20" ht="18" customHeight="1">
      <c r="A1368" s="106"/>
      <c r="B1368" s="52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106"/>
      <c r="B1369" s="52" t="s">
        <v>22</v>
      </c>
      <c r="C1369" s="53">
        <v>0</v>
      </c>
      <c r="D1369" s="53">
        <v>0</v>
      </c>
      <c r="E1369" s="53">
        <v>0</v>
      </c>
      <c r="F1369" s="54">
        <v>0</v>
      </c>
      <c r="G1369" s="53">
        <v>0</v>
      </c>
      <c r="H1369" s="53">
        <v>0</v>
      </c>
      <c r="I1369" s="53">
        <v>0</v>
      </c>
      <c r="J1369" s="53">
        <v>0</v>
      </c>
      <c r="K1369" s="53">
        <v>0</v>
      </c>
      <c r="L1369" s="53">
        <v>0</v>
      </c>
      <c r="M1369" s="53">
        <v>0</v>
      </c>
      <c r="N1369" s="53">
        <v>0</v>
      </c>
      <c r="O1369" s="53">
        <v>0</v>
      </c>
      <c r="P1369" s="53">
        <v>0</v>
      </c>
      <c r="Q1369" s="53">
        <v>0</v>
      </c>
      <c r="R1369" s="53">
        <v>0</v>
      </c>
      <c r="S1369" s="53">
        <v>0</v>
      </c>
      <c r="T1369" s="11">
        <f>SUM(C1369:S1369)</f>
        <v>0</v>
      </c>
    </row>
    <row r="1370" spans="1:20" ht="18" customHeight="1">
      <c r="A1370" s="106"/>
      <c r="B1370" s="52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4" t="str">
        <f>IF(T1369&gt;0,(T1364+T1365)/T1369, "-")</f>
        <v>-</v>
      </c>
    </row>
    <row r="1371" spans="1:20" ht="18" customHeight="1">
      <c r="A1371" s="107"/>
      <c r="B1371" s="52" t="s">
        <v>44</v>
      </c>
      <c r="C1371" s="57" t="s">
        <v>43</v>
      </c>
      <c r="D1371" s="58" t="s">
        <v>39</v>
      </c>
      <c r="E1371" s="57" t="s">
        <v>43</v>
      </c>
      <c r="F1371" s="57" t="s">
        <v>43</v>
      </c>
      <c r="G1371" s="57" t="s">
        <v>43</v>
      </c>
      <c r="H1371" s="57" t="s">
        <v>43</v>
      </c>
      <c r="I1371" s="58" t="s">
        <v>39</v>
      </c>
      <c r="J1371" s="58" t="s">
        <v>39</v>
      </c>
      <c r="K1371" s="58" t="s">
        <v>39</v>
      </c>
      <c r="L1371" s="57" t="s">
        <v>43</v>
      </c>
      <c r="M1371" s="58" t="s">
        <v>39</v>
      </c>
      <c r="N1371" s="57" t="s">
        <v>43</v>
      </c>
      <c r="O1371" s="57" t="s">
        <v>43</v>
      </c>
      <c r="P1371" s="57" t="s">
        <v>43</v>
      </c>
      <c r="Q1371" s="57" t="s">
        <v>43</v>
      </c>
      <c r="R1371" s="57" t="s">
        <v>43</v>
      </c>
      <c r="S1371" s="57" t="s">
        <v>43</v>
      </c>
      <c r="T1371" s="59" t="s">
        <v>39</v>
      </c>
    </row>
    <row r="1372" spans="1:20" ht="18" customHeight="1">
      <c r="A1372" s="105">
        <v>44805</v>
      </c>
      <c r="B1372" s="50" t="s">
        <v>20</v>
      </c>
      <c r="C1372" s="51">
        <v>0</v>
      </c>
      <c r="D1372" s="51">
        <v>0</v>
      </c>
      <c r="E1372" s="51">
        <v>0</v>
      </c>
      <c r="F1372" s="51">
        <v>0</v>
      </c>
      <c r="G1372" s="51">
        <v>0</v>
      </c>
      <c r="H1372" s="51">
        <v>0</v>
      </c>
      <c r="I1372" s="51">
        <v>0</v>
      </c>
      <c r="J1372" s="51">
        <v>1</v>
      </c>
      <c r="K1372" s="51">
        <v>0</v>
      </c>
      <c r="L1372" s="51">
        <v>0</v>
      </c>
      <c r="M1372" s="51">
        <v>0</v>
      </c>
      <c r="N1372" s="51">
        <v>0</v>
      </c>
      <c r="O1372" s="51">
        <v>0</v>
      </c>
      <c r="P1372" s="51">
        <v>0</v>
      </c>
      <c r="Q1372" s="51">
        <v>0</v>
      </c>
      <c r="R1372" s="51">
        <v>0</v>
      </c>
      <c r="S1372" s="51">
        <v>0</v>
      </c>
      <c r="T1372" s="11">
        <f>SUM(C1372:S1372)</f>
        <v>1</v>
      </c>
    </row>
    <row r="1373" spans="1:20" ht="18" customHeight="1">
      <c r="A1373" s="106"/>
      <c r="B1373" s="52" t="s">
        <v>21</v>
      </c>
      <c r="C1373" s="53">
        <v>0</v>
      </c>
      <c r="D1373" s="53">
        <v>0</v>
      </c>
      <c r="E1373" s="53">
        <v>0</v>
      </c>
      <c r="F1373" s="53">
        <v>0</v>
      </c>
      <c r="G1373" s="53">
        <v>0</v>
      </c>
      <c r="H1373" s="53">
        <v>0</v>
      </c>
      <c r="I1373" s="53">
        <v>0</v>
      </c>
      <c r="J1373" s="53">
        <v>0</v>
      </c>
      <c r="K1373" s="53">
        <v>0</v>
      </c>
      <c r="L1373" s="53">
        <v>0</v>
      </c>
      <c r="M1373" s="53">
        <v>0</v>
      </c>
      <c r="N1373" s="53">
        <v>0</v>
      </c>
      <c r="O1373" s="53">
        <v>0</v>
      </c>
      <c r="P1373" s="53">
        <v>0</v>
      </c>
      <c r="Q1373" s="53">
        <v>0</v>
      </c>
      <c r="R1373" s="53">
        <v>0</v>
      </c>
      <c r="S1373" s="53">
        <v>0</v>
      </c>
      <c r="T1373" s="11">
        <f>SUM(C1373:S1373)</f>
        <v>0</v>
      </c>
    </row>
    <row r="1374" spans="1:20" ht="18" customHeight="1">
      <c r="A1374" s="106"/>
      <c r="B1374" s="52" t="s">
        <v>24</v>
      </c>
      <c r="C1374" s="61">
        <v>0</v>
      </c>
      <c r="D1374" s="53">
        <v>0</v>
      </c>
      <c r="E1374" s="53">
        <v>0</v>
      </c>
      <c r="F1374" s="53">
        <v>0</v>
      </c>
      <c r="G1374" s="53">
        <v>0</v>
      </c>
      <c r="H1374" s="53">
        <v>0</v>
      </c>
      <c r="I1374" s="53">
        <v>0</v>
      </c>
      <c r="J1374" s="53">
        <v>1</v>
      </c>
      <c r="K1374" s="53">
        <v>0</v>
      </c>
      <c r="L1374" s="53">
        <v>0</v>
      </c>
      <c r="M1374" s="53">
        <v>0</v>
      </c>
      <c r="N1374" s="53">
        <v>0</v>
      </c>
      <c r="O1374" s="53">
        <v>0</v>
      </c>
      <c r="P1374" s="53">
        <v>0</v>
      </c>
      <c r="Q1374" s="53">
        <v>0</v>
      </c>
      <c r="R1374" s="53">
        <v>0</v>
      </c>
      <c r="S1374" s="53">
        <v>0</v>
      </c>
      <c r="T1374" s="11">
        <f>SUM(C1374:S1374)</f>
        <v>1</v>
      </c>
    </row>
    <row r="1375" spans="1:20" ht="18" customHeight="1">
      <c r="A1375" s="106"/>
      <c r="B1375" s="52" t="s">
        <v>25</v>
      </c>
      <c r="C1375" s="53">
        <v>0</v>
      </c>
      <c r="D1375" s="53">
        <v>0</v>
      </c>
      <c r="E1375" s="53">
        <v>0</v>
      </c>
      <c r="F1375" s="53">
        <v>0</v>
      </c>
      <c r="G1375" s="53">
        <v>0</v>
      </c>
      <c r="H1375" s="53">
        <v>0</v>
      </c>
      <c r="I1375" s="53">
        <v>0</v>
      </c>
      <c r="J1375" s="53">
        <v>0</v>
      </c>
      <c r="K1375" s="53">
        <v>0</v>
      </c>
      <c r="L1375" s="53">
        <v>0</v>
      </c>
      <c r="M1375" s="53">
        <v>0</v>
      </c>
      <c r="N1375" s="53">
        <v>0</v>
      </c>
      <c r="O1375" s="53">
        <v>0</v>
      </c>
      <c r="P1375" s="53">
        <v>0</v>
      </c>
      <c r="Q1375" s="53">
        <v>0</v>
      </c>
      <c r="R1375" s="53">
        <v>0</v>
      </c>
      <c r="S1375" s="53">
        <v>0</v>
      </c>
      <c r="T1375" s="11">
        <f>SUM(C1375:S1375)</f>
        <v>0</v>
      </c>
    </row>
    <row r="1376" spans="1:20" ht="18" customHeight="1">
      <c r="A1376" s="106"/>
      <c r="B1376" s="52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106"/>
      <c r="B1377" s="52" t="s">
        <v>22</v>
      </c>
      <c r="C1377" s="53">
        <v>0</v>
      </c>
      <c r="D1377" s="53">
        <v>0</v>
      </c>
      <c r="E1377" s="53">
        <v>0</v>
      </c>
      <c r="F1377" s="54">
        <v>0</v>
      </c>
      <c r="G1377" s="53">
        <v>0</v>
      </c>
      <c r="H1377" s="53">
        <v>0</v>
      </c>
      <c r="I1377" s="53">
        <v>0</v>
      </c>
      <c r="J1377" s="53">
        <v>1</v>
      </c>
      <c r="K1377" s="53">
        <v>0</v>
      </c>
      <c r="L1377" s="53">
        <v>0</v>
      </c>
      <c r="M1377" s="53">
        <v>0</v>
      </c>
      <c r="N1377" s="53">
        <v>0</v>
      </c>
      <c r="O1377" s="53">
        <v>0</v>
      </c>
      <c r="P1377" s="53">
        <v>0</v>
      </c>
      <c r="Q1377" s="53">
        <v>0</v>
      </c>
      <c r="R1377" s="53">
        <v>0</v>
      </c>
      <c r="S1377" s="53">
        <v>0</v>
      </c>
      <c r="T1377" s="11">
        <f>SUM(C1377:S1377)</f>
        <v>1</v>
      </c>
    </row>
    <row r="1378" spans="1:20" ht="18" customHeight="1">
      <c r="A1378" s="106"/>
      <c r="B1378" s="52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4">
        <f>IF(T1377&gt;0,(T1372+T1373)/T1377, "-")</f>
        <v>1</v>
      </c>
    </row>
    <row r="1379" spans="1:20" ht="18" customHeight="1">
      <c r="A1379" s="107"/>
      <c r="B1379" s="52" t="s">
        <v>44</v>
      </c>
      <c r="C1379" s="57" t="s">
        <v>43</v>
      </c>
      <c r="D1379" s="58" t="s">
        <v>39</v>
      </c>
      <c r="E1379" s="57" t="s">
        <v>43</v>
      </c>
      <c r="F1379" s="57" t="s">
        <v>43</v>
      </c>
      <c r="G1379" s="57" t="s">
        <v>43</v>
      </c>
      <c r="H1379" s="57" t="s">
        <v>43</v>
      </c>
      <c r="I1379" s="58" t="s">
        <v>39</v>
      </c>
      <c r="J1379" s="58">
        <v>0</v>
      </c>
      <c r="K1379" s="58" t="s">
        <v>39</v>
      </c>
      <c r="L1379" s="57" t="s">
        <v>43</v>
      </c>
      <c r="M1379" s="58" t="s">
        <v>39</v>
      </c>
      <c r="N1379" s="57" t="s">
        <v>43</v>
      </c>
      <c r="O1379" s="57" t="s">
        <v>43</v>
      </c>
      <c r="P1379" s="57" t="s">
        <v>43</v>
      </c>
      <c r="Q1379" s="57" t="s">
        <v>43</v>
      </c>
      <c r="R1379" s="57" t="s">
        <v>43</v>
      </c>
      <c r="S1379" s="57" t="s">
        <v>43</v>
      </c>
      <c r="T1379" s="59">
        <v>0</v>
      </c>
    </row>
    <row r="1380" spans="1:20" ht="18" customHeight="1">
      <c r="A1380" s="105">
        <v>44806</v>
      </c>
      <c r="B1380" s="50" t="s">
        <v>20</v>
      </c>
      <c r="C1380" s="51">
        <v>0</v>
      </c>
      <c r="D1380" s="51">
        <v>1</v>
      </c>
      <c r="E1380" s="51">
        <v>0</v>
      </c>
      <c r="F1380" s="51">
        <v>0</v>
      </c>
      <c r="G1380" s="51">
        <v>0</v>
      </c>
      <c r="H1380" s="51">
        <v>0</v>
      </c>
      <c r="I1380" s="51">
        <v>0</v>
      </c>
      <c r="J1380" s="51">
        <v>0</v>
      </c>
      <c r="K1380" s="51">
        <v>0</v>
      </c>
      <c r="L1380" s="51">
        <v>0</v>
      </c>
      <c r="M1380" s="51">
        <v>0</v>
      </c>
      <c r="N1380" s="51">
        <v>0</v>
      </c>
      <c r="O1380" s="51">
        <v>0</v>
      </c>
      <c r="P1380" s="51">
        <v>0</v>
      </c>
      <c r="Q1380" s="51">
        <v>0</v>
      </c>
      <c r="R1380" s="51">
        <v>0</v>
      </c>
      <c r="S1380" s="51">
        <v>0</v>
      </c>
      <c r="T1380" s="11">
        <f>SUM(C1380:S1380)</f>
        <v>1</v>
      </c>
    </row>
    <row r="1381" spans="1:20" ht="18" customHeight="1">
      <c r="A1381" s="106"/>
      <c r="B1381" s="52" t="s">
        <v>21</v>
      </c>
      <c r="C1381" s="53">
        <v>0</v>
      </c>
      <c r="D1381" s="53">
        <v>0</v>
      </c>
      <c r="E1381" s="53">
        <v>0</v>
      </c>
      <c r="F1381" s="53">
        <v>0</v>
      </c>
      <c r="G1381" s="53">
        <v>0</v>
      </c>
      <c r="H1381" s="53">
        <v>0</v>
      </c>
      <c r="I1381" s="53">
        <v>0</v>
      </c>
      <c r="J1381" s="53">
        <v>1</v>
      </c>
      <c r="K1381" s="53">
        <v>0</v>
      </c>
      <c r="L1381" s="53">
        <v>0</v>
      </c>
      <c r="M1381" s="53">
        <v>0</v>
      </c>
      <c r="N1381" s="53">
        <v>0</v>
      </c>
      <c r="O1381" s="53">
        <v>1</v>
      </c>
      <c r="P1381" s="53">
        <v>0</v>
      </c>
      <c r="Q1381" s="53">
        <v>0</v>
      </c>
      <c r="R1381" s="53">
        <v>0</v>
      </c>
      <c r="S1381" s="53">
        <v>0</v>
      </c>
      <c r="T1381" s="11">
        <f>SUM(C1381:S1381)</f>
        <v>2</v>
      </c>
    </row>
    <row r="1382" spans="1:20" ht="18" customHeight="1">
      <c r="A1382" s="106"/>
      <c r="B1382" s="52" t="s">
        <v>24</v>
      </c>
      <c r="C1382" s="61">
        <v>0</v>
      </c>
      <c r="D1382" s="53">
        <v>1</v>
      </c>
      <c r="E1382" s="53">
        <v>0</v>
      </c>
      <c r="F1382" s="53">
        <v>0</v>
      </c>
      <c r="G1382" s="53">
        <v>0</v>
      </c>
      <c r="H1382" s="53">
        <v>0</v>
      </c>
      <c r="I1382" s="53">
        <v>0</v>
      </c>
      <c r="J1382" s="53">
        <v>1</v>
      </c>
      <c r="K1382" s="53">
        <v>0</v>
      </c>
      <c r="L1382" s="53">
        <v>0</v>
      </c>
      <c r="M1382" s="53">
        <v>0</v>
      </c>
      <c r="N1382" s="53">
        <v>0</v>
      </c>
      <c r="O1382" s="53">
        <v>1</v>
      </c>
      <c r="P1382" s="53">
        <v>0</v>
      </c>
      <c r="Q1382" s="53">
        <v>0</v>
      </c>
      <c r="R1382" s="53">
        <v>0</v>
      </c>
      <c r="S1382" s="53">
        <v>0</v>
      </c>
      <c r="T1382" s="11">
        <f>SUM(C1382:S1382)</f>
        <v>3</v>
      </c>
    </row>
    <row r="1383" spans="1:20" ht="18" customHeight="1">
      <c r="A1383" s="106"/>
      <c r="B1383" s="52" t="s">
        <v>25</v>
      </c>
      <c r="C1383" s="53">
        <v>0</v>
      </c>
      <c r="D1383" s="53">
        <v>0</v>
      </c>
      <c r="E1383" s="53">
        <v>0</v>
      </c>
      <c r="F1383" s="53">
        <v>0</v>
      </c>
      <c r="G1383" s="53">
        <v>0</v>
      </c>
      <c r="H1383" s="53">
        <v>0</v>
      </c>
      <c r="I1383" s="53">
        <v>0</v>
      </c>
      <c r="J1383" s="53">
        <v>0</v>
      </c>
      <c r="K1383" s="53">
        <v>0</v>
      </c>
      <c r="L1383" s="53">
        <v>0</v>
      </c>
      <c r="M1383" s="53">
        <v>0</v>
      </c>
      <c r="N1383" s="53">
        <v>0</v>
      </c>
      <c r="O1383" s="53">
        <v>0</v>
      </c>
      <c r="P1383" s="53">
        <v>0</v>
      </c>
      <c r="Q1383" s="53">
        <v>0</v>
      </c>
      <c r="R1383" s="53">
        <v>0</v>
      </c>
      <c r="S1383" s="53">
        <v>0</v>
      </c>
      <c r="T1383" s="11">
        <f>SUM(C1383:S1383)</f>
        <v>0</v>
      </c>
    </row>
    <row r="1384" spans="1:20" ht="18" customHeight="1">
      <c r="A1384" s="106"/>
      <c r="B1384" s="52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106"/>
      <c r="B1385" s="52" t="s">
        <v>22</v>
      </c>
      <c r="C1385" s="53">
        <v>0</v>
      </c>
      <c r="D1385" s="53">
        <v>1</v>
      </c>
      <c r="E1385" s="53">
        <v>0</v>
      </c>
      <c r="F1385" s="54">
        <v>0</v>
      </c>
      <c r="G1385" s="53">
        <v>0</v>
      </c>
      <c r="H1385" s="53">
        <v>0</v>
      </c>
      <c r="I1385" s="53">
        <v>0</v>
      </c>
      <c r="J1385" s="53">
        <v>1</v>
      </c>
      <c r="K1385" s="53">
        <v>0</v>
      </c>
      <c r="L1385" s="53">
        <v>0</v>
      </c>
      <c r="M1385" s="53">
        <v>0</v>
      </c>
      <c r="N1385" s="53">
        <v>0</v>
      </c>
      <c r="O1385" s="53">
        <v>1</v>
      </c>
      <c r="P1385" s="53">
        <v>0</v>
      </c>
      <c r="Q1385" s="53">
        <v>0</v>
      </c>
      <c r="R1385" s="53">
        <v>0</v>
      </c>
      <c r="S1385" s="53">
        <v>0</v>
      </c>
      <c r="T1385" s="11">
        <f>SUM(C1385:S1385)</f>
        <v>3</v>
      </c>
    </row>
    <row r="1386" spans="1:20" ht="18" customHeight="1">
      <c r="A1386" s="106"/>
      <c r="B1386" s="52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4">
        <f>IF(T1385&gt;0,(T1380+T1381)/T1385, "-")</f>
        <v>1</v>
      </c>
    </row>
    <row r="1387" spans="1:20" ht="18" customHeight="1">
      <c r="A1387" s="107"/>
      <c r="B1387" s="52" t="s">
        <v>44</v>
      </c>
      <c r="C1387" s="57" t="s">
        <v>43</v>
      </c>
      <c r="D1387" s="58">
        <v>0</v>
      </c>
      <c r="E1387" s="57" t="s">
        <v>43</v>
      </c>
      <c r="F1387" s="57" t="s">
        <v>43</v>
      </c>
      <c r="G1387" s="57" t="s">
        <v>43</v>
      </c>
      <c r="H1387" s="57" t="s">
        <v>43</v>
      </c>
      <c r="I1387" s="58" t="s">
        <v>39</v>
      </c>
      <c r="J1387" s="58">
        <v>1</v>
      </c>
      <c r="K1387" s="58" t="s">
        <v>39</v>
      </c>
      <c r="L1387" s="57" t="s">
        <v>43</v>
      </c>
      <c r="M1387" s="58" t="s">
        <v>39</v>
      </c>
      <c r="N1387" s="57" t="s">
        <v>43</v>
      </c>
      <c r="O1387" s="58">
        <v>0</v>
      </c>
      <c r="P1387" s="57" t="s">
        <v>43</v>
      </c>
      <c r="Q1387" s="57" t="s">
        <v>43</v>
      </c>
      <c r="R1387" s="57" t="s">
        <v>43</v>
      </c>
      <c r="S1387" s="57" t="s">
        <v>43</v>
      </c>
      <c r="T1387" s="59">
        <v>0.33329999999999999</v>
      </c>
    </row>
    <row r="1388" spans="1:20" ht="18" customHeight="1">
      <c r="A1388" s="105">
        <v>44807</v>
      </c>
      <c r="B1388" s="50" t="s">
        <v>20</v>
      </c>
      <c r="C1388" s="51">
        <v>0</v>
      </c>
      <c r="D1388" s="51">
        <v>0</v>
      </c>
      <c r="E1388" s="51">
        <v>0</v>
      </c>
      <c r="F1388" s="51">
        <v>0</v>
      </c>
      <c r="G1388" s="51">
        <v>0</v>
      </c>
      <c r="H1388" s="51">
        <v>0</v>
      </c>
      <c r="I1388" s="51">
        <v>0</v>
      </c>
      <c r="J1388" s="51">
        <v>1</v>
      </c>
      <c r="K1388" s="51">
        <v>0</v>
      </c>
      <c r="L1388" s="51">
        <v>0</v>
      </c>
      <c r="M1388" s="51">
        <v>0</v>
      </c>
      <c r="N1388" s="51">
        <v>0</v>
      </c>
      <c r="O1388" s="51">
        <v>0</v>
      </c>
      <c r="P1388" s="51">
        <v>0</v>
      </c>
      <c r="Q1388" s="51">
        <v>0</v>
      </c>
      <c r="R1388" s="51">
        <v>0</v>
      </c>
      <c r="S1388" s="51">
        <v>0</v>
      </c>
      <c r="T1388" s="11">
        <f>SUM(C1388:S1388)</f>
        <v>1</v>
      </c>
    </row>
    <row r="1389" spans="1:20" ht="18" customHeight="1">
      <c r="A1389" s="106"/>
      <c r="B1389" s="52" t="s">
        <v>21</v>
      </c>
      <c r="C1389" s="53">
        <v>0</v>
      </c>
      <c r="D1389" s="53">
        <v>0</v>
      </c>
      <c r="E1389" s="53">
        <v>0</v>
      </c>
      <c r="F1389" s="53">
        <v>0</v>
      </c>
      <c r="G1389" s="53">
        <v>0</v>
      </c>
      <c r="H1389" s="53">
        <v>0</v>
      </c>
      <c r="I1389" s="53">
        <v>0</v>
      </c>
      <c r="J1389" s="53">
        <v>0</v>
      </c>
      <c r="K1389" s="53">
        <v>0</v>
      </c>
      <c r="L1389" s="53">
        <v>0</v>
      </c>
      <c r="M1389" s="53">
        <v>0</v>
      </c>
      <c r="N1389" s="53">
        <v>0</v>
      </c>
      <c r="O1389" s="53">
        <v>0</v>
      </c>
      <c r="P1389" s="53">
        <v>0</v>
      </c>
      <c r="Q1389" s="53">
        <v>0</v>
      </c>
      <c r="R1389" s="53">
        <v>0</v>
      </c>
      <c r="S1389" s="53">
        <v>0</v>
      </c>
      <c r="T1389" s="11">
        <f>SUM(C1389:S1389)</f>
        <v>0</v>
      </c>
    </row>
    <row r="1390" spans="1:20" ht="18" customHeight="1">
      <c r="A1390" s="106"/>
      <c r="B1390" s="52" t="s">
        <v>24</v>
      </c>
      <c r="C1390" s="61">
        <v>0</v>
      </c>
      <c r="D1390" s="53">
        <v>0</v>
      </c>
      <c r="E1390" s="53">
        <v>0</v>
      </c>
      <c r="F1390" s="53">
        <v>0</v>
      </c>
      <c r="G1390" s="53">
        <v>0</v>
      </c>
      <c r="H1390" s="53">
        <v>0</v>
      </c>
      <c r="I1390" s="53">
        <v>0</v>
      </c>
      <c r="J1390" s="53">
        <v>1</v>
      </c>
      <c r="K1390" s="53">
        <v>0</v>
      </c>
      <c r="L1390" s="53">
        <v>0</v>
      </c>
      <c r="M1390" s="53">
        <v>0</v>
      </c>
      <c r="N1390" s="53">
        <v>0</v>
      </c>
      <c r="O1390" s="53">
        <v>0</v>
      </c>
      <c r="P1390" s="53">
        <v>0</v>
      </c>
      <c r="Q1390" s="53">
        <v>0</v>
      </c>
      <c r="R1390" s="53">
        <v>0</v>
      </c>
      <c r="S1390" s="53">
        <v>0</v>
      </c>
      <c r="T1390" s="11">
        <f>SUM(C1390:S1390)</f>
        <v>1</v>
      </c>
    </row>
    <row r="1391" spans="1:20" ht="18" customHeight="1">
      <c r="A1391" s="106"/>
      <c r="B1391" s="52" t="s">
        <v>25</v>
      </c>
      <c r="C1391" s="53">
        <v>0</v>
      </c>
      <c r="D1391" s="53">
        <v>0</v>
      </c>
      <c r="E1391" s="53">
        <v>0</v>
      </c>
      <c r="F1391" s="53">
        <v>0</v>
      </c>
      <c r="G1391" s="53">
        <v>0</v>
      </c>
      <c r="H1391" s="53">
        <v>0</v>
      </c>
      <c r="I1391" s="53">
        <v>0</v>
      </c>
      <c r="J1391" s="53">
        <v>0</v>
      </c>
      <c r="K1391" s="53">
        <v>0</v>
      </c>
      <c r="L1391" s="53">
        <v>0</v>
      </c>
      <c r="M1391" s="53">
        <v>0</v>
      </c>
      <c r="N1391" s="53">
        <v>0</v>
      </c>
      <c r="O1391" s="53">
        <v>0</v>
      </c>
      <c r="P1391" s="53">
        <v>0</v>
      </c>
      <c r="Q1391" s="53">
        <v>0</v>
      </c>
      <c r="R1391" s="53">
        <v>0</v>
      </c>
      <c r="S1391" s="53">
        <v>0</v>
      </c>
      <c r="T1391" s="11">
        <f>SUM(C1391:S1391)</f>
        <v>0</v>
      </c>
    </row>
    <row r="1392" spans="1:20" ht="18" customHeight="1">
      <c r="A1392" s="106"/>
      <c r="B1392" s="52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106"/>
      <c r="B1393" s="52" t="s">
        <v>22</v>
      </c>
      <c r="C1393" s="53">
        <v>0</v>
      </c>
      <c r="D1393" s="53">
        <v>0</v>
      </c>
      <c r="E1393" s="53">
        <v>0</v>
      </c>
      <c r="F1393" s="54">
        <v>0</v>
      </c>
      <c r="G1393" s="53">
        <v>0</v>
      </c>
      <c r="H1393" s="53">
        <v>0</v>
      </c>
      <c r="I1393" s="53">
        <v>0</v>
      </c>
      <c r="J1393" s="53">
        <v>1</v>
      </c>
      <c r="K1393" s="53">
        <v>0</v>
      </c>
      <c r="L1393" s="53">
        <v>0</v>
      </c>
      <c r="M1393" s="53">
        <v>0</v>
      </c>
      <c r="N1393" s="53">
        <v>0</v>
      </c>
      <c r="O1393" s="53">
        <v>0</v>
      </c>
      <c r="P1393" s="53">
        <v>0</v>
      </c>
      <c r="Q1393" s="53">
        <v>0</v>
      </c>
      <c r="R1393" s="53">
        <v>0</v>
      </c>
      <c r="S1393" s="53">
        <v>0</v>
      </c>
      <c r="T1393" s="11">
        <f>SUM(C1393:S1393)</f>
        <v>1</v>
      </c>
    </row>
    <row r="1394" spans="1:20" ht="18" customHeight="1">
      <c r="A1394" s="106"/>
      <c r="B1394" s="52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4">
        <f>IF(T1393&gt;0,(T1388+T1389)/T1393, "-")</f>
        <v>1</v>
      </c>
    </row>
    <row r="1395" spans="1:20" ht="18" customHeight="1">
      <c r="A1395" s="107"/>
      <c r="B1395" s="52" t="s">
        <v>44</v>
      </c>
      <c r="C1395" s="57" t="s">
        <v>43</v>
      </c>
      <c r="D1395" s="58" t="s">
        <v>39</v>
      </c>
      <c r="E1395" s="57" t="s">
        <v>43</v>
      </c>
      <c r="F1395" s="57" t="s">
        <v>43</v>
      </c>
      <c r="G1395" s="57" t="s">
        <v>43</v>
      </c>
      <c r="H1395" s="57" t="s">
        <v>43</v>
      </c>
      <c r="I1395" s="58" t="s">
        <v>39</v>
      </c>
      <c r="J1395" s="58">
        <v>1</v>
      </c>
      <c r="K1395" s="58" t="s">
        <v>39</v>
      </c>
      <c r="L1395" s="57" t="s">
        <v>43</v>
      </c>
      <c r="M1395" s="58" t="s">
        <v>39</v>
      </c>
      <c r="N1395" s="57" t="s">
        <v>43</v>
      </c>
      <c r="O1395" s="58" t="s">
        <v>39</v>
      </c>
      <c r="P1395" s="57" t="s">
        <v>43</v>
      </c>
      <c r="Q1395" s="57" t="s">
        <v>43</v>
      </c>
      <c r="R1395" s="57" t="s">
        <v>43</v>
      </c>
      <c r="S1395" s="57" t="s">
        <v>43</v>
      </c>
      <c r="T1395" s="59">
        <v>1</v>
      </c>
    </row>
    <row r="1396" spans="1:20" ht="18" customHeight="1">
      <c r="A1396" s="105">
        <v>44808</v>
      </c>
      <c r="B1396" s="50" t="s">
        <v>20</v>
      </c>
      <c r="C1396" s="51">
        <v>0</v>
      </c>
      <c r="D1396" s="51">
        <v>0</v>
      </c>
      <c r="E1396" s="51">
        <v>0</v>
      </c>
      <c r="F1396" s="51">
        <v>0</v>
      </c>
      <c r="G1396" s="51">
        <v>0</v>
      </c>
      <c r="H1396" s="51">
        <v>0</v>
      </c>
      <c r="I1396" s="51">
        <v>0</v>
      </c>
      <c r="J1396" s="51">
        <v>0</v>
      </c>
      <c r="K1396" s="51">
        <v>0</v>
      </c>
      <c r="L1396" s="51">
        <v>0</v>
      </c>
      <c r="M1396" s="51">
        <v>0</v>
      </c>
      <c r="N1396" s="51">
        <v>0</v>
      </c>
      <c r="O1396" s="51">
        <v>0</v>
      </c>
      <c r="P1396" s="51">
        <v>0</v>
      </c>
      <c r="Q1396" s="51">
        <v>0</v>
      </c>
      <c r="R1396" s="51">
        <v>0</v>
      </c>
      <c r="S1396" s="51">
        <v>0</v>
      </c>
      <c r="T1396" s="11">
        <f>SUM(C1396:S1396)</f>
        <v>0</v>
      </c>
    </row>
    <row r="1397" spans="1:20" ht="18" customHeight="1">
      <c r="A1397" s="106"/>
      <c r="B1397" s="52" t="s">
        <v>21</v>
      </c>
      <c r="C1397" s="53">
        <v>0</v>
      </c>
      <c r="D1397" s="53">
        <v>0</v>
      </c>
      <c r="E1397" s="53">
        <v>0</v>
      </c>
      <c r="F1397" s="53">
        <v>0</v>
      </c>
      <c r="G1397" s="53">
        <v>0</v>
      </c>
      <c r="H1397" s="53">
        <v>0</v>
      </c>
      <c r="I1397" s="53">
        <v>0</v>
      </c>
      <c r="J1397" s="53">
        <v>0</v>
      </c>
      <c r="K1397" s="53">
        <v>0</v>
      </c>
      <c r="L1397" s="53">
        <v>0</v>
      </c>
      <c r="M1397" s="53">
        <v>0</v>
      </c>
      <c r="N1397" s="53">
        <v>0</v>
      </c>
      <c r="O1397" s="53">
        <v>0</v>
      </c>
      <c r="P1397" s="53">
        <v>0</v>
      </c>
      <c r="Q1397" s="53">
        <v>0</v>
      </c>
      <c r="R1397" s="53">
        <v>0</v>
      </c>
      <c r="S1397" s="53">
        <v>0</v>
      </c>
      <c r="T1397" s="11">
        <f>SUM(C1397:S1397)</f>
        <v>0</v>
      </c>
    </row>
    <row r="1398" spans="1:20" ht="18" customHeight="1">
      <c r="A1398" s="106"/>
      <c r="B1398" s="52" t="s">
        <v>24</v>
      </c>
      <c r="C1398" s="61">
        <v>0</v>
      </c>
      <c r="D1398" s="53">
        <v>0</v>
      </c>
      <c r="E1398" s="53">
        <v>0</v>
      </c>
      <c r="F1398" s="53">
        <v>0</v>
      </c>
      <c r="G1398" s="53">
        <v>0</v>
      </c>
      <c r="H1398" s="53">
        <v>0</v>
      </c>
      <c r="I1398" s="53">
        <v>0</v>
      </c>
      <c r="J1398" s="53">
        <v>0</v>
      </c>
      <c r="K1398" s="53">
        <v>0</v>
      </c>
      <c r="L1398" s="53">
        <v>0</v>
      </c>
      <c r="M1398" s="53">
        <v>0</v>
      </c>
      <c r="N1398" s="53">
        <v>0</v>
      </c>
      <c r="O1398" s="53">
        <v>0</v>
      </c>
      <c r="P1398" s="53">
        <v>0</v>
      </c>
      <c r="Q1398" s="53">
        <v>0</v>
      </c>
      <c r="R1398" s="53">
        <v>0</v>
      </c>
      <c r="S1398" s="53">
        <v>0</v>
      </c>
      <c r="T1398" s="11">
        <f>SUM(C1398:S1398)</f>
        <v>0</v>
      </c>
    </row>
    <row r="1399" spans="1:20" ht="18" customHeight="1">
      <c r="A1399" s="106"/>
      <c r="B1399" s="52" t="s">
        <v>25</v>
      </c>
      <c r="C1399" s="53">
        <v>0</v>
      </c>
      <c r="D1399" s="53">
        <v>0</v>
      </c>
      <c r="E1399" s="53">
        <v>0</v>
      </c>
      <c r="F1399" s="53">
        <v>0</v>
      </c>
      <c r="G1399" s="53">
        <v>0</v>
      </c>
      <c r="H1399" s="53">
        <v>0</v>
      </c>
      <c r="I1399" s="53">
        <v>0</v>
      </c>
      <c r="J1399" s="53">
        <v>0</v>
      </c>
      <c r="K1399" s="53">
        <v>0</v>
      </c>
      <c r="L1399" s="53">
        <v>0</v>
      </c>
      <c r="M1399" s="53">
        <v>0</v>
      </c>
      <c r="N1399" s="53">
        <v>0</v>
      </c>
      <c r="O1399" s="53">
        <v>0</v>
      </c>
      <c r="P1399" s="53">
        <v>0</v>
      </c>
      <c r="Q1399" s="53">
        <v>0</v>
      </c>
      <c r="R1399" s="53">
        <v>0</v>
      </c>
      <c r="S1399" s="53">
        <v>0</v>
      </c>
      <c r="T1399" s="11">
        <f>SUM(C1399:S1399)</f>
        <v>0</v>
      </c>
    </row>
    <row r="1400" spans="1:20" ht="18" customHeight="1">
      <c r="A1400" s="106"/>
      <c r="B1400" s="52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106"/>
      <c r="B1401" s="52" t="s">
        <v>22</v>
      </c>
      <c r="C1401" s="53">
        <v>0</v>
      </c>
      <c r="D1401" s="53">
        <v>0</v>
      </c>
      <c r="E1401" s="53">
        <v>0</v>
      </c>
      <c r="F1401" s="54">
        <v>0</v>
      </c>
      <c r="G1401" s="53">
        <v>0</v>
      </c>
      <c r="H1401" s="53">
        <v>0</v>
      </c>
      <c r="I1401" s="53">
        <v>0</v>
      </c>
      <c r="J1401" s="53">
        <v>0</v>
      </c>
      <c r="K1401" s="53">
        <v>0</v>
      </c>
      <c r="L1401" s="53">
        <v>0</v>
      </c>
      <c r="M1401" s="53">
        <v>0</v>
      </c>
      <c r="N1401" s="53">
        <v>0</v>
      </c>
      <c r="O1401" s="53">
        <v>0</v>
      </c>
      <c r="P1401" s="53">
        <v>0</v>
      </c>
      <c r="Q1401" s="53">
        <v>0</v>
      </c>
      <c r="R1401" s="53">
        <v>0</v>
      </c>
      <c r="S1401" s="53">
        <v>0</v>
      </c>
      <c r="T1401" s="11">
        <f>SUM(C1401:S1401)</f>
        <v>0</v>
      </c>
    </row>
    <row r="1402" spans="1:20" ht="18" customHeight="1">
      <c r="A1402" s="106"/>
      <c r="B1402" s="52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4" t="str">
        <f>IF(T1401&gt;0,(T1396+T1397)/T1401, "-")</f>
        <v>-</v>
      </c>
    </row>
    <row r="1403" spans="1:20" ht="18" customHeight="1">
      <c r="A1403" s="107"/>
      <c r="B1403" s="52" t="s">
        <v>44</v>
      </c>
      <c r="C1403" s="57" t="s">
        <v>43</v>
      </c>
      <c r="D1403" s="58" t="s">
        <v>39</v>
      </c>
      <c r="E1403" s="57" t="s">
        <v>43</v>
      </c>
      <c r="F1403" s="57" t="s">
        <v>43</v>
      </c>
      <c r="G1403" s="57" t="s">
        <v>43</v>
      </c>
      <c r="H1403" s="57" t="s">
        <v>43</v>
      </c>
      <c r="I1403" s="58" t="s">
        <v>39</v>
      </c>
      <c r="J1403" s="58" t="s">
        <v>39</v>
      </c>
      <c r="K1403" s="58" t="s">
        <v>39</v>
      </c>
      <c r="L1403" s="57" t="s">
        <v>43</v>
      </c>
      <c r="M1403" s="58" t="s">
        <v>39</v>
      </c>
      <c r="N1403" s="57" t="s">
        <v>43</v>
      </c>
      <c r="O1403" s="58" t="s">
        <v>39</v>
      </c>
      <c r="P1403" s="57" t="s">
        <v>43</v>
      </c>
      <c r="Q1403" s="57" t="s">
        <v>43</v>
      </c>
      <c r="R1403" s="57" t="s">
        <v>43</v>
      </c>
      <c r="S1403" s="57" t="s">
        <v>43</v>
      </c>
      <c r="T1403" s="59" t="s">
        <v>39</v>
      </c>
    </row>
    <row r="1404" spans="1:20" ht="18" customHeight="1">
      <c r="A1404" s="105">
        <v>44809</v>
      </c>
      <c r="B1404" s="50" t="s">
        <v>20</v>
      </c>
      <c r="C1404" s="51">
        <v>0</v>
      </c>
      <c r="D1404" s="51">
        <v>0</v>
      </c>
      <c r="E1404" s="51">
        <v>0</v>
      </c>
      <c r="F1404" s="51">
        <v>0</v>
      </c>
      <c r="G1404" s="51">
        <v>0</v>
      </c>
      <c r="H1404" s="51">
        <v>0</v>
      </c>
      <c r="I1404" s="51">
        <v>0</v>
      </c>
      <c r="J1404" s="51">
        <v>0</v>
      </c>
      <c r="K1404" s="51">
        <v>0</v>
      </c>
      <c r="L1404" s="51">
        <v>0</v>
      </c>
      <c r="M1404" s="51">
        <v>0</v>
      </c>
      <c r="N1404" s="51">
        <v>0</v>
      </c>
      <c r="O1404" s="51">
        <v>0</v>
      </c>
      <c r="P1404" s="51">
        <v>0</v>
      </c>
      <c r="Q1404" s="51">
        <v>0</v>
      </c>
      <c r="R1404" s="51">
        <v>0</v>
      </c>
      <c r="S1404" s="51">
        <v>0</v>
      </c>
      <c r="T1404" s="11">
        <f>SUM(C1404:S1404)</f>
        <v>0</v>
      </c>
    </row>
    <row r="1405" spans="1:20" ht="18" customHeight="1">
      <c r="A1405" s="106"/>
      <c r="B1405" s="52" t="s">
        <v>21</v>
      </c>
      <c r="C1405" s="53">
        <v>0</v>
      </c>
      <c r="D1405" s="53">
        <v>0</v>
      </c>
      <c r="E1405" s="53">
        <v>0</v>
      </c>
      <c r="F1405" s="53">
        <v>0</v>
      </c>
      <c r="G1405" s="53">
        <v>0</v>
      </c>
      <c r="H1405" s="53">
        <v>0</v>
      </c>
      <c r="I1405" s="53">
        <v>0</v>
      </c>
      <c r="J1405" s="53">
        <v>0</v>
      </c>
      <c r="K1405" s="53">
        <v>0</v>
      </c>
      <c r="L1405" s="53">
        <v>0</v>
      </c>
      <c r="M1405" s="53">
        <v>0</v>
      </c>
      <c r="N1405" s="53">
        <v>0</v>
      </c>
      <c r="O1405" s="53">
        <v>0</v>
      </c>
      <c r="P1405" s="53">
        <v>0</v>
      </c>
      <c r="Q1405" s="53">
        <v>0</v>
      </c>
      <c r="R1405" s="53">
        <v>0</v>
      </c>
      <c r="S1405" s="53">
        <v>0</v>
      </c>
      <c r="T1405" s="11">
        <f>SUM(C1405:S1405)</f>
        <v>0</v>
      </c>
    </row>
    <row r="1406" spans="1:20" ht="18" customHeight="1">
      <c r="A1406" s="106"/>
      <c r="B1406" s="52" t="s">
        <v>24</v>
      </c>
      <c r="C1406" s="61">
        <v>0</v>
      </c>
      <c r="D1406" s="53">
        <v>0</v>
      </c>
      <c r="E1406" s="53">
        <v>0</v>
      </c>
      <c r="F1406" s="53">
        <v>0</v>
      </c>
      <c r="G1406" s="53">
        <v>0</v>
      </c>
      <c r="H1406" s="53">
        <v>0</v>
      </c>
      <c r="I1406" s="53">
        <v>0</v>
      </c>
      <c r="J1406" s="53">
        <v>0</v>
      </c>
      <c r="K1406" s="53">
        <v>0</v>
      </c>
      <c r="L1406" s="53">
        <v>0</v>
      </c>
      <c r="M1406" s="53">
        <v>0</v>
      </c>
      <c r="N1406" s="53">
        <v>0</v>
      </c>
      <c r="O1406" s="53">
        <v>0</v>
      </c>
      <c r="P1406" s="53">
        <v>0</v>
      </c>
      <c r="Q1406" s="53">
        <v>0</v>
      </c>
      <c r="R1406" s="53">
        <v>0</v>
      </c>
      <c r="S1406" s="53">
        <v>0</v>
      </c>
      <c r="T1406" s="11">
        <f>SUM(C1406:S1406)</f>
        <v>0</v>
      </c>
    </row>
    <row r="1407" spans="1:20" ht="18" customHeight="1">
      <c r="A1407" s="106"/>
      <c r="B1407" s="52" t="s">
        <v>25</v>
      </c>
      <c r="C1407" s="53">
        <v>0</v>
      </c>
      <c r="D1407" s="53">
        <v>0</v>
      </c>
      <c r="E1407" s="53">
        <v>0</v>
      </c>
      <c r="F1407" s="53">
        <v>0</v>
      </c>
      <c r="G1407" s="53">
        <v>0</v>
      </c>
      <c r="H1407" s="53">
        <v>0</v>
      </c>
      <c r="I1407" s="53">
        <v>0</v>
      </c>
      <c r="J1407" s="53">
        <v>0</v>
      </c>
      <c r="K1407" s="53">
        <v>0</v>
      </c>
      <c r="L1407" s="53">
        <v>0</v>
      </c>
      <c r="M1407" s="53">
        <v>0</v>
      </c>
      <c r="N1407" s="53">
        <v>0</v>
      </c>
      <c r="O1407" s="53">
        <v>0</v>
      </c>
      <c r="P1407" s="53">
        <v>0</v>
      </c>
      <c r="Q1407" s="53">
        <v>0</v>
      </c>
      <c r="R1407" s="53">
        <v>0</v>
      </c>
      <c r="S1407" s="53">
        <v>0</v>
      </c>
      <c r="T1407" s="11">
        <f>SUM(C1407:S1407)</f>
        <v>0</v>
      </c>
    </row>
    <row r="1408" spans="1:20" ht="18" customHeight="1">
      <c r="A1408" s="106"/>
      <c r="B1408" s="52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106"/>
      <c r="B1409" s="52" t="s">
        <v>22</v>
      </c>
      <c r="C1409" s="53">
        <v>0</v>
      </c>
      <c r="D1409" s="53">
        <v>0</v>
      </c>
      <c r="E1409" s="53">
        <v>0</v>
      </c>
      <c r="F1409" s="54">
        <v>0</v>
      </c>
      <c r="G1409" s="53">
        <v>0</v>
      </c>
      <c r="H1409" s="53">
        <v>0</v>
      </c>
      <c r="I1409" s="53">
        <v>0</v>
      </c>
      <c r="J1409" s="53">
        <v>0</v>
      </c>
      <c r="K1409" s="53">
        <v>0</v>
      </c>
      <c r="L1409" s="53">
        <v>0</v>
      </c>
      <c r="M1409" s="53">
        <v>0</v>
      </c>
      <c r="N1409" s="53">
        <v>0</v>
      </c>
      <c r="O1409" s="53">
        <v>0</v>
      </c>
      <c r="P1409" s="53">
        <v>0</v>
      </c>
      <c r="Q1409" s="53">
        <v>0</v>
      </c>
      <c r="R1409" s="53">
        <v>0</v>
      </c>
      <c r="S1409" s="53">
        <v>0</v>
      </c>
      <c r="T1409" s="11">
        <f>SUM(C1409:S1409)</f>
        <v>0</v>
      </c>
    </row>
    <row r="1410" spans="1:20" ht="18" customHeight="1">
      <c r="A1410" s="106"/>
      <c r="B1410" s="52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4" t="str">
        <f>IF(T1409&gt;0,(T1404+T1405)/T1409, "-")</f>
        <v>-</v>
      </c>
    </row>
    <row r="1411" spans="1:20" ht="18" customHeight="1">
      <c r="A1411" s="107"/>
      <c r="B1411" s="52" t="s">
        <v>44</v>
      </c>
      <c r="C1411" s="57" t="s">
        <v>43</v>
      </c>
      <c r="D1411" s="58" t="s">
        <v>39</v>
      </c>
      <c r="E1411" s="57" t="s">
        <v>43</v>
      </c>
      <c r="F1411" s="57" t="s">
        <v>43</v>
      </c>
      <c r="G1411" s="57" t="s">
        <v>43</v>
      </c>
      <c r="H1411" s="57" t="s">
        <v>43</v>
      </c>
      <c r="I1411" s="58" t="s">
        <v>39</v>
      </c>
      <c r="J1411" s="58" t="s">
        <v>39</v>
      </c>
      <c r="K1411" s="58" t="s">
        <v>39</v>
      </c>
      <c r="L1411" s="57" t="s">
        <v>43</v>
      </c>
      <c r="M1411" s="58" t="s">
        <v>39</v>
      </c>
      <c r="N1411" s="57" t="s">
        <v>43</v>
      </c>
      <c r="O1411" s="58" t="s">
        <v>39</v>
      </c>
      <c r="P1411" s="57" t="s">
        <v>43</v>
      </c>
      <c r="Q1411" s="57" t="s">
        <v>43</v>
      </c>
      <c r="R1411" s="57" t="s">
        <v>43</v>
      </c>
      <c r="S1411" s="57" t="s">
        <v>43</v>
      </c>
      <c r="T1411" s="59" t="s">
        <v>39</v>
      </c>
    </row>
    <row r="1412" spans="1:20" ht="18" customHeight="1">
      <c r="A1412" s="105">
        <v>44810</v>
      </c>
      <c r="B1412" s="50" t="s">
        <v>20</v>
      </c>
      <c r="C1412" s="51">
        <v>0</v>
      </c>
      <c r="D1412" s="51">
        <v>0</v>
      </c>
      <c r="E1412" s="51">
        <v>0</v>
      </c>
      <c r="F1412" s="51">
        <v>0</v>
      </c>
      <c r="G1412" s="51">
        <v>0</v>
      </c>
      <c r="H1412" s="51">
        <v>0</v>
      </c>
      <c r="I1412" s="51">
        <v>0</v>
      </c>
      <c r="J1412" s="51">
        <v>0</v>
      </c>
      <c r="K1412" s="51">
        <v>0</v>
      </c>
      <c r="L1412" s="51">
        <v>0</v>
      </c>
      <c r="M1412" s="51">
        <v>0</v>
      </c>
      <c r="N1412" s="51">
        <v>0</v>
      </c>
      <c r="O1412" s="51">
        <v>0</v>
      </c>
      <c r="P1412" s="51">
        <v>0</v>
      </c>
      <c r="Q1412" s="51">
        <v>0</v>
      </c>
      <c r="R1412" s="51">
        <v>0</v>
      </c>
      <c r="S1412" s="51">
        <v>0</v>
      </c>
      <c r="T1412" s="11">
        <f>SUM(C1412:S1412)</f>
        <v>0</v>
      </c>
    </row>
    <row r="1413" spans="1:20" ht="18" customHeight="1">
      <c r="A1413" s="106"/>
      <c r="B1413" s="52" t="s">
        <v>21</v>
      </c>
      <c r="C1413" s="53">
        <v>0</v>
      </c>
      <c r="D1413" s="53">
        <v>0</v>
      </c>
      <c r="E1413" s="53">
        <v>0</v>
      </c>
      <c r="F1413" s="53">
        <v>1</v>
      </c>
      <c r="G1413" s="53">
        <v>0</v>
      </c>
      <c r="H1413" s="53">
        <v>0</v>
      </c>
      <c r="I1413" s="53">
        <v>0</v>
      </c>
      <c r="J1413" s="53">
        <v>0</v>
      </c>
      <c r="K1413" s="53">
        <v>0</v>
      </c>
      <c r="L1413" s="53">
        <v>0</v>
      </c>
      <c r="M1413" s="53">
        <v>0</v>
      </c>
      <c r="N1413" s="53">
        <v>0</v>
      </c>
      <c r="O1413" s="53">
        <v>0</v>
      </c>
      <c r="P1413" s="53">
        <v>0</v>
      </c>
      <c r="Q1413" s="53">
        <v>0</v>
      </c>
      <c r="R1413" s="53">
        <v>0</v>
      </c>
      <c r="S1413" s="53">
        <v>0</v>
      </c>
      <c r="T1413" s="11">
        <f>SUM(C1413:S1413)</f>
        <v>1</v>
      </c>
    </row>
    <row r="1414" spans="1:20" ht="18" customHeight="1">
      <c r="A1414" s="106"/>
      <c r="B1414" s="52" t="s">
        <v>24</v>
      </c>
      <c r="C1414" s="61">
        <v>0</v>
      </c>
      <c r="D1414" s="53">
        <v>0</v>
      </c>
      <c r="E1414" s="53">
        <v>0</v>
      </c>
      <c r="F1414" s="53">
        <v>0</v>
      </c>
      <c r="G1414" s="53">
        <v>0</v>
      </c>
      <c r="H1414" s="53">
        <v>0</v>
      </c>
      <c r="I1414" s="53">
        <v>0</v>
      </c>
      <c r="J1414" s="53">
        <v>0</v>
      </c>
      <c r="K1414" s="53">
        <v>0</v>
      </c>
      <c r="L1414" s="53">
        <v>0</v>
      </c>
      <c r="M1414" s="53">
        <v>0</v>
      </c>
      <c r="N1414" s="53">
        <v>0</v>
      </c>
      <c r="O1414" s="53">
        <v>0</v>
      </c>
      <c r="P1414" s="53">
        <v>0</v>
      </c>
      <c r="Q1414" s="53">
        <v>0</v>
      </c>
      <c r="R1414" s="53">
        <v>0</v>
      </c>
      <c r="S1414" s="53">
        <v>0</v>
      </c>
      <c r="T1414" s="11">
        <f>SUM(C1414:S1414)</f>
        <v>0</v>
      </c>
    </row>
    <row r="1415" spans="1:20" ht="18" customHeight="1">
      <c r="A1415" s="106"/>
      <c r="B1415" s="52" t="s">
        <v>25</v>
      </c>
      <c r="C1415" s="53">
        <v>0</v>
      </c>
      <c r="D1415" s="53">
        <v>0</v>
      </c>
      <c r="E1415" s="53">
        <v>0</v>
      </c>
      <c r="F1415" s="53">
        <v>1</v>
      </c>
      <c r="G1415" s="53">
        <v>0</v>
      </c>
      <c r="H1415" s="53">
        <v>0</v>
      </c>
      <c r="I1415" s="53">
        <v>0</v>
      </c>
      <c r="J1415" s="53">
        <v>0</v>
      </c>
      <c r="K1415" s="53">
        <v>0</v>
      </c>
      <c r="L1415" s="53">
        <v>0</v>
      </c>
      <c r="M1415" s="53">
        <v>0</v>
      </c>
      <c r="N1415" s="53">
        <v>0</v>
      </c>
      <c r="O1415" s="53">
        <v>0</v>
      </c>
      <c r="P1415" s="53">
        <v>0</v>
      </c>
      <c r="Q1415" s="53">
        <v>0</v>
      </c>
      <c r="R1415" s="53">
        <v>0</v>
      </c>
      <c r="S1415" s="53">
        <v>0</v>
      </c>
      <c r="T1415" s="11">
        <f>SUM(C1415:S1415)</f>
        <v>1</v>
      </c>
    </row>
    <row r="1416" spans="1:20" ht="18" customHeight="1">
      <c r="A1416" s="106"/>
      <c r="B1416" s="52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106"/>
      <c r="B1417" s="52" t="s">
        <v>22</v>
      </c>
      <c r="C1417" s="53">
        <v>0</v>
      </c>
      <c r="D1417" s="53">
        <v>0</v>
      </c>
      <c r="E1417" s="53">
        <v>0</v>
      </c>
      <c r="F1417" s="54">
        <v>1</v>
      </c>
      <c r="G1417" s="53">
        <v>0</v>
      </c>
      <c r="H1417" s="53">
        <v>0</v>
      </c>
      <c r="I1417" s="53">
        <v>0</v>
      </c>
      <c r="J1417" s="53">
        <v>0</v>
      </c>
      <c r="K1417" s="53">
        <v>0</v>
      </c>
      <c r="L1417" s="53">
        <v>0</v>
      </c>
      <c r="M1417" s="53">
        <v>0</v>
      </c>
      <c r="N1417" s="53">
        <v>0</v>
      </c>
      <c r="O1417" s="53">
        <v>0</v>
      </c>
      <c r="P1417" s="53">
        <v>0</v>
      </c>
      <c r="Q1417" s="53">
        <v>0</v>
      </c>
      <c r="R1417" s="53">
        <v>0</v>
      </c>
      <c r="S1417" s="53">
        <v>0</v>
      </c>
      <c r="T1417" s="11">
        <f>SUM(C1417:S1417)</f>
        <v>1</v>
      </c>
    </row>
    <row r="1418" spans="1:20" ht="18" customHeight="1">
      <c r="A1418" s="106"/>
      <c r="B1418" s="52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4">
        <f>IF(T1417&gt;0,(T1412+T1413)/T1417, "-")</f>
        <v>1</v>
      </c>
    </row>
    <row r="1419" spans="1:20" ht="18" customHeight="1">
      <c r="A1419" s="107"/>
      <c r="B1419" s="52" t="s">
        <v>44</v>
      </c>
      <c r="C1419" s="57" t="s">
        <v>43</v>
      </c>
      <c r="D1419" s="58" t="s">
        <v>39</v>
      </c>
      <c r="E1419" s="57" t="s">
        <v>43</v>
      </c>
      <c r="F1419" s="58">
        <v>0</v>
      </c>
      <c r="G1419" s="57" t="s">
        <v>43</v>
      </c>
      <c r="H1419" s="57" t="s">
        <v>43</v>
      </c>
      <c r="I1419" s="58" t="s">
        <v>39</v>
      </c>
      <c r="J1419" s="58" t="s">
        <v>39</v>
      </c>
      <c r="K1419" s="58" t="s">
        <v>39</v>
      </c>
      <c r="L1419" s="57" t="s">
        <v>43</v>
      </c>
      <c r="M1419" s="58" t="s">
        <v>39</v>
      </c>
      <c r="N1419" s="57" t="s">
        <v>43</v>
      </c>
      <c r="O1419" s="58" t="s">
        <v>39</v>
      </c>
      <c r="P1419" s="57" t="s">
        <v>43</v>
      </c>
      <c r="Q1419" s="57" t="s">
        <v>43</v>
      </c>
      <c r="R1419" s="57" t="s">
        <v>43</v>
      </c>
      <c r="S1419" s="57" t="s">
        <v>43</v>
      </c>
      <c r="T1419" s="59">
        <v>0</v>
      </c>
    </row>
    <row r="1420" spans="1:20" ht="18" customHeight="1">
      <c r="A1420" s="105">
        <v>44811</v>
      </c>
      <c r="B1420" s="50" t="s">
        <v>20</v>
      </c>
      <c r="C1420" s="51">
        <v>0</v>
      </c>
      <c r="D1420" s="51">
        <v>0</v>
      </c>
      <c r="E1420" s="51">
        <v>0</v>
      </c>
      <c r="F1420" s="51">
        <v>0</v>
      </c>
      <c r="G1420" s="51">
        <v>0</v>
      </c>
      <c r="H1420" s="51">
        <v>0</v>
      </c>
      <c r="I1420" s="51">
        <v>0</v>
      </c>
      <c r="J1420" s="51">
        <v>1</v>
      </c>
      <c r="K1420" s="51">
        <v>0</v>
      </c>
      <c r="L1420" s="51">
        <v>0</v>
      </c>
      <c r="M1420" s="51">
        <v>1</v>
      </c>
      <c r="N1420" s="51">
        <v>0</v>
      </c>
      <c r="O1420" s="51">
        <v>1</v>
      </c>
      <c r="P1420" s="51">
        <v>0</v>
      </c>
      <c r="Q1420" s="51">
        <v>0</v>
      </c>
      <c r="R1420" s="51">
        <v>0</v>
      </c>
      <c r="S1420" s="51">
        <v>0</v>
      </c>
      <c r="T1420" s="11">
        <f>SUM(C1420:S1420)</f>
        <v>3</v>
      </c>
    </row>
    <row r="1421" spans="1:20" ht="18" customHeight="1">
      <c r="A1421" s="106"/>
      <c r="B1421" s="52" t="s">
        <v>21</v>
      </c>
      <c r="C1421" s="53">
        <v>0</v>
      </c>
      <c r="D1421" s="53">
        <v>0</v>
      </c>
      <c r="E1421" s="53">
        <v>0</v>
      </c>
      <c r="F1421" s="53">
        <v>0</v>
      </c>
      <c r="G1421" s="53">
        <v>0</v>
      </c>
      <c r="H1421" s="53">
        <v>0</v>
      </c>
      <c r="I1421" s="53">
        <v>0</v>
      </c>
      <c r="J1421" s="53">
        <v>0</v>
      </c>
      <c r="K1421" s="53">
        <v>0</v>
      </c>
      <c r="L1421" s="53">
        <v>0</v>
      </c>
      <c r="M1421" s="53">
        <v>3</v>
      </c>
      <c r="N1421" s="53">
        <v>0</v>
      </c>
      <c r="O1421" s="53">
        <v>7</v>
      </c>
      <c r="P1421" s="53">
        <v>0</v>
      </c>
      <c r="Q1421" s="53">
        <v>0</v>
      </c>
      <c r="R1421" s="53">
        <v>0</v>
      </c>
      <c r="S1421" s="53">
        <v>0</v>
      </c>
      <c r="T1421" s="11">
        <f>SUM(C1421:S1421)</f>
        <v>10</v>
      </c>
    </row>
    <row r="1422" spans="1:20" ht="18" customHeight="1">
      <c r="A1422" s="106"/>
      <c r="B1422" s="52" t="s">
        <v>24</v>
      </c>
      <c r="C1422" s="61">
        <v>0</v>
      </c>
      <c r="D1422" s="53">
        <v>0</v>
      </c>
      <c r="E1422" s="53">
        <v>0</v>
      </c>
      <c r="F1422" s="53">
        <v>0</v>
      </c>
      <c r="G1422" s="53">
        <v>0</v>
      </c>
      <c r="H1422" s="53">
        <v>0</v>
      </c>
      <c r="I1422" s="53">
        <v>0</v>
      </c>
      <c r="J1422" s="53">
        <v>1</v>
      </c>
      <c r="K1422" s="53">
        <v>0</v>
      </c>
      <c r="L1422" s="53">
        <v>0</v>
      </c>
      <c r="M1422" s="53">
        <v>3</v>
      </c>
      <c r="N1422" s="53">
        <v>0</v>
      </c>
      <c r="O1422" s="53">
        <v>7</v>
      </c>
      <c r="P1422" s="53">
        <v>0</v>
      </c>
      <c r="Q1422" s="53">
        <v>0</v>
      </c>
      <c r="R1422" s="53">
        <v>0</v>
      </c>
      <c r="S1422" s="53">
        <v>0</v>
      </c>
      <c r="T1422" s="11">
        <f>SUM(C1422:S1422)</f>
        <v>11</v>
      </c>
    </row>
    <row r="1423" spans="1:20" ht="18" customHeight="1">
      <c r="A1423" s="106"/>
      <c r="B1423" s="52" t="s">
        <v>25</v>
      </c>
      <c r="C1423" s="53">
        <v>0</v>
      </c>
      <c r="D1423" s="53">
        <v>0</v>
      </c>
      <c r="E1423" s="53">
        <v>0</v>
      </c>
      <c r="F1423" s="53">
        <v>0</v>
      </c>
      <c r="G1423" s="53">
        <v>0</v>
      </c>
      <c r="H1423" s="53">
        <v>0</v>
      </c>
      <c r="I1423" s="53">
        <v>0</v>
      </c>
      <c r="J1423" s="53">
        <v>0</v>
      </c>
      <c r="K1423" s="53">
        <v>0</v>
      </c>
      <c r="L1423" s="53">
        <v>0</v>
      </c>
      <c r="M1423" s="53">
        <v>1</v>
      </c>
      <c r="N1423" s="53">
        <v>0</v>
      </c>
      <c r="O1423" s="53">
        <v>1</v>
      </c>
      <c r="P1423" s="53">
        <v>0</v>
      </c>
      <c r="Q1423" s="53">
        <v>0</v>
      </c>
      <c r="R1423" s="53">
        <v>0</v>
      </c>
      <c r="S1423" s="53">
        <v>0</v>
      </c>
      <c r="T1423" s="11">
        <f>SUM(C1423:S1423)</f>
        <v>2</v>
      </c>
    </row>
    <row r="1424" spans="1:20" ht="18" customHeight="1">
      <c r="A1424" s="106"/>
      <c r="B1424" s="52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106"/>
      <c r="B1425" s="52" t="s">
        <v>22</v>
      </c>
      <c r="C1425" s="53">
        <v>0</v>
      </c>
      <c r="D1425" s="53">
        <v>0</v>
      </c>
      <c r="E1425" s="53">
        <v>0</v>
      </c>
      <c r="F1425" s="54">
        <v>0</v>
      </c>
      <c r="G1425" s="53">
        <v>0</v>
      </c>
      <c r="H1425" s="53">
        <v>0</v>
      </c>
      <c r="I1425" s="53">
        <v>0</v>
      </c>
      <c r="J1425" s="53">
        <v>1</v>
      </c>
      <c r="K1425" s="53">
        <v>0</v>
      </c>
      <c r="L1425" s="53">
        <v>0</v>
      </c>
      <c r="M1425" s="53">
        <v>1</v>
      </c>
      <c r="N1425" s="53">
        <v>0</v>
      </c>
      <c r="O1425" s="53">
        <v>1</v>
      </c>
      <c r="P1425" s="53">
        <v>0</v>
      </c>
      <c r="Q1425" s="53">
        <v>0</v>
      </c>
      <c r="R1425" s="53">
        <v>0</v>
      </c>
      <c r="S1425" s="53">
        <v>0</v>
      </c>
      <c r="T1425" s="11">
        <f>SUM(C1425:S1425)</f>
        <v>3</v>
      </c>
    </row>
    <row r="1426" spans="1:20" ht="18" customHeight="1">
      <c r="A1426" s="106"/>
      <c r="B1426" s="52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4">
        <f>IF(T1425&gt;0,(T1420+T1421)/T1425, "-")</f>
        <v>4.333333333333333</v>
      </c>
    </row>
    <row r="1427" spans="1:20" ht="18" customHeight="1">
      <c r="A1427" s="107"/>
      <c r="B1427" s="52" t="s">
        <v>44</v>
      </c>
      <c r="C1427" s="57" t="s">
        <v>43</v>
      </c>
      <c r="D1427" s="58" t="s">
        <v>39</v>
      </c>
      <c r="E1427" s="57" t="s">
        <v>43</v>
      </c>
      <c r="F1427" s="57" t="s">
        <v>43</v>
      </c>
      <c r="G1427" s="57" t="s">
        <v>43</v>
      </c>
      <c r="H1427" s="57" t="s">
        <v>43</v>
      </c>
      <c r="I1427" s="58" t="s">
        <v>39</v>
      </c>
      <c r="J1427" s="58">
        <v>0</v>
      </c>
      <c r="K1427" s="58" t="s">
        <v>39</v>
      </c>
      <c r="L1427" s="57" t="s">
        <v>43</v>
      </c>
      <c r="M1427" s="58">
        <v>0</v>
      </c>
      <c r="N1427" s="57" t="s">
        <v>43</v>
      </c>
      <c r="O1427" s="58">
        <v>0</v>
      </c>
      <c r="P1427" s="57" t="s">
        <v>43</v>
      </c>
      <c r="Q1427" s="57" t="s">
        <v>43</v>
      </c>
      <c r="R1427" s="57" t="s">
        <v>43</v>
      </c>
      <c r="S1427" s="57" t="s">
        <v>43</v>
      </c>
      <c r="T1427" s="59">
        <v>0</v>
      </c>
    </row>
    <row r="1428" spans="1:20" ht="18" customHeight="1">
      <c r="A1428" s="105">
        <v>44812</v>
      </c>
      <c r="B1428" s="50" t="s">
        <v>20</v>
      </c>
      <c r="C1428" s="51">
        <v>0</v>
      </c>
      <c r="D1428" s="51">
        <v>0</v>
      </c>
      <c r="E1428" s="51">
        <v>0</v>
      </c>
      <c r="F1428" s="51">
        <v>0</v>
      </c>
      <c r="G1428" s="51">
        <v>0</v>
      </c>
      <c r="H1428" s="51">
        <v>0</v>
      </c>
      <c r="I1428" s="51">
        <v>0</v>
      </c>
      <c r="J1428" s="51">
        <v>0</v>
      </c>
      <c r="K1428" s="51">
        <v>0</v>
      </c>
      <c r="L1428" s="51">
        <v>0</v>
      </c>
      <c r="M1428" s="51">
        <v>0</v>
      </c>
      <c r="N1428" s="51">
        <v>0</v>
      </c>
      <c r="O1428" s="51">
        <v>0</v>
      </c>
      <c r="P1428" s="51">
        <v>0</v>
      </c>
      <c r="Q1428" s="51">
        <v>0</v>
      </c>
      <c r="R1428" s="51">
        <v>0</v>
      </c>
      <c r="S1428" s="51">
        <v>0</v>
      </c>
      <c r="T1428" s="11">
        <f>SUM(C1428:S1428)</f>
        <v>0</v>
      </c>
    </row>
    <row r="1429" spans="1:20" ht="18" customHeight="1">
      <c r="A1429" s="106"/>
      <c r="B1429" s="52" t="s">
        <v>21</v>
      </c>
      <c r="C1429" s="53">
        <v>0</v>
      </c>
      <c r="D1429" s="53">
        <v>0</v>
      </c>
      <c r="E1429" s="53">
        <v>0</v>
      </c>
      <c r="F1429" s="53">
        <v>0</v>
      </c>
      <c r="G1429" s="53">
        <v>0</v>
      </c>
      <c r="H1429" s="53">
        <v>0</v>
      </c>
      <c r="I1429" s="53">
        <v>0</v>
      </c>
      <c r="J1429" s="53">
        <v>0</v>
      </c>
      <c r="K1429" s="53">
        <v>0</v>
      </c>
      <c r="L1429" s="53">
        <v>0</v>
      </c>
      <c r="M1429" s="53">
        <v>0</v>
      </c>
      <c r="N1429" s="53">
        <v>0</v>
      </c>
      <c r="O1429" s="53">
        <v>0</v>
      </c>
      <c r="P1429" s="53">
        <v>0</v>
      </c>
      <c r="Q1429" s="53">
        <v>2</v>
      </c>
      <c r="R1429" s="53">
        <v>0</v>
      </c>
      <c r="S1429" s="53">
        <v>0</v>
      </c>
      <c r="T1429" s="11">
        <f>SUM(C1429:S1429)</f>
        <v>2</v>
      </c>
    </row>
    <row r="1430" spans="1:20" ht="18" customHeight="1">
      <c r="A1430" s="106"/>
      <c r="B1430" s="52" t="s">
        <v>24</v>
      </c>
      <c r="C1430" s="61">
        <v>0</v>
      </c>
      <c r="D1430" s="53">
        <v>0</v>
      </c>
      <c r="E1430" s="53">
        <v>0</v>
      </c>
      <c r="F1430" s="53">
        <v>0</v>
      </c>
      <c r="G1430" s="53">
        <v>0</v>
      </c>
      <c r="H1430" s="53">
        <v>0</v>
      </c>
      <c r="I1430" s="53">
        <v>0</v>
      </c>
      <c r="J1430" s="53">
        <v>0</v>
      </c>
      <c r="K1430" s="53">
        <v>0</v>
      </c>
      <c r="L1430" s="53">
        <v>0</v>
      </c>
      <c r="M1430" s="53">
        <v>0</v>
      </c>
      <c r="N1430" s="53">
        <v>0</v>
      </c>
      <c r="O1430" s="53">
        <v>0</v>
      </c>
      <c r="P1430" s="53">
        <v>0</v>
      </c>
      <c r="Q1430" s="53">
        <v>2</v>
      </c>
      <c r="R1430" s="53">
        <v>0</v>
      </c>
      <c r="S1430" s="53">
        <v>0</v>
      </c>
      <c r="T1430" s="11">
        <f>SUM(C1430:S1430)</f>
        <v>2</v>
      </c>
    </row>
    <row r="1431" spans="1:20" ht="18" customHeight="1">
      <c r="A1431" s="106"/>
      <c r="B1431" s="52" t="s">
        <v>25</v>
      </c>
      <c r="C1431" s="53">
        <v>0</v>
      </c>
      <c r="D1431" s="53">
        <v>0</v>
      </c>
      <c r="E1431" s="53">
        <v>0</v>
      </c>
      <c r="F1431" s="53">
        <v>0</v>
      </c>
      <c r="G1431" s="53">
        <v>0</v>
      </c>
      <c r="H1431" s="53">
        <v>0</v>
      </c>
      <c r="I1431" s="53">
        <v>0</v>
      </c>
      <c r="J1431" s="53">
        <v>0</v>
      </c>
      <c r="K1431" s="53">
        <v>0</v>
      </c>
      <c r="L1431" s="53">
        <v>0</v>
      </c>
      <c r="M1431" s="53">
        <v>0</v>
      </c>
      <c r="N1431" s="53">
        <v>0</v>
      </c>
      <c r="O1431" s="53">
        <v>0</v>
      </c>
      <c r="P1431" s="53">
        <v>0</v>
      </c>
      <c r="Q1431" s="53">
        <v>0</v>
      </c>
      <c r="R1431" s="53">
        <v>0</v>
      </c>
      <c r="S1431" s="53">
        <v>0</v>
      </c>
      <c r="T1431" s="11">
        <f>SUM(C1431:S1431)</f>
        <v>0</v>
      </c>
    </row>
    <row r="1432" spans="1:20" ht="18" customHeight="1">
      <c r="A1432" s="106"/>
      <c r="B1432" s="52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106"/>
      <c r="B1433" s="52" t="s">
        <v>22</v>
      </c>
      <c r="C1433" s="53">
        <v>0</v>
      </c>
      <c r="D1433" s="53">
        <v>0</v>
      </c>
      <c r="E1433" s="53">
        <v>0</v>
      </c>
      <c r="F1433" s="54">
        <v>0</v>
      </c>
      <c r="G1433" s="53">
        <v>0</v>
      </c>
      <c r="H1433" s="53">
        <v>0</v>
      </c>
      <c r="I1433" s="53">
        <v>0</v>
      </c>
      <c r="J1433" s="53">
        <v>0</v>
      </c>
      <c r="K1433" s="53">
        <v>0</v>
      </c>
      <c r="L1433" s="53">
        <v>0</v>
      </c>
      <c r="M1433" s="53">
        <v>0</v>
      </c>
      <c r="N1433" s="53">
        <v>0</v>
      </c>
      <c r="O1433" s="53">
        <v>0</v>
      </c>
      <c r="P1433" s="53">
        <v>0</v>
      </c>
      <c r="Q1433" s="53">
        <v>1</v>
      </c>
      <c r="R1433" s="53">
        <v>0</v>
      </c>
      <c r="S1433" s="53">
        <v>0</v>
      </c>
      <c r="T1433" s="11">
        <f>SUM(C1433:S1433)</f>
        <v>1</v>
      </c>
    </row>
    <row r="1434" spans="1:20" ht="18" customHeight="1">
      <c r="A1434" s="106"/>
      <c r="B1434" s="52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4">
        <f>IF(T1433&gt;0,(T1428+T1429)/T1433, "-")</f>
        <v>2</v>
      </c>
    </row>
    <row r="1435" spans="1:20" ht="18" customHeight="1">
      <c r="A1435" s="107"/>
      <c r="B1435" s="52" t="s">
        <v>44</v>
      </c>
      <c r="C1435" s="57" t="s">
        <v>43</v>
      </c>
      <c r="D1435" s="58" t="s">
        <v>39</v>
      </c>
      <c r="E1435" s="57" t="s">
        <v>43</v>
      </c>
      <c r="F1435" s="57" t="s">
        <v>43</v>
      </c>
      <c r="G1435" s="57" t="s">
        <v>43</v>
      </c>
      <c r="H1435" s="57" t="s">
        <v>43</v>
      </c>
      <c r="I1435" s="58" t="s">
        <v>39</v>
      </c>
      <c r="J1435" s="57" t="s">
        <v>43</v>
      </c>
      <c r="K1435" s="58" t="s">
        <v>39</v>
      </c>
      <c r="L1435" s="57" t="s">
        <v>43</v>
      </c>
      <c r="M1435" s="57" t="s">
        <v>43</v>
      </c>
      <c r="N1435" s="57" t="s">
        <v>43</v>
      </c>
      <c r="O1435" s="57" t="s">
        <v>43</v>
      </c>
      <c r="P1435" s="57" t="s">
        <v>43</v>
      </c>
      <c r="Q1435" s="58">
        <v>0</v>
      </c>
      <c r="R1435" s="57" t="s">
        <v>43</v>
      </c>
      <c r="S1435" s="57" t="s">
        <v>43</v>
      </c>
      <c r="T1435" s="59">
        <v>0</v>
      </c>
    </row>
    <row r="1436" spans="1:20" ht="18" customHeight="1">
      <c r="A1436" s="105">
        <v>44813</v>
      </c>
      <c r="B1436" s="50" t="s">
        <v>20</v>
      </c>
      <c r="C1436" s="51">
        <v>0</v>
      </c>
      <c r="D1436" s="51">
        <v>0</v>
      </c>
      <c r="E1436" s="51">
        <v>0</v>
      </c>
      <c r="F1436" s="51">
        <v>0</v>
      </c>
      <c r="G1436" s="51">
        <v>0</v>
      </c>
      <c r="H1436" s="51">
        <v>0</v>
      </c>
      <c r="I1436" s="51">
        <v>0</v>
      </c>
      <c r="J1436" s="51">
        <v>0</v>
      </c>
      <c r="K1436" s="51">
        <v>0</v>
      </c>
      <c r="L1436" s="51">
        <v>0</v>
      </c>
      <c r="M1436" s="51">
        <v>0</v>
      </c>
      <c r="N1436" s="51">
        <v>0</v>
      </c>
      <c r="O1436" s="51">
        <v>0</v>
      </c>
      <c r="P1436" s="51">
        <v>0</v>
      </c>
      <c r="Q1436" s="51">
        <v>0</v>
      </c>
      <c r="R1436" s="51">
        <v>0</v>
      </c>
      <c r="S1436" s="51">
        <v>0</v>
      </c>
      <c r="T1436" s="11">
        <f>SUM(C1436:S1436)</f>
        <v>0</v>
      </c>
    </row>
    <row r="1437" spans="1:20" ht="18" customHeight="1">
      <c r="A1437" s="106"/>
      <c r="B1437" s="52" t="s">
        <v>21</v>
      </c>
      <c r="C1437" s="53">
        <v>0</v>
      </c>
      <c r="D1437" s="53">
        <v>0</v>
      </c>
      <c r="E1437" s="53">
        <v>0</v>
      </c>
      <c r="F1437" s="53">
        <v>0</v>
      </c>
      <c r="G1437" s="53">
        <v>1</v>
      </c>
      <c r="H1437" s="53">
        <v>0</v>
      </c>
      <c r="I1437" s="53">
        <v>0</v>
      </c>
      <c r="J1437" s="53">
        <v>0</v>
      </c>
      <c r="K1437" s="53">
        <v>0</v>
      </c>
      <c r="L1437" s="53">
        <v>0</v>
      </c>
      <c r="M1437" s="53">
        <v>0</v>
      </c>
      <c r="N1437" s="53">
        <v>0</v>
      </c>
      <c r="O1437" s="53">
        <v>1</v>
      </c>
      <c r="P1437" s="53">
        <v>0</v>
      </c>
      <c r="Q1437" s="53">
        <v>3</v>
      </c>
      <c r="R1437" s="53">
        <v>0</v>
      </c>
      <c r="S1437" s="53">
        <v>0</v>
      </c>
      <c r="T1437" s="11">
        <f>SUM(C1437:S1437)</f>
        <v>5</v>
      </c>
    </row>
    <row r="1438" spans="1:20" ht="18" customHeight="1">
      <c r="A1438" s="106"/>
      <c r="B1438" s="52" t="s">
        <v>24</v>
      </c>
      <c r="C1438" s="61">
        <v>0</v>
      </c>
      <c r="D1438" s="53">
        <v>0</v>
      </c>
      <c r="E1438" s="53">
        <v>0</v>
      </c>
      <c r="F1438" s="53">
        <v>0</v>
      </c>
      <c r="G1438" s="53">
        <v>1</v>
      </c>
      <c r="H1438" s="53">
        <v>0</v>
      </c>
      <c r="I1438" s="53">
        <v>0</v>
      </c>
      <c r="J1438" s="53">
        <v>0</v>
      </c>
      <c r="K1438" s="53">
        <v>0</v>
      </c>
      <c r="L1438" s="53">
        <v>0</v>
      </c>
      <c r="M1438" s="53">
        <v>0</v>
      </c>
      <c r="N1438" s="53">
        <v>0</v>
      </c>
      <c r="O1438" s="53">
        <v>1</v>
      </c>
      <c r="P1438" s="53">
        <v>0</v>
      </c>
      <c r="Q1438" s="53">
        <v>3</v>
      </c>
      <c r="R1438" s="53">
        <v>0</v>
      </c>
      <c r="S1438" s="53">
        <v>0</v>
      </c>
      <c r="T1438" s="11">
        <f>SUM(C1438:S1438)</f>
        <v>5</v>
      </c>
    </row>
    <row r="1439" spans="1:20" ht="18" customHeight="1">
      <c r="A1439" s="106"/>
      <c r="B1439" s="52" t="s">
        <v>25</v>
      </c>
      <c r="C1439" s="53">
        <v>0</v>
      </c>
      <c r="D1439" s="53">
        <v>0</v>
      </c>
      <c r="E1439" s="53">
        <v>0</v>
      </c>
      <c r="F1439" s="53">
        <v>0</v>
      </c>
      <c r="G1439" s="53">
        <v>0</v>
      </c>
      <c r="H1439" s="53">
        <v>0</v>
      </c>
      <c r="I1439" s="53">
        <v>0</v>
      </c>
      <c r="J1439" s="53">
        <v>0</v>
      </c>
      <c r="K1439" s="53">
        <v>0</v>
      </c>
      <c r="L1439" s="53">
        <v>0</v>
      </c>
      <c r="M1439" s="53">
        <v>0</v>
      </c>
      <c r="N1439" s="53">
        <v>0</v>
      </c>
      <c r="O1439" s="53">
        <v>0</v>
      </c>
      <c r="P1439" s="53">
        <v>0</v>
      </c>
      <c r="Q1439" s="53">
        <v>0</v>
      </c>
      <c r="R1439" s="53">
        <v>0</v>
      </c>
      <c r="S1439" s="53">
        <v>0</v>
      </c>
      <c r="T1439" s="11">
        <f>SUM(C1439:S1439)</f>
        <v>0</v>
      </c>
    </row>
    <row r="1440" spans="1:20" ht="18" customHeight="1">
      <c r="A1440" s="106"/>
      <c r="B1440" s="52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106"/>
      <c r="B1441" s="52" t="s">
        <v>22</v>
      </c>
      <c r="C1441" s="53">
        <v>0</v>
      </c>
      <c r="D1441" s="53">
        <v>0</v>
      </c>
      <c r="E1441" s="53">
        <v>0</v>
      </c>
      <c r="F1441" s="54">
        <v>0</v>
      </c>
      <c r="G1441" s="53">
        <v>1</v>
      </c>
      <c r="H1441" s="53">
        <v>0</v>
      </c>
      <c r="I1441" s="53">
        <v>0</v>
      </c>
      <c r="J1441" s="53">
        <v>0</v>
      </c>
      <c r="K1441" s="53">
        <v>0</v>
      </c>
      <c r="L1441" s="53">
        <v>0</v>
      </c>
      <c r="M1441" s="53">
        <v>0</v>
      </c>
      <c r="N1441" s="53">
        <v>0</v>
      </c>
      <c r="O1441" s="53">
        <v>1</v>
      </c>
      <c r="P1441" s="53">
        <v>0</v>
      </c>
      <c r="Q1441" s="53">
        <v>1</v>
      </c>
      <c r="R1441" s="53">
        <v>0</v>
      </c>
      <c r="S1441" s="53">
        <v>0</v>
      </c>
      <c r="T1441" s="11">
        <f>SUM(C1441:S1441)</f>
        <v>3</v>
      </c>
    </row>
    <row r="1442" spans="1:20" ht="18" customHeight="1">
      <c r="A1442" s="106"/>
      <c r="B1442" s="52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4">
        <f>IF(T1441&gt;0,(T1436+T1437)/T1441, "-")</f>
        <v>1.6666666666666667</v>
      </c>
    </row>
    <row r="1443" spans="1:20" ht="18" customHeight="1">
      <c r="A1443" s="107"/>
      <c r="B1443" s="52" t="s">
        <v>44</v>
      </c>
      <c r="C1443" s="57" t="s">
        <v>43</v>
      </c>
      <c r="D1443" s="58" t="s">
        <v>39</v>
      </c>
      <c r="E1443" s="57" t="s">
        <v>43</v>
      </c>
      <c r="F1443" s="57" t="s">
        <v>43</v>
      </c>
      <c r="G1443" s="58">
        <v>0</v>
      </c>
      <c r="H1443" s="57" t="s">
        <v>43</v>
      </c>
      <c r="I1443" s="58" t="s">
        <v>39</v>
      </c>
      <c r="J1443" s="57" t="s">
        <v>43</v>
      </c>
      <c r="K1443" s="58" t="s">
        <v>39</v>
      </c>
      <c r="L1443" s="57" t="s">
        <v>43</v>
      </c>
      <c r="M1443" s="57" t="s">
        <v>43</v>
      </c>
      <c r="N1443" s="57" t="s">
        <v>43</v>
      </c>
      <c r="O1443" s="58">
        <v>1</v>
      </c>
      <c r="P1443" s="57" t="s">
        <v>43</v>
      </c>
      <c r="Q1443" s="58">
        <v>1</v>
      </c>
      <c r="R1443" s="57" t="s">
        <v>43</v>
      </c>
      <c r="S1443" s="57" t="s">
        <v>43</v>
      </c>
      <c r="T1443" s="59">
        <v>0.66669999999999996</v>
      </c>
    </row>
    <row r="1444" spans="1:20" ht="18" customHeight="1">
      <c r="A1444" s="105">
        <v>44814</v>
      </c>
      <c r="B1444" s="50" t="s">
        <v>20</v>
      </c>
      <c r="C1444" s="51">
        <v>0</v>
      </c>
      <c r="D1444" s="51">
        <v>0</v>
      </c>
      <c r="E1444" s="51">
        <v>0</v>
      </c>
      <c r="F1444" s="51">
        <v>0</v>
      </c>
      <c r="G1444" s="51">
        <v>0</v>
      </c>
      <c r="H1444" s="51">
        <v>0</v>
      </c>
      <c r="I1444" s="51">
        <v>0</v>
      </c>
      <c r="J1444" s="51">
        <v>0</v>
      </c>
      <c r="K1444" s="51">
        <v>0</v>
      </c>
      <c r="L1444" s="51">
        <v>0</v>
      </c>
      <c r="M1444" s="51">
        <v>0</v>
      </c>
      <c r="N1444" s="51">
        <v>0</v>
      </c>
      <c r="O1444" s="51">
        <v>1</v>
      </c>
      <c r="P1444" s="51">
        <v>0</v>
      </c>
      <c r="Q1444" s="51">
        <v>0</v>
      </c>
      <c r="R1444" s="51">
        <v>0</v>
      </c>
      <c r="S1444" s="51">
        <v>0</v>
      </c>
      <c r="T1444" s="11">
        <f>SUM(C1444:S1444)</f>
        <v>1</v>
      </c>
    </row>
    <row r="1445" spans="1:20" ht="18" customHeight="1">
      <c r="A1445" s="106"/>
      <c r="B1445" s="52" t="s">
        <v>21</v>
      </c>
      <c r="C1445" s="53">
        <v>0</v>
      </c>
      <c r="D1445" s="53">
        <v>0</v>
      </c>
      <c r="E1445" s="53">
        <v>0</v>
      </c>
      <c r="F1445" s="53">
        <v>1</v>
      </c>
      <c r="G1445" s="53">
        <v>0</v>
      </c>
      <c r="H1445" s="53">
        <v>0</v>
      </c>
      <c r="I1445" s="53">
        <v>0</v>
      </c>
      <c r="J1445" s="53">
        <v>0</v>
      </c>
      <c r="K1445" s="53">
        <v>0</v>
      </c>
      <c r="L1445" s="53">
        <v>0</v>
      </c>
      <c r="M1445" s="53">
        <v>0</v>
      </c>
      <c r="N1445" s="53">
        <v>0</v>
      </c>
      <c r="O1445" s="53">
        <v>3</v>
      </c>
      <c r="P1445" s="53">
        <v>0</v>
      </c>
      <c r="Q1445" s="53">
        <v>3</v>
      </c>
      <c r="R1445" s="53">
        <v>0</v>
      </c>
      <c r="S1445" s="53">
        <v>0</v>
      </c>
      <c r="T1445" s="11">
        <f>SUM(C1445:S1445)</f>
        <v>7</v>
      </c>
    </row>
    <row r="1446" spans="1:20" ht="18" customHeight="1">
      <c r="A1446" s="106"/>
      <c r="B1446" s="52" t="s">
        <v>24</v>
      </c>
      <c r="C1446" s="61">
        <v>0</v>
      </c>
      <c r="D1446" s="53">
        <v>0</v>
      </c>
      <c r="E1446" s="53">
        <v>0</v>
      </c>
      <c r="F1446" s="53">
        <v>1</v>
      </c>
      <c r="G1446" s="53">
        <v>0</v>
      </c>
      <c r="H1446" s="53">
        <v>0</v>
      </c>
      <c r="I1446" s="53">
        <v>0</v>
      </c>
      <c r="J1446" s="53">
        <v>0</v>
      </c>
      <c r="K1446" s="53">
        <v>0</v>
      </c>
      <c r="L1446" s="53">
        <v>0</v>
      </c>
      <c r="M1446" s="53">
        <v>0</v>
      </c>
      <c r="N1446" s="53">
        <v>0</v>
      </c>
      <c r="O1446" s="53">
        <v>4</v>
      </c>
      <c r="P1446" s="53">
        <v>0</v>
      </c>
      <c r="Q1446" s="53">
        <v>3</v>
      </c>
      <c r="R1446" s="53">
        <v>0</v>
      </c>
      <c r="S1446" s="53">
        <v>0</v>
      </c>
      <c r="T1446" s="11">
        <f>SUM(C1446:S1446)</f>
        <v>8</v>
      </c>
    </row>
    <row r="1447" spans="1:20" ht="18" customHeight="1">
      <c r="A1447" s="106"/>
      <c r="B1447" s="52" t="s">
        <v>25</v>
      </c>
      <c r="C1447" s="53">
        <v>0</v>
      </c>
      <c r="D1447" s="53">
        <v>0</v>
      </c>
      <c r="E1447" s="53">
        <v>0</v>
      </c>
      <c r="F1447" s="53">
        <v>0</v>
      </c>
      <c r="G1447" s="53">
        <v>0</v>
      </c>
      <c r="H1447" s="53">
        <v>0</v>
      </c>
      <c r="I1447" s="53">
        <v>0</v>
      </c>
      <c r="J1447" s="53">
        <v>0</v>
      </c>
      <c r="K1447" s="53">
        <v>0</v>
      </c>
      <c r="L1447" s="53">
        <v>0</v>
      </c>
      <c r="M1447" s="53">
        <v>0</v>
      </c>
      <c r="N1447" s="53">
        <v>0</v>
      </c>
      <c r="O1447" s="53">
        <v>0</v>
      </c>
      <c r="P1447" s="53">
        <v>0</v>
      </c>
      <c r="Q1447" s="53">
        <v>0</v>
      </c>
      <c r="R1447" s="53">
        <v>0</v>
      </c>
      <c r="S1447" s="53">
        <v>0</v>
      </c>
      <c r="T1447" s="11">
        <f>SUM(C1447:S1447)</f>
        <v>0</v>
      </c>
    </row>
    <row r="1448" spans="1:20" ht="18" customHeight="1">
      <c r="A1448" s="106"/>
      <c r="B1448" s="52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106"/>
      <c r="B1449" s="52" t="s">
        <v>22</v>
      </c>
      <c r="C1449" s="53">
        <v>0</v>
      </c>
      <c r="D1449" s="53">
        <v>0</v>
      </c>
      <c r="E1449" s="53">
        <v>0</v>
      </c>
      <c r="F1449" s="54">
        <v>1</v>
      </c>
      <c r="G1449" s="53">
        <v>0</v>
      </c>
      <c r="H1449" s="53">
        <v>0</v>
      </c>
      <c r="I1449" s="53">
        <v>0</v>
      </c>
      <c r="J1449" s="53">
        <v>0</v>
      </c>
      <c r="K1449" s="53">
        <v>0</v>
      </c>
      <c r="L1449" s="53">
        <v>0</v>
      </c>
      <c r="M1449" s="53">
        <v>0</v>
      </c>
      <c r="N1449" s="53">
        <v>0</v>
      </c>
      <c r="O1449" s="53">
        <v>1</v>
      </c>
      <c r="P1449" s="53">
        <v>0</v>
      </c>
      <c r="Q1449" s="53">
        <v>1</v>
      </c>
      <c r="R1449" s="53">
        <v>0</v>
      </c>
      <c r="S1449" s="53">
        <v>0</v>
      </c>
      <c r="T1449" s="11">
        <f>SUM(C1449:S1449)</f>
        <v>3</v>
      </c>
    </row>
    <row r="1450" spans="1:20" ht="18" customHeight="1">
      <c r="A1450" s="106"/>
      <c r="B1450" s="52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4">
        <f>IF(T1449&gt;0,(T1444+T1445)/T1449, "-")</f>
        <v>2.6666666666666665</v>
      </c>
    </row>
    <row r="1451" spans="1:20" ht="18" customHeight="1">
      <c r="A1451" s="107"/>
      <c r="B1451" s="52" t="s">
        <v>44</v>
      </c>
      <c r="C1451" s="57" t="s">
        <v>43</v>
      </c>
      <c r="D1451" s="58" t="s">
        <v>39</v>
      </c>
      <c r="E1451" s="57" t="s">
        <v>43</v>
      </c>
      <c r="F1451" s="58">
        <v>0</v>
      </c>
      <c r="G1451" s="57" t="s">
        <v>43</v>
      </c>
      <c r="H1451" s="57" t="s">
        <v>43</v>
      </c>
      <c r="I1451" s="58" t="s">
        <v>39</v>
      </c>
      <c r="J1451" s="57" t="s">
        <v>43</v>
      </c>
      <c r="K1451" s="58" t="s">
        <v>39</v>
      </c>
      <c r="L1451" s="57" t="s">
        <v>43</v>
      </c>
      <c r="M1451" s="57" t="s">
        <v>43</v>
      </c>
      <c r="N1451" s="57" t="s">
        <v>43</v>
      </c>
      <c r="O1451" s="58">
        <v>1</v>
      </c>
      <c r="P1451" s="57" t="s">
        <v>43</v>
      </c>
      <c r="Q1451" s="58">
        <v>1</v>
      </c>
      <c r="R1451" s="57" t="s">
        <v>43</v>
      </c>
      <c r="S1451" s="57" t="s">
        <v>43</v>
      </c>
      <c r="T1451" s="59">
        <v>0.66669999999999996</v>
      </c>
    </row>
    <row r="1452" spans="1:20" ht="18" customHeight="1">
      <c r="A1452" s="105">
        <v>44815</v>
      </c>
      <c r="B1452" s="50" t="s">
        <v>20</v>
      </c>
      <c r="C1452" s="51">
        <v>0</v>
      </c>
      <c r="D1452" s="51">
        <v>0</v>
      </c>
      <c r="E1452" s="51">
        <v>0</v>
      </c>
      <c r="F1452" s="51">
        <v>0</v>
      </c>
      <c r="G1452" s="51">
        <v>0</v>
      </c>
      <c r="H1452" s="51">
        <v>0</v>
      </c>
      <c r="I1452" s="51">
        <v>0</v>
      </c>
      <c r="J1452" s="51">
        <v>0</v>
      </c>
      <c r="K1452" s="51">
        <v>0</v>
      </c>
      <c r="L1452" s="51">
        <v>0</v>
      </c>
      <c r="M1452" s="51">
        <v>0</v>
      </c>
      <c r="N1452" s="51">
        <v>0</v>
      </c>
      <c r="O1452" s="51">
        <v>0</v>
      </c>
      <c r="P1452" s="51">
        <v>0</v>
      </c>
      <c r="Q1452" s="51">
        <v>0</v>
      </c>
      <c r="R1452" s="51">
        <v>0</v>
      </c>
      <c r="S1452" s="51">
        <v>0</v>
      </c>
      <c r="T1452" s="11">
        <f>SUM(C1452:S1452)</f>
        <v>0</v>
      </c>
    </row>
    <row r="1453" spans="1:20" ht="18" customHeight="1">
      <c r="A1453" s="106"/>
      <c r="B1453" s="52" t="s">
        <v>21</v>
      </c>
      <c r="C1453" s="53">
        <v>0</v>
      </c>
      <c r="D1453" s="53">
        <v>0</v>
      </c>
      <c r="E1453" s="53">
        <v>0</v>
      </c>
      <c r="F1453" s="53">
        <v>0</v>
      </c>
      <c r="G1453" s="53">
        <v>1</v>
      </c>
      <c r="H1453" s="53">
        <v>0</v>
      </c>
      <c r="I1453" s="53">
        <v>0</v>
      </c>
      <c r="J1453" s="53">
        <v>0</v>
      </c>
      <c r="K1453" s="53">
        <v>0</v>
      </c>
      <c r="L1453" s="53">
        <v>0</v>
      </c>
      <c r="M1453" s="53">
        <v>1</v>
      </c>
      <c r="N1453" s="53">
        <v>0</v>
      </c>
      <c r="O1453" s="53">
        <v>1</v>
      </c>
      <c r="P1453" s="53">
        <v>0</v>
      </c>
      <c r="Q1453" s="53">
        <v>0</v>
      </c>
      <c r="R1453" s="53">
        <v>0</v>
      </c>
      <c r="S1453" s="53">
        <v>0</v>
      </c>
      <c r="T1453" s="11">
        <f>SUM(C1453:S1453)</f>
        <v>3</v>
      </c>
    </row>
    <row r="1454" spans="1:20" ht="18" customHeight="1">
      <c r="A1454" s="106"/>
      <c r="B1454" s="52" t="s">
        <v>24</v>
      </c>
      <c r="C1454" s="61">
        <v>0</v>
      </c>
      <c r="D1454" s="53">
        <v>0</v>
      </c>
      <c r="E1454" s="53">
        <v>0</v>
      </c>
      <c r="F1454" s="53">
        <v>0</v>
      </c>
      <c r="G1454" s="53">
        <v>1</v>
      </c>
      <c r="H1454" s="53">
        <v>0</v>
      </c>
      <c r="I1454" s="53">
        <v>0</v>
      </c>
      <c r="J1454" s="53">
        <v>0</v>
      </c>
      <c r="K1454" s="53">
        <v>0</v>
      </c>
      <c r="L1454" s="53">
        <v>0</v>
      </c>
      <c r="M1454" s="53">
        <v>1</v>
      </c>
      <c r="N1454" s="53">
        <v>0</v>
      </c>
      <c r="O1454" s="53">
        <v>1</v>
      </c>
      <c r="P1454" s="53">
        <v>0</v>
      </c>
      <c r="Q1454" s="53">
        <v>0</v>
      </c>
      <c r="R1454" s="53">
        <v>0</v>
      </c>
      <c r="S1454" s="53">
        <v>0</v>
      </c>
      <c r="T1454" s="11">
        <f>SUM(C1454:S1454)</f>
        <v>3</v>
      </c>
    </row>
    <row r="1455" spans="1:20" ht="18" customHeight="1">
      <c r="A1455" s="106"/>
      <c r="B1455" s="52" t="s">
        <v>25</v>
      </c>
      <c r="C1455" s="53">
        <v>0</v>
      </c>
      <c r="D1455" s="53">
        <v>0</v>
      </c>
      <c r="E1455" s="53">
        <v>0</v>
      </c>
      <c r="F1455" s="53">
        <v>0</v>
      </c>
      <c r="G1455" s="53">
        <v>0</v>
      </c>
      <c r="H1455" s="53">
        <v>0</v>
      </c>
      <c r="I1455" s="53">
        <v>0</v>
      </c>
      <c r="J1455" s="53">
        <v>0</v>
      </c>
      <c r="K1455" s="53">
        <v>0</v>
      </c>
      <c r="L1455" s="53">
        <v>0</v>
      </c>
      <c r="M1455" s="53">
        <v>0</v>
      </c>
      <c r="N1455" s="53">
        <v>0</v>
      </c>
      <c r="O1455" s="53">
        <v>0</v>
      </c>
      <c r="P1455" s="53">
        <v>0</v>
      </c>
      <c r="Q1455" s="53">
        <v>0</v>
      </c>
      <c r="R1455" s="53">
        <v>0</v>
      </c>
      <c r="S1455" s="53">
        <v>0</v>
      </c>
      <c r="T1455" s="11">
        <f>SUM(C1455:S1455)</f>
        <v>0</v>
      </c>
    </row>
    <row r="1456" spans="1:20" ht="18" customHeight="1">
      <c r="A1456" s="106"/>
      <c r="B1456" s="52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106"/>
      <c r="B1457" s="52" t="s">
        <v>22</v>
      </c>
      <c r="C1457" s="53">
        <v>0</v>
      </c>
      <c r="D1457" s="53">
        <v>0</v>
      </c>
      <c r="E1457" s="53">
        <v>0</v>
      </c>
      <c r="F1457" s="54">
        <v>0</v>
      </c>
      <c r="G1457" s="53">
        <v>1</v>
      </c>
      <c r="H1457" s="53">
        <v>0</v>
      </c>
      <c r="I1457" s="53">
        <v>0</v>
      </c>
      <c r="J1457" s="53">
        <v>0</v>
      </c>
      <c r="K1457" s="53">
        <v>0</v>
      </c>
      <c r="L1457" s="53">
        <v>0</v>
      </c>
      <c r="M1457" s="53">
        <v>1</v>
      </c>
      <c r="N1457" s="53">
        <v>0</v>
      </c>
      <c r="O1457" s="53">
        <v>1</v>
      </c>
      <c r="P1457" s="53">
        <v>0</v>
      </c>
      <c r="Q1457" s="53">
        <v>0</v>
      </c>
      <c r="R1457" s="53">
        <v>0</v>
      </c>
      <c r="S1457" s="53">
        <v>0</v>
      </c>
      <c r="T1457" s="11">
        <f>SUM(C1457:S1457)</f>
        <v>3</v>
      </c>
    </row>
    <row r="1458" spans="1:20" ht="18" customHeight="1">
      <c r="A1458" s="106"/>
      <c r="B1458" s="52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4">
        <f>IF(T1457&gt;0,(T1452+T1453)/T1457, "-")</f>
        <v>1</v>
      </c>
    </row>
    <row r="1459" spans="1:20" ht="18" customHeight="1">
      <c r="A1459" s="107"/>
      <c r="B1459" s="52" t="s">
        <v>44</v>
      </c>
      <c r="C1459" s="57" t="s">
        <v>43</v>
      </c>
      <c r="D1459" s="58" t="s">
        <v>39</v>
      </c>
      <c r="E1459" s="57" t="s">
        <v>43</v>
      </c>
      <c r="F1459" s="57" t="s">
        <v>43</v>
      </c>
      <c r="G1459" s="58">
        <v>1</v>
      </c>
      <c r="H1459" s="57" t="s">
        <v>43</v>
      </c>
      <c r="I1459" s="58" t="s">
        <v>39</v>
      </c>
      <c r="J1459" s="57" t="s">
        <v>43</v>
      </c>
      <c r="K1459" s="58" t="s">
        <v>39</v>
      </c>
      <c r="L1459" s="57" t="s">
        <v>43</v>
      </c>
      <c r="M1459" s="58">
        <v>1</v>
      </c>
      <c r="N1459" s="57" t="s">
        <v>43</v>
      </c>
      <c r="O1459" s="58">
        <v>1</v>
      </c>
      <c r="P1459" s="57" t="s">
        <v>43</v>
      </c>
      <c r="Q1459" s="57" t="s">
        <v>43</v>
      </c>
      <c r="R1459" s="57" t="s">
        <v>43</v>
      </c>
      <c r="S1459" s="57" t="s">
        <v>43</v>
      </c>
      <c r="T1459" s="59">
        <v>1</v>
      </c>
    </row>
    <row r="1460" spans="1:20" ht="18" customHeight="1">
      <c r="A1460" s="105">
        <v>44816</v>
      </c>
      <c r="B1460" s="50" t="s">
        <v>20</v>
      </c>
      <c r="C1460" s="51">
        <v>0</v>
      </c>
      <c r="D1460" s="51">
        <v>0</v>
      </c>
      <c r="E1460" s="51">
        <v>0</v>
      </c>
      <c r="F1460" s="51">
        <v>0</v>
      </c>
      <c r="G1460" s="51">
        <v>0</v>
      </c>
      <c r="H1460" s="51">
        <v>0</v>
      </c>
      <c r="I1460" s="51">
        <v>0</v>
      </c>
      <c r="J1460" s="51">
        <v>0</v>
      </c>
      <c r="K1460" s="51">
        <v>0</v>
      </c>
      <c r="L1460" s="51">
        <v>0</v>
      </c>
      <c r="M1460" s="51">
        <v>0</v>
      </c>
      <c r="N1460" s="51">
        <v>0</v>
      </c>
      <c r="O1460" s="51">
        <v>0</v>
      </c>
      <c r="P1460" s="51">
        <v>0</v>
      </c>
      <c r="Q1460" s="51">
        <v>0</v>
      </c>
      <c r="R1460" s="51">
        <v>0</v>
      </c>
      <c r="S1460" s="51">
        <v>0</v>
      </c>
      <c r="T1460" s="11">
        <f>SUM(C1460:S1460)</f>
        <v>0</v>
      </c>
    </row>
    <row r="1461" spans="1:20" ht="18" customHeight="1">
      <c r="A1461" s="106"/>
      <c r="B1461" s="52" t="s">
        <v>21</v>
      </c>
      <c r="C1461" s="53">
        <v>0</v>
      </c>
      <c r="D1461" s="53">
        <v>0</v>
      </c>
      <c r="E1461" s="53">
        <v>0</v>
      </c>
      <c r="F1461" s="53">
        <v>0</v>
      </c>
      <c r="G1461" s="53">
        <v>0</v>
      </c>
      <c r="H1461" s="53">
        <v>0</v>
      </c>
      <c r="I1461" s="53">
        <v>0</v>
      </c>
      <c r="J1461" s="53">
        <v>0</v>
      </c>
      <c r="K1461" s="53">
        <v>0</v>
      </c>
      <c r="L1461" s="53">
        <v>0</v>
      </c>
      <c r="M1461" s="53">
        <v>0</v>
      </c>
      <c r="N1461" s="53">
        <v>0</v>
      </c>
      <c r="O1461" s="53">
        <v>0</v>
      </c>
      <c r="P1461" s="53">
        <v>0</v>
      </c>
      <c r="Q1461" s="53">
        <v>0</v>
      </c>
      <c r="R1461" s="53">
        <v>0</v>
      </c>
      <c r="S1461" s="53">
        <v>0</v>
      </c>
      <c r="T1461" s="11">
        <f>SUM(C1461:S1461)</f>
        <v>0</v>
      </c>
    </row>
    <row r="1462" spans="1:20" ht="18" customHeight="1">
      <c r="A1462" s="106"/>
      <c r="B1462" s="52" t="s">
        <v>24</v>
      </c>
      <c r="C1462" s="61">
        <v>0</v>
      </c>
      <c r="D1462" s="53">
        <v>0</v>
      </c>
      <c r="E1462" s="53">
        <v>0</v>
      </c>
      <c r="F1462" s="53">
        <v>0</v>
      </c>
      <c r="G1462" s="53">
        <v>0</v>
      </c>
      <c r="H1462" s="53">
        <v>0</v>
      </c>
      <c r="I1462" s="53">
        <v>0</v>
      </c>
      <c r="J1462" s="53">
        <v>0</v>
      </c>
      <c r="K1462" s="53">
        <v>0</v>
      </c>
      <c r="L1462" s="53">
        <v>0</v>
      </c>
      <c r="M1462" s="53">
        <v>0</v>
      </c>
      <c r="N1462" s="53">
        <v>0</v>
      </c>
      <c r="O1462" s="53">
        <v>0</v>
      </c>
      <c r="P1462" s="53">
        <v>0</v>
      </c>
      <c r="Q1462" s="53">
        <v>0</v>
      </c>
      <c r="R1462" s="53">
        <v>0</v>
      </c>
      <c r="S1462" s="53">
        <v>0</v>
      </c>
      <c r="T1462" s="11">
        <f>SUM(C1462:S1462)</f>
        <v>0</v>
      </c>
    </row>
    <row r="1463" spans="1:20" ht="18" customHeight="1">
      <c r="A1463" s="106"/>
      <c r="B1463" s="52" t="s">
        <v>25</v>
      </c>
      <c r="C1463" s="53">
        <v>0</v>
      </c>
      <c r="D1463" s="53">
        <v>0</v>
      </c>
      <c r="E1463" s="53">
        <v>0</v>
      </c>
      <c r="F1463" s="53">
        <v>0</v>
      </c>
      <c r="G1463" s="53">
        <v>0</v>
      </c>
      <c r="H1463" s="53">
        <v>0</v>
      </c>
      <c r="I1463" s="53">
        <v>0</v>
      </c>
      <c r="J1463" s="53">
        <v>0</v>
      </c>
      <c r="K1463" s="53">
        <v>0</v>
      </c>
      <c r="L1463" s="53">
        <v>0</v>
      </c>
      <c r="M1463" s="53">
        <v>0</v>
      </c>
      <c r="N1463" s="53">
        <v>0</v>
      </c>
      <c r="O1463" s="53">
        <v>0</v>
      </c>
      <c r="P1463" s="53">
        <v>0</v>
      </c>
      <c r="Q1463" s="53">
        <v>0</v>
      </c>
      <c r="R1463" s="53">
        <v>0</v>
      </c>
      <c r="S1463" s="53">
        <v>0</v>
      </c>
      <c r="T1463" s="11">
        <f>SUM(C1463:S1463)</f>
        <v>0</v>
      </c>
    </row>
    <row r="1464" spans="1:20" ht="18" customHeight="1">
      <c r="A1464" s="106"/>
      <c r="B1464" s="52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106"/>
      <c r="B1465" s="52" t="s">
        <v>22</v>
      </c>
      <c r="C1465" s="53">
        <v>0</v>
      </c>
      <c r="D1465" s="53">
        <v>0</v>
      </c>
      <c r="E1465" s="53">
        <v>0</v>
      </c>
      <c r="F1465" s="54">
        <v>0</v>
      </c>
      <c r="G1465" s="53">
        <v>0</v>
      </c>
      <c r="H1465" s="53">
        <v>0</v>
      </c>
      <c r="I1465" s="53">
        <v>0</v>
      </c>
      <c r="J1465" s="53">
        <v>0</v>
      </c>
      <c r="K1465" s="53">
        <v>0</v>
      </c>
      <c r="L1465" s="53">
        <v>0</v>
      </c>
      <c r="M1465" s="53">
        <v>0</v>
      </c>
      <c r="N1465" s="53">
        <v>0</v>
      </c>
      <c r="O1465" s="53">
        <v>0</v>
      </c>
      <c r="P1465" s="53">
        <v>0</v>
      </c>
      <c r="Q1465" s="53">
        <v>0</v>
      </c>
      <c r="R1465" s="53">
        <v>0</v>
      </c>
      <c r="S1465" s="53">
        <v>0</v>
      </c>
      <c r="T1465" s="11">
        <f>SUM(C1465:S1465)</f>
        <v>0</v>
      </c>
    </row>
    <row r="1466" spans="1:20" ht="18" customHeight="1">
      <c r="A1466" s="106"/>
      <c r="B1466" s="52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4" t="str">
        <f>IF(T1465&gt;0,(T1460+T1461)/T1465, "-")</f>
        <v>-</v>
      </c>
    </row>
    <row r="1467" spans="1:20" ht="18" customHeight="1">
      <c r="A1467" s="107"/>
      <c r="B1467" s="52" t="s">
        <v>44</v>
      </c>
      <c r="C1467" s="57" t="s">
        <v>43</v>
      </c>
      <c r="D1467" s="58" t="s">
        <v>39</v>
      </c>
      <c r="E1467" s="57" t="s">
        <v>43</v>
      </c>
      <c r="F1467" s="57" t="s">
        <v>43</v>
      </c>
      <c r="G1467" s="57" t="s">
        <v>43</v>
      </c>
      <c r="H1467" s="57" t="s">
        <v>43</v>
      </c>
      <c r="I1467" s="58" t="s">
        <v>39</v>
      </c>
      <c r="J1467" s="57" t="s">
        <v>43</v>
      </c>
      <c r="K1467" s="58" t="s">
        <v>39</v>
      </c>
      <c r="L1467" s="57" t="s">
        <v>43</v>
      </c>
      <c r="M1467" s="57" t="s">
        <v>43</v>
      </c>
      <c r="N1467" s="57" t="s">
        <v>43</v>
      </c>
      <c r="O1467" s="57" t="s">
        <v>43</v>
      </c>
      <c r="P1467" s="57" t="s">
        <v>43</v>
      </c>
      <c r="Q1467" s="57" t="s">
        <v>43</v>
      </c>
      <c r="R1467" s="57" t="s">
        <v>43</v>
      </c>
      <c r="S1467" s="57" t="s">
        <v>43</v>
      </c>
      <c r="T1467" s="59" t="s">
        <v>43</v>
      </c>
    </row>
    <row r="1468" spans="1:20" ht="18" customHeight="1">
      <c r="A1468" s="105">
        <v>44817</v>
      </c>
      <c r="B1468" s="50" t="s">
        <v>20</v>
      </c>
      <c r="C1468" s="51">
        <v>0</v>
      </c>
      <c r="D1468" s="51">
        <v>0</v>
      </c>
      <c r="E1468" s="51">
        <v>0</v>
      </c>
      <c r="F1468" s="51">
        <v>0</v>
      </c>
      <c r="G1468" s="51">
        <v>0</v>
      </c>
      <c r="H1468" s="51">
        <v>0</v>
      </c>
      <c r="I1468" s="51">
        <v>0</v>
      </c>
      <c r="J1468" s="51">
        <v>1</v>
      </c>
      <c r="K1468" s="51">
        <v>0</v>
      </c>
      <c r="L1468" s="51">
        <v>0</v>
      </c>
      <c r="M1468" s="51">
        <v>0</v>
      </c>
      <c r="N1468" s="51">
        <v>0</v>
      </c>
      <c r="O1468" s="51">
        <v>0</v>
      </c>
      <c r="P1468" s="51">
        <v>0</v>
      </c>
      <c r="Q1468" s="51">
        <v>0</v>
      </c>
      <c r="R1468" s="51">
        <v>0</v>
      </c>
      <c r="S1468" s="51">
        <v>0</v>
      </c>
      <c r="T1468" s="11">
        <f>SUM(C1468:S1468)</f>
        <v>1</v>
      </c>
    </row>
    <row r="1469" spans="1:20" ht="18" customHeight="1">
      <c r="A1469" s="106"/>
      <c r="B1469" s="52" t="s">
        <v>21</v>
      </c>
      <c r="C1469" s="53">
        <v>0</v>
      </c>
      <c r="D1469" s="53">
        <v>0</v>
      </c>
      <c r="E1469" s="53">
        <v>0</v>
      </c>
      <c r="F1469" s="53">
        <v>0</v>
      </c>
      <c r="G1469" s="53">
        <v>0</v>
      </c>
      <c r="H1469" s="53">
        <v>0</v>
      </c>
      <c r="I1469" s="53">
        <v>0</v>
      </c>
      <c r="J1469" s="53">
        <v>0</v>
      </c>
      <c r="K1469" s="53">
        <v>0</v>
      </c>
      <c r="L1469" s="53">
        <v>0</v>
      </c>
      <c r="M1469" s="53">
        <v>0</v>
      </c>
      <c r="N1469" s="53">
        <v>0</v>
      </c>
      <c r="O1469" s="53">
        <v>0</v>
      </c>
      <c r="P1469" s="53">
        <v>0</v>
      </c>
      <c r="Q1469" s="53">
        <v>0</v>
      </c>
      <c r="R1469" s="53">
        <v>0</v>
      </c>
      <c r="S1469" s="53">
        <v>0</v>
      </c>
      <c r="T1469" s="11">
        <f>SUM(C1469:S1469)</f>
        <v>0</v>
      </c>
    </row>
    <row r="1470" spans="1:20" ht="18" customHeight="1">
      <c r="A1470" s="106"/>
      <c r="B1470" s="52" t="s">
        <v>24</v>
      </c>
      <c r="C1470" s="61">
        <v>0</v>
      </c>
      <c r="D1470" s="53">
        <v>0</v>
      </c>
      <c r="E1470" s="53">
        <v>0</v>
      </c>
      <c r="F1470" s="53">
        <v>0</v>
      </c>
      <c r="G1470" s="53">
        <v>0</v>
      </c>
      <c r="H1470" s="53">
        <v>0</v>
      </c>
      <c r="I1470" s="53">
        <v>0</v>
      </c>
      <c r="J1470" s="53">
        <v>1</v>
      </c>
      <c r="K1470" s="53">
        <v>0</v>
      </c>
      <c r="L1470" s="53">
        <v>0</v>
      </c>
      <c r="M1470" s="53">
        <v>0</v>
      </c>
      <c r="N1470" s="53">
        <v>0</v>
      </c>
      <c r="O1470" s="53">
        <v>0</v>
      </c>
      <c r="P1470" s="53">
        <v>0</v>
      </c>
      <c r="Q1470" s="53">
        <v>0</v>
      </c>
      <c r="R1470" s="53">
        <v>0</v>
      </c>
      <c r="S1470" s="53">
        <v>0</v>
      </c>
      <c r="T1470" s="11">
        <f>SUM(C1470:S1470)</f>
        <v>1</v>
      </c>
    </row>
    <row r="1471" spans="1:20" ht="18" customHeight="1">
      <c r="A1471" s="106"/>
      <c r="B1471" s="52" t="s">
        <v>25</v>
      </c>
      <c r="C1471" s="53">
        <v>0</v>
      </c>
      <c r="D1471" s="53">
        <v>0</v>
      </c>
      <c r="E1471" s="53">
        <v>0</v>
      </c>
      <c r="F1471" s="53">
        <v>0</v>
      </c>
      <c r="G1471" s="53">
        <v>0</v>
      </c>
      <c r="H1471" s="53">
        <v>0</v>
      </c>
      <c r="I1471" s="53">
        <v>0</v>
      </c>
      <c r="J1471" s="53">
        <v>0</v>
      </c>
      <c r="K1471" s="53">
        <v>0</v>
      </c>
      <c r="L1471" s="53">
        <v>0</v>
      </c>
      <c r="M1471" s="53">
        <v>0</v>
      </c>
      <c r="N1471" s="53">
        <v>0</v>
      </c>
      <c r="O1471" s="53">
        <v>0</v>
      </c>
      <c r="P1471" s="53">
        <v>0</v>
      </c>
      <c r="Q1471" s="53">
        <v>0</v>
      </c>
      <c r="R1471" s="53">
        <v>0</v>
      </c>
      <c r="S1471" s="53">
        <v>0</v>
      </c>
      <c r="T1471" s="11">
        <f>SUM(C1471:S1471)</f>
        <v>0</v>
      </c>
    </row>
    <row r="1472" spans="1:20" ht="18" customHeight="1">
      <c r="A1472" s="106"/>
      <c r="B1472" s="52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106"/>
      <c r="B1473" s="52" t="s">
        <v>22</v>
      </c>
      <c r="C1473" s="53">
        <v>0</v>
      </c>
      <c r="D1473" s="53">
        <v>0</v>
      </c>
      <c r="E1473" s="53">
        <v>0</v>
      </c>
      <c r="F1473" s="54">
        <v>0</v>
      </c>
      <c r="G1473" s="53">
        <v>0</v>
      </c>
      <c r="H1473" s="53">
        <v>0</v>
      </c>
      <c r="I1473" s="53">
        <v>0</v>
      </c>
      <c r="J1473" s="53">
        <v>1</v>
      </c>
      <c r="K1473" s="53">
        <v>0</v>
      </c>
      <c r="L1473" s="53">
        <v>0</v>
      </c>
      <c r="M1473" s="53">
        <v>0</v>
      </c>
      <c r="N1473" s="53">
        <v>0</v>
      </c>
      <c r="O1473" s="53">
        <v>0</v>
      </c>
      <c r="P1473" s="53">
        <v>0</v>
      </c>
      <c r="Q1473" s="53">
        <v>0</v>
      </c>
      <c r="R1473" s="53">
        <v>0</v>
      </c>
      <c r="S1473" s="53">
        <v>0</v>
      </c>
      <c r="T1473" s="11">
        <f>SUM(C1473:S1473)</f>
        <v>1</v>
      </c>
    </row>
    <row r="1474" spans="1:20" ht="18" customHeight="1">
      <c r="A1474" s="106"/>
      <c r="B1474" s="52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4">
        <f>IF(T1473&gt;0,(T1468+T1469)/T1473, "-")</f>
        <v>1</v>
      </c>
    </row>
    <row r="1475" spans="1:20" ht="18" customHeight="1">
      <c r="A1475" s="107"/>
      <c r="B1475" s="52" t="s">
        <v>44</v>
      </c>
      <c r="C1475" s="57" t="s">
        <v>43</v>
      </c>
      <c r="D1475" s="58" t="s">
        <v>39</v>
      </c>
      <c r="E1475" s="57" t="s">
        <v>43</v>
      </c>
      <c r="F1475" s="57" t="s">
        <v>43</v>
      </c>
      <c r="G1475" s="57" t="s">
        <v>43</v>
      </c>
      <c r="H1475" s="57" t="s">
        <v>43</v>
      </c>
      <c r="I1475" s="58" t="s">
        <v>39</v>
      </c>
      <c r="J1475" s="58">
        <v>0</v>
      </c>
      <c r="K1475" s="58" t="s">
        <v>39</v>
      </c>
      <c r="L1475" s="57" t="s">
        <v>43</v>
      </c>
      <c r="M1475" s="57" t="s">
        <v>43</v>
      </c>
      <c r="N1475" s="57" t="s">
        <v>43</v>
      </c>
      <c r="O1475" s="57" t="s">
        <v>43</v>
      </c>
      <c r="P1475" s="57" t="s">
        <v>43</v>
      </c>
      <c r="Q1475" s="57" t="s">
        <v>43</v>
      </c>
      <c r="R1475" s="57" t="s">
        <v>43</v>
      </c>
      <c r="S1475" s="57" t="s">
        <v>43</v>
      </c>
      <c r="T1475" s="59">
        <v>0</v>
      </c>
    </row>
    <row r="1476" spans="1:20" ht="18" customHeight="1">
      <c r="A1476" s="105">
        <v>44818</v>
      </c>
      <c r="B1476" s="50" t="s">
        <v>20</v>
      </c>
      <c r="C1476" s="51">
        <v>0</v>
      </c>
      <c r="D1476" s="51">
        <v>0</v>
      </c>
      <c r="E1476" s="51">
        <v>0</v>
      </c>
      <c r="F1476" s="51">
        <v>0</v>
      </c>
      <c r="G1476" s="51">
        <v>0</v>
      </c>
      <c r="H1476" s="51">
        <v>0</v>
      </c>
      <c r="I1476" s="51">
        <v>0</v>
      </c>
      <c r="J1476" s="51">
        <v>0</v>
      </c>
      <c r="K1476" s="51">
        <v>0</v>
      </c>
      <c r="L1476" s="51">
        <v>0</v>
      </c>
      <c r="M1476" s="51">
        <v>0</v>
      </c>
      <c r="N1476" s="51">
        <v>0</v>
      </c>
      <c r="O1476" s="51">
        <v>0</v>
      </c>
      <c r="P1476" s="51">
        <v>0</v>
      </c>
      <c r="Q1476" s="51">
        <v>0</v>
      </c>
      <c r="R1476" s="51">
        <v>0</v>
      </c>
      <c r="S1476" s="51">
        <v>0</v>
      </c>
      <c r="T1476" s="11">
        <f>SUM(C1476:S1476)</f>
        <v>0</v>
      </c>
    </row>
    <row r="1477" spans="1:20" ht="18" customHeight="1">
      <c r="A1477" s="106"/>
      <c r="B1477" s="52" t="s">
        <v>21</v>
      </c>
      <c r="C1477" s="53">
        <v>0</v>
      </c>
      <c r="D1477" s="53">
        <v>0</v>
      </c>
      <c r="E1477" s="53">
        <v>0</v>
      </c>
      <c r="F1477" s="53">
        <v>0</v>
      </c>
      <c r="G1477" s="53">
        <v>0</v>
      </c>
      <c r="H1477" s="53">
        <v>0</v>
      </c>
      <c r="I1477" s="53">
        <v>0</v>
      </c>
      <c r="J1477" s="53">
        <v>0</v>
      </c>
      <c r="K1477" s="53">
        <v>0</v>
      </c>
      <c r="L1477" s="53">
        <v>0</v>
      </c>
      <c r="M1477" s="53">
        <v>0</v>
      </c>
      <c r="N1477" s="53">
        <v>0</v>
      </c>
      <c r="O1477" s="53">
        <v>0</v>
      </c>
      <c r="P1477" s="53">
        <v>0</v>
      </c>
      <c r="Q1477" s="53">
        <v>0</v>
      </c>
      <c r="R1477" s="53">
        <v>0</v>
      </c>
      <c r="S1477" s="53">
        <v>0</v>
      </c>
      <c r="T1477" s="11">
        <f>SUM(C1477:S1477)</f>
        <v>0</v>
      </c>
    </row>
    <row r="1478" spans="1:20" ht="18" customHeight="1">
      <c r="A1478" s="106"/>
      <c r="B1478" s="52" t="s">
        <v>24</v>
      </c>
      <c r="C1478" s="61">
        <v>0</v>
      </c>
      <c r="D1478" s="53">
        <v>0</v>
      </c>
      <c r="E1478" s="53">
        <v>0</v>
      </c>
      <c r="F1478" s="53">
        <v>0</v>
      </c>
      <c r="G1478" s="53">
        <v>0</v>
      </c>
      <c r="H1478" s="53">
        <v>0</v>
      </c>
      <c r="I1478" s="53">
        <v>0</v>
      </c>
      <c r="J1478" s="53">
        <v>0</v>
      </c>
      <c r="K1478" s="53">
        <v>0</v>
      </c>
      <c r="L1478" s="53">
        <v>0</v>
      </c>
      <c r="M1478" s="53">
        <v>0</v>
      </c>
      <c r="N1478" s="53">
        <v>0</v>
      </c>
      <c r="O1478" s="53">
        <v>0</v>
      </c>
      <c r="P1478" s="53">
        <v>0</v>
      </c>
      <c r="Q1478" s="53">
        <v>0</v>
      </c>
      <c r="R1478" s="53">
        <v>0</v>
      </c>
      <c r="S1478" s="53">
        <v>0</v>
      </c>
      <c r="T1478" s="11">
        <f>SUM(C1478:S1478)</f>
        <v>0</v>
      </c>
    </row>
    <row r="1479" spans="1:20" ht="18" customHeight="1">
      <c r="A1479" s="106"/>
      <c r="B1479" s="52" t="s">
        <v>25</v>
      </c>
      <c r="C1479" s="53">
        <v>0</v>
      </c>
      <c r="D1479" s="53">
        <v>0</v>
      </c>
      <c r="E1479" s="53">
        <v>0</v>
      </c>
      <c r="F1479" s="53">
        <v>0</v>
      </c>
      <c r="G1479" s="53">
        <v>0</v>
      </c>
      <c r="H1479" s="53">
        <v>0</v>
      </c>
      <c r="I1479" s="53">
        <v>0</v>
      </c>
      <c r="J1479" s="53">
        <v>0</v>
      </c>
      <c r="K1479" s="53">
        <v>0</v>
      </c>
      <c r="L1479" s="53">
        <v>0</v>
      </c>
      <c r="M1479" s="53">
        <v>0</v>
      </c>
      <c r="N1479" s="53">
        <v>0</v>
      </c>
      <c r="O1479" s="53">
        <v>0</v>
      </c>
      <c r="P1479" s="53">
        <v>0</v>
      </c>
      <c r="Q1479" s="53">
        <v>0</v>
      </c>
      <c r="R1479" s="53">
        <v>0</v>
      </c>
      <c r="S1479" s="53">
        <v>0</v>
      </c>
      <c r="T1479" s="11">
        <f>SUM(C1479:S1479)</f>
        <v>0</v>
      </c>
    </row>
    <row r="1480" spans="1:20" ht="18" customHeight="1">
      <c r="A1480" s="106"/>
      <c r="B1480" s="52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106"/>
      <c r="B1481" s="52" t="s">
        <v>22</v>
      </c>
      <c r="C1481" s="53">
        <v>0</v>
      </c>
      <c r="D1481" s="53">
        <v>0</v>
      </c>
      <c r="E1481" s="53">
        <v>0</v>
      </c>
      <c r="F1481" s="54">
        <v>0</v>
      </c>
      <c r="G1481" s="53">
        <v>0</v>
      </c>
      <c r="H1481" s="53">
        <v>0</v>
      </c>
      <c r="I1481" s="53">
        <v>0</v>
      </c>
      <c r="J1481" s="53">
        <v>0</v>
      </c>
      <c r="K1481" s="53">
        <v>0</v>
      </c>
      <c r="L1481" s="53">
        <v>0</v>
      </c>
      <c r="M1481" s="53">
        <v>0</v>
      </c>
      <c r="N1481" s="53">
        <v>0</v>
      </c>
      <c r="O1481" s="53">
        <v>0</v>
      </c>
      <c r="P1481" s="53">
        <v>0</v>
      </c>
      <c r="Q1481" s="53">
        <v>0</v>
      </c>
      <c r="R1481" s="53">
        <v>0</v>
      </c>
      <c r="S1481" s="53">
        <v>0</v>
      </c>
      <c r="T1481" s="11">
        <f>SUM(C1481:S1481)</f>
        <v>0</v>
      </c>
    </row>
    <row r="1482" spans="1:20" ht="18" customHeight="1">
      <c r="A1482" s="106"/>
      <c r="B1482" s="52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4" t="str">
        <f>IF(T1481&gt;0,(T1476+T1477)/T1481, "-")</f>
        <v>-</v>
      </c>
    </row>
    <row r="1483" spans="1:20" ht="18" customHeight="1">
      <c r="A1483" s="107"/>
      <c r="B1483" s="52" t="s">
        <v>44</v>
      </c>
      <c r="C1483" s="57" t="s">
        <v>43</v>
      </c>
      <c r="D1483" s="58" t="s">
        <v>39</v>
      </c>
      <c r="E1483" s="57" t="s">
        <v>43</v>
      </c>
      <c r="F1483" s="57" t="s">
        <v>43</v>
      </c>
      <c r="G1483" s="57" t="s">
        <v>43</v>
      </c>
      <c r="H1483" s="57" t="s">
        <v>43</v>
      </c>
      <c r="I1483" s="58" t="s">
        <v>39</v>
      </c>
      <c r="J1483" s="58" t="s">
        <v>39</v>
      </c>
      <c r="K1483" s="58" t="s">
        <v>39</v>
      </c>
      <c r="L1483" s="57" t="s">
        <v>43</v>
      </c>
      <c r="M1483" s="57" t="s">
        <v>43</v>
      </c>
      <c r="N1483" s="57" t="s">
        <v>43</v>
      </c>
      <c r="O1483" s="57" t="s">
        <v>43</v>
      </c>
      <c r="P1483" s="57" t="s">
        <v>43</v>
      </c>
      <c r="Q1483" s="57" t="s">
        <v>43</v>
      </c>
      <c r="R1483" s="57" t="s">
        <v>43</v>
      </c>
      <c r="S1483" s="57" t="s">
        <v>43</v>
      </c>
      <c r="T1483" s="59" t="s">
        <v>39</v>
      </c>
    </row>
    <row r="1484" spans="1:20" ht="18" customHeight="1">
      <c r="A1484" s="105">
        <v>44819</v>
      </c>
      <c r="B1484" s="50" t="s">
        <v>20</v>
      </c>
      <c r="C1484" s="51">
        <v>0</v>
      </c>
      <c r="D1484" s="51">
        <v>0</v>
      </c>
      <c r="E1484" s="51">
        <v>0</v>
      </c>
      <c r="F1484" s="51">
        <v>0</v>
      </c>
      <c r="G1484" s="51">
        <v>0</v>
      </c>
      <c r="H1484" s="51">
        <v>0</v>
      </c>
      <c r="I1484" s="51">
        <v>0</v>
      </c>
      <c r="J1484" s="51">
        <v>0</v>
      </c>
      <c r="K1484" s="51">
        <v>0</v>
      </c>
      <c r="L1484" s="51">
        <v>0</v>
      </c>
      <c r="M1484" s="51">
        <v>0</v>
      </c>
      <c r="N1484" s="51">
        <v>0</v>
      </c>
      <c r="O1484" s="51">
        <v>0</v>
      </c>
      <c r="P1484" s="51">
        <v>0</v>
      </c>
      <c r="Q1484" s="51">
        <v>0</v>
      </c>
      <c r="R1484" s="51">
        <v>0</v>
      </c>
      <c r="S1484" s="51">
        <v>0</v>
      </c>
      <c r="T1484" s="11">
        <f>SUM(C1484:S1484)</f>
        <v>0</v>
      </c>
    </row>
    <row r="1485" spans="1:20" ht="18" customHeight="1">
      <c r="A1485" s="106"/>
      <c r="B1485" s="52" t="s">
        <v>21</v>
      </c>
      <c r="C1485" s="53">
        <v>0</v>
      </c>
      <c r="D1485" s="53">
        <v>0</v>
      </c>
      <c r="E1485" s="53">
        <v>0</v>
      </c>
      <c r="F1485" s="53">
        <v>0</v>
      </c>
      <c r="G1485" s="53">
        <v>0</v>
      </c>
      <c r="H1485" s="53">
        <v>0</v>
      </c>
      <c r="I1485" s="53">
        <v>0</v>
      </c>
      <c r="J1485" s="53">
        <v>3</v>
      </c>
      <c r="K1485" s="53">
        <v>0</v>
      </c>
      <c r="L1485" s="53">
        <v>0</v>
      </c>
      <c r="M1485" s="53">
        <v>0</v>
      </c>
      <c r="N1485" s="53">
        <v>0</v>
      </c>
      <c r="O1485" s="53">
        <v>0</v>
      </c>
      <c r="P1485" s="53">
        <v>0</v>
      </c>
      <c r="Q1485" s="53">
        <v>0</v>
      </c>
      <c r="R1485" s="53">
        <v>0</v>
      </c>
      <c r="S1485" s="53">
        <v>0</v>
      </c>
      <c r="T1485" s="11">
        <f>SUM(C1485:S1485)</f>
        <v>3</v>
      </c>
    </row>
    <row r="1486" spans="1:20" ht="18" customHeight="1">
      <c r="A1486" s="106"/>
      <c r="B1486" s="52" t="s">
        <v>24</v>
      </c>
      <c r="C1486" s="61">
        <v>0</v>
      </c>
      <c r="D1486" s="53">
        <v>0</v>
      </c>
      <c r="E1486" s="53">
        <v>0</v>
      </c>
      <c r="F1486" s="53">
        <v>0</v>
      </c>
      <c r="G1486" s="53">
        <v>0</v>
      </c>
      <c r="H1486" s="53">
        <v>0</v>
      </c>
      <c r="I1486" s="53">
        <v>0</v>
      </c>
      <c r="J1486" s="53">
        <v>3</v>
      </c>
      <c r="K1486" s="53">
        <v>0</v>
      </c>
      <c r="L1486" s="53">
        <v>0</v>
      </c>
      <c r="M1486" s="53">
        <v>0</v>
      </c>
      <c r="N1486" s="53">
        <v>0</v>
      </c>
      <c r="O1486" s="53">
        <v>0</v>
      </c>
      <c r="P1486" s="53">
        <v>0</v>
      </c>
      <c r="Q1486" s="53">
        <v>0</v>
      </c>
      <c r="R1486" s="53">
        <v>0</v>
      </c>
      <c r="S1486" s="53">
        <v>0</v>
      </c>
      <c r="T1486" s="11">
        <f>SUM(C1486:S1486)</f>
        <v>3</v>
      </c>
    </row>
    <row r="1487" spans="1:20" ht="18" customHeight="1">
      <c r="A1487" s="106"/>
      <c r="B1487" s="52" t="s">
        <v>25</v>
      </c>
      <c r="C1487" s="53">
        <v>0</v>
      </c>
      <c r="D1487" s="53">
        <v>0</v>
      </c>
      <c r="E1487" s="53">
        <v>0</v>
      </c>
      <c r="F1487" s="53">
        <v>0</v>
      </c>
      <c r="G1487" s="53">
        <v>0</v>
      </c>
      <c r="H1487" s="53">
        <v>0</v>
      </c>
      <c r="I1487" s="53">
        <v>0</v>
      </c>
      <c r="J1487" s="53">
        <v>0</v>
      </c>
      <c r="K1487" s="53">
        <v>0</v>
      </c>
      <c r="L1487" s="53">
        <v>0</v>
      </c>
      <c r="M1487" s="53">
        <v>0</v>
      </c>
      <c r="N1487" s="53">
        <v>0</v>
      </c>
      <c r="O1487" s="53">
        <v>0</v>
      </c>
      <c r="P1487" s="53">
        <v>0</v>
      </c>
      <c r="Q1487" s="53">
        <v>0</v>
      </c>
      <c r="R1487" s="53">
        <v>0</v>
      </c>
      <c r="S1487" s="53">
        <v>0</v>
      </c>
      <c r="T1487" s="11">
        <f>SUM(C1487:S1487)</f>
        <v>0</v>
      </c>
    </row>
    <row r="1488" spans="1:20" ht="18" customHeight="1">
      <c r="A1488" s="106"/>
      <c r="B1488" s="52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106"/>
      <c r="B1489" s="52" t="s">
        <v>22</v>
      </c>
      <c r="C1489" s="53">
        <v>0</v>
      </c>
      <c r="D1489" s="53">
        <v>0</v>
      </c>
      <c r="E1489" s="53">
        <v>0</v>
      </c>
      <c r="F1489" s="54">
        <v>0</v>
      </c>
      <c r="G1489" s="53">
        <v>0</v>
      </c>
      <c r="H1489" s="53">
        <v>0</v>
      </c>
      <c r="I1489" s="53">
        <v>0</v>
      </c>
      <c r="J1489" s="53">
        <v>1</v>
      </c>
      <c r="K1489" s="53">
        <v>0</v>
      </c>
      <c r="L1489" s="53">
        <v>0</v>
      </c>
      <c r="M1489" s="53">
        <v>0</v>
      </c>
      <c r="N1489" s="53">
        <v>0</v>
      </c>
      <c r="O1489" s="53">
        <v>0</v>
      </c>
      <c r="P1489" s="53">
        <v>0</v>
      </c>
      <c r="Q1489" s="53">
        <v>0</v>
      </c>
      <c r="R1489" s="53">
        <v>0</v>
      </c>
      <c r="S1489" s="53">
        <v>0</v>
      </c>
      <c r="T1489" s="11">
        <f>SUM(C1489:S1489)</f>
        <v>1</v>
      </c>
    </row>
    <row r="1490" spans="1:20" ht="18" customHeight="1">
      <c r="A1490" s="106"/>
      <c r="B1490" s="52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4">
        <f>IF(T1489&gt;0,(T1484+T1485)/T1489, "-")</f>
        <v>3</v>
      </c>
    </row>
    <row r="1491" spans="1:20" ht="18" customHeight="1">
      <c r="A1491" s="107"/>
      <c r="B1491" s="52" t="s">
        <v>44</v>
      </c>
      <c r="C1491" s="57" t="s">
        <v>43</v>
      </c>
      <c r="D1491" s="58" t="s">
        <v>39</v>
      </c>
      <c r="E1491" s="57" t="s">
        <v>43</v>
      </c>
      <c r="F1491" s="57" t="s">
        <v>43</v>
      </c>
      <c r="G1491" s="57" t="s">
        <v>43</v>
      </c>
      <c r="H1491" s="57" t="s">
        <v>43</v>
      </c>
      <c r="I1491" s="58" t="s">
        <v>39</v>
      </c>
      <c r="J1491" s="58">
        <v>1</v>
      </c>
      <c r="K1491" s="58" t="s">
        <v>39</v>
      </c>
      <c r="L1491" s="57" t="s">
        <v>43</v>
      </c>
      <c r="M1491" s="57" t="s">
        <v>43</v>
      </c>
      <c r="N1491" s="57" t="s">
        <v>43</v>
      </c>
      <c r="O1491" s="57" t="s">
        <v>43</v>
      </c>
      <c r="P1491" s="57" t="s">
        <v>43</v>
      </c>
      <c r="Q1491" s="57" t="s">
        <v>43</v>
      </c>
      <c r="R1491" s="57" t="s">
        <v>43</v>
      </c>
      <c r="S1491" s="57" t="s">
        <v>43</v>
      </c>
      <c r="T1491" s="59">
        <v>1</v>
      </c>
    </row>
    <row r="1492" spans="1:20" ht="18" customHeight="1">
      <c r="A1492" s="105">
        <v>44820</v>
      </c>
      <c r="B1492" s="50" t="s">
        <v>20</v>
      </c>
      <c r="C1492" s="51">
        <v>0</v>
      </c>
      <c r="D1492" s="51">
        <v>0</v>
      </c>
      <c r="E1492" s="51">
        <v>0</v>
      </c>
      <c r="F1492" s="51">
        <v>0</v>
      </c>
      <c r="G1492" s="51">
        <v>0</v>
      </c>
      <c r="H1492" s="51">
        <v>0</v>
      </c>
      <c r="I1492" s="51">
        <v>0</v>
      </c>
      <c r="J1492" s="51">
        <v>0</v>
      </c>
      <c r="K1492" s="51">
        <v>0</v>
      </c>
      <c r="L1492" s="51">
        <v>0</v>
      </c>
      <c r="M1492" s="51">
        <v>0</v>
      </c>
      <c r="N1492" s="51">
        <v>0</v>
      </c>
      <c r="O1492" s="51">
        <v>0</v>
      </c>
      <c r="P1492" s="51">
        <v>0</v>
      </c>
      <c r="Q1492" s="51">
        <v>0</v>
      </c>
      <c r="R1492" s="51">
        <v>0</v>
      </c>
      <c r="S1492" s="51">
        <v>0</v>
      </c>
      <c r="T1492" s="11">
        <f>SUM(C1492:S1492)</f>
        <v>0</v>
      </c>
    </row>
    <row r="1493" spans="1:20" ht="18" customHeight="1">
      <c r="A1493" s="106"/>
      <c r="B1493" s="52" t="s">
        <v>21</v>
      </c>
      <c r="C1493" s="53">
        <v>0</v>
      </c>
      <c r="D1493" s="53">
        <v>0</v>
      </c>
      <c r="E1493" s="53">
        <v>0</v>
      </c>
      <c r="F1493" s="53">
        <v>0</v>
      </c>
      <c r="G1493" s="53">
        <v>0</v>
      </c>
      <c r="H1493" s="53">
        <v>0</v>
      </c>
      <c r="I1493" s="53">
        <v>0</v>
      </c>
      <c r="J1493" s="53">
        <v>1</v>
      </c>
      <c r="K1493" s="53">
        <v>0</v>
      </c>
      <c r="L1493" s="53">
        <v>0</v>
      </c>
      <c r="M1493" s="53">
        <v>0</v>
      </c>
      <c r="N1493" s="53">
        <v>0</v>
      </c>
      <c r="O1493" s="53">
        <v>0</v>
      </c>
      <c r="P1493" s="53">
        <v>0</v>
      </c>
      <c r="Q1493" s="53">
        <v>0</v>
      </c>
      <c r="R1493" s="53">
        <v>0</v>
      </c>
      <c r="S1493" s="53">
        <v>0</v>
      </c>
      <c r="T1493" s="11">
        <f>SUM(C1493:S1493)</f>
        <v>1</v>
      </c>
    </row>
    <row r="1494" spans="1:20" ht="18" customHeight="1">
      <c r="A1494" s="106"/>
      <c r="B1494" s="52" t="s">
        <v>24</v>
      </c>
      <c r="C1494" s="61">
        <v>0</v>
      </c>
      <c r="D1494" s="53">
        <v>0</v>
      </c>
      <c r="E1494" s="53">
        <v>0</v>
      </c>
      <c r="F1494" s="53">
        <v>0</v>
      </c>
      <c r="G1494" s="53">
        <v>0</v>
      </c>
      <c r="H1494" s="53">
        <v>0</v>
      </c>
      <c r="I1494" s="53">
        <v>0</v>
      </c>
      <c r="J1494" s="53">
        <v>1</v>
      </c>
      <c r="K1494" s="53">
        <v>0</v>
      </c>
      <c r="L1494" s="53">
        <v>0</v>
      </c>
      <c r="M1494" s="53">
        <v>0</v>
      </c>
      <c r="N1494" s="53">
        <v>0</v>
      </c>
      <c r="O1494" s="53">
        <v>0</v>
      </c>
      <c r="P1494" s="53">
        <v>0</v>
      </c>
      <c r="Q1494" s="53">
        <v>0</v>
      </c>
      <c r="R1494" s="53">
        <v>0</v>
      </c>
      <c r="S1494" s="53">
        <v>0</v>
      </c>
      <c r="T1494" s="11">
        <f>SUM(C1494:S1494)</f>
        <v>1</v>
      </c>
    </row>
    <row r="1495" spans="1:20" ht="18" customHeight="1">
      <c r="A1495" s="106"/>
      <c r="B1495" s="52" t="s">
        <v>25</v>
      </c>
      <c r="C1495" s="53">
        <v>0</v>
      </c>
      <c r="D1495" s="53">
        <v>0</v>
      </c>
      <c r="E1495" s="53">
        <v>0</v>
      </c>
      <c r="F1495" s="53">
        <v>0</v>
      </c>
      <c r="G1495" s="53">
        <v>0</v>
      </c>
      <c r="H1495" s="53">
        <v>0</v>
      </c>
      <c r="I1495" s="53">
        <v>0</v>
      </c>
      <c r="J1495" s="53">
        <v>0</v>
      </c>
      <c r="K1495" s="53">
        <v>0</v>
      </c>
      <c r="L1495" s="53">
        <v>0</v>
      </c>
      <c r="M1495" s="53">
        <v>0</v>
      </c>
      <c r="N1495" s="53">
        <v>0</v>
      </c>
      <c r="O1495" s="53">
        <v>0</v>
      </c>
      <c r="P1495" s="53">
        <v>0</v>
      </c>
      <c r="Q1495" s="53">
        <v>0</v>
      </c>
      <c r="R1495" s="53">
        <v>0</v>
      </c>
      <c r="S1495" s="53">
        <v>0</v>
      </c>
      <c r="T1495" s="11">
        <f>SUM(C1495:S1495)</f>
        <v>0</v>
      </c>
    </row>
    <row r="1496" spans="1:20" ht="18" customHeight="1">
      <c r="A1496" s="106"/>
      <c r="B1496" s="52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106"/>
      <c r="B1497" s="52" t="s">
        <v>22</v>
      </c>
      <c r="C1497" s="53">
        <v>0</v>
      </c>
      <c r="D1497" s="53">
        <v>0</v>
      </c>
      <c r="E1497" s="53">
        <v>0</v>
      </c>
      <c r="F1497" s="54">
        <v>0</v>
      </c>
      <c r="G1497" s="53">
        <v>0</v>
      </c>
      <c r="H1497" s="53">
        <v>0</v>
      </c>
      <c r="I1497" s="53">
        <v>0</v>
      </c>
      <c r="J1497" s="53">
        <v>1</v>
      </c>
      <c r="K1497" s="53">
        <v>0</v>
      </c>
      <c r="L1497" s="53">
        <v>0</v>
      </c>
      <c r="M1497" s="53">
        <v>0</v>
      </c>
      <c r="N1497" s="53">
        <v>0</v>
      </c>
      <c r="O1497" s="53">
        <v>0</v>
      </c>
      <c r="P1497" s="53">
        <v>0</v>
      </c>
      <c r="Q1497" s="53">
        <v>0</v>
      </c>
      <c r="R1497" s="53">
        <v>0</v>
      </c>
      <c r="S1497" s="53">
        <v>0</v>
      </c>
      <c r="T1497" s="11">
        <f>SUM(C1497:S1497)</f>
        <v>1</v>
      </c>
    </row>
    <row r="1498" spans="1:20" ht="18" customHeight="1">
      <c r="A1498" s="106"/>
      <c r="B1498" s="52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4">
        <f>IF(T1497&gt;0,(T1492+T1493)/T1497, "-")</f>
        <v>1</v>
      </c>
    </row>
    <row r="1499" spans="1:20" ht="18" customHeight="1">
      <c r="A1499" s="107"/>
      <c r="B1499" s="52" t="s">
        <v>44</v>
      </c>
      <c r="C1499" s="57" t="s">
        <v>43</v>
      </c>
      <c r="D1499" s="58" t="s">
        <v>39</v>
      </c>
      <c r="E1499" s="57" t="s">
        <v>43</v>
      </c>
      <c r="F1499" s="57" t="s">
        <v>43</v>
      </c>
      <c r="G1499" s="57" t="s">
        <v>43</v>
      </c>
      <c r="H1499" s="57" t="s">
        <v>43</v>
      </c>
      <c r="I1499" s="58" t="s">
        <v>39</v>
      </c>
      <c r="J1499" s="58">
        <v>0</v>
      </c>
      <c r="K1499" s="58" t="s">
        <v>39</v>
      </c>
      <c r="L1499" s="57" t="s">
        <v>43</v>
      </c>
      <c r="M1499" s="57" t="s">
        <v>43</v>
      </c>
      <c r="N1499" s="57" t="s">
        <v>43</v>
      </c>
      <c r="O1499" s="57" t="s">
        <v>43</v>
      </c>
      <c r="P1499" s="57" t="s">
        <v>43</v>
      </c>
      <c r="Q1499" s="57" t="s">
        <v>43</v>
      </c>
      <c r="R1499" s="57" t="s">
        <v>43</v>
      </c>
      <c r="S1499" s="57" t="s">
        <v>43</v>
      </c>
      <c r="T1499" s="59">
        <v>0</v>
      </c>
    </row>
    <row r="1500" spans="1:20" ht="18" customHeight="1">
      <c r="A1500" s="105">
        <v>44821</v>
      </c>
      <c r="B1500" s="50" t="s">
        <v>20</v>
      </c>
      <c r="C1500" s="51">
        <v>0</v>
      </c>
      <c r="D1500" s="51">
        <v>0</v>
      </c>
      <c r="E1500" s="51">
        <v>0</v>
      </c>
      <c r="F1500" s="51">
        <v>0</v>
      </c>
      <c r="G1500" s="51">
        <v>0</v>
      </c>
      <c r="H1500" s="51">
        <v>0</v>
      </c>
      <c r="I1500" s="51">
        <v>0</v>
      </c>
      <c r="J1500" s="51">
        <v>0</v>
      </c>
      <c r="K1500" s="51">
        <v>0</v>
      </c>
      <c r="L1500" s="51">
        <v>0</v>
      </c>
      <c r="M1500" s="51">
        <v>0</v>
      </c>
      <c r="N1500" s="51">
        <v>0</v>
      </c>
      <c r="O1500" s="51">
        <v>0</v>
      </c>
      <c r="P1500" s="51">
        <v>0</v>
      </c>
      <c r="Q1500" s="51">
        <v>0</v>
      </c>
      <c r="R1500" s="51">
        <v>0</v>
      </c>
      <c r="S1500" s="51">
        <v>0</v>
      </c>
      <c r="T1500" s="11">
        <f>SUM(C1500:S1500)</f>
        <v>0</v>
      </c>
    </row>
    <row r="1501" spans="1:20" ht="18" customHeight="1">
      <c r="A1501" s="106"/>
      <c r="B1501" s="52" t="s">
        <v>21</v>
      </c>
      <c r="C1501" s="53">
        <v>0</v>
      </c>
      <c r="D1501" s="53">
        <v>0</v>
      </c>
      <c r="E1501" s="53">
        <v>0</v>
      </c>
      <c r="F1501" s="53">
        <v>0</v>
      </c>
      <c r="G1501" s="53">
        <v>0</v>
      </c>
      <c r="H1501" s="53">
        <v>0</v>
      </c>
      <c r="I1501" s="53">
        <v>0</v>
      </c>
      <c r="J1501" s="53">
        <v>0</v>
      </c>
      <c r="K1501" s="53">
        <v>0</v>
      </c>
      <c r="L1501" s="53">
        <v>0</v>
      </c>
      <c r="M1501" s="53">
        <v>0</v>
      </c>
      <c r="N1501" s="53">
        <v>0</v>
      </c>
      <c r="O1501" s="53">
        <v>0</v>
      </c>
      <c r="P1501" s="53">
        <v>0</v>
      </c>
      <c r="Q1501" s="53">
        <v>0</v>
      </c>
      <c r="R1501" s="53">
        <v>0</v>
      </c>
      <c r="S1501" s="53">
        <v>0</v>
      </c>
      <c r="T1501" s="11">
        <f>SUM(C1501:S1501)</f>
        <v>0</v>
      </c>
    </row>
    <row r="1502" spans="1:20" ht="18" customHeight="1">
      <c r="A1502" s="106"/>
      <c r="B1502" s="52" t="s">
        <v>24</v>
      </c>
      <c r="C1502" s="61">
        <v>0</v>
      </c>
      <c r="D1502" s="53">
        <v>0</v>
      </c>
      <c r="E1502" s="53">
        <v>0</v>
      </c>
      <c r="F1502" s="53">
        <v>0</v>
      </c>
      <c r="G1502" s="53">
        <v>0</v>
      </c>
      <c r="H1502" s="53">
        <v>0</v>
      </c>
      <c r="I1502" s="53">
        <v>0</v>
      </c>
      <c r="J1502" s="53">
        <v>0</v>
      </c>
      <c r="K1502" s="53">
        <v>0</v>
      </c>
      <c r="L1502" s="53">
        <v>0</v>
      </c>
      <c r="M1502" s="53">
        <v>0</v>
      </c>
      <c r="N1502" s="53">
        <v>0</v>
      </c>
      <c r="O1502" s="53">
        <v>0</v>
      </c>
      <c r="P1502" s="53">
        <v>0</v>
      </c>
      <c r="Q1502" s="53">
        <v>0</v>
      </c>
      <c r="R1502" s="53">
        <v>0</v>
      </c>
      <c r="S1502" s="53">
        <v>0</v>
      </c>
      <c r="T1502" s="11">
        <f>SUM(C1502:S1502)</f>
        <v>0</v>
      </c>
    </row>
    <row r="1503" spans="1:20" ht="18" customHeight="1">
      <c r="A1503" s="106"/>
      <c r="B1503" s="52" t="s">
        <v>25</v>
      </c>
      <c r="C1503" s="53">
        <v>0</v>
      </c>
      <c r="D1503" s="53">
        <v>0</v>
      </c>
      <c r="E1503" s="53">
        <v>0</v>
      </c>
      <c r="F1503" s="53">
        <v>0</v>
      </c>
      <c r="G1503" s="53">
        <v>0</v>
      </c>
      <c r="H1503" s="53">
        <v>0</v>
      </c>
      <c r="I1503" s="53">
        <v>0</v>
      </c>
      <c r="J1503" s="53">
        <v>0</v>
      </c>
      <c r="K1503" s="53">
        <v>0</v>
      </c>
      <c r="L1503" s="53">
        <v>0</v>
      </c>
      <c r="M1503" s="53">
        <v>0</v>
      </c>
      <c r="N1503" s="53">
        <v>0</v>
      </c>
      <c r="O1503" s="53">
        <v>0</v>
      </c>
      <c r="P1503" s="53">
        <v>0</v>
      </c>
      <c r="Q1503" s="53">
        <v>0</v>
      </c>
      <c r="R1503" s="53">
        <v>0</v>
      </c>
      <c r="S1503" s="53">
        <v>0</v>
      </c>
      <c r="T1503" s="11">
        <f>SUM(C1503:S1503)</f>
        <v>0</v>
      </c>
    </row>
    <row r="1504" spans="1:20" ht="18" customHeight="1">
      <c r="A1504" s="106"/>
      <c r="B1504" s="52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106"/>
      <c r="B1505" s="52" t="s">
        <v>22</v>
      </c>
      <c r="C1505" s="53">
        <v>0</v>
      </c>
      <c r="D1505" s="53">
        <v>0</v>
      </c>
      <c r="E1505" s="53">
        <v>0</v>
      </c>
      <c r="F1505" s="54">
        <v>0</v>
      </c>
      <c r="G1505" s="53">
        <v>0</v>
      </c>
      <c r="H1505" s="53">
        <v>0</v>
      </c>
      <c r="I1505" s="53">
        <v>0</v>
      </c>
      <c r="J1505" s="53">
        <v>0</v>
      </c>
      <c r="K1505" s="53">
        <v>0</v>
      </c>
      <c r="L1505" s="53">
        <v>0</v>
      </c>
      <c r="M1505" s="53">
        <v>0</v>
      </c>
      <c r="N1505" s="53">
        <v>0</v>
      </c>
      <c r="O1505" s="53">
        <v>0</v>
      </c>
      <c r="P1505" s="53">
        <v>0</v>
      </c>
      <c r="Q1505" s="53">
        <v>0</v>
      </c>
      <c r="R1505" s="53">
        <v>0</v>
      </c>
      <c r="S1505" s="53">
        <v>0</v>
      </c>
      <c r="T1505" s="11">
        <f>SUM(C1505:S1505)</f>
        <v>0</v>
      </c>
    </row>
    <row r="1506" spans="1:20" ht="18" customHeight="1">
      <c r="A1506" s="106"/>
      <c r="B1506" s="52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4" t="str">
        <f>IF(T1505&gt;0,(T1500+T1501)/T1505, "-")</f>
        <v>-</v>
      </c>
    </row>
    <row r="1507" spans="1:20" ht="18" customHeight="1">
      <c r="A1507" s="107"/>
      <c r="B1507" s="52" t="s">
        <v>44</v>
      </c>
      <c r="C1507" s="57" t="s">
        <v>43</v>
      </c>
      <c r="D1507" s="58" t="s">
        <v>39</v>
      </c>
      <c r="E1507" s="57" t="s">
        <v>43</v>
      </c>
      <c r="F1507" s="57" t="s">
        <v>43</v>
      </c>
      <c r="G1507" s="57" t="s">
        <v>43</v>
      </c>
      <c r="H1507" s="57" t="s">
        <v>43</v>
      </c>
      <c r="I1507" s="58" t="s">
        <v>39</v>
      </c>
      <c r="J1507" s="58" t="s">
        <v>39</v>
      </c>
      <c r="K1507" s="58" t="s">
        <v>39</v>
      </c>
      <c r="L1507" s="57" t="s">
        <v>43</v>
      </c>
      <c r="M1507" s="57" t="s">
        <v>43</v>
      </c>
      <c r="N1507" s="57" t="s">
        <v>43</v>
      </c>
      <c r="O1507" s="57" t="s">
        <v>43</v>
      </c>
      <c r="P1507" s="57" t="s">
        <v>43</v>
      </c>
      <c r="Q1507" s="57" t="s">
        <v>43</v>
      </c>
      <c r="R1507" s="57" t="s">
        <v>43</v>
      </c>
      <c r="S1507" s="57" t="s">
        <v>43</v>
      </c>
      <c r="T1507" s="59" t="s">
        <v>39</v>
      </c>
    </row>
    <row r="1508" spans="1:20" ht="18" customHeight="1">
      <c r="A1508" s="105">
        <v>44822</v>
      </c>
      <c r="B1508" s="50" t="s">
        <v>20</v>
      </c>
      <c r="C1508" s="51">
        <v>0</v>
      </c>
      <c r="D1508" s="51">
        <v>0</v>
      </c>
      <c r="E1508" s="51">
        <v>0</v>
      </c>
      <c r="F1508" s="51">
        <v>0</v>
      </c>
      <c r="G1508" s="51">
        <v>0</v>
      </c>
      <c r="H1508" s="51">
        <v>0</v>
      </c>
      <c r="I1508" s="51">
        <v>0</v>
      </c>
      <c r="J1508" s="51">
        <v>0</v>
      </c>
      <c r="K1508" s="51">
        <v>0</v>
      </c>
      <c r="L1508" s="51">
        <v>0</v>
      </c>
      <c r="M1508" s="51">
        <v>0</v>
      </c>
      <c r="N1508" s="51">
        <v>0</v>
      </c>
      <c r="O1508" s="51">
        <v>0</v>
      </c>
      <c r="P1508" s="51">
        <v>0</v>
      </c>
      <c r="Q1508" s="51">
        <v>0</v>
      </c>
      <c r="R1508" s="51">
        <v>0</v>
      </c>
      <c r="S1508" s="51">
        <v>0</v>
      </c>
      <c r="T1508" s="11">
        <f>SUM(C1508:S1508)</f>
        <v>0</v>
      </c>
    </row>
    <row r="1509" spans="1:20" ht="18" customHeight="1">
      <c r="A1509" s="106"/>
      <c r="B1509" s="52" t="s">
        <v>21</v>
      </c>
      <c r="C1509" s="53">
        <v>0</v>
      </c>
      <c r="D1509" s="53">
        <v>0</v>
      </c>
      <c r="E1509" s="53">
        <v>0</v>
      </c>
      <c r="F1509" s="53">
        <v>0</v>
      </c>
      <c r="G1509" s="53">
        <v>0</v>
      </c>
      <c r="H1509" s="53">
        <v>0</v>
      </c>
      <c r="I1509" s="53">
        <v>0</v>
      </c>
      <c r="J1509" s="53">
        <v>1</v>
      </c>
      <c r="K1509" s="53">
        <v>0</v>
      </c>
      <c r="L1509" s="53">
        <v>0</v>
      </c>
      <c r="M1509" s="53">
        <v>0</v>
      </c>
      <c r="N1509" s="53">
        <v>0</v>
      </c>
      <c r="O1509" s="53">
        <v>1</v>
      </c>
      <c r="P1509" s="53">
        <v>1</v>
      </c>
      <c r="Q1509" s="53">
        <v>0</v>
      </c>
      <c r="R1509" s="53">
        <v>0</v>
      </c>
      <c r="S1509" s="53">
        <v>0</v>
      </c>
      <c r="T1509" s="11">
        <f>SUM(C1509:S1509)</f>
        <v>3</v>
      </c>
    </row>
    <row r="1510" spans="1:20" ht="18" customHeight="1">
      <c r="A1510" s="106"/>
      <c r="B1510" s="52" t="s">
        <v>24</v>
      </c>
      <c r="C1510" s="61">
        <v>0</v>
      </c>
      <c r="D1510" s="53">
        <v>0</v>
      </c>
      <c r="E1510" s="53">
        <v>0</v>
      </c>
      <c r="F1510" s="53">
        <v>0</v>
      </c>
      <c r="G1510" s="53">
        <v>0</v>
      </c>
      <c r="H1510" s="53">
        <v>0</v>
      </c>
      <c r="I1510" s="53">
        <v>0</v>
      </c>
      <c r="J1510" s="53">
        <v>1</v>
      </c>
      <c r="K1510" s="53">
        <v>0</v>
      </c>
      <c r="L1510" s="53">
        <v>0</v>
      </c>
      <c r="M1510" s="53">
        <v>0</v>
      </c>
      <c r="N1510" s="53">
        <v>0</v>
      </c>
      <c r="O1510" s="53">
        <v>1</v>
      </c>
      <c r="P1510" s="53">
        <v>0</v>
      </c>
      <c r="Q1510" s="53">
        <v>0</v>
      </c>
      <c r="R1510" s="53">
        <v>0</v>
      </c>
      <c r="S1510" s="53">
        <v>0</v>
      </c>
      <c r="T1510" s="11">
        <f>SUM(C1510:S1510)</f>
        <v>2</v>
      </c>
    </row>
    <row r="1511" spans="1:20" ht="18" customHeight="1">
      <c r="A1511" s="106"/>
      <c r="B1511" s="52" t="s">
        <v>25</v>
      </c>
      <c r="C1511" s="53">
        <v>0</v>
      </c>
      <c r="D1511" s="53">
        <v>0</v>
      </c>
      <c r="E1511" s="53">
        <v>0</v>
      </c>
      <c r="F1511" s="53">
        <v>0</v>
      </c>
      <c r="G1511" s="53">
        <v>0</v>
      </c>
      <c r="H1511" s="53">
        <v>0</v>
      </c>
      <c r="I1511" s="53">
        <v>0</v>
      </c>
      <c r="J1511" s="53">
        <v>0</v>
      </c>
      <c r="K1511" s="53">
        <v>0</v>
      </c>
      <c r="L1511" s="53">
        <v>0</v>
      </c>
      <c r="M1511" s="53">
        <v>0</v>
      </c>
      <c r="N1511" s="53">
        <v>0</v>
      </c>
      <c r="O1511" s="53">
        <v>0</v>
      </c>
      <c r="P1511" s="53">
        <v>1</v>
      </c>
      <c r="Q1511" s="53">
        <v>0</v>
      </c>
      <c r="R1511" s="53">
        <v>0</v>
      </c>
      <c r="S1511" s="53">
        <v>0</v>
      </c>
      <c r="T1511" s="11">
        <f>SUM(C1511:S1511)</f>
        <v>1</v>
      </c>
    </row>
    <row r="1512" spans="1:20" ht="18" customHeight="1">
      <c r="A1512" s="106"/>
      <c r="B1512" s="52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106"/>
      <c r="B1513" s="52" t="s">
        <v>22</v>
      </c>
      <c r="C1513" s="53">
        <v>0</v>
      </c>
      <c r="D1513" s="53">
        <v>0</v>
      </c>
      <c r="E1513" s="53">
        <v>0</v>
      </c>
      <c r="F1513" s="54">
        <v>0</v>
      </c>
      <c r="G1513" s="53">
        <v>0</v>
      </c>
      <c r="H1513" s="53">
        <v>0</v>
      </c>
      <c r="I1513" s="53">
        <v>0</v>
      </c>
      <c r="J1513" s="53">
        <v>1</v>
      </c>
      <c r="K1513" s="53">
        <v>0</v>
      </c>
      <c r="L1513" s="53">
        <v>0</v>
      </c>
      <c r="M1513" s="53">
        <v>0</v>
      </c>
      <c r="N1513" s="53">
        <v>0</v>
      </c>
      <c r="O1513" s="53">
        <v>1</v>
      </c>
      <c r="P1513" s="53">
        <v>1</v>
      </c>
      <c r="Q1513" s="53">
        <v>0</v>
      </c>
      <c r="R1513" s="53">
        <v>0</v>
      </c>
      <c r="S1513" s="53">
        <v>0</v>
      </c>
      <c r="T1513" s="11">
        <f>SUM(C1513:S1513)</f>
        <v>3</v>
      </c>
    </row>
    <row r="1514" spans="1:20" ht="18" customHeight="1">
      <c r="A1514" s="106"/>
      <c r="B1514" s="52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4">
        <f>IF(T1513&gt;0,(T1508+T1509)/T1513, "-")</f>
        <v>1</v>
      </c>
    </row>
    <row r="1515" spans="1:20" ht="18" customHeight="1">
      <c r="A1515" s="107"/>
      <c r="B1515" s="52" t="s">
        <v>44</v>
      </c>
      <c r="C1515" s="57" t="s">
        <v>43</v>
      </c>
      <c r="D1515" s="58" t="s">
        <v>39</v>
      </c>
      <c r="E1515" s="57" t="s">
        <v>43</v>
      </c>
      <c r="F1515" s="57" t="s">
        <v>43</v>
      </c>
      <c r="G1515" s="57" t="s">
        <v>43</v>
      </c>
      <c r="H1515" s="57" t="s">
        <v>43</v>
      </c>
      <c r="I1515" s="58" t="s">
        <v>39</v>
      </c>
      <c r="J1515" s="58">
        <v>1</v>
      </c>
      <c r="K1515" s="58" t="s">
        <v>39</v>
      </c>
      <c r="L1515" s="57" t="s">
        <v>43</v>
      </c>
      <c r="M1515" s="57" t="s">
        <v>43</v>
      </c>
      <c r="N1515" s="57" t="s">
        <v>43</v>
      </c>
      <c r="O1515" s="58">
        <v>0</v>
      </c>
      <c r="P1515" s="58">
        <v>0</v>
      </c>
      <c r="Q1515" s="57" t="s">
        <v>43</v>
      </c>
      <c r="R1515" s="57" t="s">
        <v>43</v>
      </c>
      <c r="S1515" s="57" t="s">
        <v>43</v>
      </c>
      <c r="T1515" s="59">
        <v>0.33329999999999999</v>
      </c>
    </row>
    <row r="1516" spans="1:20" ht="18" customHeight="1">
      <c r="A1516" s="105">
        <v>44823</v>
      </c>
      <c r="B1516" s="50" t="s">
        <v>20</v>
      </c>
      <c r="C1516" s="51">
        <v>0</v>
      </c>
      <c r="D1516" s="51">
        <v>0</v>
      </c>
      <c r="E1516" s="51">
        <v>0</v>
      </c>
      <c r="F1516" s="51">
        <v>0</v>
      </c>
      <c r="G1516" s="51">
        <v>0</v>
      </c>
      <c r="H1516" s="51">
        <v>0</v>
      </c>
      <c r="I1516" s="51">
        <v>0</v>
      </c>
      <c r="J1516" s="51">
        <v>0</v>
      </c>
      <c r="K1516" s="51">
        <v>0</v>
      </c>
      <c r="L1516" s="51">
        <v>0</v>
      </c>
      <c r="M1516" s="51">
        <v>0</v>
      </c>
      <c r="N1516" s="51">
        <v>0</v>
      </c>
      <c r="O1516" s="51">
        <v>0</v>
      </c>
      <c r="P1516" s="51">
        <v>0</v>
      </c>
      <c r="Q1516" s="51">
        <v>0</v>
      </c>
      <c r="R1516" s="51">
        <v>0</v>
      </c>
      <c r="S1516" s="51">
        <v>0</v>
      </c>
      <c r="T1516" s="11">
        <f>SUM(C1516:S1516)</f>
        <v>0</v>
      </c>
    </row>
    <row r="1517" spans="1:20" ht="18" customHeight="1">
      <c r="A1517" s="106"/>
      <c r="B1517" s="52" t="s">
        <v>21</v>
      </c>
      <c r="C1517" s="53">
        <v>0</v>
      </c>
      <c r="D1517" s="53">
        <v>0</v>
      </c>
      <c r="E1517" s="53">
        <v>0</v>
      </c>
      <c r="F1517" s="53">
        <v>0</v>
      </c>
      <c r="G1517" s="53">
        <v>0</v>
      </c>
      <c r="H1517" s="53">
        <v>0</v>
      </c>
      <c r="I1517" s="53">
        <v>0</v>
      </c>
      <c r="J1517" s="53">
        <v>1</v>
      </c>
      <c r="K1517" s="53">
        <v>0</v>
      </c>
      <c r="L1517" s="53">
        <v>0</v>
      </c>
      <c r="M1517" s="53">
        <v>0</v>
      </c>
      <c r="N1517" s="53">
        <v>0</v>
      </c>
      <c r="O1517" s="53">
        <v>0</v>
      </c>
      <c r="P1517" s="53">
        <v>0</v>
      </c>
      <c r="Q1517" s="53">
        <v>0</v>
      </c>
      <c r="R1517" s="53">
        <v>0</v>
      </c>
      <c r="S1517" s="53">
        <v>0</v>
      </c>
      <c r="T1517" s="11">
        <f>SUM(C1517:S1517)</f>
        <v>1</v>
      </c>
    </row>
    <row r="1518" spans="1:20" ht="18" customHeight="1">
      <c r="A1518" s="106"/>
      <c r="B1518" s="52" t="s">
        <v>24</v>
      </c>
      <c r="C1518" s="61">
        <v>0</v>
      </c>
      <c r="D1518" s="53">
        <v>0</v>
      </c>
      <c r="E1518" s="53">
        <v>0</v>
      </c>
      <c r="F1518" s="53">
        <v>0</v>
      </c>
      <c r="G1518" s="53">
        <v>0</v>
      </c>
      <c r="H1518" s="53">
        <v>0</v>
      </c>
      <c r="I1518" s="53">
        <v>0</v>
      </c>
      <c r="J1518" s="53">
        <v>1</v>
      </c>
      <c r="K1518" s="53">
        <v>0</v>
      </c>
      <c r="L1518" s="53">
        <v>0</v>
      </c>
      <c r="M1518" s="53">
        <v>0</v>
      </c>
      <c r="N1518" s="53">
        <v>0</v>
      </c>
      <c r="O1518" s="53">
        <v>0</v>
      </c>
      <c r="P1518" s="53">
        <v>0</v>
      </c>
      <c r="Q1518" s="53">
        <v>0</v>
      </c>
      <c r="R1518" s="53">
        <v>0</v>
      </c>
      <c r="S1518" s="53">
        <v>0</v>
      </c>
      <c r="T1518" s="11">
        <f>SUM(C1518:S1518)</f>
        <v>1</v>
      </c>
    </row>
    <row r="1519" spans="1:20" ht="18" customHeight="1">
      <c r="A1519" s="106"/>
      <c r="B1519" s="52" t="s">
        <v>25</v>
      </c>
      <c r="C1519" s="53">
        <v>0</v>
      </c>
      <c r="D1519" s="53">
        <v>0</v>
      </c>
      <c r="E1519" s="53">
        <v>0</v>
      </c>
      <c r="F1519" s="53">
        <v>0</v>
      </c>
      <c r="G1519" s="53">
        <v>0</v>
      </c>
      <c r="H1519" s="53">
        <v>0</v>
      </c>
      <c r="I1519" s="53">
        <v>0</v>
      </c>
      <c r="J1519" s="53">
        <v>0</v>
      </c>
      <c r="K1519" s="53">
        <v>0</v>
      </c>
      <c r="L1519" s="53">
        <v>0</v>
      </c>
      <c r="M1519" s="53">
        <v>0</v>
      </c>
      <c r="N1519" s="53">
        <v>0</v>
      </c>
      <c r="O1519" s="53">
        <v>0</v>
      </c>
      <c r="P1519" s="53">
        <v>0</v>
      </c>
      <c r="Q1519" s="53">
        <v>0</v>
      </c>
      <c r="R1519" s="53">
        <v>0</v>
      </c>
      <c r="S1519" s="53">
        <v>0</v>
      </c>
      <c r="T1519" s="11">
        <f>SUM(C1519:S1519)</f>
        <v>0</v>
      </c>
    </row>
    <row r="1520" spans="1:20" ht="18" customHeight="1">
      <c r="A1520" s="106"/>
      <c r="B1520" s="52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106"/>
      <c r="B1521" s="52" t="s">
        <v>22</v>
      </c>
      <c r="C1521" s="53">
        <v>0</v>
      </c>
      <c r="D1521" s="53">
        <v>0</v>
      </c>
      <c r="E1521" s="53">
        <v>0</v>
      </c>
      <c r="F1521" s="54">
        <v>0</v>
      </c>
      <c r="G1521" s="53">
        <v>0</v>
      </c>
      <c r="H1521" s="53">
        <v>0</v>
      </c>
      <c r="I1521" s="53">
        <v>0</v>
      </c>
      <c r="J1521" s="53">
        <v>1</v>
      </c>
      <c r="K1521" s="53">
        <v>0</v>
      </c>
      <c r="L1521" s="53">
        <v>0</v>
      </c>
      <c r="M1521" s="53">
        <v>0</v>
      </c>
      <c r="N1521" s="53">
        <v>0</v>
      </c>
      <c r="O1521" s="53">
        <v>0</v>
      </c>
      <c r="P1521" s="53">
        <v>0</v>
      </c>
      <c r="Q1521" s="53">
        <v>0</v>
      </c>
      <c r="R1521" s="53">
        <v>0</v>
      </c>
      <c r="S1521" s="53">
        <v>0</v>
      </c>
      <c r="T1521" s="11">
        <f>SUM(C1521:S1521)</f>
        <v>1</v>
      </c>
    </row>
    <row r="1522" spans="1:20" ht="18" customHeight="1">
      <c r="A1522" s="106"/>
      <c r="B1522" s="52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4">
        <f>IF(T1521&gt;0,(T1516+T1517)/T1521, "-")</f>
        <v>1</v>
      </c>
    </row>
    <row r="1523" spans="1:20" ht="18" customHeight="1">
      <c r="A1523" s="107"/>
      <c r="B1523" s="52" t="s">
        <v>44</v>
      </c>
      <c r="C1523" s="57" t="s">
        <v>43</v>
      </c>
      <c r="D1523" s="58" t="s">
        <v>39</v>
      </c>
      <c r="E1523" s="57" t="s">
        <v>43</v>
      </c>
      <c r="F1523" s="57" t="s">
        <v>43</v>
      </c>
      <c r="G1523" s="57" t="s">
        <v>43</v>
      </c>
      <c r="H1523" s="57" t="s">
        <v>43</v>
      </c>
      <c r="I1523" s="58" t="s">
        <v>39</v>
      </c>
      <c r="J1523" s="58">
        <v>1</v>
      </c>
      <c r="K1523" s="58" t="s">
        <v>39</v>
      </c>
      <c r="L1523" s="57" t="s">
        <v>43</v>
      </c>
      <c r="M1523" s="57" t="s">
        <v>43</v>
      </c>
      <c r="N1523" s="57" t="s">
        <v>43</v>
      </c>
      <c r="O1523" s="57" t="s">
        <v>43</v>
      </c>
      <c r="P1523" s="57" t="s">
        <v>43</v>
      </c>
      <c r="Q1523" s="57" t="s">
        <v>43</v>
      </c>
      <c r="R1523" s="57" t="s">
        <v>43</v>
      </c>
      <c r="S1523" s="57" t="s">
        <v>43</v>
      </c>
      <c r="T1523" s="59">
        <v>1</v>
      </c>
    </row>
    <row r="1524" spans="1:20" ht="18" customHeight="1">
      <c r="A1524" s="105">
        <v>44824</v>
      </c>
      <c r="B1524" s="50" t="s">
        <v>20</v>
      </c>
      <c r="C1524" s="51">
        <v>0</v>
      </c>
      <c r="D1524" s="51">
        <v>0</v>
      </c>
      <c r="E1524" s="51">
        <v>0</v>
      </c>
      <c r="F1524" s="51">
        <v>0</v>
      </c>
      <c r="G1524" s="51">
        <v>0</v>
      </c>
      <c r="H1524" s="51">
        <v>0</v>
      </c>
      <c r="I1524" s="51">
        <v>0</v>
      </c>
      <c r="J1524" s="51">
        <v>0</v>
      </c>
      <c r="K1524" s="51">
        <v>0</v>
      </c>
      <c r="L1524" s="51">
        <v>0</v>
      </c>
      <c r="M1524" s="51">
        <v>0</v>
      </c>
      <c r="N1524" s="51">
        <v>0</v>
      </c>
      <c r="O1524" s="51">
        <v>0</v>
      </c>
      <c r="P1524" s="51">
        <v>0</v>
      </c>
      <c r="Q1524" s="51">
        <v>0</v>
      </c>
      <c r="R1524" s="51">
        <v>0</v>
      </c>
      <c r="S1524" s="51">
        <v>0</v>
      </c>
      <c r="T1524" s="11">
        <f>SUM(C1524:S1524)</f>
        <v>0</v>
      </c>
    </row>
    <row r="1525" spans="1:20" ht="18" customHeight="1">
      <c r="A1525" s="106"/>
      <c r="B1525" s="52" t="s">
        <v>21</v>
      </c>
      <c r="C1525" s="53">
        <v>0</v>
      </c>
      <c r="D1525" s="53">
        <v>0</v>
      </c>
      <c r="E1525" s="53">
        <v>0</v>
      </c>
      <c r="F1525" s="53">
        <v>0</v>
      </c>
      <c r="G1525" s="53">
        <v>0</v>
      </c>
      <c r="H1525" s="53">
        <v>0</v>
      </c>
      <c r="I1525" s="53">
        <v>0</v>
      </c>
      <c r="J1525" s="53">
        <v>0</v>
      </c>
      <c r="K1525" s="53">
        <v>0</v>
      </c>
      <c r="L1525" s="53">
        <v>0</v>
      </c>
      <c r="M1525" s="53">
        <v>0</v>
      </c>
      <c r="N1525" s="53">
        <v>0</v>
      </c>
      <c r="O1525" s="53">
        <v>0</v>
      </c>
      <c r="P1525" s="53">
        <v>0</v>
      </c>
      <c r="Q1525" s="53">
        <v>0</v>
      </c>
      <c r="R1525" s="53">
        <v>0</v>
      </c>
      <c r="S1525" s="53">
        <v>0</v>
      </c>
      <c r="T1525" s="11">
        <f>SUM(C1525:S1525)</f>
        <v>0</v>
      </c>
    </row>
    <row r="1526" spans="1:20" ht="18" customHeight="1">
      <c r="A1526" s="106"/>
      <c r="B1526" s="52" t="s">
        <v>24</v>
      </c>
      <c r="C1526" s="61">
        <v>0</v>
      </c>
      <c r="D1526" s="53">
        <v>0</v>
      </c>
      <c r="E1526" s="53">
        <v>0</v>
      </c>
      <c r="F1526" s="53">
        <v>0</v>
      </c>
      <c r="G1526" s="53">
        <v>0</v>
      </c>
      <c r="H1526" s="53">
        <v>0</v>
      </c>
      <c r="I1526" s="53">
        <v>0</v>
      </c>
      <c r="J1526" s="53">
        <v>0</v>
      </c>
      <c r="K1526" s="53">
        <v>0</v>
      </c>
      <c r="L1526" s="53">
        <v>0</v>
      </c>
      <c r="M1526" s="53">
        <v>0</v>
      </c>
      <c r="N1526" s="53">
        <v>0</v>
      </c>
      <c r="O1526" s="53">
        <v>0</v>
      </c>
      <c r="P1526" s="53">
        <v>0</v>
      </c>
      <c r="Q1526" s="53">
        <v>0</v>
      </c>
      <c r="R1526" s="53">
        <v>0</v>
      </c>
      <c r="S1526" s="53">
        <v>0</v>
      </c>
      <c r="T1526" s="11">
        <f>SUM(C1526:S1526)</f>
        <v>0</v>
      </c>
    </row>
    <row r="1527" spans="1:20" ht="18" customHeight="1">
      <c r="A1527" s="106"/>
      <c r="B1527" s="52" t="s">
        <v>25</v>
      </c>
      <c r="C1527" s="53">
        <v>0</v>
      </c>
      <c r="D1527" s="53">
        <v>0</v>
      </c>
      <c r="E1527" s="53">
        <v>0</v>
      </c>
      <c r="F1527" s="53">
        <v>0</v>
      </c>
      <c r="G1527" s="53">
        <v>0</v>
      </c>
      <c r="H1527" s="53">
        <v>0</v>
      </c>
      <c r="I1527" s="53">
        <v>0</v>
      </c>
      <c r="J1527" s="53">
        <v>0</v>
      </c>
      <c r="K1527" s="53">
        <v>0</v>
      </c>
      <c r="L1527" s="53">
        <v>0</v>
      </c>
      <c r="M1527" s="53">
        <v>0</v>
      </c>
      <c r="N1527" s="53">
        <v>0</v>
      </c>
      <c r="O1527" s="53">
        <v>0</v>
      </c>
      <c r="P1527" s="53">
        <v>0</v>
      </c>
      <c r="Q1527" s="53">
        <v>0</v>
      </c>
      <c r="R1527" s="53">
        <v>0</v>
      </c>
      <c r="S1527" s="53">
        <v>0</v>
      </c>
      <c r="T1527" s="11">
        <f>SUM(C1527:S1527)</f>
        <v>0</v>
      </c>
    </row>
    <row r="1528" spans="1:20" ht="18" customHeight="1">
      <c r="A1528" s="106"/>
      <c r="B1528" s="52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106"/>
      <c r="B1529" s="52" t="s">
        <v>22</v>
      </c>
      <c r="C1529" s="53">
        <v>0</v>
      </c>
      <c r="D1529" s="53">
        <v>0</v>
      </c>
      <c r="E1529" s="53">
        <v>0</v>
      </c>
      <c r="F1529" s="54">
        <v>0</v>
      </c>
      <c r="G1529" s="53">
        <v>0</v>
      </c>
      <c r="H1529" s="53">
        <v>0</v>
      </c>
      <c r="I1529" s="53">
        <v>0</v>
      </c>
      <c r="J1529" s="53">
        <v>0</v>
      </c>
      <c r="K1529" s="53">
        <v>0</v>
      </c>
      <c r="L1529" s="53">
        <v>0</v>
      </c>
      <c r="M1529" s="53">
        <v>0</v>
      </c>
      <c r="N1529" s="53">
        <v>0</v>
      </c>
      <c r="O1529" s="53">
        <v>0</v>
      </c>
      <c r="P1529" s="53">
        <v>0</v>
      </c>
      <c r="Q1529" s="53">
        <v>0</v>
      </c>
      <c r="R1529" s="53">
        <v>0</v>
      </c>
      <c r="S1529" s="53">
        <v>0</v>
      </c>
      <c r="T1529" s="11">
        <f>SUM(C1529:S1529)</f>
        <v>0</v>
      </c>
    </row>
    <row r="1530" spans="1:20" ht="18" customHeight="1">
      <c r="A1530" s="106"/>
      <c r="B1530" s="52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4" t="str">
        <f>IF(T1529&gt;0,(T1524+T1525)/T1529, "-")</f>
        <v>-</v>
      </c>
    </row>
    <row r="1531" spans="1:20" ht="18" customHeight="1">
      <c r="A1531" s="107"/>
      <c r="B1531" s="52" t="s">
        <v>44</v>
      </c>
      <c r="C1531" s="57" t="s">
        <v>43</v>
      </c>
      <c r="D1531" s="58" t="s">
        <v>39</v>
      </c>
      <c r="E1531" s="57" t="s">
        <v>43</v>
      </c>
      <c r="F1531" s="57" t="s">
        <v>43</v>
      </c>
      <c r="G1531" s="57" t="s">
        <v>43</v>
      </c>
      <c r="H1531" s="57" t="s">
        <v>43</v>
      </c>
      <c r="I1531" s="58" t="s">
        <v>39</v>
      </c>
      <c r="J1531" s="58" t="s">
        <v>39</v>
      </c>
      <c r="K1531" s="58" t="s">
        <v>39</v>
      </c>
      <c r="L1531" s="57" t="s">
        <v>43</v>
      </c>
      <c r="M1531" s="57" t="s">
        <v>43</v>
      </c>
      <c r="N1531" s="57" t="s">
        <v>43</v>
      </c>
      <c r="O1531" s="57" t="s">
        <v>43</v>
      </c>
      <c r="P1531" s="57" t="s">
        <v>43</v>
      </c>
      <c r="Q1531" s="57" t="s">
        <v>43</v>
      </c>
      <c r="R1531" s="57" t="s">
        <v>43</v>
      </c>
      <c r="S1531" s="57" t="s">
        <v>43</v>
      </c>
      <c r="T1531" s="59" t="s">
        <v>39</v>
      </c>
    </row>
    <row r="1532" spans="1:20" ht="18" customHeight="1">
      <c r="A1532" s="105">
        <v>44825</v>
      </c>
      <c r="B1532" s="50" t="s">
        <v>20</v>
      </c>
      <c r="C1532" s="51">
        <v>0</v>
      </c>
      <c r="D1532" s="51">
        <v>0</v>
      </c>
      <c r="E1532" s="51">
        <v>0</v>
      </c>
      <c r="F1532" s="51">
        <v>0</v>
      </c>
      <c r="G1532" s="51">
        <v>0</v>
      </c>
      <c r="H1532" s="51">
        <v>0</v>
      </c>
      <c r="I1532" s="51">
        <v>0</v>
      </c>
      <c r="J1532" s="51">
        <v>0</v>
      </c>
      <c r="K1532" s="51">
        <v>0</v>
      </c>
      <c r="L1532" s="51">
        <v>0</v>
      </c>
      <c r="M1532" s="51">
        <v>0</v>
      </c>
      <c r="N1532" s="51">
        <v>0</v>
      </c>
      <c r="O1532" s="51">
        <v>0</v>
      </c>
      <c r="P1532" s="51">
        <v>0</v>
      </c>
      <c r="Q1532" s="51">
        <v>0</v>
      </c>
      <c r="R1532" s="51">
        <v>0</v>
      </c>
      <c r="S1532" s="51">
        <v>0</v>
      </c>
      <c r="T1532" s="11">
        <f>SUM(C1532:S1532)</f>
        <v>0</v>
      </c>
    </row>
    <row r="1533" spans="1:20" ht="18" customHeight="1">
      <c r="A1533" s="106"/>
      <c r="B1533" s="52" t="s">
        <v>21</v>
      </c>
      <c r="C1533" s="53">
        <v>0</v>
      </c>
      <c r="D1533" s="53">
        <v>0</v>
      </c>
      <c r="E1533" s="53">
        <v>0</v>
      </c>
      <c r="F1533" s="53">
        <v>0</v>
      </c>
      <c r="G1533" s="53">
        <v>0</v>
      </c>
      <c r="H1533" s="53">
        <v>0</v>
      </c>
      <c r="I1533" s="53">
        <v>0</v>
      </c>
      <c r="J1533" s="53">
        <v>0</v>
      </c>
      <c r="K1533" s="53">
        <v>0</v>
      </c>
      <c r="L1533" s="53">
        <v>0</v>
      </c>
      <c r="M1533" s="53">
        <v>0</v>
      </c>
      <c r="N1533" s="53">
        <v>0</v>
      </c>
      <c r="O1533" s="53">
        <v>0</v>
      </c>
      <c r="P1533" s="53">
        <v>0</v>
      </c>
      <c r="Q1533" s="53">
        <v>0</v>
      </c>
      <c r="R1533" s="53">
        <v>0</v>
      </c>
      <c r="S1533" s="53">
        <v>0</v>
      </c>
      <c r="T1533" s="11">
        <f>SUM(C1533:S1533)</f>
        <v>0</v>
      </c>
    </row>
    <row r="1534" spans="1:20" ht="18" customHeight="1">
      <c r="A1534" s="106"/>
      <c r="B1534" s="52" t="s">
        <v>24</v>
      </c>
      <c r="C1534" s="61">
        <v>0</v>
      </c>
      <c r="D1534" s="53">
        <v>0</v>
      </c>
      <c r="E1534" s="53">
        <v>0</v>
      </c>
      <c r="F1534" s="53">
        <v>0</v>
      </c>
      <c r="G1534" s="53">
        <v>0</v>
      </c>
      <c r="H1534" s="53">
        <v>0</v>
      </c>
      <c r="I1534" s="53">
        <v>0</v>
      </c>
      <c r="J1534" s="53">
        <v>0</v>
      </c>
      <c r="K1534" s="53">
        <v>0</v>
      </c>
      <c r="L1534" s="53">
        <v>0</v>
      </c>
      <c r="M1534" s="53">
        <v>0</v>
      </c>
      <c r="N1534" s="53">
        <v>0</v>
      </c>
      <c r="O1534" s="53">
        <v>0</v>
      </c>
      <c r="P1534" s="53">
        <v>0</v>
      </c>
      <c r="Q1534" s="53">
        <v>0</v>
      </c>
      <c r="R1534" s="53">
        <v>0</v>
      </c>
      <c r="S1534" s="53">
        <v>0</v>
      </c>
      <c r="T1534" s="11">
        <f>SUM(C1534:S1534)</f>
        <v>0</v>
      </c>
    </row>
    <row r="1535" spans="1:20" ht="18" customHeight="1">
      <c r="A1535" s="106"/>
      <c r="B1535" s="52" t="s">
        <v>25</v>
      </c>
      <c r="C1535" s="53">
        <v>0</v>
      </c>
      <c r="D1535" s="53">
        <v>0</v>
      </c>
      <c r="E1535" s="53">
        <v>0</v>
      </c>
      <c r="F1535" s="53">
        <v>0</v>
      </c>
      <c r="G1535" s="53">
        <v>0</v>
      </c>
      <c r="H1535" s="53">
        <v>0</v>
      </c>
      <c r="I1535" s="53">
        <v>0</v>
      </c>
      <c r="J1535" s="53">
        <v>0</v>
      </c>
      <c r="K1535" s="53">
        <v>0</v>
      </c>
      <c r="L1535" s="53">
        <v>0</v>
      </c>
      <c r="M1535" s="53">
        <v>0</v>
      </c>
      <c r="N1535" s="53">
        <v>0</v>
      </c>
      <c r="O1535" s="53">
        <v>0</v>
      </c>
      <c r="P1535" s="53">
        <v>0</v>
      </c>
      <c r="Q1535" s="53">
        <v>0</v>
      </c>
      <c r="R1535" s="53">
        <v>0</v>
      </c>
      <c r="S1535" s="53">
        <v>0</v>
      </c>
      <c r="T1535" s="11">
        <f>SUM(C1535:S1535)</f>
        <v>0</v>
      </c>
    </row>
    <row r="1536" spans="1:20" ht="18" customHeight="1">
      <c r="A1536" s="106"/>
      <c r="B1536" s="52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106"/>
      <c r="B1537" s="52" t="s">
        <v>22</v>
      </c>
      <c r="C1537" s="53">
        <v>0</v>
      </c>
      <c r="D1537" s="53">
        <v>0</v>
      </c>
      <c r="E1537" s="53">
        <v>0</v>
      </c>
      <c r="F1537" s="54">
        <v>0</v>
      </c>
      <c r="G1537" s="53">
        <v>0</v>
      </c>
      <c r="H1537" s="53">
        <v>0</v>
      </c>
      <c r="I1537" s="53">
        <v>0</v>
      </c>
      <c r="J1537" s="53">
        <v>0</v>
      </c>
      <c r="K1537" s="53">
        <v>0</v>
      </c>
      <c r="L1537" s="53">
        <v>0</v>
      </c>
      <c r="M1537" s="53">
        <v>0</v>
      </c>
      <c r="N1537" s="53">
        <v>0</v>
      </c>
      <c r="O1537" s="53">
        <v>0</v>
      </c>
      <c r="P1537" s="53">
        <v>0</v>
      </c>
      <c r="Q1537" s="53">
        <v>0</v>
      </c>
      <c r="R1537" s="53">
        <v>0</v>
      </c>
      <c r="S1537" s="53">
        <v>0</v>
      </c>
      <c r="T1537" s="11">
        <f>SUM(C1537:S1537)</f>
        <v>0</v>
      </c>
    </row>
    <row r="1538" spans="1:20" ht="18" customHeight="1">
      <c r="A1538" s="106"/>
      <c r="B1538" s="52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4" t="str">
        <f>IF(T1537&gt;0,(T1532+T1533)/T1537, "-")</f>
        <v>-</v>
      </c>
    </row>
    <row r="1539" spans="1:20" ht="18" customHeight="1">
      <c r="A1539" s="107"/>
      <c r="B1539" s="52" t="s">
        <v>44</v>
      </c>
      <c r="C1539" s="57" t="s">
        <v>43</v>
      </c>
      <c r="D1539" s="58" t="s">
        <v>39</v>
      </c>
      <c r="E1539" s="57" t="s">
        <v>43</v>
      </c>
      <c r="F1539" s="57" t="s">
        <v>43</v>
      </c>
      <c r="G1539" s="57" t="s">
        <v>43</v>
      </c>
      <c r="H1539" s="57" t="s">
        <v>43</v>
      </c>
      <c r="I1539" s="58" t="s">
        <v>39</v>
      </c>
      <c r="J1539" s="58" t="s">
        <v>39</v>
      </c>
      <c r="K1539" s="58" t="s">
        <v>39</v>
      </c>
      <c r="L1539" s="57" t="s">
        <v>43</v>
      </c>
      <c r="M1539" s="57" t="s">
        <v>43</v>
      </c>
      <c r="N1539" s="57" t="s">
        <v>43</v>
      </c>
      <c r="O1539" s="57" t="s">
        <v>43</v>
      </c>
      <c r="P1539" s="57" t="s">
        <v>43</v>
      </c>
      <c r="Q1539" s="57" t="s">
        <v>43</v>
      </c>
      <c r="R1539" s="57" t="s">
        <v>43</v>
      </c>
      <c r="S1539" s="57" t="s">
        <v>43</v>
      </c>
      <c r="T1539" s="59" t="s">
        <v>39</v>
      </c>
    </row>
    <row r="1540" spans="1:20" ht="18" customHeight="1">
      <c r="A1540" s="105">
        <v>44826</v>
      </c>
      <c r="B1540" s="50" t="s">
        <v>20</v>
      </c>
      <c r="C1540" s="51">
        <v>0</v>
      </c>
      <c r="D1540" s="51">
        <v>0</v>
      </c>
      <c r="E1540" s="51">
        <v>0</v>
      </c>
      <c r="F1540" s="51">
        <v>0</v>
      </c>
      <c r="G1540" s="51">
        <v>0</v>
      </c>
      <c r="H1540" s="51">
        <v>0</v>
      </c>
      <c r="I1540" s="51">
        <v>0</v>
      </c>
      <c r="J1540" s="51">
        <v>0</v>
      </c>
      <c r="K1540" s="51">
        <v>0</v>
      </c>
      <c r="L1540" s="51">
        <v>0</v>
      </c>
      <c r="M1540" s="51">
        <v>0</v>
      </c>
      <c r="N1540" s="51">
        <v>0</v>
      </c>
      <c r="O1540" s="51">
        <v>0</v>
      </c>
      <c r="P1540" s="51">
        <v>0</v>
      </c>
      <c r="Q1540" s="51">
        <v>0</v>
      </c>
      <c r="R1540" s="51">
        <v>0</v>
      </c>
      <c r="S1540" s="51">
        <v>0</v>
      </c>
      <c r="T1540" s="11">
        <f>SUM(C1540:S1540)</f>
        <v>0</v>
      </c>
    </row>
    <row r="1541" spans="1:20" ht="18" customHeight="1">
      <c r="A1541" s="106"/>
      <c r="B1541" s="52" t="s">
        <v>21</v>
      </c>
      <c r="C1541" s="53">
        <v>0</v>
      </c>
      <c r="D1541" s="53">
        <v>0</v>
      </c>
      <c r="E1541" s="53">
        <v>0</v>
      </c>
      <c r="F1541" s="53">
        <v>0</v>
      </c>
      <c r="G1541" s="53">
        <v>0</v>
      </c>
      <c r="H1541" s="53">
        <v>0</v>
      </c>
      <c r="I1541" s="53">
        <v>0</v>
      </c>
      <c r="J1541" s="53">
        <v>0</v>
      </c>
      <c r="K1541" s="53">
        <v>0</v>
      </c>
      <c r="L1541" s="53">
        <v>0</v>
      </c>
      <c r="M1541" s="53">
        <v>0</v>
      </c>
      <c r="N1541" s="53">
        <v>0</v>
      </c>
      <c r="O1541" s="53">
        <v>0</v>
      </c>
      <c r="P1541" s="53">
        <v>1</v>
      </c>
      <c r="Q1541" s="53">
        <v>0</v>
      </c>
      <c r="R1541" s="53">
        <v>0</v>
      </c>
      <c r="S1541" s="53">
        <v>0</v>
      </c>
      <c r="T1541" s="11">
        <f>SUM(C1541:S1541)</f>
        <v>1</v>
      </c>
    </row>
    <row r="1542" spans="1:20" ht="18" customHeight="1">
      <c r="A1542" s="106"/>
      <c r="B1542" s="52" t="s">
        <v>24</v>
      </c>
      <c r="C1542" s="61">
        <v>0</v>
      </c>
      <c r="D1542" s="53">
        <v>0</v>
      </c>
      <c r="E1542" s="53">
        <v>0</v>
      </c>
      <c r="F1542" s="53">
        <v>0</v>
      </c>
      <c r="G1542" s="53">
        <v>0</v>
      </c>
      <c r="H1542" s="53">
        <v>0</v>
      </c>
      <c r="I1542" s="53">
        <v>0</v>
      </c>
      <c r="J1542" s="53">
        <v>0</v>
      </c>
      <c r="K1542" s="53">
        <v>0</v>
      </c>
      <c r="L1542" s="53">
        <v>0</v>
      </c>
      <c r="M1542" s="53">
        <v>0</v>
      </c>
      <c r="N1542" s="53">
        <v>0</v>
      </c>
      <c r="O1542" s="53">
        <v>0</v>
      </c>
      <c r="P1542" s="53">
        <v>1</v>
      </c>
      <c r="Q1542" s="53">
        <v>0</v>
      </c>
      <c r="R1542" s="53">
        <v>0</v>
      </c>
      <c r="S1542" s="53">
        <v>0</v>
      </c>
      <c r="T1542" s="11">
        <f>SUM(C1542:S1542)</f>
        <v>1</v>
      </c>
    </row>
    <row r="1543" spans="1:20" ht="18" customHeight="1">
      <c r="A1543" s="106"/>
      <c r="B1543" s="52" t="s">
        <v>25</v>
      </c>
      <c r="C1543" s="53">
        <v>0</v>
      </c>
      <c r="D1543" s="53">
        <v>0</v>
      </c>
      <c r="E1543" s="53">
        <v>0</v>
      </c>
      <c r="F1543" s="53">
        <v>0</v>
      </c>
      <c r="G1543" s="53">
        <v>0</v>
      </c>
      <c r="H1543" s="53">
        <v>0</v>
      </c>
      <c r="I1543" s="53">
        <v>0</v>
      </c>
      <c r="J1543" s="53">
        <v>0</v>
      </c>
      <c r="K1543" s="53">
        <v>0</v>
      </c>
      <c r="L1543" s="53">
        <v>0</v>
      </c>
      <c r="M1543" s="53">
        <v>0</v>
      </c>
      <c r="N1543" s="53">
        <v>0</v>
      </c>
      <c r="O1543" s="53">
        <v>0</v>
      </c>
      <c r="P1543" s="53">
        <v>0</v>
      </c>
      <c r="Q1543" s="53">
        <v>0</v>
      </c>
      <c r="R1543" s="53">
        <v>0</v>
      </c>
      <c r="S1543" s="53">
        <v>0</v>
      </c>
      <c r="T1543" s="11">
        <f>SUM(C1543:S1543)</f>
        <v>0</v>
      </c>
    </row>
    <row r="1544" spans="1:20" ht="18" customHeight="1">
      <c r="A1544" s="106"/>
      <c r="B1544" s="52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106"/>
      <c r="B1545" s="52" t="s">
        <v>22</v>
      </c>
      <c r="C1545" s="53">
        <v>0</v>
      </c>
      <c r="D1545" s="53">
        <v>0</v>
      </c>
      <c r="E1545" s="53">
        <v>0</v>
      </c>
      <c r="F1545" s="54">
        <v>0</v>
      </c>
      <c r="G1545" s="53">
        <v>0</v>
      </c>
      <c r="H1545" s="53">
        <v>0</v>
      </c>
      <c r="I1545" s="53">
        <v>0</v>
      </c>
      <c r="J1545" s="53">
        <v>0</v>
      </c>
      <c r="K1545" s="53">
        <v>0</v>
      </c>
      <c r="L1545" s="53">
        <v>0</v>
      </c>
      <c r="M1545" s="53">
        <v>0</v>
      </c>
      <c r="N1545" s="53">
        <v>0</v>
      </c>
      <c r="O1545" s="53">
        <v>0</v>
      </c>
      <c r="P1545" s="53">
        <v>1</v>
      </c>
      <c r="Q1545" s="53">
        <v>0</v>
      </c>
      <c r="R1545" s="53">
        <v>0</v>
      </c>
      <c r="S1545" s="53">
        <v>0</v>
      </c>
      <c r="T1545" s="11">
        <f>SUM(C1545:S1545)</f>
        <v>1</v>
      </c>
    </row>
    <row r="1546" spans="1:20" ht="18" customHeight="1">
      <c r="A1546" s="106"/>
      <c r="B1546" s="52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4">
        <f>IF(T1545&gt;0,(T1540+T1541)/T1545, "-")</f>
        <v>1</v>
      </c>
    </row>
    <row r="1547" spans="1:20" ht="18" customHeight="1">
      <c r="A1547" s="107"/>
      <c r="B1547" s="52" t="s">
        <v>44</v>
      </c>
      <c r="C1547" s="57" t="s">
        <v>43</v>
      </c>
      <c r="D1547" s="58" t="s">
        <v>39</v>
      </c>
      <c r="E1547" s="57" t="s">
        <v>43</v>
      </c>
      <c r="F1547" s="57" t="s">
        <v>43</v>
      </c>
      <c r="G1547" s="57" t="s">
        <v>43</v>
      </c>
      <c r="H1547" s="57" t="s">
        <v>43</v>
      </c>
      <c r="I1547" s="58" t="s">
        <v>39</v>
      </c>
      <c r="J1547" s="58" t="s">
        <v>39</v>
      </c>
      <c r="K1547" s="58" t="s">
        <v>39</v>
      </c>
      <c r="L1547" s="57" t="s">
        <v>43</v>
      </c>
      <c r="M1547" s="57" t="s">
        <v>43</v>
      </c>
      <c r="N1547" s="57" t="s">
        <v>43</v>
      </c>
      <c r="O1547" s="57" t="s">
        <v>43</v>
      </c>
      <c r="P1547" s="58">
        <v>1</v>
      </c>
      <c r="Q1547" s="57" t="s">
        <v>43</v>
      </c>
      <c r="R1547" s="57" t="s">
        <v>43</v>
      </c>
      <c r="S1547" s="57" t="s">
        <v>43</v>
      </c>
      <c r="T1547" s="59">
        <v>1</v>
      </c>
    </row>
    <row r="1548" spans="1:20" ht="18" customHeight="1">
      <c r="A1548" s="105">
        <v>44827</v>
      </c>
      <c r="B1548" s="50" t="s">
        <v>20</v>
      </c>
      <c r="C1548" s="51">
        <v>0</v>
      </c>
      <c r="D1548" s="51">
        <v>0</v>
      </c>
      <c r="E1548" s="51">
        <v>0</v>
      </c>
      <c r="F1548" s="51">
        <v>0</v>
      </c>
      <c r="G1548" s="51">
        <v>0</v>
      </c>
      <c r="H1548" s="51">
        <v>0</v>
      </c>
      <c r="I1548" s="51">
        <v>0</v>
      </c>
      <c r="J1548" s="51">
        <v>0</v>
      </c>
      <c r="K1548" s="51">
        <v>0</v>
      </c>
      <c r="L1548" s="51">
        <v>0</v>
      </c>
      <c r="M1548" s="51">
        <v>0</v>
      </c>
      <c r="N1548" s="51">
        <v>0</v>
      </c>
      <c r="O1548" s="51">
        <v>0</v>
      </c>
      <c r="P1548" s="51">
        <v>0</v>
      </c>
      <c r="Q1548" s="51">
        <v>0</v>
      </c>
      <c r="R1548" s="51">
        <v>0</v>
      </c>
      <c r="S1548" s="51">
        <v>0</v>
      </c>
      <c r="T1548" s="11">
        <f>SUM(C1548:S1548)</f>
        <v>0</v>
      </c>
    </row>
    <row r="1549" spans="1:20" ht="18" customHeight="1">
      <c r="A1549" s="106"/>
      <c r="B1549" s="52" t="s">
        <v>21</v>
      </c>
      <c r="C1549" s="53">
        <v>0</v>
      </c>
      <c r="D1549" s="53">
        <v>0</v>
      </c>
      <c r="E1549" s="53">
        <v>0</v>
      </c>
      <c r="F1549" s="53">
        <v>0</v>
      </c>
      <c r="G1549" s="53">
        <v>0</v>
      </c>
      <c r="H1549" s="53">
        <v>0</v>
      </c>
      <c r="I1549" s="53">
        <v>0</v>
      </c>
      <c r="J1549" s="53">
        <v>0</v>
      </c>
      <c r="K1549" s="53">
        <v>0</v>
      </c>
      <c r="L1549" s="53">
        <v>0</v>
      </c>
      <c r="M1549" s="53">
        <v>0</v>
      </c>
      <c r="N1549" s="53">
        <v>0</v>
      </c>
      <c r="O1549" s="53">
        <v>0</v>
      </c>
      <c r="P1549" s="53">
        <v>0</v>
      </c>
      <c r="Q1549" s="53">
        <v>0</v>
      </c>
      <c r="R1549" s="53">
        <v>0</v>
      </c>
      <c r="S1549" s="53">
        <v>0</v>
      </c>
      <c r="T1549" s="11">
        <f>SUM(C1549:S1549)</f>
        <v>0</v>
      </c>
    </row>
    <row r="1550" spans="1:20" ht="18" customHeight="1">
      <c r="A1550" s="106"/>
      <c r="B1550" s="52" t="s">
        <v>24</v>
      </c>
      <c r="C1550" s="61">
        <v>0</v>
      </c>
      <c r="D1550" s="53">
        <v>0</v>
      </c>
      <c r="E1550" s="53">
        <v>0</v>
      </c>
      <c r="F1550" s="53">
        <v>0</v>
      </c>
      <c r="G1550" s="53">
        <v>0</v>
      </c>
      <c r="H1550" s="53">
        <v>0</v>
      </c>
      <c r="I1550" s="53">
        <v>0</v>
      </c>
      <c r="J1550" s="53">
        <v>0</v>
      </c>
      <c r="K1550" s="53">
        <v>0</v>
      </c>
      <c r="L1550" s="53">
        <v>0</v>
      </c>
      <c r="M1550" s="53">
        <v>0</v>
      </c>
      <c r="N1550" s="53">
        <v>0</v>
      </c>
      <c r="O1550" s="53">
        <v>0</v>
      </c>
      <c r="P1550" s="53">
        <v>0</v>
      </c>
      <c r="Q1550" s="53">
        <v>0</v>
      </c>
      <c r="R1550" s="53">
        <v>0</v>
      </c>
      <c r="S1550" s="53">
        <v>0</v>
      </c>
      <c r="T1550" s="11">
        <f>SUM(C1550:S1550)</f>
        <v>0</v>
      </c>
    </row>
    <row r="1551" spans="1:20" ht="18" customHeight="1">
      <c r="A1551" s="106"/>
      <c r="B1551" s="52" t="s">
        <v>25</v>
      </c>
      <c r="C1551" s="53">
        <v>0</v>
      </c>
      <c r="D1551" s="53">
        <v>0</v>
      </c>
      <c r="E1551" s="53">
        <v>0</v>
      </c>
      <c r="F1551" s="53">
        <v>0</v>
      </c>
      <c r="G1551" s="53">
        <v>0</v>
      </c>
      <c r="H1551" s="53">
        <v>0</v>
      </c>
      <c r="I1551" s="53">
        <v>0</v>
      </c>
      <c r="J1551" s="53">
        <v>0</v>
      </c>
      <c r="K1551" s="53">
        <v>0</v>
      </c>
      <c r="L1551" s="53">
        <v>0</v>
      </c>
      <c r="M1551" s="53">
        <v>0</v>
      </c>
      <c r="N1551" s="53">
        <v>0</v>
      </c>
      <c r="O1551" s="53">
        <v>0</v>
      </c>
      <c r="P1551" s="53">
        <v>0</v>
      </c>
      <c r="Q1551" s="53">
        <v>0</v>
      </c>
      <c r="R1551" s="53">
        <v>0</v>
      </c>
      <c r="S1551" s="53">
        <v>0</v>
      </c>
      <c r="T1551" s="11">
        <f>SUM(C1551:S1551)</f>
        <v>0</v>
      </c>
    </row>
    <row r="1552" spans="1:20" ht="18" customHeight="1">
      <c r="A1552" s="106"/>
      <c r="B1552" s="52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106"/>
      <c r="B1553" s="52" t="s">
        <v>22</v>
      </c>
      <c r="C1553" s="53">
        <v>0</v>
      </c>
      <c r="D1553" s="53">
        <v>0</v>
      </c>
      <c r="E1553" s="53">
        <v>0</v>
      </c>
      <c r="F1553" s="54">
        <v>0</v>
      </c>
      <c r="G1553" s="53">
        <v>0</v>
      </c>
      <c r="H1553" s="53">
        <v>0</v>
      </c>
      <c r="I1553" s="53">
        <v>0</v>
      </c>
      <c r="J1553" s="53">
        <v>0</v>
      </c>
      <c r="K1553" s="53">
        <v>0</v>
      </c>
      <c r="L1553" s="53">
        <v>0</v>
      </c>
      <c r="M1553" s="53">
        <v>0</v>
      </c>
      <c r="N1553" s="53">
        <v>0</v>
      </c>
      <c r="O1553" s="53">
        <v>0</v>
      </c>
      <c r="P1553" s="53">
        <v>0</v>
      </c>
      <c r="Q1553" s="53">
        <v>0</v>
      </c>
      <c r="R1553" s="53">
        <v>0</v>
      </c>
      <c r="S1553" s="53">
        <v>0</v>
      </c>
      <c r="T1553" s="11">
        <f>SUM(C1553:S1553)</f>
        <v>0</v>
      </c>
    </row>
    <row r="1554" spans="1:20" ht="18" customHeight="1">
      <c r="A1554" s="106"/>
      <c r="B1554" s="52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4" t="str">
        <f>IF(T1553&gt;0,(T1548+T1549)/T1553, "-")</f>
        <v>-</v>
      </c>
    </row>
    <row r="1555" spans="1:20" ht="18" customHeight="1">
      <c r="A1555" s="107"/>
      <c r="B1555" s="52" t="s">
        <v>44</v>
      </c>
      <c r="C1555" s="57" t="s">
        <v>43</v>
      </c>
      <c r="D1555" s="58" t="s">
        <v>39</v>
      </c>
      <c r="E1555" s="57" t="s">
        <v>43</v>
      </c>
      <c r="F1555" s="57" t="s">
        <v>43</v>
      </c>
      <c r="G1555" s="57" t="s">
        <v>43</v>
      </c>
      <c r="H1555" s="57" t="s">
        <v>43</v>
      </c>
      <c r="I1555" s="58" t="s">
        <v>39</v>
      </c>
      <c r="J1555" s="58" t="s">
        <v>39</v>
      </c>
      <c r="K1555" s="58" t="s">
        <v>39</v>
      </c>
      <c r="L1555" s="57" t="s">
        <v>43</v>
      </c>
      <c r="M1555" s="57" t="s">
        <v>43</v>
      </c>
      <c r="N1555" s="57" t="s">
        <v>43</v>
      </c>
      <c r="O1555" s="57" t="s">
        <v>43</v>
      </c>
      <c r="P1555" s="57" t="s">
        <v>43</v>
      </c>
      <c r="Q1555" s="57" t="s">
        <v>43</v>
      </c>
      <c r="R1555" s="57" t="s">
        <v>43</v>
      </c>
      <c r="S1555" s="57" t="s">
        <v>43</v>
      </c>
      <c r="T1555" s="59" t="s">
        <v>39</v>
      </c>
    </row>
    <row r="1556" spans="1:20" ht="18" customHeight="1">
      <c r="A1556" s="105">
        <v>44828</v>
      </c>
      <c r="B1556" s="50" t="s">
        <v>20</v>
      </c>
      <c r="C1556" s="51">
        <v>0</v>
      </c>
      <c r="D1556" s="51">
        <v>0</v>
      </c>
      <c r="E1556" s="51">
        <v>0</v>
      </c>
      <c r="F1556" s="51">
        <v>0</v>
      </c>
      <c r="G1556" s="51">
        <v>0</v>
      </c>
      <c r="H1556" s="51">
        <v>0</v>
      </c>
      <c r="I1556" s="51">
        <v>0</v>
      </c>
      <c r="J1556" s="51">
        <v>0</v>
      </c>
      <c r="K1556" s="51">
        <v>0</v>
      </c>
      <c r="L1556" s="51">
        <v>0</v>
      </c>
      <c r="M1556" s="51">
        <v>0</v>
      </c>
      <c r="N1556" s="51">
        <v>0</v>
      </c>
      <c r="O1556" s="51">
        <v>0</v>
      </c>
      <c r="P1556" s="51">
        <v>0</v>
      </c>
      <c r="Q1556" s="51">
        <v>0</v>
      </c>
      <c r="R1556" s="51">
        <v>0</v>
      </c>
      <c r="S1556" s="51">
        <v>0</v>
      </c>
      <c r="T1556" s="11">
        <f>SUM(C1556:S1556)</f>
        <v>0</v>
      </c>
    </row>
    <row r="1557" spans="1:20" ht="18" customHeight="1">
      <c r="A1557" s="106"/>
      <c r="B1557" s="52" t="s">
        <v>21</v>
      </c>
      <c r="C1557" s="53">
        <v>0</v>
      </c>
      <c r="D1557" s="53">
        <v>0</v>
      </c>
      <c r="E1557" s="53">
        <v>0</v>
      </c>
      <c r="F1557" s="53">
        <v>0</v>
      </c>
      <c r="G1557" s="53">
        <v>0</v>
      </c>
      <c r="H1557" s="53">
        <v>0</v>
      </c>
      <c r="I1557" s="53">
        <v>0</v>
      </c>
      <c r="J1557" s="53">
        <v>0</v>
      </c>
      <c r="K1557" s="53">
        <v>0</v>
      </c>
      <c r="L1557" s="53">
        <v>0</v>
      </c>
      <c r="M1557" s="53">
        <v>0</v>
      </c>
      <c r="N1557" s="53">
        <v>0</v>
      </c>
      <c r="O1557" s="53">
        <v>0</v>
      </c>
      <c r="P1557" s="53">
        <v>0</v>
      </c>
      <c r="Q1557" s="53">
        <v>0</v>
      </c>
      <c r="R1557" s="53">
        <v>0</v>
      </c>
      <c r="S1557" s="53">
        <v>0</v>
      </c>
      <c r="T1557" s="11">
        <f>SUM(C1557:S1557)</f>
        <v>0</v>
      </c>
    </row>
    <row r="1558" spans="1:20" ht="18" customHeight="1">
      <c r="A1558" s="106"/>
      <c r="B1558" s="52" t="s">
        <v>24</v>
      </c>
      <c r="C1558" s="61">
        <v>0</v>
      </c>
      <c r="D1558" s="53">
        <v>0</v>
      </c>
      <c r="E1558" s="53">
        <v>0</v>
      </c>
      <c r="F1558" s="53">
        <v>0</v>
      </c>
      <c r="G1558" s="53">
        <v>0</v>
      </c>
      <c r="H1558" s="53">
        <v>0</v>
      </c>
      <c r="I1558" s="53">
        <v>0</v>
      </c>
      <c r="J1558" s="53">
        <v>0</v>
      </c>
      <c r="K1558" s="53">
        <v>0</v>
      </c>
      <c r="L1558" s="53">
        <v>0</v>
      </c>
      <c r="M1558" s="53">
        <v>0</v>
      </c>
      <c r="N1558" s="53">
        <v>0</v>
      </c>
      <c r="O1558" s="53">
        <v>0</v>
      </c>
      <c r="P1558" s="53">
        <v>0</v>
      </c>
      <c r="Q1558" s="53">
        <v>0</v>
      </c>
      <c r="R1558" s="53">
        <v>0</v>
      </c>
      <c r="S1558" s="53">
        <v>0</v>
      </c>
      <c r="T1558" s="11">
        <f>SUM(C1558:S1558)</f>
        <v>0</v>
      </c>
    </row>
    <row r="1559" spans="1:20" ht="18" customHeight="1">
      <c r="A1559" s="106"/>
      <c r="B1559" s="52" t="s">
        <v>25</v>
      </c>
      <c r="C1559" s="53">
        <v>0</v>
      </c>
      <c r="D1559" s="53">
        <v>0</v>
      </c>
      <c r="E1559" s="53">
        <v>0</v>
      </c>
      <c r="F1559" s="53">
        <v>0</v>
      </c>
      <c r="G1559" s="53">
        <v>0</v>
      </c>
      <c r="H1559" s="53">
        <v>0</v>
      </c>
      <c r="I1559" s="53">
        <v>0</v>
      </c>
      <c r="J1559" s="53">
        <v>0</v>
      </c>
      <c r="K1559" s="53">
        <v>0</v>
      </c>
      <c r="L1559" s="53">
        <v>0</v>
      </c>
      <c r="M1559" s="53">
        <v>0</v>
      </c>
      <c r="N1559" s="53">
        <v>0</v>
      </c>
      <c r="O1559" s="53">
        <v>0</v>
      </c>
      <c r="P1559" s="53">
        <v>0</v>
      </c>
      <c r="Q1559" s="53">
        <v>0</v>
      </c>
      <c r="R1559" s="53">
        <v>0</v>
      </c>
      <c r="S1559" s="53">
        <v>0</v>
      </c>
      <c r="T1559" s="11">
        <f>SUM(C1559:S1559)</f>
        <v>0</v>
      </c>
    </row>
    <row r="1560" spans="1:20" ht="18" customHeight="1">
      <c r="A1560" s="106"/>
      <c r="B1560" s="52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106"/>
      <c r="B1561" s="52" t="s">
        <v>22</v>
      </c>
      <c r="C1561" s="53">
        <v>0</v>
      </c>
      <c r="D1561" s="53">
        <v>0</v>
      </c>
      <c r="E1561" s="53">
        <v>0</v>
      </c>
      <c r="F1561" s="54">
        <v>0</v>
      </c>
      <c r="G1561" s="53">
        <v>0</v>
      </c>
      <c r="H1561" s="53">
        <v>0</v>
      </c>
      <c r="I1561" s="53">
        <v>0</v>
      </c>
      <c r="J1561" s="53">
        <v>0</v>
      </c>
      <c r="K1561" s="53">
        <v>0</v>
      </c>
      <c r="L1561" s="53">
        <v>0</v>
      </c>
      <c r="M1561" s="53">
        <v>0</v>
      </c>
      <c r="N1561" s="53">
        <v>0</v>
      </c>
      <c r="O1561" s="53">
        <v>0</v>
      </c>
      <c r="P1561" s="53">
        <v>0</v>
      </c>
      <c r="Q1561" s="53">
        <v>0</v>
      </c>
      <c r="R1561" s="53">
        <v>0</v>
      </c>
      <c r="S1561" s="53">
        <v>0</v>
      </c>
      <c r="T1561" s="11">
        <f>SUM(C1561:S1561)</f>
        <v>0</v>
      </c>
    </row>
    <row r="1562" spans="1:20" ht="18" customHeight="1">
      <c r="A1562" s="106"/>
      <c r="B1562" s="52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4" t="str">
        <f>IF(T1561&gt;0,(T1556+T1557)/T1561, "-")</f>
        <v>-</v>
      </c>
    </row>
    <row r="1563" spans="1:20" ht="18" customHeight="1">
      <c r="A1563" s="107"/>
      <c r="B1563" s="52" t="s">
        <v>44</v>
      </c>
      <c r="C1563" s="57" t="s">
        <v>43</v>
      </c>
      <c r="D1563" s="58" t="s">
        <v>39</v>
      </c>
      <c r="E1563" s="57" t="s">
        <v>43</v>
      </c>
      <c r="F1563" s="57" t="s">
        <v>43</v>
      </c>
      <c r="G1563" s="57" t="s">
        <v>43</v>
      </c>
      <c r="H1563" s="57" t="s">
        <v>43</v>
      </c>
      <c r="I1563" s="58" t="s">
        <v>39</v>
      </c>
      <c r="J1563" s="58" t="s">
        <v>39</v>
      </c>
      <c r="K1563" s="58" t="s">
        <v>39</v>
      </c>
      <c r="L1563" s="57" t="s">
        <v>43</v>
      </c>
      <c r="M1563" s="57" t="s">
        <v>43</v>
      </c>
      <c r="N1563" s="57" t="s">
        <v>43</v>
      </c>
      <c r="O1563" s="57" t="s">
        <v>43</v>
      </c>
      <c r="P1563" s="57" t="s">
        <v>43</v>
      </c>
      <c r="Q1563" s="57" t="s">
        <v>43</v>
      </c>
      <c r="R1563" s="57" t="s">
        <v>43</v>
      </c>
      <c r="S1563" s="57" t="s">
        <v>43</v>
      </c>
      <c r="T1563" s="59" t="s">
        <v>39</v>
      </c>
    </row>
    <row r="1564" spans="1:20" ht="18" customHeight="1">
      <c r="A1564" s="105">
        <v>44829</v>
      </c>
      <c r="B1564" s="50" t="s">
        <v>20</v>
      </c>
      <c r="C1564" s="51">
        <v>0</v>
      </c>
      <c r="D1564" s="51">
        <v>0</v>
      </c>
      <c r="E1564" s="51">
        <v>0</v>
      </c>
      <c r="F1564" s="51">
        <v>0</v>
      </c>
      <c r="G1564" s="51">
        <v>0</v>
      </c>
      <c r="H1564" s="51">
        <v>0</v>
      </c>
      <c r="I1564" s="51">
        <v>0</v>
      </c>
      <c r="J1564" s="51">
        <v>0</v>
      </c>
      <c r="K1564" s="51">
        <v>0</v>
      </c>
      <c r="L1564" s="51">
        <v>0</v>
      </c>
      <c r="M1564" s="51">
        <v>0</v>
      </c>
      <c r="N1564" s="51">
        <v>0</v>
      </c>
      <c r="O1564" s="51">
        <v>0</v>
      </c>
      <c r="P1564" s="51">
        <v>0</v>
      </c>
      <c r="Q1564" s="51">
        <v>0</v>
      </c>
      <c r="R1564" s="51">
        <v>0</v>
      </c>
      <c r="S1564" s="51">
        <v>0</v>
      </c>
      <c r="T1564" s="11">
        <f>SUM(C1564:S1564)</f>
        <v>0</v>
      </c>
    </row>
    <row r="1565" spans="1:20" ht="18" customHeight="1">
      <c r="A1565" s="106"/>
      <c r="B1565" s="52" t="s">
        <v>21</v>
      </c>
      <c r="C1565" s="53">
        <v>0</v>
      </c>
      <c r="D1565" s="53">
        <v>0</v>
      </c>
      <c r="E1565" s="53">
        <v>0</v>
      </c>
      <c r="F1565" s="53">
        <v>0</v>
      </c>
      <c r="G1565" s="53">
        <v>0</v>
      </c>
      <c r="H1565" s="53">
        <v>0</v>
      </c>
      <c r="I1565" s="53">
        <v>0</v>
      </c>
      <c r="J1565" s="53">
        <v>0</v>
      </c>
      <c r="K1565" s="53">
        <v>0</v>
      </c>
      <c r="L1565" s="53">
        <v>0</v>
      </c>
      <c r="M1565" s="53">
        <v>0</v>
      </c>
      <c r="N1565" s="53">
        <v>0</v>
      </c>
      <c r="O1565" s="53">
        <v>0</v>
      </c>
      <c r="P1565" s="53">
        <v>0</v>
      </c>
      <c r="Q1565" s="53">
        <v>0</v>
      </c>
      <c r="R1565" s="53">
        <v>0</v>
      </c>
      <c r="S1565" s="53">
        <v>0</v>
      </c>
      <c r="T1565" s="11">
        <f>SUM(C1565:S1565)</f>
        <v>0</v>
      </c>
    </row>
    <row r="1566" spans="1:20" ht="18" customHeight="1">
      <c r="A1566" s="106"/>
      <c r="B1566" s="52" t="s">
        <v>24</v>
      </c>
      <c r="C1566" s="61">
        <v>0</v>
      </c>
      <c r="D1566" s="53">
        <v>0</v>
      </c>
      <c r="E1566" s="53">
        <v>0</v>
      </c>
      <c r="F1566" s="53">
        <v>0</v>
      </c>
      <c r="G1566" s="53">
        <v>0</v>
      </c>
      <c r="H1566" s="53">
        <v>0</v>
      </c>
      <c r="I1566" s="53">
        <v>0</v>
      </c>
      <c r="J1566" s="53">
        <v>0</v>
      </c>
      <c r="K1566" s="53">
        <v>0</v>
      </c>
      <c r="L1566" s="53">
        <v>0</v>
      </c>
      <c r="M1566" s="53">
        <v>0</v>
      </c>
      <c r="N1566" s="53">
        <v>0</v>
      </c>
      <c r="O1566" s="53">
        <v>0</v>
      </c>
      <c r="P1566" s="53">
        <v>0</v>
      </c>
      <c r="Q1566" s="53">
        <v>0</v>
      </c>
      <c r="R1566" s="53">
        <v>0</v>
      </c>
      <c r="S1566" s="53">
        <v>0</v>
      </c>
      <c r="T1566" s="11">
        <f>SUM(C1566:S1566)</f>
        <v>0</v>
      </c>
    </row>
    <row r="1567" spans="1:20" ht="18" customHeight="1">
      <c r="A1567" s="106"/>
      <c r="B1567" s="52" t="s">
        <v>25</v>
      </c>
      <c r="C1567" s="53">
        <v>0</v>
      </c>
      <c r="D1567" s="53">
        <v>0</v>
      </c>
      <c r="E1567" s="53">
        <v>0</v>
      </c>
      <c r="F1567" s="53">
        <v>0</v>
      </c>
      <c r="G1567" s="53">
        <v>0</v>
      </c>
      <c r="H1567" s="53">
        <v>0</v>
      </c>
      <c r="I1567" s="53">
        <v>0</v>
      </c>
      <c r="J1567" s="53">
        <v>0</v>
      </c>
      <c r="K1567" s="53">
        <v>0</v>
      </c>
      <c r="L1567" s="53">
        <v>0</v>
      </c>
      <c r="M1567" s="53">
        <v>0</v>
      </c>
      <c r="N1567" s="53">
        <v>0</v>
      </c>
      <c r="O1567" s="53">
        <v>0</v>
      </c>
      <c r="P1567" s="53">
        <v>0</v>
      </c>
      <c r="Q1567" s="53">
        <v>0</v>
      </c>
      <c r="R1567" s="53">
        <v>0</v>
      </c>
      <c r="S1567" s="53">
        <v>0</v>
      </c>
      <c r="T1567" s="11">
        <f>SUM(C1567:S1567)</f>
        <v>0</v>
      </c>
    </row>
    <row r="1568" spans="1:20" ht="18" customHeight="1">
      <c r="A1568" s="106"/>
      <c r="B1568" s="52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106"/>
      <c r="B1569" s="52" t="s">
        <v>22</v>
      </c>
      <c r="C1569" s="53">
        <v>0</v>
      </c>
      <c r="D1569" s="53">
        <v>0</v>
      </c>
      <c r="E1569" s="53">
        <v>0</v>
      </c>
      <c r="F1569" s="54">
        <v>0</v>
      </c>
      <c r="G1569" s="53">
        <v>0</v>
      </c>
      <c r="H1569" s="53">
        <v>0</v>
      </c>
      <c r="I1569" s="53">
        <v>0</v>
      </c>
      <c r="J1569" s="53">
        <v>0</v>
      </c>
      <c r="K1569" s="53">
        <v>0</v>
      </c>
      <c r="L1569" s="53">
        <v>0</v>
      </c>
      <c r="M1569" s="53">
        <v>0</v>
      </c>
      <c r="N1569" s="53">
        <v>0</v>
      </c>
      <c r="O1569" s="53">
        <v>0</v>
      </c>
      <c r="P1569" s="53">
        <v>0</v>
      </c>
      <c r="Q1569" s="53">
        <v>0</v>
      </c>
      <c r="R1569" s="53">
        <v>0</v>
      </c>
      <c r="S1569" s="53">
        <v>0</v>
      </c>
      <c r="T1569" s="11">
        <f>SUM(C1569:S1569)</f>
        <v>0</v>
      </c>
    </row>
    <row r="1570" spans="1:20" ht="18" customHeight="1">
      <c r="A1570" s="106"/>
      <c r="B1570" s="52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4" t="str">
        <f>IF(T1569&gt;0,(T1564+T1565)/T1569, "-")</f>
        <v>-</v>
      </c>
    </row>
    <row r="1571" spans="1:20" ht="18" customHeight="1">
      <c r="A1571" s="107"/>
      <c r="B1571" s="52" t="s">
        <v>44</v>
      </c>
      <c r="C1571" s="57" t="s">
        <v>43</v>
      </c>
      <c r="D1571" s="58" t="s">
        <v>39</v>
      </c>
      <c r="E1571" s="57" t="s">
        <v>43</v>
      </c>
      <c r="F1571" s="57" t="s">
        <v>43</v>
      </c>
      <c r="G1571" s="57" t="s">
        <v>43</v>
      </c>
      <c r="H1571" s="57" t="s">
        <v>43</v>
      </c>
      <c r="I1571" s="58" t="s">
        <v>39</v>
      </c>
      <c r="J1571" s="58" t="s">
        <v>39</v>
      </c>
      <c r="K1571" s="58" t="s">
        <v>39</v>
      </c>
      <c r="L1571" s="57" t="s">
        <v>43</v>
      </c>
      <c r="M1571" s="57" t="s">
        <v>43</v>
      </c>
      <c r="N1571" s="57" t="s">
        <v>43</v>
      </c>
      <c r="O1571" s="57" t="s">
        <v>43</v>
      </c>
      <c r="P1571" s="57" t="s">
        <v>43</v>
      </c>
      <c r="Q1571" s="57" t="s">
        <v>43</v>
      </c>
      <c r="R1571" s="57" t="s">
        <v>43</v>
      </c>
      <c r="S1571" s="57" t="s">
        <v>43</v>
      </c>
      <c r="T1571" s="59" t="s">
        <v>39</v>
      </c>
    </row>
    <row r="1572" spans="1:20" ht="18" customHeight="1">
      <c r="A1572" s="105">
        <v>44830</v>
      </c>
      <c r="B1572" s="50" t="s">
        <v>20</v>
      </c>
      <c r="C1572" s="51">
        <v>0</v>
      </c>
      <c r="D1572" s="51">
        <v>0</v>
      </c>
      <c r="E1572" s="51">
        <v>0</v>
      </c>
      <c r="F1572" s="51">
        <v>0</v>
      </c>
      <c r="G1572" s="51">
        <v>0</v>
      </c>
      <c r="H1572" s="51">
        <v>0</v>
      </c>
      <c r="I1572" s="51">
        <v>0</v>
      </c>
      <c r="J1572" s="51">
        <v>0</v>
      </c>
      <c r="K1572" s="51">
        <v>0</v>
      </c>
      <c r="L1572" s="51">
        <v>0</v>
      </c>
      <c r="M1572" s="51">
        <v>0</v>
      </c>
      <c r="N1572" s="51">
        <v>0</v>
      </c>
      <c r="O1572" s="51">
        <v>0</v>
      </c>
      <c r="P1572" s="51">
        <v>0</v>
      </c>
      <c r="Q1572" s="51">
        <v>0</v>
      </c>
      <c r="R1572" s="51">
        <v>0</v>
      </c>
      <c r="S1572" s="51">
        <v>0</v>
      </c>
      <c r="T1572" s="11">
        <f>SUM(C1572:S1572)</f>
        <v>0</v>
      </c>
    </row>
    <row r="1573" spans="1:20" ht="18" customHeight="1">
      <c r="A1573" s="106"/>
      <c r="B1573" s="52" t="s">
        <v>21</v>
      </c>
      <c r="C1573" s="53">
        <v>0</v>
      </c>
      <c r="D1573" s="53">
        <v>0</v>
      </c>
      <c r="E1573" s="53">
        <v>0</v>
      </c>
      <c r="F1573" s="53">
        <v>0</v>
      </c>
      <c r="G1573" s="53">
        <v>0</v>
      </c>
      <c r="H1573" s="53">
        <v>0</v>
      </c>
      <c r="I1573" s="53">
        <v>0</v>
      </c>
      <c r="J1573" s="53">
        <v>0</v>
      </c>
      <c r="K1573" s="53">
        <v>0</v>
      </c>
      <c r="L1573" s="53">
        <v>0</v>
      </c>
      <c r="M1573" s="53">
        <v>0</v>
      </c>
      <c r="N1573" s="53">
        <v>0</v>
      </c>
      <c r="O1573" s="53">
        <v>0</v>
      </c>
      <c r="P1573" s="53">
        <v>0</v>
      </c>
      <c r="Q1573" s="53">
        <v>0</v>
      </c>
      <c r="R1573" s="53">
        <v>0</v>
      </c>
      <c r="S1573" s="53">
        <v>0</v>
      </c>
      <c r="T1573" s="11">
        <f>SUM(C1573:S1573)</f>
        <v>0</v>
      </c>
    </row>
    <row r="1574" spans="1:20" ht="18" customHeight="1">
      <c r="A1574" s="106"/>
      <c r="B1574" s="52" t="s">
        <v>24</v>
      </c>
      <c r="C1574" s="61">
        <v>0</v>
      </c>
      <c r="D1574" s="53">
        <v>0</v>
      </c>
      <c r="E1574" s="53">
        <v>0</v>
      </c>
      <c r="F1574" s="53">
        <v>0</v>
      </c>
      <c r="G1574" s="53">
        <v>0</v>
      </c>
      <c r="H1574" s="53">
        <v>0</v>
      </c>
      <c r="I1574" s="53">
        <v>0</v>
      </c>
      <c r="J1574" s="53">
        <v>0</v>
      </c>
      <c r="K1574" s="53">
        <v>0</v>
      </c>
      <c r="L1574" s="53">
        <v>0</v>
      </c>
      <c r="M1574" s="53">
        <v>0</v>
      </c>
      <c r="N1574" s="53">
        <v>0</v>
      </c>
      <c r="O1574" s="53">
        <v>0</v>
      </c>
      <c r="P1574" s="53">
        <v>0</v>
      </c>
      <c r="Q1574" s="53">
        <v>0</v>
      </c>
      <c r="R1574" s="53">
        <v>0</v>
      </c>
      <c r="S1574" s="53">
        <v>0</v>
      </c>
      <c r="T1574" s="11">
        <f>SUM(C1574:S1574)</f>
        <v>0</v>
      </c>
    </row>
    <row r="1575" spans="1:20" ht="18" customHeight="1">
      <c r="A1575" s="106"/>
      <c r="B1575" s="52" t="s">
        <v>25</v>
      </c>
      <c r="C1575" s="53">
        <v>0</v>
      </c>
      <c r="D1575" s="53">
        <v>0</v>
      </c>
      <c r="E1575" s="53">
        <v>0</v>
      </c>
      <c r="F1575" s="53">
        <v>0</v>
      </c>
      <c r="G1575" s="53">
        <v>0</v>
      </c>
      <c r="H1575" s="53">
        <v>0</v>
      </c>
      <c r="I1575" s="53">
        <v>0</v>
      </c>
      <c r="J1575" s="53">
        <v>0</v>
      </c>
      <c r="K1575" s="53">
        <v>0</v>
      </c>
      <c r="L1575" s="53">
        <v>0</v>
      </c>
      <c r="M1575" s="53">
        <v>0</v>
      </c>
      <c r="N1575" s="53">
        <v>0</v>
      </c>
      <c r="O1575" s="53">
        <v>0</v>
      </c>
      <c r="P1575" s="53">
        <v>0</v>
      </c>
      <c r="Q1575" s="53">
        <v>0</v>
      </c>
      <c r="R1575" s="53">
        <v>0</v>
      </c>
      <c r="S1575" s="53">
        <v>0</v>
      </c>
      <c r="T1575" s="11">
        <f>SUM(C1575:S1575)</f>
        <v>0</v>
      </c>
    </row>
    <row r="1576" spans="1:20" ht="18" customHeight="1">
      <c r="A1576" s="106"/>
      <c r="B1576" s="52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106"/>
      <c r="B1577" s="52" t="s">
        <v>22</v>
      </c>
      <c r="C1577" s="53">
        <v>0</v>
      </c>
      <c r="D1577" s="53">
        <v>0</v>
      </c>
      <c r="E1577" s="53">
        <v>0</v>
      </c>
      <c r="F1577" s="54">
        <v>0</v>
      </c>
      <c r="G1577" s="53">
        <v>0</v>
      </c>
      <c r="H1577" s="53">
        <v>0</v>
      </c>
      <c r="I1577" s="53">
        <v>0</v>
      </c>
      <c r="J1577" s="53">
        <v>0</v>
      </c>
      <c r="K1577" s="53">
        <v>0</v>
      </c>
      <c r="L1577" s="53">
        <v>0</v>
      </c>
      <c r="M1577" s="53">
        <v>0</v>
      </c>
      <c r="N1577" s="53">
        <v>0</v>
      </c>
      <c r="O1577" s="53">
        <v>0</v>
      </c>
      <c r="P1577" s="53">
        <v>0</v>
      </c>
      <c r="Q1577" s="53">
        <v>0</v>
      </c>
      <c r="R1577" s="53">
        <v>0</v>
      </c>
      <c r="S1577" s="53">
        <v>0</v>
      </c>
      <c r="T1577" s="11">
        <f>SUM(C1577:S1577)</f>
        <v>0</v>
      </c>
    </row>
    <row r="1578" spans="1:20" ht="18" customHeight="1">
      <c r="A1578" s="106"/>
      <c r="B1578" s="52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4" t="str">
        <f>IF(T1577&gt;0,(T1572+T1573)/T1577, "-")</f>
        <v>-</v>
      </c>
    </row>
    <row r="1579" spans="1:20" ht="18" customHeight="1">
      <c r="A1579" s="107"/>
      <c r="B1579" s="52" t="s">
        <v>44</v>
      </c>
      <c r="C1579" s="57" t="s">
        <v>43</v>
      </c>
      <c r="D1579" s="58" t="s">
        <v>39</v>
      </c>
      <c r="E1579" s="57" t="s">
        <v>43</v>
      </c>
      <c r="F1579" s="57" t="s">
        <v>43</v>
      </c>
      <c r="G1579" s="57" t="s">
        <v>43</v>
      </c>
      <c r="H1579" s="57" t="s">
        <v>43</v>
      </c>
      <c r="I1579" s="58" t="s">
        <v>39</v>
      </c>
      <c r="J1579" s="58" t="s">
        <v>39</v>
      </c>
      <c r="K1579" s="58" t="s">
        <v>39</v>
      </c>
      <c r="L1579" s="57" t="s">
        <v>43</v>
      </c>
      <c r="M1579" s="57" t="s">
        <v>43</v>
      </c>
      <c r="N1579" s="57" t="s">
        <v>43</v>
      </c>
      <c r="O1579" s="57" t="s">
        <v>43</v>
      </c>
      <c r="P1579" s="57" t="s">
        <v>43</v>
      </c>
      <c r="Q1579" s="57" t="s">
        <v>43</v>
      </c>
      <c r="R1579" s="57" t="s">
        <v>43</v>
      </c>
      <c r="S1579" s="57" t="s">
        <v>43</v>
      </c>
      <c r="T1579" s="59" t="s">
        <v>39</v>
      </c>
    </row>
    <row r="1580" spans="1:20" ht="18" customHeight="1">
      <c r="A1580" s="105">
        <v>44831</v>
      </c>
      <c r="B1580" s="50" t="s">
        <v>20</v>
      </c>
      <c r="C1580" s="51">
        <v>0</v>
      </c>
      <c r="D1580" s="51">
        <v>0</v>
      </c>
      <c r="E1580" s="51">
        <v>0</v>
      </c>
      <c r="F1580" s="51">
        <v>0</v>
      </c>
      <c r="G1580" s="51">
        <v>0</v>
      </c>
      <c r="H1580" s="51">
        <v>0</v>
      </c>
      <c r="I1580" s="51">
        <v>0</v>
      </c>
      <c r="J1580" s="51">
        <v>0</v>
      </c>
      <c r="K1580" s="51">
        <v>0</v>
      </c>
      <c r="L1580" s="51">
        <v>0</v>
      </c>
      <c r="M1580" s="51">
        <v>0</v>
      </c>
      <c r="N1580" s="51">
        <v>0</v>
      </c>
      <c r="O1580" s="51">
        <v>0</v>
      </c>
      <c r="P1580" s="51">
        <v>0</v>
      </c>
      <c r="Q1580" s="51">
        <v>0</v>
      </c>
      <c r="R1580" s="51">
        <v>0</v>
      </c>
      <c r="S1580" s="51">
        <v>0</v>
      </c>
      <c r="T1580" s="11">
        <f>SUM(C1580:S1580)</f>
        <v>0</v>
      </c>
    </row>
    <row r="1581" spans="1:20" ht="18" customHeight="1">
      <c r="A1581" s="106"/>
      <c r="B1581" s="52" t="s">
        <v>21</v>
      </c>
      <c r="C1581" s="53">
        <v>0</v>
      </c>
      <c r="D1581" s="53">
        <v>0</v>
      </c>
      <c r="E1581" s="53">
        <v>0</v>
      </c>
      <c r="F1581" s="53">
        <v>0</v>
      </c>
      <c r="G1581" s="53">
        <v>0</v>
      </c>
      <c r="H1581" s="53">
        <v>0</v>
      </c>
      <c r="I1581" s="53">
        <v>0</v>
      </c>
      <c r="J1581" s="53">
        <v>0</v>
      </c>
      <c r="K1581" s="53">
        <v>0</v>
      </c>
      <c r="L1581" s="53">
        <v>0</v>
      </c>
      <c r="M1581" s="53">
        <v>0</v>
      </c>
      <c r="N1581" s="53">
        <v>0</v>
      </c>
      <c r="O1581" s="53">
        <v>0</v>
      </c>
      <c r="P1581" s="53">
        <v>0</v>
      </c>
      <c r="Q1581" s="53">
        <v>0</v>
      </c>
      <c r="R1581" s="53">
        <v>0</v>
      </c>
      <c r="S1581" s="53">
        <v>0</v>
      </c>
      <c r="T1581" s="11">
        <f>SUM(C1581:S1581)</f>
        <v>0</v>
      </c>
    </row>
    <row r="1582" spans="1:20" ht="18" customHeight="1">
      <c r="A1582" s="106"/>
      <c r="B1582" s="52" t="s">
        <v>24</v>
      </c>
      <c r="C1582" s="61">
        <v>0</v>
      </c>
      <c r="D1582" s="53">
        <v>0</v>
      </c>
      <c r="E1582" s="53">
        <v>0</v>
      </c>
      <c r="F1582" s="53">
        <v>0</v>
      </c>
      <c r="G1582" s="53">
        <v>0</v>
      </c>
      <c r="H1582" s="53">
        <v>0</v>
      </c>
      <c r="I1582" s="53">
        <v>0</v>
      </c>
      <c r="J1582" s="53">
        <v>0</v>
      </c>
      <c r="K1582" s="53">
        <v>0</v>
      </c>
      <c r="L1582" s="53">
        <v>0</v>
      </c>
      <c r="M1582" s="53">
        <v>0</v>
      </c>
      <c r="N1582" s="53">
        <v>0</v>
      </c>
      <c r="O1582" s="53">
        <v>0</v>
      </c>
      <c r="P1582" s="53">
        <v>0</v>
      </c>
      <c r="Q1582" s="53">
        <v>0</v>
      </c>
      <c r="R1582" s="53">
        <v>0</v>
      </c>
      <c r="S1582" s="53">
        <v>0</v>
      </c>
      <c r="T1582" s="11">
        <f>SUM(C1582:S1582)</f>
        <v>0</v>
      </c>
    </row>
    <row r="1583" spans="1:20" ht="18" customHeight="1">
      <c r="A1583" s="106"/>
      <c r="B1583" s="52" t="s">
        <v>25</v>
      </c>
      <c r="C1583" s="53">
        <v>0</v>
      </c>
      <c r="D1583" s="53">
        <v>0</v>
      </c>
      <c r="E1583" s="53">
        <v>0</v>
      </c>
      <c r="F1583" s="53">
        <v>0</v>
      </c>
      <c r="G1583" s="53">
        <v>0</v>
      </c>
      <c r="H1583" s="53">
        <v>0</v>
      </c>
      <c r="I1583" s="53">
        <v>0</v>
      </c>
      <c r="J1583" s="53">
        <v>0</v>
      </c>
      <c r="K1583" s="53">
        <v>0</v>
      </c>
      <c r="L1583" s="53">
        <v>0</v>
      </c>
      <c r="M1583" s="53">
        <v>0</v>
      </c>
      <c r="N1583" s="53">
        <v>0</v>
      </c>
      <c r="O1583" s="53">
        <v>0</v>
      </c>
      <c r="P1583" s="53">
        <v>0</v>
      </c>
      <c r="Q1583" s="53">
        <v>0</v>
      </c>
      <c r="R1583" s="53">
        <v>0</v>
      </c>
      <c r="S1583" s="53">
        <v>0</v>
      </c>
      <c r="T1583" s="11">
        <f>SUM(C1583:S1583)</f>
        <v>0</v>
      </c>
    </row>
    <row r="1584" spans="1:20" ht="18" customHeight="1">
      <c r="A1584" s="106"/>
      <c r="B1584" s="52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106"/>
      <c r="B1585" s="52" t="s">
        <v>22</v>
      </c>
      <c r="C1585" s="53">
        <v>0</v>
      </c>
      <c r="D1585" s="53">
        <v>0</v>
      </c>
      <c r="E1585" s="53">
        <v>0</v>
      </c>
      <c r="F1585" s="54">
        <v>0</v>
      </c>
      <c r="G1585" s="53">
        <v>0</v>
      </c>
      <c r="H1585" s="53">
        <v>0</v>
      </c>
      <c r="I1585" s="53">
        <v>0</v>
      </c>
      <c r="J1585" s="53">
        <v>0</v>
      </c>
      <c r="K1585" s="53">
        <v>0</v>
      </c>
      <c r="L1585" s="53">
        <v>0</v>
      </c>
      <c r="M1585" s="53">
        <v>0</v>
      </c>
      <c r="N1585" s="53">
        <v>0</v>
      </c>
      <c r="O1585" s="53">
        <v>0</v>
      </c>
      <c r="P1585" s="53">
        <v>0</v>
      </c>
      <c r="Q1585" s="53">
        <v>0</v>
      </c>
      <c r="R1585" s="53">
        <v>0</v>
      </c>
      <c r="S1585" s="53">
        <v>0</v>
      </c>
      <c r="T1585" s="11">
        <f>SUM(C1585:S1585)</f>
        <v>0</v>
      </c>
    </row>
    <row r="1586" spans="1:20" ht="18" customHeight="1">
      <c r="A1586" s="106"/>
      <c r="B1586" s="52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4" t="str">
        <f>IF(T1585&gt;0,(T1580+T1581)/T1585, "-")</f>
        <v>-</v>
      </c>
    </row>
    <row r="1587" spans="1:20" ht="18" customHeight="1">
      <c r="A1587" s="107"/>
      <c r="B1587" s="52" t="s">
        <v>44</v>
      </c>
      <c r="C1587" s="57" t="s">
        <v>43</v>
      </c>
      <c r="D1587" s="58" t="s">
        <v>39</v>
      </c>
      <c r="E1587" s="57" t="s">
        <v>43</v>
      </c>
      <c r="F1587" s="57" t="s">
        <v>43</v>
      </c>
      <c r="G1587" s="57" t="s">
        <v>43</v>
      </c>
      <c r="H1587" s="57" t="s">
        <v>43</v>
      </c>
      <c r="I1587" s="58" t="s">
        <v>39</v>
      </c>
      <c r="J1587" s="58" t="s">
        <v>39</v>
      </c>
      <c r="K1587" s="58" t="s">
        <v>39</v>
      </c>
      <c r="L1587" s="57" t="s">
        <v>43</v>
      </c>
      <c r="M1587" s="57" t="s">
        <v>43</v>
      </c>
      <c r="N1587" s="57" t="s">
        <v>43</v>
      </c>
      <c r="O1587" s="57" t="s">
        <v>43</v>
      </c>
      <c r="P1587" s="57" t="s">
        <v>43</v>
      </c>
      <c r="Q1587" s="57" t="s">
        <v>43</v>
      </c>
      <c r="R1587" s="57" t="s">
        <v>43</v>
      </c>
      <c r="S1587" s="57" t="s">
        <v>43</v>
      </c>
      <c r="T1587" s="59" t="s">
        <v>39</v>
      </c>
    </row>
    <row r="1588" spans="1:20" ht="18" customHeight="1">
      <c r="A1588" s="105">
        <v>44832</v>
      </c>
      <c r="B1588" s="50" t="s">
        <v>20</v>
      </c>
      <c r="C1588" s="51">
        <v>0</v>
      </c>
      <c r="D1588" s="51">
        <v>0</v>
      </c>
      <c r="E1588" s="51">
        <v>0</v>
      </c>
      <c r="F1588" s="51">
        <v>0</v>
      </c>
      <c r="G1588" s="51">
        <v>0</v>
      </c>
      <c r="H1588" s="51">
        <v>0</v>
      </c>
      <c r="I1588" s="51">
        <v>0</v>
      </c>
      <c r="J1588" s="51">
        <v>0</v>
      </c>
      <c r="K1588" s="51">
        <v>0</v>
      </c>
      <c r="L1588" s="51">
        <v>0</v>
      </c>
      <c r="M1588" s="51">
        <v>0</v>
      </c>
      <c r="N1588" s="51">
        <v>0</v>
      </c>
      <c r="O1588" s="51">
        <v>0</v>
      </c>
      <c r="P1588" s="51">
        <v>0</v>
      </c>
      <c r="Q1588" s="51">
        <v>0</v>
      </c>
      <c r="R1588" s="51">
        <v>0</v>
      </c>
      <c r="S1588" s="51">
        <v>0</v>
      </c>
      <c r="T1588" s="11">
        <f>SUM(C1588:S1588)</f>
        <v>0</v>
      </c>
    </row>
    <row r="1589" spans="1:20" ht="18" customHeight="1">
      <c r="A1589" s="106"/>
      <c r="B1589" s="52" t="s">
        <v>21</v>
      </c>
      <c r="C1589" s="53">
        <v>0</v>
      </c>
      <c r="D1589" s="53">
        <v>1</v>
      </c>
      <c r="E1589" s="53">
        <v>0</v>
      </c>
      <c r="F1589" s="53">
        <v>0</v>
      </c>
      <c r="G1589" s="53">
        <v>0</v>
      </c>
      <c r="H1589" s="53">
        <v>0</v>
      </c>
      <c r="I1589" s="53">
        <v>0</v>
      </c>
      <c r="J1589" s="53">
        <v>0</v>
      </c>
      <c r="K1589" s="53">
        <v>0</v>
      </c>
      <c r="L1589" s="53">
        <v>0</v>
      </c>
      <c r="M1589" s="53">
        <v>0</v>
      </c>
      <c r="N1589" s="53">
        <v>0</v>
      </c>
      <c r="O1589" s="53">
        <v>0</v>
      </c>
      <c r="P1589" s="53">
        <v>0</v>
      </c>
      <c r="Q1589" s="53">
        <v>0</v>
      </c>
      <c r="R1589" s="53">
        <v>0</v>
      </c>
      <c r="S1589" s="53">
        <v>0</v>
      </c>
      <c r="T1589" s="11">
        <f>SUM(C1589:S1589)</f>
        <v>1</v>
      </c>
    </row>
    <row r="1590" spans="1:20" ht="18" customHeight="1">
      <c r="A1590" s="106"/>
      <c r="B1590" s="52" t="s">
        <v>24</v>
      </c>
      <c r="C1590" s="61">
        <v>0</v>
      </c>
      <c r="D1590" s="53">
        <v>1</v>
      </c>
      <c r="E1590" s="53">
        <v>0</v>
      </c>
      <c r="F1590" s="53">
        <v>0</v>
      </c>
      <c r="G1590" s="53">
        <v>0</v>
      </c>
      <c r="H1590" s="53">
        <v>0</v>
      </c>
      <c r="I1590" s="53">
        <v>0</v>
      </c>
      <c r="J1590" s="53">
        <v>0</v>
      </c>
      <c r="K1590" s="53">
        <v>0</v>
      </c>
      <c r="L1590" s="53">
        <v>0</v>
      </c>
      <c r="M1590" s="53">
        <v>0</v>
      </c>
      <c r="N1590" s="53">
        <v>0</v>
      </c>
      <c r="O1590" s="53">
        <v>0</v>
      </c>
      <c r="P1590" s="53">
        <v>0</v>
      </c>
      <c r="Q1590" s="53">
        <v>0</v>
      </c>
      <c r="R1590" s="53">
        <v>0</v>
      </c>
      <c r="S1590" s="53">
        <v>0</v>
      </c>
      <c r="T1590" s="11">
        <f>SUM(C1590:S1590)</f>
        <v>1</v>
      </c>
    </row>
    <row r="1591" spans="1:20" ht="18" customHeight="1">
      <c r="A1591" s="106"/>
      <c r="B1591" s="52" t="s">
        <v>25</v>
      </c>
      <c r="C1591" s="53">
        <v>0</v>
      </c>
      <c r="D1591" s="53">
        <v>0</v>
      </c>
      <c r="E1591" s="53">
        <v>0</v>
      </c>
      <c r="F1591" s="53">
        <v>0</v>
      </c>
      <c r="G1591" s="53">
        <v>0</v>
      </c>
      <c r="H1591" s="53">
        <v>0</v>
      </c>
      <c r="I1591" s="53">
        <v>0</v>
      </c>
      <c r="J1591" s="53">
        <v>0</v>
      </c>
      <c r="K1591" s="53">
        <v>0</v>
      </c>
      <c r="L1591" s="53">
        <v>0</v>
      </c>
      <c r="M1591" s="53">
        <v>0</v>
      </c>
      <c r="N1591" s="53">
        <v>0</v>
      </c>
      <c r="O1591" s="53">
        <v>0</v>
      </c>
      <c r="P1591" s="53">
        <v>0</v>
      </c>
      <c r="Q1591" s="53">
        <v>0</v>
      </c>
      <c r="R1591" s="53">
        <v>0</v>
      </c>
      <c r="S1591" s="53">
        <v>0</v>
      </c>
      <c r="T1591" s="11">
        <f>SUM(C1591:S1591)</f>
        <v>0</v>
      </c>
    </row>
    <row r="1592" spans="1:20" ht="18" customHeight="1">
      <c r="A1592" s="106"/>
      <c r="B1592" s="52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106"/>
      <c r="B1593" s="52" t="s">
        <v>22</v>
      </c>
      <c r="C1593" s="53">
        <v>0</v>
      </c>
      <c r="D1593" s="53">
        <v>1</v>
      </c>
      <c r="E1593" s="53">
        <v>0</v>
      </c>
      <c r="F1593" s="54">
        <v>0</v>
      </c>
      <c r="G1593" s="53">
        <v>0</v>
      </c>
      <c r="H1593" s="53">
        <v>0</v>
      </c>
      <c r="I1593" s="53">
        <v>0</v>
      </c>
      <c r="J1593" s="53">
        <v>0</v>
      </c>
      <c r="K1593" s="53">
        <v>0</v>
      </c>
      <c r="L1593" s="53">
        <v>0</v>
      </c>
      <c r="M1593" s="53">
        <v>0</v>
      </c>
      <c r="N1593" s="53">
        <v>0</v>
      </c>
      <c r="O1593" s="53">
        <v>0</v>
      </c>
      <c r="P1593" s="53">
        <v>0</v>
      </c>
      <c r="Q1593" s="53">
        <v>0</v>
      </c>
      <c r="R1593" s="53">
        <v>0</v>
      </c>
      <c r="S1593" s="53">
        <v>0</v>
      </c>
      <c r="T1593" s="11">
        <f>SUM(C1593:S1593)</f>
        <v>1</v>
      </c>
    </row>
    <row r="1594" spans="1:20" ht="18" customHeight="1">
      <c r="A1594" s="106"/>
      <c r="B1594" s="52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4">
        <f>IF(T1593&gt;0,(T1588+T1589)/T1593, "-")</f>
        <v>1</v>
      </c>
    </row>
    <row r="1595" spans="1:20" ht="18" customHeight="1">
      <c r="A1595" s="107"/>
      <c r="B1595" s="52" t="s">
        <v>44</v>
      </c>
      <c r="C1595" s="57" t="s">
        <v>43</v>
      </c>
      <c r="D1595" s="58">
        <v>0</v>
      </c>
      <c r="E1595" s="57" t="s">
        <v>43</v>
      </c>
      <c r="F1595" s="57" t="s">
        <v>43</v>
      </c>
      <c r="G1595" s="57" t="s">
        <v>43</v>
      </c>
      <c r="H1595" s="57" t="s">
        <v>43</v>
      </c>
      <c r="I1595" s="58" t="s">
        <v>39</v>
      </c>
      <c r="J1595" s="58" t="s">
        <v>39</v>
      </c>
      <c r="K1595" s="58" t="s">
        <v>39</v>
      </c>
      <c r="L1595" s="57" t="s">
        <v>43</v>
      </c>
      <c r="M1595" s="57" t="s">
        <v>43</v>
      </c>
      <c r="N1595" s="57" t="s">
        <v>43</v>
      </c>
      <c r="O1595" s="57" t="s">
        <v>43</v>
      </c>
      <c r="P1595" s="57" t="s">
        <v>43</v>
      </c>
      <c r="Q1595" s="57" t="s">
        <v>43</v>
      </c>
      <c r="R1595" s="57" t="s">
        <v>43</v>
      </c>
      <c r="S1595" s="57" t="s">
        <v>43</v>
      </c>
      <c r="T1595" s="59">
        <v>0</v>
      </c>
    </row>
    <row r="1596" spans="1:20" ht="18" customHeight="1">
      <c r="A1596" s="105">
        <v>44833</v>
      </c>
      <c r="B1596" s="50" t="s">
        <v>20</v>
      </c>
      <c r="C1596" s="51">
        <v>0</v>
      </c>
      <c r="D1596" s="51">
        <v>0</v>
      </c>
      <c r="E1596" s="51">
        <v>0</v>
      </c>
      <c r="F1596" s="51">
        <v>0</v>
      </c>
      <c r="G1596" s="51">
        <v>0</v>
      </c>
      <c r="H1596" s="51">
        <v>0</v>
      </c>
      <c r="I1596" s="51">
        <v>0</v>
      </c>
      <c r="J1596" s="51">
        <v>0</v>
      </c>
      <c r="K1596" s="51">
        <v>0</v>
      </c>
      <c r="L1596" s="51">
        <v>0</v>
      </c>
      <c r="M1596" s="51">
        <v>0</v>
      </c>
      <c r="N1596" s="51">
        <v>0</v>
      </c>
      <c r="O1596" s="51">
        <v>0</v>
      </c>
      <c r="P1596" s="51">
        <v>0</v>
      </c>
      <c r="Q1596" s="51">
        <v>0</v>
      </c>
      <c r="R1596" s="51">
        <v>0</v>
      </c>
      <c r="S1596" s="51">
        <v>0</v>
      </c>
      <c r="T1596" s="11">
        <f>SUM(C1596:S1596)</f>
        <v>0</v>
      </c>
    </row>
    <row r="1597" spans="1:20" ht="18" customHeight="1">
      <c r="A1597" s="106"/>
      <c r="B1597" s="52" t="s">
        <v>21</v>
      </c>
      <c r="C1597" s="53">
        <v>0</v>
      </c>
      <c r="D1597" s="53">
        <v>0</v>
      </c>
      <c r="E1597" s="53">
        <v>0</v>
      </c>
      <c r="F1597" s="53">
        <v>0</v>
      </c>
      <c r="G1597" s="53">
        <v>0</v>
      </c>
      <c r="H1597" s="53">
        <v>0</v>
      </c>
      <c r="I1597" s="53">
        <v>0</v>
      </c>
      <c r="J1597" s="53">
        <v>5</v>
      </c>
      <c r="K1597" s="53">
        <v>0</v>
      </c>
      <c r="L1597" s="53">
        <v>0</v>
      </c>
      <c r="M1597" s="53">
        <v>1</v>
      </c>
      <c r="N1597" s="53">
        <v>0</v>
      </c>
      <c r="O1597" s="53">
        <v>0</v>
      </c>
      <c r="P1597" s="53">
        <v>0</v>
      </c>
      <c r="Q1597" s="53">
        <v>0</v>
      </c>
      <c r="R1597" s="53">
        <v>0</v>
      </c>
      <c r="S1597" s="53">
        <v>0</v>
      </c>
      <c r="T1597" s="11">
        <f>SUM(C1597:S1597)</f>
        <v>6</v>
      </c>
    </row>
    <row r="1598" spans="1:20" ht="18" customHeight="1">
      <c r="A1598" s="106"/>
      <c r="B1598" s="52" t="s">
        <v>24</v>
      </c>
      <c r="C1598" s="61">
        <v>0</v>
      </c>
      <c r="D1598" s="53">
        <v>0</v>
      </c>
      <c r="E1598" s="53">
        <v>0</v>
      </c>
      <c r="F1598" s="53">
        <v>0</v>
      </c>
      <c r="G1598" s="53">
        <v>0</v>
      </c>
      <c r="H1598" s="53">
        <v>0</v>
      </c>
      <c r="I1598" s="53">
        <v>0</v>
      </c>
      <c r="J1598" s="53">
        <v>5</v>
      </c>
      <c r="K1598" s="53">
        <v>0</v>
      </c>
      <c r="L1598" s="53">
        <v>0</v>
      </c>
      <c r="M1598" s="53">
        <v>1</v>
      </c>
      <c r="N1598" s="53">
        <v>0</v>
      </c>
      <c r="O1598" s="53">
        <v>0</v>
      </c>
      <c r="P1598" s="53">
        <v>0</v>
      </c>
      <c r="Q1598" s="53">
        <v>0</v>
      </c>
      <c r="R1598" s="53">
        <v>0</v>
      </c>
      <c r="S1598" s="53">
        <v>0</v>
      </c>
      <c r="T1598" s="11">
        <f>SUM(C1598:S1598)</f>
        <v>6</v>
      </c>
    </row>
    <row r="1599" spans="1:20" ht="18" customHeight="1">
      <c r="A1599" s="106"/>
      <c r="B1599" s="52" t="s">
        <v>25</v>
      </c>
      <c r="C1599" s="53">
        <v>0</v>
      </c>
      <c r="D1599" s="53">
        <v>0</v>
      </c>
      <c r="E1599" s="53">
        <v>0</v>
      </c>
      <c r="F1599" s="53">
        <v>0</v>
      </c>
      <c r="G1599" s="53">
        <v>0</v>
      </c>
      <c r="H1599" s="53">
        <v>0</v>
      </c>
      <c r="I1599" s="53">
        <v>0</v>
      </c>
      <c r="J1599" s="53">
        <v>0</v>
      </c>
      <c r="K1599" s="53">
        <v>0</v>
      </c>
      <c r="L1599" s="53">
        <v>0</v>
      </c>
      <c r="M1599" s="53">
        <v>0</v>
      </c>
      <c r="N1599" s="53">
        <v>0</v>
      </c>
      <c r="O1599" s="53">
        <v>0</v>
      </c>
      <c r="P1599" s="53">
        <v>0</v>
      </c>
      <c r="Q1599" s="53">
        <v>0</v>
      </c>
      <c r="R1599" s="53">
        <v>0</v>
      </c>
      <c r="S1599" s="53">
        <v>0</v>
      </c>
      <c r="T1599" s="11">
        <f>SUM(C1599:S1599)</f>
        <v>0</v>
      </c>
    </row>
    <row r="1600" spans="1:20" ht="18" customHeight="1">
      <c r="A1600" s="106"/>
      <c r="B1600" s="52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106"/>
      <c r="B1601" s="52" t="s">
        <v>22</v>
      </c>
      <c r="C1601" s="53">
        <v>0</v>
      </c>
      <c r="D1601" s="53">
        <v>0</v>
      </c>
      <c r="E1601" s="53">
        <v>0</v>
      </c>
      <c r="F1601" s="54">
        <v>0</v>
      </c>
      <c r="G1601" s="53">
        <v>0</v>
      </c>
      <c r="H1601" s="53">
        <v>0</v>
      </c>
      <c r="I1601" s="53">
        <v>0</v>
      </c>
      <c r="J1601" s="53">
        <v>2</v>
      </c>
      <c r="K1601" s="53">
        <v>0</v>
      </c>
      <c r="L1601" s="53">
        <v>0</v>
      </c>
      <c r="M1601" s="53">
        <v>1</v>
      </c>
      <c r="N1601" s="53">
        <v>0</v>
      </c>
      <c r="O1601" s="53">
        <v>0</v>
      </c>
      <c r="P1601" s="53">
        <v>0</v>
      </c>
      <c r="Q1601" s="53">
        <v>0</v>
      </c>
      <c r="R1601" s="53">
        <v>0</v>
      </c>
      <c r="S1601" s="53">
        <v>0</v>
      </c>
      <c r="T1601" s="11">
        <f>SUM(C1601:S1601)</f>
        <v>3</v>
      </c>
    </row>
    <row r="1602" spans="1:20" ht="18" customHeight="1">
      <c r="A1602" s="106"/>
      <c r="B1602" s="52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4">
        <f>IF(T1601&gt;0,(T1596+T1597)/T1601, "-")</f>
        <v>2</v>
      </c>
    </row>
    <row r="1603" spans="1:20" ht="18" customHeight="1">
      <c r="A1603" s="107"/>
      <c r="B1603" s="52" t="s">
        <v>44</v>
      </c>
      <c r="C1603" s="57" t="s">
        <v>43</v>
      </c>
      <c r="D1603" s="58" t="s">
        <v>39</v>
      </c>
      <c r="E1603" s="57" t="s">
        <v>43</v>
      </c>
      <c r="F1603" s="57" t="s">
        <v>43</v>
      </c>
      <c r="G1603" s="57" t="s">
        <v>43</v>
      </c>
      <c r="H1603" s="57" t="s">
        <v>43</v>
      </c>
      <c r="I1603" s="58" t="s">
        <v>39</v>
      </c>
      <c r="J1603" s="58">
        <v>0</v>
      </c>
      <c r="K1603" s="58" t="s">
        <v>39</v>
      </c>
      <c r="L1603" s="57" t="s">
        <v>43</v>
      </c>
      <c r="M1603" s="58">
        <v>0</v>
      </c>
      <c r="N1603" s="57" t="s">
        <v>43</v>
      </c>
      <c r="O1603" s="57" t="s">
        <v>43</v>
      </c>
      <c r="P1603" s="57" t="s">
        <v>43</v>
      </c>
      <c r="Q1603" s="57" t="s">
        <v>43</v>
      </c>
      <c r="R1603" s="57" t="s">
        <v>43</v>
      </c>
      <c r="S1603" s="57" t="s">
        <v>43</v>
      </c>
      <c r="T1603" s="59">
        <v>0</v>
      </c>
    </row>
    <row r="1604" spans="1:20" ht="18" customHeight="1">
      <c r="A1604" s="105">
        <v>44834</v>
      </c>
      <c r="B1604" s="50" t="s">
        <v>20</v>
      </c>
      <c r="C1604" s="51">
        <v>0</v>
      </c>
      <c r="D1604" s="51">
        <v>0</v>
      </c>
      <c r="E1604" s="51">
        <v>0</v>
      </c>
      <c r="F1604" s="51">
        <v>0</v>
      </c>
      <c r="G1604" s="51">
        <v>0</v>
      </c>
      <c r="H1604" s="51">
        <v>0</v>
      </c>
      <c r="I1604" s="51">
        <v>0</v>
      </c>
      <c r="J1604" s="51">
        <v>0</v>
      </c>
      <c r="K1604" s="51">
        <v>0</v>
      </c>
      <c r="L1604" s="51">
        <v>0</v>
      </c>
      <c r="M1604" s="51">
        <v>0</v>
      </c>
      <c r="N1604" s="51">
        <v>0</v>
      </c>
      <c r="O1604" s="51">
        <v>0</v>
      </c>
      <c r="P1604" s="51">
        <v>0</v>
      </c>
      <c r="Q1604" s="51">
        <v>0</v>
      </c>
      <c r="R1604" s="51">
        <v>0</v>
      </c>
      <c r="S1604" s="51">
        <v>0</v>
      </c>
      <c r="T1604" s="11">
        <f>SUM(C1604:S1604)</f>
        <v>0</v>
      </c>
    </row>
    <row r="1605" spans="1:20" ht="18" customHeight="1">
      <c r="A1605" s="106"/>
      <c r="B1605" s="52" t="s">
        <v>21</v>
      </c>
      <c r="C1605" s="53">
        <v>0</v>
      </c>
      <c r="D1605" s="53">
        <v>0</v>
      </c>
      <c r="E1605" s="53">
        <v>0</v>
      </c>
      <c r="F1605" s="53">
        <v>0</v>
      </c>
      <c r="G1605" s="53">
        <v>0</v>
      </c>
      <c r="H1605" s="53">
        <v>0</v>
      </c>
      <c r="I1605" s="53">
        <v>0</v>
      </c>
      <c r="J1605" s="53">
        <v>1</v>
      </c>
      <c r="K1605" s="53">
        <v>1</v>
      </c>
      <c r="L1605" s="53">
        <v>0</v>
      </c>
      <c r="M1605" s="53">
        <v>1</v>
      </c>
      <c r="N1605" s="53">
        <v>0</v>
      </c>
      <c r="O1605" s="53">
        <v>0</v>
      </c>
      <c r="P1605" s="53">
        <v>0</v>
      </c>
      <c r="Q1605" s="53">
        <v>0</v>
      </c>
      <c r="R1605" s="53">
        <v>0</v>
      </c>
      <c r="S1605" s="53">
        <v>0</v>
      </c>
      <c r="T1605" s="11">
        <f>SUM(C1605:S1605)</f>
        <v>3</v>
      </c>
    </row>
    <row r="1606" spans="1:20" ht="18" customHeight="1">
      <c r="A1606" s="106"/>
      <c r="B1606" s="52" t="s">
        <v>24</v>
      </c>
      <c r="C1606" s="61">
        <v>0</v>
      </c>
      <c r="D1606" s="53">
        <v>0</v>
      </c>
      <c r="E1606" s="53">
        <v>0</v>
      </c>
      <c r="F1606" s="53">
        <v>0</v>
      </c>
      <c r="G1606" s="53">
        <v>0</v>
      </c>
      <c r="H1606" s="53">
        <v>0</v>
      </c>
      <c r="I1606" s="53">
        <v>0</v>
      </c>
      <c r="J1606" s="53">
        <v>1</v>
      </c>
      <c r="K1606" s="53">
        <v>1</v>
      </c>
      <c r="L1606" s="53">
        <v>0</v>
      </c>
      <c r="M1606" s="53">
        <v>1</v>
      </c>
      <c r="N1606" s="53">
        <v>0</v>
      </c>
      <c r="O1606" s="53">
        <v>0</v>
      </c>
      <c r="P1606" s="53">
        <v>0</v>
      </c>
      <c r="Q1606" s="53">
        <v>0</v>
      </c>
      <c r="R1606" s="53">
        <v>0</v>
      </c>
      <c r="S1606" s="53">
        <v>0</v>
      </c>
      <c r="T1606" s="11">
        <f>SUM(C1606:S1606)</f>
        <v>3</v>
      </c>
    </row>
    <row r="1607" spans="1:20" ht="18" customHeight="1">
      <c r="A1607" s="106"/>
      <c r="B1607" s="52" t="s">
        <v>25</v>
      </c>
      <c r="C1607" s="53">
        <v>0</v>
      </c>
      <c r="D1607" s="53">
        <v>0</v>
      </c>
      <c r="E1607" s="53">
        <v>0</v>
      </c>
      <c r="F1607" s="53">
        <v>0</v>
      </c>
      <c r="G1607" s="53">
        <v>0</v>
      </c>
      <c r="H1607" s="53">
        <v>0</v>
      </c>
      <c r="I1607" s="53">
        <v>0</v>
      </c>
      <c r="J1607" s="53">
        <v>0</v>
      </c>
      <c r="K1607" s="53">
        <v>0</v>
      </c>
      <c r="L1607" s="53">
        <v>0</v>
      </c>
      <c r="M1607" s="53">
        <v>0</v>
      </c>
      <c r="N1607" s="53">
        <v>0</v>
      </c>
      <c r="O1607" s="53">
        <v>0</v>
      </c>
      <c r="P1607" s="53">
        <v>0</v>
      </c>
      <c r="Q1607" s="53">
        <v>0</v>
      </c>
      <c r="R1607" s="53">
        <v>0</v>
      </c>
      <c r="S1607" s="53">
        <v>0</v>
      </c>
      <c r="T1607" s="11">
        <f>SUM(C1607:S1607)</f>
        <v>0</v>
      </c>
    </row>
    <row r="1608" spans="1:20" ht="18" customHeight="1">
      <c r="A1608" s="106"/>
      <c r="B1608" s="52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106"/>
      <c r="B1609" s="52" t="s">
        <v>22</v>
      </c>
      <c r="C1609" s="53">
        <v>0</v>
      </c>
      <c r="D1609" s="53">
        <v>0</v>
      </c>
      <c r="E1609" s="53">
        <v>0</v>
      </c>
      <c r="F1609" s="54">
        <v>0</v>
      </c>
      <c r="G1609" s="53">
        <v>0</v>
      </c>
      <c r="H1609" s="53">
        <v>0</v>
      </c>
      <c r="I1609" s="53">
        <v>0</v>
      </c>
      <c r="J1609" s="53">
        <v>1</v>
      </c>
      <c r="K1609" s="53">
        <v>1</v>
      </c>
      <c r="L1609" s="53">
        <v>0</v>
      </c>
      <c r="M1609" s="53">
        <v>1</v>
      </c>
      <c r="N1609" s="53">
        <v>0</v>
      </c>
      <c r="O1609" s="53">
        <v>0</v>
      </c>
      <c r="P1609" s="53">
        <v>0</v>
      </c>
      <c r="Q1609" s="53">
        <v>0</v>
      </c>
      <c r="R1609" s="53">
        <v>0</v>
      </c>
      <c r="S1609" s="53">
        <v>0</v>
      </c>
      <c r="T1609" s="11">
        <f>SUM(C1609:S1609)</f>
        <v>3</v>
      </c>
    </row>
    <row r="1610" spans="1:20" ht="18" customHeight="1">
      <c r="A1610" s="106"/>
      <c r="B1610" s="52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4">
        <f>IF(T1609&gt;0,(T1604+T1605)/T1609, "-")</f>
        <v>1</v>
      </c>
    </row>
    <row r="1611" spans="1:20" ht="18" customHeight="1">
      <c r="A1611" s="107"/>
      <c r="B1611" s="52" t="s">
        <v>44</v>
      </c>
      <c r="C1611" s="57" t="s">
        <v>43</v>
      </c>
      <c r="D1611" s="58" t="s">
        <v>39</v>
      </c>
      <c r="E1611" s="57" t="s">
        <v>43</v>
      </c>
      <c r="F1611" s="57" t="s">
        <v>43</v>
      </c>
      <c r="G1611" s="57" t="s">
        <v>43</v>
      </c>
      <c r="H1611" s="57" t="s">
        <v>43</v>
      </c>
      <c r="I1611" s="58" t="s">
        <v>39</v>
      </c>
      <c r="J1611" s="58">
        <v>0</v>
      </c>
      <c r="K1611" s="58">
        <v>0</v>
      </c>
      <c r="L1611" s="57" t="s">
        <v>43</v>
      </c>
      <c r="M1611" s="58">
        <v>1</v>
      </c>
      <c r="N1611" s="57" t="s">
        <v>43</v>
      </c>
      <c r="O1611" s="57" t="s">
        <v>43</v>
      </c>
      <c r="P1611" s="57" t="s">
        <v>43</v>
      </c>
      <c r="Q1611" s="57" t="s">
        <v>43</v>
      </c>
      <c r="R1611" s="57" t="s">
        <v>43</v>
      </c>
      <c r="S1611" s="57" t="s">
        <v>43</v>
      </c>
      <c r="T1611" s="59">
        <v>0.33329999999999999</v>
      </c>
    </row>
    <row r="1612" spans="1:20" ht="18" customHeight="1">
      <c r="A1612" s="105">
        <v>44835</v>
      </c>
      <c r="B1612" s="50" t="s">
        <v>20</v>
      </c>
      <c r="C1612" s="51">
        <v>0</v>
      </c>
      <c r="D1612" s="51">
        <v>0</v>
      </c>
      <c r="E1612" s="51">
        <v>0</v>
      </c>
      <c r="F1612" s="51">
        <v>0</v>
      </c>
      <c r="G1612" s="51">
        <v>0</v>
      </c>
      <c r="H1612" s="51">
        <v>0</v>
      </c>
      <c r="I1612" s="51">
        <v>0</v>
      </c>
      <c r="J1612" s="51">
        <v>1</v>
      </c>
      <c r="K1612" s="51">
        <v>0</v>
      </c>
      <c r="L1612" s="51">
        <v>0</v>
      </c>
      <c r="M1612" s="51">
        <v>0</v>
      </c>
      <c r="N1612" s="51">
        <v>0</v>
      </c>
      <c r="O1612" s="51">
        <v>0</v>
      </c>
      <c r="P1612" s="51">
        <v>0</v>
      </c>
      <c r="Q1612" s="51">
        <v>0</v>
      </c>
      <c r="R1612" s="51">
        <v>0</v>
      </c>
      <c r="S1612" s="51">
        <v>0</v>
      </c>
      <c r="T1612" s="11">
        <f>SUM(C1612:S1612)</f>
        <v>1</v>
      </c>
    </row>
    <row r="1613" spans="1:20" ht="18" customHeight="1">
      <c r="A1613" s="106"/>
      <c r="B1613" s="52" t="s">
        <v>21</v>
      </c>
      <c r="C1613" s="53">
        <v>0</v>
      </c>
      <c r="D1613" s="53">
        <v>0</v>
      </c>
      <c r="E1613" s="53">
        <v>0</v>
      </c>
      <c r="F1613" s="53">
        <v>0</v>
      </c>
      <c r="G1613" s="53">
        <v>0</v>
      </c>
      <c r="H1613" s="53">
        <v>0</v>
      </c>
      <c r="I1613" s="53">
        <v>0</v>
      </c>
      <c r="J1613" s="53">
        <v>3</v>
      </c>
      <c r="K1613" s="53">
        <v>0</v>
      </c>
      <c r="L1613" s="53">
        <v>0</v>
      </c>
      <c r="M1613" s="53">
        <v>0</v>
      </c>
      <c r="N1613" s="53">
        <v>0</v>
      </c>
      <c r="O1613" s="53">
        <v>0</v>
      </c>
      <c r="P1613" s="53">
        <v>1</v>
      </c>
      <c r="Q1613" s="53">
        <v>0</v>
      </c>
      <c r="R1613" s="53">
        <v>0</v>
      </c>
      <c r="S1613" s="53">
        <v>0</v>
      </c>
      <c r="T1613" s="11">
        <f>SUM(C1613:S1613)</f>
        <v>4</v>
      </c>
    </row>
    <row r="1614" spans="1:20" ht="18" customHeight="1">
      <c r="A1614" s="106"/>
      <c r="B1614" s="52" t="s">
        <v>24</v>
      </c>
      <c r="C1614" s="61">
        <v>0</v>
      </c>
      <c r="D1614" s="53">
        <v>0</v>
      </c>
      <c r="E1614" s="53">
        <v>0</v>
      </c>
      <c r="F1614" s="53">
        <v>0</v>
      </c>
      <c r="G1614" s="53">
        <v>0</v>
      </c>
      <c r="H1614" s="53">
        <v>0</v>
      </c>
      <c r="I1614" s="53">
        <v>0</v>
      </c>
      <c r="J1614" s="53">
        <v>4</v>
      </c>
      <c r="K1614" s="53">
        <v>0</v>
      </c>
      <c r="L1614" s="53">
        <v>0</v>
      </c>
      <c r="M1614" s="53">
        <v>0</v>
      </c>
      <c r="N1614" s="53">
        <v>0</v>
      </c>
      <c r="O1614" s="53">
        <v>0</v>
      </c>
      <c r="P1614" s="53">
        <v>1</v>
      </c>
      <c r="Q1614" s="53">
        <v>0</v>
      </c>
      <c r="R1614" s="53">
        <v>0</v>
      </c>
      <c r="S1614" s="53">
        <v>0</v>
      </c>
      <c r="T1614" s="11">
        <f>SUM(C1614:S1614)</f>
        <v>5</v>
      </c>
    </row>
    <row r="1615" spans="1:20" ht="18" customHeight="1">
      <c r="A1615" s="106"/>
      <c r="B1615" s="52" t="s">
        <v>25</v>
      </c>
      <c r="C1615" s="53">
        <v>0</v>
      </c>
      <c r="D1615" s="53">
        <v>0</v>
      </c>
      <c r="E1615" s="53">
        <v>0</v>
      </c>
      <c r="F1615" s="53">
        <v>0</v>
      </c>
      <c r="G1615" s="53">
        <v>0</v>
      </c>
      <c r="H1615" s="53">
        <v>0</v>
      </c>
      <c r="I1615" s="53">
        <v>0</v>
      </c>
      <c r="J1615" s="53">
        <v>0</v>
      </c>
      <c r="K1615" s="53">
        <v>0</v>
      </c>
      <c r="L1615" s="53">
        <v>0</v>
      </c>
      <c r="M1615" s="53">
        <v>0</v>
      </c>
      <c r="N1615" s="53">
        <v>0</v>
      </c>
      <c r="O1615" s="53">
        <v>0</v>
      </c>
      <c r="P1615" s="53">
        <v>0</v>
      </c>
      <c r="Q1615" s="53">
        <v>0</v>
      </c>
      <c r="R1615" s="53">
        <v>0</v>
      </c>
      <c r="S1615" s="53">
        <v>0</v>
      </c>
      <c r="T1615" s="11">
        <f>SUM(C1615:S1615)</f>
        <v>0</v>
      </c>
    </row>
    <row r="1616" spans="1:20" ht="18" customHeight="1">
      <c r="A1616" s="106"/>
      <c r="B1616" s="52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106"/>
      <c r="B1617" s="52" t="s">
        <v>22</v>
      </c>
      <c r="C1617" s="53">
        <v>0</v>
      </c>
      <c r="D1617" s="53">
        <v>0</v>
      </c>
      <c r="E1617" s="53">
        <v>0</v>
      </c>
      <c r="F1617" s="54">
        <v>0</v>
      </c>
      <c r="G1617" s="53">
        <v>0</v>
      </c>
      <c r="H1617" s="53">
        <v>0</v>
      </c>
      <c r="I1617" s="53">
        <v>0</v>
      </c>
      <c r="J1617" s="53">
        <v>2</v>
      </c>
      <c r="K1617" s="53">
        <v>0</v>
      </c>
      <c r="L1617" s="53">
        <v>0</v>
      </c>
      <c r="M1617" s="53">
        <v>0</v>
      </c>
      <c r="N1617" s="53">
        <v>0</v>
      </c>
      <c r="O1617" s="53">
        <v>0</v>
      </c>
      <c r="P1617" s="53">
        <v>1</v>
      </c>
      <c r="Q1617" s="53">
        <v>0</v>
      </c>
      <c r="R1617" s="53">
        <v>0</v>
      </c>
      <c r="S1617" s="53">
        <v>0</v>
      </c>
      <c r="T1617" s="11">
        <f>SUM(C1617:S1617)</f>
        <v>3</v>
      </c>
    </row>
    <row r="1618" spans="1:20" ht="18" customHeight="1">
      <c r="A1618" s="106"/>
      <c r="B1618" s="52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4">
        <f>IF(T1617&gt;0,(T1612+T1613)/T1617, "-")</f>
        <v>1.6666666666666667</v>
      </c>
    </row>
    <row r="1619" spans="1:20" ht="18" customHeight="1">
      <c r="A1619" s="107"/>
      <c r="B1619" s="52" t="s">
        <v>44</v>
      </c>
      <c r="C1619" s="57" t="s">
        <v>43</v>
      </c>
      <c r="D1619" s="58" t="s">
        <v>39</v>
      </c>
      <c r="E1619" s="57" t="s">
        <v>43</v>
      </c>
      <c r="F1619" s="57" t="s">
        <v>43</v>
      </c>
      <c r="G1619" s="57" t="s">
        <v>43</v>
      </c>
      <c r="H1619" s="57" t="s">
        <v>43</v>
      </c>
      <c r="I1619" s="58" t="s">
        <v>39</v>
      </c>
      <c r="J1619" s="58">
        <v>0</v>
      </c>
      <c r="K1619" s="58" t="s">
        <v>39</v>
      </c>
      <c r="L1619" s="57" t="s">
        <v>43</v>
      </c>
      <c r="M1619" s="58" t="s">
        <v>39</v>
      </c>
      <c r="N1619" s="57" t="s">
        <v>43</v>
      </c>
      <c r="O1619" s="57" t="s">
        <v>43</v>
      </c>
      <c r="P1619" s="58">
        <v>0</v>
      </c>
      <c r="Q1619" s="57" t="s">
        <v>43</v>
      </c>
      <c r="R1619" s="57" t="s">
        <v>43</v>
      </c>
      <c r="S1619" s="57" t="s">
        <v>43</v>
      </c>
      <c r="T1619" s="59">
        <v>0</v>
      </c>
    </row>
    <row r="1620" spans="1:20" ht="18" customHeight="1">
      <c r="A1620" s="105">
        <v>44836</v>
      </c>
      <c r="B1620" s="50" t="s">
        <v>20</v>
      </c>
      <c r="C1620" s="51">
        <v>0</v>
      </c>
      <c r="D1620" s="51">
        <v>0</v>
      </c>
      <c r="E1620" s="51">
        <v>0</v>
      </c>
      <c r="F1620" s="51">
        <v>0</v>
      </c>
      <c r="G1620" s="51">
        <v>0</v>
      </c>
      <c r="H1620" s="51">
        <v>0</v>
      </c>
      <c r="I1620" s="51">
        <v>0</v>
      </c>
      <c r="J1620" s="51">
        <v>0</v>
      </c>
      <c r="K1620" s="51">
        <v>0</v>
      </c>
      <c r="L1620" s="51">
        <v>0</v>
      </c>
      <c r="M1620" s="51">
        <v>1</v>
      </c>
      <c r="N1620" s="51">
        <v>0</v>
      </c>
      <c r="O1620" s="51">
        <v>0</v>
      </c>
      <c r="P1620" s="51">
        <v>0</v>
      </c>
      <c r="Q1620" s="51">
        <v>0</v>
      </c>
      <c r="R1620" s="51">
        <v>0</v>
      </c>
      <c r="S1620" s="51">
        <v>0</v>
      </c>
      <c r="T1620" s="11">
        <f>SUM(C1620:S1620)</f>
        <v>1</v>
      </c>
    </row>
    <row r="1621" spans="1:20" ht="18" customHeight="1">
      <c r="A1621" s="106"/>
      <c r="B1621" s="52" t="s">
        <v>21</v>
      </c>
      <c r="C1621" s="53">
        <v>0</v>
      </c>
      <c r="D1621" s="53">
        <v>1</v>
      </c>
      <c r="E1621" s="53">
        <v>0</v>
      </c>
      <c r="F1621" s="53">
        <v>0</v>
      </c>
      <c r="G1621" s="53">
        <v>0</v>
      </c>
      <c r="H1621" s="53">
        <v>0</v>
      </c>
      <c r="I1621" s="53">
        <v>0</v>
      </c>
      <c r="J1621" s="53">
        <v>0</v>
      </c>
      <c r="K1621" s="53">
        <v>0</v>
      </c>
      <c r="L1621" s="53">
        <v>0</v>
      </c>
      <c r="M1621" s="53">
        <v>0</v>
      </c>
      <c r="N1621" s="53">
        <v>0</v>
      </c>
      <c r="O1621" s="53">
        <v>0</v>
      </c>
      <c r="P1621" s="53">
        <v>1</v>
      </c>
      <c r="Q1621" s="53">
        <v>1</v>
      </c>
      <c r="R1621" s="53">
        <v>0</v>
      </c>
      <c r="S1621" s="53">
        <v>0</v>
      </c>
      <c r="T1621" s="11">
        <f>SUM(C1621:S1621)</f>
        <v>3</v>
      </c>
    </row>
    <row r="1622" spans="1:20" ht="18" customHeight="1">
      <c r="A1622" s="106"/>
      <c r="B1622" s="52" t="s">
        <v>24</v>
      </c>
      <c r="C1622" s="61">
        <v>0</v>
      </c>
      <c r="D1622" s="53">
        <v>1</v>
      </c>
      <c r="E1622" s="53">
        <v>0</v>
      </c>
      <c r="F1622" s="53">
        <v>0</v>
      </c>
      <c r="G1622" s="53">
        <v>0</v>
      </c>
      <c r="H1622" s="53">
        <v>0</v>
      </c>
      <c r="I1622" s="53">
        <v>0</v>
      </c>
      <c r="J1622" s="53">
        <v>0</v>
      </c>
      <c r="K1622" s="53">
        <v>0</v>
      </c>
      <c r="L1622" s="53">
        <v>0</v>
      </c>
      <c r="M1622" s="53">
        <v>0</v>
      </c>
      <c r="N1622" s="53">
        <v>0</v>
      </c>
      <c r="O1622" s="53">
        <v>0</v>
      </c>
      <c r="P1622" s="53">
        <v>1</v>
      </c>
      <c r="Q1622" s="53">
        <v>1</v>
      </c>
      <c r="R1622" s="53">
        <v>0</v>
      </c>
      <c r="S1622" s="53">
        <v>0</v>
      </c>
      <c r="T1622" s="11">
        <f>SUM(C1622:S1622)</f>
        <v>3</v>
      </c>
    </row>
    <row r="1623" spans="1:20" ht="18" customHeight="1">
      <c r="A1623" s="106"/>
      <c r="B1623" s="52" t="s">
        <v>25</v>
      </c>
      <c r="C1623" s="53">
        <v>0</v>
      </c>
      <c r="D1623" s="53">
        <v>0</v>
      </c>
      <c r="E1623" s="53">
        <v>0</v>
      </c>
      <c r="F1623" s="53">
        <v>0</v>
      </c>
      <c r="G1623" s="53">
        <v>0</v>
      </c>
      <c r="H1623" s="53">
        <v>0</v>
      </c>
      <c r="I1623" s="53">
        <v>0</v>
      </c>
      <c r="J1623" s="53">
        <v>0</v>
      </c>
      <c r="K1623" s="53">
        <v>0</v>
      </c>
      <c r="L1623" s="53">
        <v>0</v>
      </c>
      <c r="M1623" s="53">
        <v>1</v>
      </c>
      <c r="N1623" s="53">
        <v>0</v>
      </c>
      <c r="O1623" s="53">
        <v>0</v>
      </c>
      <c r="P1623" s="53">
        <v>0</v>
      </c>
      <c r="Q1623" s="53">
        <v>0</v>
      </c>
      <c r="R1623" s="53">
        <v>0</v>
      </c>
      <c r="S1623" s="53">
        <v>0</v>
      </c>
      <c r="T1623" s="11">
        <f>SUM(C1623:S1623)</f>
        <v>1</v>
      </c>
    </row>
    <row r="1624" spans="1:20" ht="18" customHeight="1">
      <c r="A1624" s="106"/>
      <c r="B1624" s="52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106"/>
      <c r="B1625" s="52" t="s">
        <v>22</v>
      </c>
      <c r="C1625" s="53">
        <v>0</v>
      </c>
      <c r="D1625" s="53">
        <v>1</v>
      </c>
      <c r="E1625" s="53">
        <v>0</v>
      </c>
      <c r="F1625" s="54">
        <v>0</v>
      </c>
      <c r="G1625" s="53">
        <v>0</v>
      </c>
      <c r="H1625" s="53">
        <v>0</v>
      </c>
      <c r="I1625" s="53">
        <v>0</v>
      </c>
      <c r="J1625" s="53">
        <v>0</v>
      </c>
      <c r="K1625" s="53">
        <v>0</v>
      </c>
      <c r="L1625" s="53">
        <v>0</v>
      </c>
      <c r="M1625" s="53">
        <v>1</v>
      </c>
      <c r="N1625" s="53">
        <v>0</v>
      </c>
      <c r="O1625" s="53">
        <v>0</v>
      </c>
      <c r="P1625" s="53">
        <v>1</v>
      </c>
      <c r="Q1625" s="53">
        <v>1</v>
      </c>
      <c r="R1625" s="53">
        <v>0</v>
      </c>
      <c r="S1625" s="53">
        <v>0</v>
      </c>
      <c r="T1625" s="11">
        <f>SUM(C1625:S1625)</f>
        <v>4</v>
      </c>
    </row>
    <row r="1626" spans="1:20" ht="18" customHeight="1">
      <c r="A1626" s="106"/>
      <c r="B1626" s="52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4">
        <f>IF(T1625&gt;0,(T1620+T1621)/T1625, "-")</f>
        <v>1</v>
      </c>
    </row>
    <row r="1627" spans="1:20" ht="18" customHeight="1">
      <c r="A1627" s="107"/>
      <c r="B1627" s="52" t="s">
        <v>44</v>
      </c>
      <c r="C1627" s="57" t="s">
        <v>43</v>
      </c>
      <c r="D1627" s="58">
        <v>1</v>
      </c>
      <c r="E1627" s="57" t="s">
        <v>43</v>
      </c>
      <c r="F1627" s="57" t="s">
        <v>43</v>
      </c>
      <c r="G1627" s="57" t="s">
        <v>43</v>
      </c>
      <c r="H1627" s="57" t="s">
        <v>43</v>
      </c>
      <c r="I1627" s="58" t="s">
        <v>39</v>
      </c>
      <c r="J1627" s="58" t="s">
        <v>39</v>
      </c>
      <c r="K1627" s="58" t="s">
        <v>39</v>
      </c>
      <c r="L1627" s="57" t="s">
        <v>43</v>
      </c>
      <c r="M1627" s="58">
        <v>0</v>
      </c>
      <c r="N1627" s="57" t="s">
        <v>43</v>
      </c>
      <c r="O1627" s="57" t="s">
        <v>43</v>
      </c>
      <c r="P1627" s="58">
        <v>0</v>
      </c>
      <c r="Q1627" s="58">
        <v>0</v>
      </c>
      <c r="R1627" s="57" t="s">
        <v>43</v>
      </c>
      <c r="S1627" s="57" t="s">
        <v>43</v>
      </c>
      <c r="T1627" s="59">
        <v>0.25</v>
      </c>
    </row>
    <row r="1628" spans="1:20" ht="18" customHeight="1">
      <c r="A1628" s="105">
        <v>44837</v>
      </c>
      <c r="B1628" s="50" t="s">
        <v>20</v>
      </c>
      <c r="C1628" s="51">
        <v>0</v>
      </c>
      <c r="D1628" s="51">
        <v>0</v>
      </c>
      <c r="E1628" s="51">
        <v>0</v>
      </c>
      <c r="F1628" s="51">
        <v>0</v>
      </c>
      <c r="G1628" s="51">
        <v>0</v>
      </c>
      <c r="H1628" s="51">
        <v>0</v>
      </c>
      <c r="I1628" s="51">
        <v>0</v>
      </c>
      <c r="J1628" s="51">
        <v>0</v>
      </c>
      <c r="K1628" s="51">
        <v>0</v>
      </c>
      <c r="L1628" s="51">
        <v>0</v>
      </c>
      <c r="M1628" s="51">
        <v>0</v>
      </c>
      <c r="N1628" s="51">
        <v>0</v>
      </c>
      <c r="O1628" s="51">
        <v>0</v>
      </c>
      <c r="P1628" s="51">
        <v>0</v>
      </c>
      <c r="Q1628" s="51">
        <v>0</v>
      </c>
      <c r="R1628" s="51">
        <v>0</v>
      </c>
      <c r="S1628" s="51">
        <v>0</v>
      </c>
      <c r="T1628" s="11">
        <f>SUM(C1628:S1628)</f>
        <v>0</v>
      </c>
    </row>
    <row r="1629" spans="1:20" ht="18" customHeight="1">
      <c r="A1629" s="106"/>
      <c r="B1629" s="52" t="s">
        <v>21</v>
      </c>
      <c r="C1629" s="53">
        <v>0</v>
      </c>
      <c r="D1629" s="53">
        <v>0</v>
      </c>
      <c r="E1629" s="53">
        <v>0</v>
      </c>
      <c r="F1629" s="53">
        <v>1</v>
      </c>
      <c r="G1629" s="53">
        <v>1</v>
      </c>
      <c r="H1629" s="53">
        <v>0</v>
      </c>
      <c r="I1629" s="53">
        <v>0</v>
      </c>
      <c r="J1629" s="53">
        <v>0</v>
      </c>
      <c r="K1629" s="53">
        <v>0</v>
      </c>
      <c r="L1629" s="53">
        <v>0</v>
      </c>
      <c r="M1629" s="53">
        <v>0</v>
      </c>
      <c r="N1629" s="53">
        <v>0</v>
      </c>
      <c r="O1629" s="53">
        <v>1</v>
      </c>
      <c r="P1629" s="53">
        <v>0</v>
      </c>
      <c r="Q1629" s="53">
        <v>0</v>
      </c>
      <c r="R1629" s="53">
        <v>0</v>
      </c>
      <c r="S1629" s="53">
        <v>0</v>
      </c>
      <c r="T1629" s="11">
        <f>SUM(C1629:S1629)</f>
        <v>3</v>
      </c>
    </row>
    <row r="1630" spans="1:20" ht="18" customHeight="1">
      <c r="A1630" s="106"/>
      <c r="B1630" s="52" t="s">
        <v>24</v>
      </c>
      <c r="C1630" s="61">
        <v>0</v>
      </c>
      <c r="D1630" s="53">
        <v>0</v>
      </c>
      <c r="E1630" s="53">
        <v>0</v>
      </c>
      <c r="F1630" s="53">
        <v>1</v>
      </c>
      <c r="G1630" s="53">
        <v>1</v>
      </c>
      <c r="H1630" s="53">
        <v>0</v>
      </c>
      <c r="I1630" s="53">
        <v>0</v>
      </c>
      <c r="J1630" s="53">
        <v>0</v>
      </c>
      <c r="K1630" s="53">
        <v>0</v>
      </c>
      <c r="L1630" s="53">
        <v>0</v>
      </c>
      <c r="M1630" s="53">
        <v>0</v>
      </c>
      <c r="N1630" s="53">
        <v>0</v>
      </c>
      <c r="O1630" s="53">
        <v>1</v>
      </c>
      <c r="P1630" s="53">
        <v>0</v>
      </c>
      <c r="Q1630" s="53">
        <v>0</v>
      </c>
      <c r="R1630" s="53">
        <v>0</v>
      </c>
      <c r="S1630" s="53">
        <v>0</v>
      </c>
      <c r="T1630" s="11">
        <f>SUM(C1630:S1630)</f>
        <v>3</v>
      </c>
    </row>
    <row r="1631" spans="1:20" ht="18" customHeight="1">
      <c r="A1631" s="106"/>
      <c r="B1631" s="52" t="s">
        <v>25</v>
      </c>
      <c r="C1631" s="53">
        <v>0</v>
      </c>
      <c r="D1631" s="53">
        <v>0</v>
      </c>
      <c r="E1631" s="53">
        <v>0</v>
      </c>
      <c r="F1631" s="53">
        <v>0</v>
      </c>
      <c r="G1631" s="53">
        <v>0</v>
      </c>
      <c r="H1631" s="53">
        <v>0</v>
      </c>
      <c r="I1631" s="53">
        <v>0</v>
      </c>
      <c r="J1631" s="53">
        <v>0</v>
      </c>
      <c r="K1631" s="53">
        <v>0</v>
      </c>
      <c r="L1631" s="53">
        <v>0</v>
      </c>
      <c r="M1631" s="53">
        <v>0</v>
      </c>
      <c r="N1631" s="53">
        <v>0</v>
      </c>
      <c r="O1631" s="53">
        <v>0</v>
      </c>
      <c r="P1631" s="53">
        <v>0</v>
      </c>
      <c r="Q1631" s="53">
        <v>0</v>
      </c>
      <c r="R1631" s="53">
        <v>0</v>
      </c>
      <c r="S1631" s="53">
        <v>0</v>
      </c>
      <c r="T1631" s="11">
        <f>SUM(C1631:S1631)</f>
        <v>0</v>
      </c>
    </row>
    <row r="1632" spans="1:20" ht="18" customHeight="1">
      <c r="A1632" s="106"/>
      <c r="B1632" s="52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106"/>
      <c r="B1633" s="52" t="s">
        <v>22</v>
      </c>
      <c r="C1633" s="53">
        <v>0</v>
      </c>
      <c r="D1633" s="53">
        <v>0</v>
      </c>
      <c r="E1633" s="53">
        <v>0</v>
      </c>
      <c r="F1633" s="54">
        <v>1</v>
      </c>
      <c r="G1633" s="53">
        <v>1</v>
      </c>
      <c r="H1633" s="53">
        <v>0</v>
      </c>
      <c r="I1633" s="53">
        <v>0</v>
      </c>
      <c r="J1633" s="53">
        <v>0</v>
      </c>
      <c r="K1633" s="53">
        <v>0</v>
      </c>
      <c r="L1633" s="53">
        <v>0</v>
      </c>
      <c r="M1633" s="53">
        <v>0</v>
      </c>
      <c r="N1633" s="53">
        <v>0</v>
      </c>
      <c r="O1633" s="53">
        <v>1</v>
      </c>
      <c r="P1633" s="53">
        <v>0</v>
      </c>
      <c r="Q1633" s="53">
        <v>0</v>
      </c>
      <c r="R1633" s="53">
        <v>0</v>
      </c>
      <c r="S1633" s="53">
        <v>0</v>
      </c>
      <c r="T1633" s="11">
        <f>SUM(C1633:S1633)</f>
        <v>3</v>
      </c>
    </row>
    <row r="1634" spans="1:20" ht="18" customHeight="1">
      <c r="A1634" s="106"/>
      <c r="B1634" s="52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4">
        <f>IF(T1633&gt;0,(T1628+T1629)/T1633, "-")</f>
        <v>1</v>
      </c>
    </row>
    <row r="1635" spans="1:20" ht="18" customHeight="1">
      <c r="A1635" s="107"/>
      <c r="B1635" s="52" t="s">
        <v>44</v>
      </c>
      <c r="C1635" s="57" t="s">
        <v>43</v>
      </c>
      <c r="D1635" s="57" t="s">
        <v>43</v>
      </c>
      <c r="E1635" s="57" t="s">
        <v>43</v>
      </c>
      <c r="F1635" s="58">
        <v>0</v>
      </c>
      <c r="G1635" s="58">
        <v>0</v>
      </c>
      <c r="H1635" s="57" t="s">
        <v>43</v>
      </c>
      <c r="I1635" s="58" t="s">
        <v>39</v>
      </c>
      <c r="J1635" s="58" t="s">
        <v>39</v>
      </c>
      <c r="K1635" s="58" t="s">
        <v>39</v>
      </c>
      <c r="L1635" s="57" t="s">
        <v>43</v>
      </c>
      <c r="M1635" s="57" t="s">
        <v>43</v>
      </c>
      <c r="N1635" s="57" t="s">
        <v>43</v>
      </c>
      <c r="O1635" s="58">
        <v>0</v>
      </c>
      <c r="P1635" s="57" t="s">
        <v>43</v>
      </c>
      <c r="Q1635" s="57" t="s">
        <v>43</v>
      </c>
      <c r="R1635" s="57" t="s">
        <v>43</v>
      </c>
      <c r="S1635" s="57" t="s">
        <v>43</v>
      </c>
      <c r="T1635" s="59">
        <v>0</v>
      </c>
    </row>
    <row r="1636" spans="1:20" ht="18" customHeight="1">
      <c r="A1636" s="105">
        <v>44838</v>
      </c>
      <c r="B1636" s="50" t="s">
        <v>20</v>
      </c>
      <c r="C1636" s="51">
        <v>0</v>
      </c>
      <c r="D1636" s="51">
        <v>0</v>
      </c>
      <c r="E1636" s="51">
        <v>0</v>
      </c>
      <c r="F1636" s="51">
        <v>0</v>
      </c>
      <c r="G1636" s="51">
        <v>0</v>
      </c>
      <c r="H1636" s="51">
        <v>0</v>
      </c>
      <c r="I1636" s="51">
        <v>0</v>
      </c>
      <c r="J1636" s="51">
        <v>0</v>
      </c>
      <c r="K1636" s="51">
        <v>0</v>
      </c>
      <c r="L1636" s="51">
        <v>0</v>
      </c>
      <c r="M1636" s="51">
        <v>0</v>
      </c>
      <c r="N1636" s="51">
        <v>0</v>
      </c>
      <c r="O1636" s="51">
        <v>0</v>
      </c>
      <c r="P1636" s="51">
        <v>0</v>
      </c>
      <c r="Q1636" s="51">
        <v>0</v>
      </c>
      <c r="R1636" s="51">
        <v>0</v>
      </c>
      <c r="S1636" s="51">
        <v>0</v>
      </c>
      <c r="T1636" s="11">
        <f>SUM(C1636:S1636)</f>
        <v>0</v>
      </c>
    </row>
    <row r="1637" spans="1:20" ht="18" customHeight="1">
      <c r="A1637" s="106"/>
      <c r="B1637" s="52" t="s">
        <v>21</v>
      </c>
      <c r="C1637" s="53">
        <v>0</v>
      </c>
      <c r="D1637" s="53">
        <v>0</v>
      </c>
      <c r="E1637" s="53">
        <v>0</v>
      </c>
      <c r="F1637" s="53">
        <v>0</v>
      </c>
      <c r="G1637" s="53">
        <v>0</v>
      </c>
      <c r="H1637" s="53">
        <v>1</v>
      </c>
      <c r="I1637" s="53">
        <v>0</v>
      </c>
      <c r="J1637" s="53">
        <v>0</v>
      </c>
      <c r="K1637" s="53">
        <v>0</v>
      </c>
      <c r="L1637" s="53">
        <v>1</v>
      </c>
      <c r="M1637" s="53">
        <v>0</v>
      </c>
      <c r="N1637" s="53">
        <v>0</v>
      </c>
      <c r="O1637" s="53">
        <v>1</v>
      </c>
      <c r="P1637" s="53">
        <v>2</v>
      </c>
      <c r="Q1637" s="53">
        <v>1</v>
      </c>
      <c r="R1637" s="53">
        <v>0</v>
      </c>
      <c r="S1637" s="53">
        <v>0</v>
      </c>
      <c r="T1637" s="11">
        <f>SUM(C1637:S1637)</f>
        <v>6</v>
      </c>
    </row>
    <row r="1638" spans="1:20" ht="18" customHeight="1">
      <c r="A1638" s="106"/>
      <c r="B1638" s="52" t="s">
        <v>24</v>
      </c>
      <c r="C1638" s="61">
        <v>0</v>
      </c>
      <c r="D1638" s="53">
        <v>0</v>
      </c>
      <c r="E1638" s="53">
        <v>0</v>
      </c>
      <c r="F1638" s="53">
        <v>0</v>
      </c>
      <c r="G1638" s="53">
        <v>0</v>
      </c>
      <c r="H1638" s="53">
        <v>1</v>
      </c>
      <c r="I1638" s="53">
        <v>0</v>
      </c>
      <c r="J1638" s="53">
        <v>0</v>
      </c>
      <c r="K1638" s="53">
        <v>0</v>
      </c>
      <c r="L1638" s="53">
        <v>1</v>
      </c>
      <c r="M1638" s="53">
        <v>0</v>
      </c>
      <c r="N1638" s="53">
        <v>0</v>
      </c>
      <c r="O1638" s="53">
        <v>1</v>
      </c>
      <c r="P1638" s="53">
        <v>2</v>
      </c>
      <c r="Q1638" s="53">
        <v>1</v>
      </c>
      <c r="R1638" s="53">
        <v>0</v>
      </c>
      <c r="S1638" s="53">
        <v>0</v>
      </c>
      <c r="T1638" s="11">
        <f>SUM(C1638:S1638)</f>
        <v>6</v>
      </c>
    </row>
    <row r="1639" spans="1:20" ht="18" customHeight="1">
      <c r="A1639" s="106"/>
      <c r="B1639" s="52" t="s">
        <v>25</v>
      </c>
      <c r="C1639" s="53">
        <v>0</v>
      </c>
      <c r="D1639" s="53">
        <v>0</v>
      </c>
      <c r="E1639" s="53">
        <v>0</v>
      </c>
      <c r="F1639" s="53">
        <v>0</v>
      </c>
      <c r="G1639" s="53">
        <v>0</v>
      </c>
      <c r="H1639" s="53">
        <v>0</v>
      </c>
      <c r="I1639" s="53">
        <v>0</v>
      </c>
      <c r="J1639" s="53">
        <v>0</v>
      </c>
      <c r="K1639" s="53">
        <v>0</v>
      </c>
      <c r="L1639" s="53">
        <v>0</v>
      </c>
      <c r="M1639" s="53">
        <v>0</v>
      </c>
      <c r="N1639" s="53">
        <v>0</v>
      </c>
      <c r="O1639" s="53">
        <v>0</v>
      </c>
      <c r="P1639" s="53">
        <v>0</v>
      </c>
      <c r="Q1639" s="53">
        <v>0</v>
      </c>
      <c r="R1639" s="53">
        <v>0</v>
      </c>
      <c r="S1639" s="53">
        <v>0</v>
      </c>
      <c r="T1639" s="11">
        <f>SUM(C1639:S1639)</f>
        <v>0</v>
      </c>
    </row>
    <row r="1640" spans="1:20" ht="18" customHeight="1">
      <c r="A1640" s="106"/>
      <c r="B1640" s="52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106"/>
      <c r="B1641" s="52" t="s">
        <v>22</v>
      </c>
      <c r="C1641" s="53">
        <v>0</v>
      </c>
      <c r="D1641" s="53">
        <v>0</v>
      </c>
      <c r="E1641" s="53">
        <v>0</v>
      </c>
      <c r="F1641" s="54">
        <v>0</v>
      </c>
      <c r="G1641" s="53">
        <v>0</v>
      </c>
      <c r="H1641" s="53">
        <v>1</v>
      </c>
      <c r="I1641" s="53">
        <v>0</v>
      </c>
      <c r="J1641" s="53">
        <v>0</v>
      </c>
      <c r="K1641" s="53">
        <v>0</v>
      </c>
      <c r="L1641" s="53">
        <v>1</v>
      </c>
      <c r="M1641" s="53">
        <v>0</v>
      </c>
      <c r="N1641" s="53">
        <v>0</v>
      </c>
      <c r="O1641" s="53">
        <v>1</v>
      </c>
      <c r="P1641" s="53">
        <v>1</v>
      </c>
      <c r="Q1641" s="53">
        <v>1</v>
      </c>
      <c r="R1641" s="53">
        <v>0</v>
      </c>
      <c r="S1641" s="53">
        <v>0</v>
      </c>
      <c r="T1641" s="11">
        <f>SUM(C1641:S1641)</f>
        <v>5</v>
      </c>
    </row>
    <row r="1642" spans="1:20" ht="18" customHeight="1">
      <c r="A1642" s="106"/>
      <c r="B1642" s="52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4">
        <f>IF(T1641&gt;0,(T1636+T1637)/T1641, "-")</f>
        <v>1.2</v>
      </c>
    </row>
    <row r="1643" spans="1:20" ht="18" customHeight="1">
      <c r="A1643" s="107"/>
      <c r="B1643" s="52" t="s">
        <v>44</v>
      </c>
      <c r="C1643" s="57" t="s">
        <v>43</v>
      </c>
      <c r="D1643" s="57" t="s">
        <v>43</v>
      </c>
      <c r="E1643" s="57" t="s">
        <v>43</v>
      </c>
      <c r="F1643" s="57" t="s">
        <v>43</v>
      </c>
      <c r="G1643" s="57" t="s">
        <v>43</v>
      </c>
      <c r="H1643" s="58">
        <v>0</v>
      </c>
      <c r="I1643" s="58" t="s">
        <v>39</v>
      </c>
      <c r="J1643" s="58" t="s">
        <v>39</v>
      </c>
      <c r="K1643" s="58" t="s">
        <v>39</v>
      </c>
      <c r="L1643" s="58">
        <v>0</v>
      </c>
      <c r="M1643" s="57" t="s">
        <v>43</v>
      </c>
      <c r="N1643" s="57" t="s">
        <v>43</v>
      </c>
      <c r="O1643" s="58">
        <v>1</v>
      </c>
      <c r="P1643" s="58">
        <v>1</v>
      </c>
      <c r="Q1643" s="58">
        <v>0</v>
      </c>
      <c r="R1643" s="57" t="s">
        <v>43</v>
      </c>
      <c r="S1643" s="57" t="s">
        <v>43</v>
      </c>
      <c r="T1643" s="59">
        <v>0.4</v>
      </c>
    </row>
    <row r="1644" spans="1:20" ht="18" customHeight="1">
      <c r="A1644" s="105">
        <v>44839</v>
      </c>
      <c r="B1644" s="50" t="s">
        <v>20</v>
      </c>
      <c r="C1644" s="51">
        <v>0</v>
      </c>
      <c r="D1644" s="51">
        <v>0</v>
      </c>
      <c r="E1644" s="51">
        <v>0</v>
      </c>
      <c r="F1644" s="51">
        <v>0</v>
      </c>
      <c r="G1644" s="51">
        <v>0</v>
      </c>
      <c r="H1644" s="51">
        <v>0</v>
      </c>
      <c r="I1644" s="51">
        <v>0</v>
      </c>
      <c r="J1644" s="51">
        <v>0</v>
      </c>
      <c r="K1644" s="51">
        <v>0</v>
      </c>
      <c r="L1644" s="51">
        <v>0</v>
      </c>
      <c r="M1644" s="51">
        <v>0</v>
      </c>
      <c r="N1644" s="51">
        <v>0</v>
      </c>
      <c r="O1644" s="51">
        <v>0</v>
      </c>
      <c r="P1644" s="51">
        <v>0</v>
      </c>
      <c r="Q1644" s="51">
        <v>0</v>
      </c>
      <c r="R1644" s="51">
        <v>0</v>
      </c>
      <c r="S1644" s="51">
        <v>0</v>
      </c>
      <c r="T1644" s="11">
        <f>SUM(C1644:S1644)</f>
        <v>0</v>
      </c>
    </row>
    <row r="1645" spans="1:20" ht="18" customHeight="1">
      <c r="A1645" s="106"/>
      <c r="B1645" s="52" t="s">
        <v>21</v>
      </c>
      <c r="C1645" s="53">
        <v>0</v>
      </c>
      <c r="D1645" s="53">
        <v>1</v>
      </c>
      <c r="E1645" s="53">
        <v>0</v>
      </c>
      <c r="F1645" s="53">
        <v>0</v>
      </c>
      <c r="G1645" s="53">
        <v>0</v>
      </c>
      <c r="H1645" s="53">
        <v>0</v>
      </c>
      <c r="I1645" s="53">
        <v>0</v>
      </c>
      <c r="J1645" s="53">
        <v>1</v>
      </c>
      <c r="K1645" s="53">
        <v>1</v>
      </c>
      <c r="L1645" s="53">
        <v>1</v>
      </c>
      <c r="M1645" s="53">
        <v>2</v>
      </c>
      <c r="N1645" s="53">
        <v>0</v>
      </c>
      <c r="O1645" s="53">
        <v>0</v>
      </c>
      <c r="P1645" s="53">
        <v>0</v>
      </c>
      <c r="Q1645" s="53">
        <v>5</v>
      </c>
      <c r="R1645" s="53">
        <v>0</v>
      </c>
      <c r="S1645" s="53">
        <v>0</v>
      </c>
      <c r="T1645" s="11">
        <f>SUM(C1645:S1645)</f>
        <v>11</v>
      </c>
    </row>
    <row r="1646" spans="1:20" ht="18" customHeight="1">
      <c r="A1646" s="106"/>
      <c r="B1646" s="52" t="s">
        <v>24</v>
      </c>
      <c r="C1646" s="61">
        <v>0</v>
      </c>
      <c r="D1646" s="53">
        <v>1</v>
      </c>
      <c r="E1646" s="53">
        <v>0</v>
      </c>
      <c r="F1646" s="53">
        <v>0</v>
      </c>
      <c r="G1646" s="53">
        <v>0</v>
      </c>
      <c r="H1646" s="53">
        <v>0</v>
      </c>
      <c r="I1646" s="53">
        <v>0</v>
      </c>
      <c r="J1646" s="53">
        <v>1</v>
      </c>
      <c r="K1646" s="53">
        <v>1</v>
      </c>
      <c r="L1646" s="53">
        <v>1</v>
      </c>
      <c r="M1646" s="53">
        <v>2</v>
      </c>
      <c r="N1646" s="53">
        <v>0</v>
      </c>
      <c r="O1646" s="53">
        <v>0</v>
      </c>
      <c r="P1646" s="53">
        <v>0</v>
      </c>
      <c r="Q1646" s="53">
        <v>5</v>
      </c>
      <c r="R1646" s="53">
        <v>0</v>
      </c>
      <c r="S1646" s="53">
        <v>0</v>
      </c>
      <c r="T1646" s="11">
        <f>SUM(C1646:S1646)</f>
        <v>11</v>
      </c>
    </row>
    <row r="1647" spans="1:20" ht="18" customHeight="1">
      <c r="A1647" s="106"/>
      <c r="B1647" s="52" t="s">
        <v>25</v>
      </c>
      <c r="C1647" s="53">
        <v>0</v>
      </c>
      <c r="D1647" s="53">
        <v>0</v>
      </c>
      <c r="E1647" s="53">
        <v>0</v>
      </c>
      <c r="F1647" s="53">
        <v>0</v>
      </c>
      <c r="G1647" s="53">
        <v>0</v>
      </c>
      <c r="H1647" s="53">
        <v>0</v>
      </c>
      <c r="I1647" s="53">
        <v>0</v>
      </c>
      <c r="J1647" s="53">
        <v>0</v>
      </c>
      <c r="K1647" s="53">
        <v>0</v>
      </c>
      <c r="L1647" s="53">
        <v>0</v>
      </c>
      <c r="M1647" s="53">
        <v>0</v>
      </c>
      <c r="N1647" s="53">
        <v>0</v>
      </c>
      <c r="O1647" s="53">
        <v>0</v>
      </c>
      <c r="P1647" s="53">
        <v>0</v>
      </c>
      <c r="Q1647" s="53">
        <v>0</v>
      </c>
      <c r="R1647" s="53">
        <v>0</v>
      </c>
      <c r="S1647" s="53">
        <v>0</v>
      </c>
      <c r="T1647" s="11">
        <f>SUM(C1647:S1647)</f>
        <v>0</v>
      </c>
    </row>
    <row r="1648" spans="1:20" ht="18" customHeight="1">
      <c r="A1648" s="106"/>
      <c r="B1648" s="52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106"/>
      <c r="B1649" s="52" t="s">
        <v>22</v>
      </c>
      <c r="C1649" s="53">
        <v>0</v>
      </c>
      <c r="D1649" s="53">
        <v>1</v>
      </c>
      <c r="E1649" s="53">
        <v>0</v>
      </c>
      <c r="F1649" s="54">
        <v>0</v>
      </c>
      <c r="G1649" s="53">
        <v>0</v>
      </c>
      <c r="H1649" s="53">
        <v>0</v>
      </c>
      <c r="I1649" s="53">
        <v>0</v>
      </c>
      <c r="J1649" s="53">
        <v>1</v>
      </c>
      <c r="K1649" s="53">
        <v>1</v>
      </c>
      <c r="L1649" s="53">
        <v>1</v>
      </c>
      <c r="M1649" s="53">
        <v>2</v>
      </c>
      <c r="N1649" s="53">
        <v>0</v>
      </c>
      <c r="O1649" s="53">
        <v>0</v>
      </c>
      <c r="P1649" s="53">
        <v>0</v>
      </c>
      <c r="Q1649" s="53">
        <v>1</v>
      </c>
      <c r="R1649" s="53">
        <v>0</v>
      </c>
      <c r="S1649" s="53">
        <v>0</v>
      </c>
      <c r="T1649" s="11">
        <f>SUM(C1649:S1649)</f>
        <v>7</v>
      </c>
    </row>
    <row r="1650" spans="1:20" ht="18" customHeight="1">
      <c r="A1650" s="106"/>
      <c r="B1650" s="52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4">
        <f>IF(T1649&gt;0,(T1644+T1645)/T1649, "-")</f>
        <v>1.5714285714285714</v>
      </c>
    </row>
    <row r="1651" spans="1:20" ht="18" customHeight="1">
      <c r="A1651" s="107"/>
      <c r="B1651" s="52" t="s">
        <v>44</v>
      </c>
      <c r="C1651" s="57" t="s">
        <v>43</v>
      </c>
      <c r="D1651" s="58">
        <v>1</v>
      </c>
      <c r="E1651" s="57" t="s">
        <v>43</v>
      </c>
      <c r="F1651" s="57" t="s">
        <v>43</v>
      </c>
      <c r="G1651" s="57" t="s">
        <v>43</v>
      </c>
      <c r="H1651" s="58" t="s">
        <v>39</v>
      </c>
      <c r="I1651" s="58" t="s">
        <v>39</v>
      </c>
      <c r="J1651" s="58">
        <v>0</v>
      </c>
      <c r="K1651" s="58">
        <v>1</v>
      </c>
      <c r="L1651" s="58">
        <v>0</v>
      </c>
      <c r="M1651" s="58">
        <v>0</v>
      </c>
      <c r="N1651" s="57" t="s">
        <v>43</v>
      </c>
      <c r="O1651" s="57" t="s">
        <v>43</v>
      </c>
      <c r="P1651" s="57" t="s">
        <v>43</v>
      </c>
      <c r="Q1651" s="58">
        <v>1</v>
      </c>
      <c r="R1651" s="57" t="s">
        <v>43</v>
      </c>
      <c r="S1651" s="57" t="s">
        <v>43</v>
      </c>
      <c r="T1651" s="59">
        <v>0.42859999999999998</v>
      </c>
    </row>
    <row r="1652" spans="1:20" ht="18" customHeight="1">
      <c r="A1652" s="105">
        <v>44840</v>
      </c>
      <c r="B1652" s="50" t="s">
        <v>20</v>
      </c>
      <c r="C1652" s="51">
        <v>0</v>
      </c>
      <c r="D1652" s="51">
        <v>0</v>
      </c>
      <c r="E1652" s="51">
        <v>0</v>
      </c>
      <c r="F1652" s="51">
        <v>0</v>
      </c>
      <c r="G1652" s="51">
        <v>0</v>
      </c>
      <c r="H1652" s="51">
        <v>0</v>
      </c>
      <c r="I1652" s="51">
        <v>0</v>
      </c>
      <c r="J1652" s="51">
        <v>0</v>
      </c>
      <c r="K1652" s="51">
        <v>0</v>
      </c>
      <c r="L1652" s="51">
        <v>1</v>
      </c>
      <c r="M1652" s="51">
        <v>0</v>
      </c>
      <c r="N1652" s="51">
        <v>0</v>
      </c>
      <c r="O1652" s="51">
        <v>0</v>
      </c>
      <c r="P1652" s="51">
        <v>0</v>
      </c>
      <c r="Q1652" s="51">
        <v>0</v>
      </c>
      <c r="R1652" s="51">
        <v>0</v>
      </c>
      <c r="S1652" s="51">
        <v>0</v>
      </c>
      <c r="T1652" s="11">
        <f>SUM(C1652:S1652)</f>
        <v>1</v>
      </c>
    </row>
    <row r="1653" spans="1:20" ht="18" customHeight="1">
      <c r="A1653" s="106"/>
      <c r="B1653" s="52" t="s">
        <v>21</v>
      </c>
      <c r="C1653" s="53">
        <v>0</v>
      </c>
      <c r="D1653" s="53">
        <v>2</v>
      </c>
      <c r="E1653" s="53">
        <v>4</v>
      </c>
      <c r="F1653" s="53">
        <v>0</v>
      </c>
      <c r="G1653" s="53">
        <v>1</v>
      </c>
      <c r="H1653" s="53">
        <v>0</v>
      </c>
      <c r="I1653" s="53">
        <v>0</v>
      </c>
      <c r="J1653" s="53">
        <v>0</v>
      </c>
      <c r="K1653" s="53">
        <v>0</v>
      </c>
      <c r="L1653" s="53">
        <v>2</v>
      </c>
      <c r="M1653" s="53">
        <v>3</v>
      </c>
      <c r="N1653" s="53">
        <v>0</v>
      </c>
      <c r="O1653" s="53">
        <v>1</v>
      </c>
      <c r="P1653" s="53">
        <v>0</v>
      </c>
      <c r="Q1653" s="53">
        <v>4</v>
      </c>
      <c r="R1653" s="53">
        <v>0</v>
      </c>
      <c r="S1653" s="53">
        <v>0</v>
      </c>
      <c r="T1653" s="11">
        <f>SUM(C1653:S1653)</f>
        <v>17</v>
      </c>
    </row>
    <row r="1654" spans="1:20" ht="18" customHeight="1">
      <c r="A1654" s="106"/>
      <c r="B1654" s="52" t="s">
        <v>24</v>
      </c>
      <c r="C1654" s="61">
        <v>0</v>
      </c>
      <c r="D1654" s="53">
        <v>2</v>
      </c>
      <c r="E1654" s="53">
        <v>4</v>
      </c>
      <c r="F1654" s="53">
        <v>0</v>
      </c>
      <c r="G1654" s="53">
        <v>1</v>
      </c>
      <c r="H1654" s="53">
        <v>0</v>
      </c>
      <c r="I1654" s="53">
        <v>0</v>
      </c>
      <c r="J1654" s="53">
        <v>0</v>
      </c>
      <c r="K1654" s="53">
        <v>0</v>
      </c>
      <c r="L1654" s="53">
        <v>2</v>
      </c>
      <c r="M1654" s="53">
        <v>2</v>
      </c>
      <c r="N1654" s="53">
        <v>0</v>
      </c>
      <c r="O1654" s="53">
        <v>1</v>
      </c>
      <c r="P1654" s="53">
        <v>0</v>
      </c>
      <c r="Q1654" s="53">
        <v>4</v>
      </c>
      <c r="R1654" s="53">
        <v>0</v>
      </c>
      <c r="S1654" s="53">
        <v>0</v>
      </c>
      <c r="T1654" s="11">
        <f>SUM(C1654:S1654)</f>
        <v>16</v>
      </c>
    </row>
    <row r="1655" spans="1:20" ht="18" customHeight="1">
      <c r="A1655" s="106"/>
      <c r="B1655" s="52" t="s">
        <v>25</v>
      </c>
      <c r="C1655" s="53">
        <v>0</v>
      </c>
      <c r="D1655" s="53">
        <v>0</v>
      </c>
      <c r="E1655" s="53">
        <v>0</v>
      </c>
      <c r="F1655" s="53">
        <v>0</v>
      </c>
      <c r="G1655" s="53">
        <v>0</v>
      </c>
      <c r="H1655" s="53">
        <v>0</v>
      </c>
      <c r="I1655" s="53">
        <v>0</v>
      </c>
      <c r="J1655" s="53">
        <v>0</v>
      </c>
      <c r="K1655" s="53">
        <v>0</v>
      </c>
      <c r="L1655" s="53">
        <v>1</v>
      </c>
      <c r="M1655" s="53">
        <v>1</v>
      </c>
      <c r="N1655" s="53">
        <v>0</v>
      </c>
      <c r="O1655" s="53">
        <v>0</v>
      </c>
      <c r="P1655" s="53">
        <v>0</v>
      </c>
      <c r="Q1655" s="53">
        <v>0</v>
      </c>
      <c r="R1655" s="53">
        <v>0</v>
      </c>
      <c r="S1655" s="53">
        <v>0</v>
      </c>
      <c r="T1655" s="11">
        <f>SUM(C1655:S1655)</f>
        <v>2</v>
      </c>
    </row>
    <row r="1656" spans="1:20" ht="18" customHeight="1">
      <c r="A1656" s="106"/>
      <c r="B1656" s="52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106"/>
      <c r="B1657" s="52" t="s">
        <v>22</v>
      </c>
      <c r="C1657" s="53">
        <v>0</v>
      </c>
      <c r="D1657" s="53">
        <v>1</v>
      </c>
      <c r="E1657" s="53">
        <v>1</v>
      </c>
      <c r="F1657" s="54">
        <v>0</v>
      </c>
      <c r="G1657" s="53">
        <v>1</v>
      </c>
      <c r="H1657" s="53">
        <v>0</v>
      </c>
      <c r="I1657" s="53">
        <v>0</v>
      </c>
      <c r="J1657" s="53">
        <v>0</v>
      </c>
      <c r="K1657" s="53">
        <v>0</v>
      </c>
      <c r="L1657" s="53">
        <v>2</v>
      </c>
      <c r="M1657" s="53">
        <v>3</v>
      </c>
      <c r="N1657" s="53">
        <v>0</v>
      </c>
      <c r="O1657" s="53">
        <v>1</v>
      </c>
      <c r="P1657" s="53">
        <v>0</v>
      </c>
      <c r="Q1657" s="53">
        <v>1</v>
      </c>
      <c r="R1657" s="53">
        <v>0</v>
      </c>
      <c r="S1657" s="53">
        <v>0</v>
      </c>
      <c r="T1657" s="11">
        <f>SUM(C1657:S1657)</f>
        <v>10</v>
      </c>
    </row>
    <row r="1658" spans="1:20" ht="18" customHeight="1">
      <c r="A1658" s="106"/>
      <c r="B1658" s="52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4">
        <f>IF(T1657&gt;0,(T1652+T1653)/T1657, "-")</f>
        <v>1.8</v>
      </c>
    </row>
    <row r="1659" spans="1:20" ht="18" customHeight="1">
      <c r="A1659" s="107"/>
      <c r="B1659" s="52" t="s">
        <v>44</v>
      </c>
      <c r="C1659" s="57" t="s">
        <v>43</v>
      </c>
      <c r="D1659" s="58">
        <v>1</v>
      </c>
      <c r="E1659" s="58">
        <v>0</v>
      </c>
      <c r="F1659" s="58" t="s">
        <v>43</v>
      </c>
      <c r="G1659" s="58">
        <v>1</v>
      </c>
      <c r="H1659" s="58" t="s">
        <v>43</v>
      </c>
      <c r="I1659" s="58" t="s">
        <v>43</v>
      </c>
      <c r="J1659" s="58" t="s">
        <v>43</v>
      </c>
      <c r="K1659" s="58" t="s">
        <v>43</v>
      </c>
      <c r="L1659" s="58">
        <v>0.5</v>
      </c>
      <c r="M1659" s="58">
        <v>0.33329999999999999</v>
      </c>
      <c r="N1659" s="58" t="s">
        <v>43</v>
      </c>
      <c r="O1659" s="58">
        <v>1</v>
      </c>
      <c r="P1659" s="58" t="s">
        <v>43</v>
      </c>
      <c r="Q1659" s="58">
        <v>1</v>
      </c>
      <c r="R1659" s="58" t="s">
        <v>43</v>
      </c>
      <c r="S1659" s="58" t="s">
        <v>43</v>
      </c>
      <c r="T1659" s="59">
        <v>0.6</v>
      </c>
    </row>
    <row r="1660" spans="1:20" ht="18" customHeight="1">
      <c r="A1660" s="105">
        <v>44841</v>
      </c>
      <c r="B1660" s="50" t="s">
        <v>20</v>
      </c>
      <c r="C1660" s="51">
        <v>0</v>
      </c>
      <c r="D1660" s="51">
        <v>0</v>
      </c>
      <c r="E1660" s="51">
        <v>0</v>
      </c>
      <c r="F1660" s="51">
        <v>0</v>
      </c>
      <c r="G1660" s="51">
        <v>0</v>
      </c>
      <c r="H1660" s="51">
        <v>0</v>
      </c>
      <c r="I1660" s="51">
        <v>0</v>
      </c>
      <c r="J1660" s="51">
        <v>2</v>
      </c>
      <c r="K1660" s="51">
        <v>0</v>
      </c>
      <c r="L1660" s="51">
        <v>0</v>
      </c>
      <c r="M1660" s="51">
        <v>0</v>
      </c>
      <c r="N1660" s="51">
        <v>0</v>
      </c>
      <c r="O1660" s="51">
        <v>0</v>
      </c>
      <c r="P1660" s="51">
        <v>0</v>
      </c>
      <c r="Q1660" s="51">
        <v>0</v>
      </c>
      <c r="R1660" s="51">
        <v>0</v>
      </c>
      <c r="S1660" s="51">
        <v>0</v>
      </c>
      <c r="T1660" s="11">
        <f>SUM(C1660:S1660)</f>
        <v>2</v>
      </c>
    </row>
    <row r="1661" spans="1:20" ht="18" customHeight="1">
      <c r="A1661" s="106"/>
      <c r="B1661" s="52" t="s">
        <v>21</v>
      </c>
      <c r="C1661" s="53">
        <v>0</v>
      </c>
      <c r="D1661" s="53">
        <v>1</v>
      </c>
      <c r="E1661" s="53">
        <v>7</v>
      </c>
      <c r="F1661" s="53">
        <v>1</v>
      </c>
      <c r="G1661" s="53">
        <v>0</v>
      </c>
      <c r="H1661" s="53">
        <v>0</v>
      </c>
      <c r="I1661" s="53">
        <v>2</v>
      </c>
      <c r="J1661" s="53">
        <v>1</v>
      </c>
      <c r="K1661" s="53">
        <v>2</v>
      </c>
      <c r="L1661" s="53">
        <v>0</v>
      </c>
      <c r="M1661" s="53">
        <v>5</v>
      </c>
      <c r="N1661" s="53">
        <v>0</v>
      </c>
      <c r="O1661" s="53">
        <v>1</v>
      </c>
      <c r="P1661" s="53">
        <v>0</v>
      </c>
      <c r="Q1661" s="53">
        <v>1</v>
      </c>
      <c r="R1661" s="53">
        <v>0</v>
      </c>
      <c r="S1661" s="53">
        <v>0</v>
      </c>
      <c r="T1661" s="11">
        <f>SUM(C1661:S1661)</f>
        <v>21</v>
      </c>
    </row>
    <row r="1662" spans="1:20" ht="18" customHeight="1">
      <c r="A1662" s="106"/>
      <c r="B1662" s="52" t="s">
        <v>24</v>
      </c>
      <c r="C1662" s="61">
        <v>0</v>
      </c>
      <c r="D1662" s="53">
        <v>1</v>
      </c>
      <c r="E1662" s="53">
        <v>5</v>
      </c>
      <c r="F1662" s="53">
        <v>1</v>
      </c>
      <c r="G1662" s="53">
        <v>0</v>
      </c>
      <c r="H1662" s="53">
        <v>0</v>
      </c>
      <c r="I1662" s="53">
        <v>2</v>
      </c>
      <c r="J1662" s="53">
        <v>3</v>
      </c>
      <c r="K1662" s="53">
        <v>2</v>
      </c>
      <c r="L1662" s="53">
        <v>0</v>
      </c>
      <c r="M1662" s="53">
        <v>4</v>
      </c>
      <c r="N1662" s="53">
        <v>0</v>
      </c>
      <c r="O1662" s="53">
        <v>1</v>
      </c>
      <c r="P1662" s="53">
        <v>0</v>
      </c>
      <c r="Q1662" s="53">
        <v>1</v>
      </c>
      <c r="R1662" s="53">
        <v>0</v>
      </c>
      <c r="S1662" s="53">
        <v>0</v>
      </c>
      <c r="T1662" s="11">
        <f>SUM(C1662:S1662)</f>
        <v>20</v>
      </c>
    </row>
    <row r="1663" spans="1:20" ht="18" customHeight="1">
      <c r="A1663" s="106"/>
      <c r="B1663" s="52" t="s">
        <v>25</v>
      </c>
      <c r="C1663" s="53">
        <v>0</v>
      </c>
      <c r="D1663" s="53">
        <v>0</v>
      </c>
      <c r="E1663" s="53">
        <v>2</v>
      </c>
      <c r="F1663" s="53">
        <v>0</v>
      </c>
      <c r="G1663" s="53">
        <v>0</v>
      </c>
      <c r="H1663" s="53">
        <v>0</v>
      </c>
      <c r="I1663" s="53">
        <v>0</v>
      </c>
      <c r="J1663" s="53">
        <v>0</v>
      </c>
      <c r="K1663" s="53">
        <v>0</v>
      </c>
      <c r="L1663" s="53">
        <v>0</v>
      </c>
      <c r="M1663" s="53">
        <v>1</v>
      </c>
      <c r="N1663" s="53">
        <v>0</v>
      </c>
      <c r="O1663" s="53">
        <v>0</v>
      </c>
      <c r="P1663" s="53">
        <v>0</v>
      </c>
      <c r="Q1663" s="53">
        <v>0</v>
      </c>
      <c r="R1663" s="53">
        <v>0</v>
      </c>
      <c r="S1663" s="53">
        <v>0</v>
      </c>
      <c r="T1663" s="11">
        <f>SUM(C1663:S1663)</f>
        <v>3</v>
      </c>
    </row>
    <row r="1664" spans="1:20" ht="18" customHeight="1">
      <c r="A1664" s="106"/>
      <c r="B1664" s="52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106"/>
      <c r="B1665" s="52" t="s">
        <v>22</v>
      </c>
      <c r="C1665" s="53">
        <v>0</v>
      </c>
      <c r="D1665" s="53">
        <v>1</v>
      </c>
      <c r="E1665" s="53">
        <v>4</v>
      </c>
      <c r="F1665" s="54">
        <v>1</v>
      </c>
      <c r="G1665" s="53">
        <v>0</v>
      </c>
      <c r="H1665" s="53">
        <v>0</v>
      </c>
      <c r="I1665" s="53">
        <v>2</v>
      </c>
      <c r="J1665" s="53">
        <v>2</v>
      </c>
      <c r="K1665" s="53">
        <v>1</v>
      </c>
      <c r="L1665" s="53">
        <v>0</v>
      </c>
      <c r="M1665" s="53">
        <v>2</v>
      </c>
      <c r="N1665" s="53">
        <v>0</v>
      </c>
      <c r="O1665" s="53">
        <v>1</v>
      </c>
      <c r="P1665" s="53">
        <v>0</v>
      </c>
      <c r="Q1665" s="53">
        <v>1</v>
      </c>
      <c r="R1665" s="53">
        <v>0</v>
      </c>
      <c r="S1665" s="53">
        <v>0</v>
      </c>
      <c r="T1665" s="11">
        <f>SUM(C1665:S1665)</f>
        <v>15</v>
      </c>
    </row>
    <row r="1666" spans="1:20" ht="18" customHeight="1">
      <c r="A1666" s="106"/>
      <c r="B1666" s="52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4">
        <f>IF(T1665&gt;0,(T1660+T1661)/T1665, "-")</f>
        <v>1.5333333333333334</v>
      </c>
    </row>
    <row r="1667" spans="1:20" ht="18" customHeight="1">
      <c r="A1667" s="107"/>
      <c r="B1667" s="52" t="s">
        <v>44</v>
      </c>
      <c r="C1667" s="57" t="s">
        <v>43</v>
      </c>
      <c r="D1667" s="58">
        <v>1</v>
      </c>
      <c r="E1667" s="58">
        <v>0</v>
      </c>
      <c r="F1667" s="58">
        <v>1</v>
      </c>
      <c r="G1667" s="57" t="s">
        <v>43</v>
      </c>
      <c r="H1667" s="57" t="s">
        <v>43</v>
      </c>
      <c r="I1667" s="58">
        <v>0</v>
      </c>
      <c r="J1667" s="58">
        <v>0</v>
      </c>
      <c r="K1667" s="58">
        <v>0</v>
      </c>
      <c r="L1667" s="57" t="s">
        <v>43</v>
      </c>
      <c r="M1667" s="58">
        <v>0</v>
      </c>
      <c r="N1667" s="57" t="s">
        <v>43</v>
      </c>
      <c r="O1667" s="58">
        <v>1</v>
      </c>
      <c r="P1667" s="57" t="s">
        <v>43</v>
      </c>
      <c r="Q1667" s="58">
        <v>1</v>
      </c>
      <c r="R1667" s="57" t="s">
        <v>43</v>
      </c>
      <c r="S1667" s="57" t="s">
        <v>43</v>
      </c>
      <c r="T1667" s="59">
        <v>0.26669999999999999</v>
      </c>
    </row>
    <row r="1668" spans="1:20" ht="18" customHeight="1">
      <c r="A1668" s="105">
        <v>44842</v>
      </c>
      <c r="B1668" s="50" t="s">
        <v>20</v>
      </c>
      <c r="C1668" s="51">
        <v>0</v>
      </c>
      <c r="D1668" s="51">
        <v>0</v>
      </c>
      <c r="E1668" s="51">
        <v>1</v>
      </c>
      <c r="F1668" s="51">
        <v>0</v>
      </c>
      <c r="G1668" s="51">
        <v>0</v>
      </c>
      <c r="H1668" s="51">
        <v>0</v>
      </c>
      <c r="I1668" s="51">
        <v>0</v>
      </c>
      <c r="J1668" s="51">
        <v>0</v>
      </c>
      <c r="K1668" s="51">
        <v>0</v>
      </c>
      <c r="L1668" s="51">
        <v>0</v>
      </c>
      <c r="M1668" s="51">
        <v>0</v>
      </c>
      <c r="N1668" s="51">
        <v>0</v>
      </c>
      <c r="O1668" s="51">
        <v>0</v>
      </c>
      <c r="P1668" s="51">
        <v>1</v>
      </c>
      <c r="Q1668" s="51">
        <v>0</v>
      </c>
      <c r="R1668" s="51">
        <v>0</v>
      </c>
      <c r="S1668" s="51">
        <v>0</v>
      </c>
      <c r="T1668" s="11">
        <f>SUM(C1668:S1668)</f>
        <v>2</v>
      </c>
    </row>
    <row r="1669" spans="1:20" ht="18" customHeight="1">
      <c r="A1669" s="106"/>
      <c r="B1669" s="52" t="s">
        <v>21</v>
      </c>
      <c r="C1669" s="53">
        <v>4</v>
      </c>
      <c r="D1669" s="53">
        <v>4</v>
      </c>
      <c r="E1669" s="53">
        <v>3</v>
      </c>
      <c r="F1669" s="53">
        <v>0</v>
      </c>
      <c r="G1669" s="53">
        <v>3</v>
      </c>
      <c r="H1669" s="53">
        <v>0</v>
      </c>
      <c r="I1669" s="53">
        <v>0</v>
      </c>
      <c r="J1669" s="53">
        <v>1</v>
      </c>
      <c r="K1669" s="53">
        <v>1</v>
      </c>
      <c r="L1669" s="53">
        <v>1</v>
      </c>
      <c r="M1669" s="53">
        <v>2</v>
      </c>
      <c r="N1669" s="53">
        <v>0</v>
      </c>
      <c r="O1669" s="53">
        <v>0</v>
      </c>
      <c r="P1669" s="53">
        <v>0</v>
      </c>
      <c r="Q1669" s="53">
        <v>0</v>
      </c>
      <c r="R1669" s="53">
        <v>0</v>
      </c>
      <c r="S1669" s="53">
        <v>0</v>
      </c>
      <c r="T1669" s="11">
        <f>SUM(C1669:S1669)</f>
        <v>19</v>
      </c>
    </row>
    <row r="1670" spans="1:20" ht="18" customHeight="1">
      <c r="A1670" s="106"/>
      <c r="B1670" s="52" t="s">
        <v>24</v>
      </c>
      <c r="C1670" s="61">
        <v>4</v>
      </c>
      <c r="D1670" s="53">
        <v>4</v>
      </c>
      <c r="E1670" s="53">
        <v>4</v>
      </c>
      <c r="F1670" s="53">
        <v>0</v>
      </c>
      <c r="G1670" s="53">
        <v>2</v>
      </c>
      <c r="H1670" s="53">
        <v>0</v>
      </c>
      <c r="I1670" s="53">
        <v>0</v>
      </c>
      <c r="J1670" s="53">
        <v>1</v>
      </c>
      <c r="K1670" s="53">
        <v>1</v>
      </c>
      <c r="L1670" s="53">
        <v>1</v>
      </c>
      <c r="M1670" s="53">
        <v>2</v>
      </c>
      <c r="N1670" s="53">
        <v>0</v>
      </c>
      <c r="O1670" s="53">
        <v>0</v>
      </c>
      <c r="P1670" s="53">
        <v>0</v>
      </c>
      <c r="Q1670" s="53">
        <v>0</v>
      </c>
      <c r="R1670" s="53">
        <v>0</v>
      </c>
      <c r="S1670" s="53">
        <v>0</v>
      </c>
      <c r="T1670" s="11">
        <f>SUM(C1670:S1670)</f>
        <v>19</v>
      </c>
    </row>
    <row r="1671" spans="1:20" ht="18" customHeight="1">
      <c r="A1671" s="106"/>
      <c r="B1671" s="52" t="s">
        <v>25</v>
      </c>
      <c r="C1671" s="53">
        <v>0</v>
      </c>
      <c r="D1671" s="53">
        <v>0</v>
      </c>
      <c r="E1671" s="53">
        <v>0</v>
      </c>
      <c r="F1671" s="53">
        <v>0</v>
      </c>
      <c r="G1671" s="53">
        <v>1</v>
      </c>
      <c r="H1671" s="53">
        <v>0</v>
      </c>
      <c r="I1671" s="53">
        <v>0</v>
      </c>
      <c r="J1671" s="53">
        <v>0</v>
      </c>
      <c r="K1671" s="53">
        <v>0</v>
      </c>
      <c r="L1671" s="53">
        <v>0</v>
      </c>
      <c r="M1671" s="53">
        <v>0</v>
      </c>
      <c r="N1671" s="53">
        <v>0</v>
      </c>
      <c r="O1671" s="53">
        <v>0</v>
      </c>
      <c r="P1671" s="53">
        <v>1</v>
      </c>
      <c r="Q1671" s="53">
        <v>0</v>
      </c>
      <c r="R1671" s="53">
        <v>0</v>
      </c>
      <c r="S1671" s="53">
        <v>0</v>
      </c>
      <c r="T1671" s="11">
        <f>SUM(C1671:S1671)</f>
        <v>2</v>
      </c>
    </row>
    <row r="1672" spans="1:20" ht="18" customHeight="1">
      <c r="A1672" s="106"/>
      <c r="B1672" s="52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106"/>
      <c r="B1673" s="52" t="s">
        <v>22</v>
      </c>
      <c r="C1673" s="53">
        <v>1</v>
      </c>
      <c r="D1673" s="53">
        <v>1</v>
      </c>
      <c r="E1673" s="53">
        <v>2</v>
      </c>
      <c r="F1673" s="54">
        <v>0</v>
      </c>
      <c r="G1673" s="53">
        <v>3</v>
      </c>
      <c r="H1673" s="53">
        <v>0</v>
      </c>
      <c r="I1673" s="53">
        <v>0</v>
      </c>
      <c r="J1673" s="53">
        <v>1</v>
      </c>
      <c r="K1673" s="53">
        <v>1</v>
      </c>
      <c r="L1673" s="53">
        <v>1</v>
      </c>
      <c r="M1673" s="53">
        <v>2</v>
      </c>
      <c r="N1673" s="53">
        <v>0</v>
      </c>
      <c r="O1673" s="53">
        <v>0</v>
      </c>
      <c r="P1673" s="53">
        <v>1</v>
      </c>
      <c r="Q1673" s="53">
        <v>0</v>
      </c>
      <c r="R1673" s="53">
        <v>0</v>
      </c>
      <c r="S1673" s="53">
        <v>0</v>
      </c>
      <c r="T1673" s="11">
        <f>SUM(C1673:S1673)</f>
        <v>13</v>
      </c>
    </row>
    <row r="1674" spans="1:20" ht="18" customHeight="1">
      <c r="A1674" s="106"/>
      <c r="B1674" s="52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4">
        <f>IF(T1673&gt;0,(T1668+T1669)/T1673, "-")</f>
        <v>1.6153846153846154</v>
      </c>
    </row>
    <row r="1675" spans="1:20" ht="18" customHeight="1">
      <c r="A1675" s="107"/>
      <c r="B1675" s="52" t="s">
        <v>44</v>
      </c>
      <c r="C1675" s="58">
        <v>0</v>
      </c>
      <c r="D1675" s="58">
        <v>1</v>
      </c>
      <c r="E1675" s="58">
        <v>0</v>
      </c>
      <c r="F1675" s="57" t="s">
        <v>43</v>
      </c>
      <c r="G1675" s="58">
        <v>0</v>
      </c>
      <c r="H1675" s="57" t="s">
        <v>43</v>
      </c>
      <c r="I1675" s="57" t="s">
        <v>43</v>
      </c>
      <c r="J1675" s="58">
        <v>0</v>
      </c>
      <c r="K1675" s="58">
        <v>1</v>
      </c>
      <c r="L1675" s="58">
        <v>1</v>
      </c>
      <c r="M1675" s="58">
        <v>0.5</v>
      </c>
      <c r="N1675" s="57" t="s">
        <v>43</v>
      </c>
      <c r="O1675" s="57" t="s">
        <v>43</v>
      </c>
      <c r="P1675" s="58">
        <v>0</v>
      </c>
      <c r="Q1675" s="57" t="s">
        <v>43</v>
      </c>
      <c r="R1675" s="57" t="s">
        <v>43</v>
      </c>
      <c r="S1675" s="57" t="s">
        <v>43</v>
      </c>
      <c r="T1675" s="59">
        <v>0.30769999999999997</v>
      </c>
    </row>
    <row r="1676" spans="1:20" ht="18" customHeight="1">
      <c r="A1676" s="105">
        <v>44843</v>
      </c>
      <c r="B1676" s="50" t="s">
        <v>20</v>
      </c>
      <c r="C1676" s="51">
        <v>0</v>
      </c>
      <c r="D1676" s="51">
        <v>0</v>
      </c>
      <c r="E1676" s="51">
        <v>1</v>
      </c>
      <c r="F1676" s="51">
        <v>0</v>
      </c>
      <c r="G1676" s="51">
        <v>0</v>
      </c>
      <c r="H1676" s="51">
        <v>0</v>
      </c>
      <c r="I1676" s="51">
        <v>0</v>
      </c>
      <c r="J1676" s="51">
        <v>1</v>
      </c>
      <c r="K1676" s="51">
        <v>0</v>
      </c>
      <c r="L1676" s="51">
        <v>0</v>
      </c>
      <c r="M1676" s="51">
        <v>1</v>
      </c>
      <c r="N1676" s="51">
        <v>0</v>
      </c>
      <c r="O1676" s="51">
        <v>0</v>
      </c>
      <c r="P1676" s="51">
        <v>0</v>
      </c>
      <c r="Q1676" s="51">
        <v>0</v>
      </c>
      <c r="R1676" s="51">
        <v>0</v>
      </c>
      <c r="S1676" s="51">
        <v>0</v>
      </c>
      <c r="T1676" s="11">
        <f>SUM(C1676:S1676)</f>
        <v>3</v>
      </c>
    </row>
    <row r="1677" spans="1:20" ht="18" customHeight="1">
      <c r="A1677" s="106"/>
      <c r="B1677" s="52" t="s">
        <v>21</v>
      </c>
      <c r="C1677" s="53">
        <v>6</v>
      </c>
      <c r="D1677" s="53">
        <v>2</v>
      </c>
      <c r="E1677" s="53">
        <v>7</v>
      </c>
      <c r="F1677" s="53">
        <v>2</v>
      </c>
      <c r="G1677" s="53">
        <v>1</v>
      </c>
      <c r="H1677" s="53">
        <v>0</v>
      </c>
      <c r="I1677" s="53">
        <v>3</v>
      </c>
      <c r="J1677" s="53">
        <v>5</v>
      </c>
      <c r="K1677" s="53">
        <v>1</v>
      </c>
      <c r="L1677" s="53">
        <v>0</v>
      </c>
      <c r="M1677" s="53">
        <v>2</v>
      </c>
      <c r="N1677" s="53">
        <v>0</v>
      </c>
      <c r="O1677" s="53">
        <v>0</v>
      </c>
      <c r="P1677" s="53">
        <v>2</v>
      </c>
      <c r="Q1677" s="53">
        <v>0</v>
      </c>
      <c r="R1677" s="53">
        <v>0</v>
      </c>
      <c r="S1677" s="53">
        <v>0</v>
      </c>
      <c r="T1677" s="11">
        <f>SUM(C1677:S1677)</f>
        <v>31</v>
      </c>
    </row>
    <row r="1678" spans="1:20" ht="18" customHeight="1">
      <c r="A1678" s="106"/>
      <c r="B1678" s="52" t="s">
        <v>24</v>
      </c>
      <c r="C1678" s="61">
        <v>6</v>
      </c>
      <c r="D1678" s="53">
        <v>2</v>
      </c>
      <c r="E1678" s="53">
        <v>7</v>
      </c>
      <c r="F1678" s="53">
        <v>2</v>
      </c>
      <c r="G1678" s="53">
        <v>1</v>
      </c>
      <c r="H1678" s="53">
        <v>0</v>
      </c>
      <c r="I1678" s="53">
        <v>3</v>
      </c>
      <c r="J1678" s="53">
        <v>5</v>
      </c>
      <c r="K1678" s="53">
        <v>1</v>
      </c>
      <c r="L1678" s="53">
        <v>0</v>
      </c>
      <c r="M1678" s="53">
        <v>3</v>
      </c>
      <c r="N1678" s="53">
        <v>0</v>
      </c>
      <c r="O1678" s="53">
        <v>0</v>
      </c>
      <c r="P1678" s="53">
        <v>2</v>
      </c>
      <c r="Q1678" s="53">
        <v>0</v>
      </c>
      <c r="R1678" s="53">
        <v>0</v>
      </c>
      <c r="S1678" s="53">
        <v>0</v>
      </c>
      <c r="T1678" s="11">
        <f>SUM(C1678:S1678)</f>
        <v>32</v>
      </c>
    </row>
    <row r="1679" spans="1:20" ht="18" customHeight="1">
      <c r="A1679" s="106"/>
      <c r="B1679" s="52" t="s">
        <v>25</v>
      </c>
      <c r="C1679" s="53">
        <v>0</v>
      </c>
      <c r="D1679" s="53">
        <v>0</v>
      </c>
      <c r="E1679" s="53">
        <v>1</v>
      </c>
      <c r="F1679" s="53">
        <v>0</v>
      </c>
      <c r="G1679" s="53">
        <v>0</v>
      </c>
      <c r="H1679" s="53">
        <v>0</v>
      </c>
      <c r="I1679" s="53">
        <v>0</v>
      </c>
      <c r="J1679" s="53">
        <v>1</v>
      </c>
      <c r="K1679" s="53">
        <v>0</v>
      </c>
      <c r="L1679" s="53">
        <v>0</v>
      </c>
      <c r="M1679" s="53">
        <v>0</v>
      </c>
      <c r="N1679" s="53">
        <v>0</v>
      </c>
      <c r="O1679" s="53">
        <v>0</v>
      </c>
      <c r="P1679" s="53">
        <v>0</v>
      </c>
      <c r="Q1679" s="53">
        <v>0</v>
      </c>
      <c r="R1679" s="53">
        <v>0</v>
      </c>
      <c r="S1679" s="53">
        <v>0</v>
      </c>
      <c r="T1679" s="11">
        <f>SUM(C1679:S1679)</f>
        <v>2</v>
      </c>
    </row>
    <row r="1680" spans="1:20" ht="18" customHeight="1">
      <c r="A1680" s="106"/>
      <c r="B1680" s="52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106"/>
      <c r="B1681" s="52" t="s">
        <v>22</v>
      </c>
      <c r="C1681" s="53">
        <v>3</v>
      </c>
      <c r="D1681" s="53">
        <v>1</v>
      </c>
      <c r="E1681" s="53">
        <v>4</v>
      </c>
      <c r="F1681" s="54">
        <v>2</v>
      </c>
      <c r="G1681" s="53">
        <v>1</v>
      </c>
      <c r="H1681" s="53">
        <v>0</v>
      </c>
      <c r="I1681" s="53">
        <v>1</v>
      </c>
      <c r="J1681" s="53">
        <v>1</v>
      </c>
      <c r="K1681" s="53">
        <v>1</v>
      </c>
      <c r="L1681" s="53">
        <v>0</v>
      </c>
      <c r="M1681" s="53">
        <v>3</v>
      </c>
      <c r="N1681" s="53">
        <v>0</v>
      </c>
      <c r="O1681" s="53">
        <v>0</v>
      </c>
      <c r="P1681" s="53">
        <v>1</v>
      </c>
      <c r="Q1681" s="53">
        <v>0</v>
      </c>
      <c r="R1681" s="53">
        <v>0</v>
      </c>
      <c r="S1681" s="53">
        <v>0</v>
      </c>
      <c r="T1681" s="11">
        <f>SUM(C1681:S1681)</f>
        <v>18</v>
      </c>
    </row>
    <row r="1682" spans="1:20" ht="18" customHeight="1">
      <c r="A1682" s="106"/>
      <c r="B1682" s="52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4">
        <f>IF(T1681&gt;0,(T1676+T1677)/T1681, "-")</f>
        <v>1.8888888888888888</v>
      </c>
    </row>
    <row r="1683" spans="1:20" ht="18" customHeight="1">
      <c r="A1683" s="107"/>
      <c r="B1683" s="52" t="s">
        <v>44</v>
      </c>
      <c r="C1683" s="58">
        <v>0.33329999999999999</v>
      </c>
      <c r="D1683" s="58">
        <v>1</v>
      </c>
      <c r="E1683" s="58">
        <v>0.5</v>
      </c>
      <c r="F1683" s="58">
        <v>0</v>
      </c>
      <c r="G1683" s="58">
        <v>0</v>
      </c>
      <c r="H1683" s="57" t="s">
        <v>43</v>
      </c>
      <c r="I1683" s="58">
        <v>1</v>
      </c>
      <c r="J1683" s="58">
        <v>0</v>
      </c>
      <c r="K1683" s="58">
        <v>0</v>
      </c>
      <c r="L1683" s="57" t="s">
        <v>43</v>
      </c>
      <c r="M1683" s="58">
        <v>0</v>
      </c>
      <c r="N1683" s="57" t="s">
        <v>43</v>
      </c>
      <c r="O1683" s="57" t="s">
        <v>43</v>
      </c>
      <c r="P1683" s="58">
        <v>1</v>
      </c>
      <c r="Q1683" s="57" t="s">
        <v>43</v>
      </c>
      <c r="R1683" s="57" t="s">
        <v>43</v>
      </c>
      <c r="S1683" s="57" t="s">
        <v>43</v>
      </c>
      <c r="T1683" s="59">
        <v>0.33329999999999999</v>
      </c>
    </row>
    <row r="1684" spans="1:20" ht="18" customHeight="1">
      <c r="A1684" s="105">
        <v>44844</v>
      </c>
      <c r="B1684" s="50" t="s">
        <v>20</v>
      </c>
      <c r="C1684" s="51">
        <v>0</v>
      </c>
      <c r="D1684" s="51">
        <v>0</v>
      </c>
      <c r="E1684" s="51">
        <v>1</v>
      </c>
      <c r="F1684" s="51">
        <v>0</v>
      </c>
      <c r="G1684" s="51">
        <v>0</v>
      </c>
      <c r="H1684" s="51">
        <v>0</v>
      </c>
      <c r="I1684" s="51">
        <v>0</v>
      </c>
      <c r="J1684" s="51">
        <v>2</v>
      </c>
      <c r="K1684" s="51">
        <v>1</v>
      </c>
      <c r="L1684" s="51">
        <v>0</v>
      </c>
      <c r="M1684" s="51">
        <v>0</v>
      </c>
      <c r="N1684" s="51">
        <v>0</v>
      </c>
      <c r="O1684" s="51">
        <v>0</v>
      </c>
      <c r="P1684" s="51">
        <v>0</v>
      </c>
      <c r="Q1684" s="51">
        <v>0</v>
      </c>
      <c r="R1684" s="51">
        <v>0</v>
      </c>
      <c r="S1684" s="51">
        <v>0</v>
      </c>
      <c r="T1684" s="11">
        <f>SUM(C1684:S1684)</f>
        <v>4</v>
      </c>
    </row>
    <row r="1685" spans="1:20" ht="18" customHeight="1">
      <c r="A1685" s="106"/>
      <c r="B1685" s="52" t="s">
        <v>21</v>
      </c>
      <c r="C1685" s="53">
        <v>2</v>
      </c>
      <c r="D1685" s="53">
        <v>1</v>
      </c>
      <c r="E1685" s="53">
        <v>4</v>
      </c>
      <c r="F1685" s="53">
        <v>0</v>
      </c>
      <c r="G1685" s="53">
        <v>1</v>
      </c>
      <c r="H1685" s="53">
        <v>1</v>
      </c>
      <c r="I1685" s="53">
        <v>5</v>
      </c>
      <c r="J1685" s="53">
        <v>3</v>
      </c>
      <c r="K1685" s="53">
        <v>3</v>
      </c>
      <c r="L1685" s="53">
        <v>0</v>
      </c>
      <c r="M1685" s="53">
        <v>1</v>
      </c>
      <c r="N1685" s="53">
        <v>0</v>
      </c>
      <c r="O1685" s="53">
        <v>0</v>
      </c>
      <c r="P1685" s="53">
        <v>3</v>
      </c>
      <c r="Q1685" s="53">
        <v>0</v>
      </c>
      <c r="R1685" s="53">
        <v>0</v>
      </c>
      <c r="S1685" s="53">
        <v>0</v>
      </c>
      <c r="T1685" s="11">
        <f>SUM(C1685:S1685)</f>
        <v>24</v>
      </c>
    </row>
    <row r="1686" spans="1:20" ht="18" customHeight="1">
      <c r="A1686" s="106"/>
      <c r="B1686" s="52" t="s">
        <v>24</v>
      </c>
      <c r="C1686" s="61">
        <v>2</v>
      </c>
      <c r="D1686" s="53">
        <v>1</v>
      </c>
      <c r="E1686" s="53">
        <v>5</v>
      </c>
      <c r="F1686" s="53">
        <v>0</v>
      </c>
      <c r="G1686" s="53">
        <v>1</v>
      </c>
      <c r="H1686" s="53">
        <v>1</v>
      </c>
      <c r="I1686" s="53">
        <v>5</v>
      </c>
      <c r="J1686" s="53">
        <v>4</v>
      </c>
      <c r="K1686" s="53">
        <v>4</v>
      </c>
      <c r="L1686" s="53">
        <v>0</v>
      </c>
      <c r="M1686" s="53">
        <v>1</v>
      </c>
      <c r="N1686" s="53">
        <v>0</v>
      </c>
      <c r="O1686" s="53">
        <v>0</v>
      </c>
      <c r="P1686" s="53">
        <v>3</v>
      </c>
      <c r="Q1686" s="53">
        <v>0</v>
      </c>
      <c r="R1686" s="53">
        <v>0</v>
      </c>
      <c r="S1686" s="53">
        <v>0</v>
      </c>
      <c r="T1686" s="11">
        <f>SUM(C1686:S1686)</f>
        <v>27</v>
      </c>
    </row>
    <row r="1687" spans="1:20" ht="18" customHeight="1">
      <c r="A1687" s="106"/>
      <c r="B1687" s="52" t="s">
        <v>25</v>
      </c>
      <c r="C1687" s="53">
        <v>0</v>
      </c>
      <c r="D1687" s="53">
        <v>0</v>
      </c>
      <c r="E1687" s="53">
        <v>0</v>
      </c>
      <c r="F1687" s="53">
        <v>0</v>
      </c>
      <c r="G1687" s="53">
        <v>0</v>
      </c>
      <c r="H1687" s="53">
        <v>0</v>
      </c>
      <c r="I1687" s="53">
        <v>0</v>
      </c>
      <c r="J1687" s="53">
        <v>1</v>
      </c>
      <c r="K1687" s="53">
        <v>0</v>
      </c>
      <c r="L1687" s="53">
        <v>0</v>
      </c>
      <c r="M1687" s="53">
        <v>0</v>
      </c>
      <c r="N1687" s="53">
        <v>0</v>
      </c>
      <c r="O1687" s="53">
        <v>0</v>
      </c>
      <c r="P1687" s="53">
        <v>0</v>
      </c>
      <c r="Q1687" s="53">
        <v>0</v>
      </c>
      <c r="R1687" s="53">
        <v>0</v>
      </c>
      <c r="S1687" s="53">
        <v>0</v>
      </c>
      <c r="T1687" s="11">
        <f>SUM(C1687:S1687)</f>
        <v>1</v>
      </c>
    </row>
    <row r="1688" spans="1:20" ht="18" customHeight="1">
      <c r="A1688" s="106"/>
      <c r="B1688" s="52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106"/>
      <c r="B1689" s="52" t="s">
        <v>22</v>
      </c>
      <c r="C1689" s="53">
        <v>1</v>
      </c>
      <c r="D1689" s="53">
        <v>1</v>
      </c>
      <c r="E1689" s="53">
        <v>5</v>
      </c>
      <c r="F1689" s="54">
        <v>0</v>
      </c>
      <c r="G1689" s="53">
        <v>1</v>
      </c>
      <c r="H1689" s="53">
        <v>1</v>
      </c>
      <c r="I1689" s="53">
        <v>4</v>
      </c>
      <c r="J1689" s="53">
        <v>1</v>
      </c>
      <c r="K1689" s="53">
        <v>4</v>
      </c>
      <c r="L1689" s="53">
        <v>0</v>
      </c>
      <c r="M1689" s="53">
        <v>1</v>
      </c>
      <c r="N1689" s="53">
        <v>0</v>
      </c>
      <c r="O1689" s="53">
        <v>0</v>
      </c>
      <c r="P1689" s="53">
        <v>1</v>
      </c>
      <c r="Q1689" s="53">
        <v>0</v>
      </c>
      <c r="R1689" s="53">
        <v>0</v>
      </c>
      <c r="S1689" s="53">
        <v>0</v>
      </c>
      <c r="T1689" s="11">
        <f>SUM(C1689:S1689)</f>
        <v>20</v>
      </c>
    </row>
    <row r="1690" spans="1:20" ht="18" customHeight="1">
      <c r="A1690" s="106"/>
      <c r="B1690" s="52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4">
        <f>IF(T1689&gt;0,(T1684+T1685)/T1689, "-")</f>
        <v>1.4</v>
      </c>
    </row>
    <row r="1691" spans="1:20" ht="18" customHeight="1">
      <c r="A1691" s="107"/>
      <c r="B1691" s="52" t="s">
        <v>44</v>
      </c>
      <c r="C1691" s="58">
        <v>0</v>
      </c>
      <c r="D1691" s="58">
        <v>1</v>
      </c>
      <c r="E1691" s="58">
        <v>0.2</v>
      </c>
      <c r="F1691" s="57" t="s">
        <v>43</v>
      </c>
      <c r="G1691" s="58">
        <v>1</v>
      </c>
      <c r="H1691" s="58">
        <v>0</v>
      </c>
      <c r="I1691" s="58">
        <v>0.5</v>
      </c>
      <c r="J1691" s="58">
        <v>0</v>
      </c>
      <c r="K1691" s="58">
        <v>0</v>
      </c>
      <c r="L1691" s="57" t="s">
        <v>43</v>
      </c>
      <c r="M1691" s="58">
        <v>1</v>
      </c>
      <c r="N1691" s="57" t="s">
        <v>43</v>
      </c>
      <c r="O1691" s="57" t="s">
        <v>43</v>
      </c>
      <c r="P1691" s="58">
        <v>1</v>
      </c>
      <c r="Q1691" s="57" t="s">
        <v>43</v>
      </c>
      <c r="R1691" s="57" t="s">
        <v>43</v>
      </c>
      <c r="S1691" s="57" t="s">
        <v>43</v>
      </c>
      <c r="T1691" s="59">
        <v>0.35</v>
      </c>
    </row>
    <row r="1692" spans="1:20" ht="18" customHeight="1">
      <c r="A1692" s="105">
        <v>44845</v>
      </c>
      <c r="B1692" s="50" t="s">
        <v>20</v>
      </c>
      <c r="C1692" s="51">
        <v>0</v>
      </c>
      <c r="D1692" s="51">
        <v>0</v>
      </c>
      <c r="E1692" s="51">
        <v>0</v>
      </c>
      <c r="F1692" s="51">
        <v>0</v>
      </c>
      <c r="G1692" s="51">
        <v>0</v>
      </c>
      <c r="H1692" s="51">
        <v>0</v>
      </c>
      <c r="I1692" s="51">
        <v>0</v>
      </c>
      <c r="J1692" s="51">
        <v>2</v>
      </c>
      <c r="K1692" s="51">
        <v>1</v>
      </c>
      <c r="L1692" s="51">
        <v>0</v>
      </c>
      <c r="M1692" s="51">
        <v>1</v>
      </c>
      <c r="N1692" s="51">
        <v>0</v>
      </c>
      <c r="O1692" s="51">
        <v>0</v>
      </c>
      <c r="P1692" s="51">
        <v>0</v>
      </c>
      <c r="Q1692" s="51">
        <v>0</v>
      </c>
      <c r="R1692" s="51">
        <v>0</v>
      </c>
      <c r="S1692" s="51">
        <v>0</v>
      </c>
      <c r="T1692" s="11">
        <f>SUM(C1692:S1692)</f>
        <v>4</v>
      </c>
    </row>
    <row r="1693" spans="1:20" ht="18" customHeight="1">
      <c r="A1693" s="106"/>
      <c r="B1693" s="52" t="s">
        <v>21</v>
      </c>
      <c r="C1693" s="53">
        <v>1</v>
      </c>
      <c r="D1693" s="53">
        <v>3</v>
      </c>
      <c r="E1693" s="53">
        <v>3</v>
      </c>
      <c r="F1693" s="53">
        <v>1</v>
      </c>
      <c r="G1693" s="53">
        <v>4</v>
      </c>
      <c r="H1693" s="53">
        <v>0</v>
      </c>
      <c r="I1693" s="53">
        <v>9</v>
      </c>
      <c r="J1693" s="53">
        <v>3</v>
      </c>
      <c r="K1693" s="53">
        <v>2</v>
      </c>
      <c r="L1693" s="53">
        <v>0</v>
      </c>
      <c r="M1693" s="53">
        <v>2</v>
      </c>
      <c r="N1693" s="53">
        <v>0</v>
      </c>
      <c r="O1693" s="53">
        <v>4</v>
      </c>
      <c r="P1693" s="53">
        <v>1</v>
      </c>
      <c r="Q1693" s="53">
        <v>1</v>
      </c>
      <c r="R1693" s="53">
        <v>0</v>
      </c>
      <c r="S1693" s="53">
        <v>0</v>
      </c>
      <c r="T1693" s="11">
        <f>SUM(C1693:S1693)</f>
        <v>34</v>
      </c>
    </row>
    <row r="1694" spans="1:20" ht="18" customHeight="1">
      <c r="A1694" s="106"/>
      <c r="B1694" s="52" t="s">
        <v>24</v>
      </c>
      <c r="C1694" s="61">
        <v>1</v>
      </c>
      <c r="D1694" s="53">
        <v>3</v>
      </c>
      <c r="E1694" s="53">
        <v>3</v>
      </c>
      <c r="F1694" s="53">
        <v>1</v>
      </c>
      <c r="G1694" s="53">
        <v>4</v>
      </c>
      <c r="H1694" s="53">
        <v>0</v>
      </c>
      <c r="I1694" s="53">
        <v>9</v>
      </c>
      <c r="J1694" s="53">
        <v>5</v>
      </c>
      <c r="K1694" s="53">
        <v>3</v>
      </c>
      <c r="L1694" s="53">
        <v>0</v>
      </c>
      <c r="M1694" s="53">
        <v>3</v>
      </c>
      <c r="N1694" s="53">
        <v>0</v>
      </c>
      <c r="O1694" s="53">
        <v>4</v>
      </c>
      <c r="P1694" s="53">
        <v>1</v>
      </c>
      <c r="Q1694" s="53">
        <v>1</v>
      </c>
      <c r="R1694" s="53">
        <v>0</v>
      </c>
      <c r="S1694" s="53">
        <v>0</v>
      </c>
      <c r="T1694" s="11">
        <f>SUM(C1694:S1694)</f>
        <v>38</v>
      </c>
    </row>
    <row r="1695" spans="1:20" ht="18" customHeight="1">
      <c r="A1695" s="106"/>
      <c r="B1695" s="52" t="s">
        <v>25</v>
      </c>
      <c r="C1695" s="53">
        <v>0</v>
      </c>
      <c r="D1695" s="53">
        <v>0</v>
      </c>
      <c r="E1695" s="53">
        <v>0</v>
      </c>
      <c r="F1695" s="53">
        <v>0</v>
      </c>
      <c r="G1695" s="53">
        <v>0</v>
      </c>
      <c r="H1695" s="53">
        <v>0</v>
      </c>
      <c r="I1695" s="53">
        <v>0</v>
      </c>
      <c r="J1695" s="53">
        <v>0</v>
      </c>
      <c r="K1695" s="53">
        <v>0</v>
      </c>
      <c r="L1695" s="53">
        <v>0</v>
      </c>
      <c r="M1695" s="53">
        <v>0</v>
      </c>
      <c r="N1695" s="53">
        <v>0</v>
      </c>
      <c r="O1695" s="53">
        <v>0</v>
      </c>
      <c r="P1695" s="53">
        <v>0</v>
      </c>
      <c r="Q1695" s="53">
        <v>0</v>
      </c>
      <c r="R1695" s="53">
        <v>0</v>
      </c>
      <c r="S1695" s="53">
        <v>0</v>
      </c>
      <c r="T1695" s="11">
        <f>SUM(C1695:S1695)</f>
        <v>0</v>
      </c>
    </row>
    <row r="1696" spans="1:20" ht="18" customHeight="1">
      <c r="A1696" s="106"/>
      <c r="B1696" s="52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106"/>
      <c r="B1697" s="52" t="s">
        <v>22</v>
      </c>
      <c r="C1697" s="53">
        <v>1</v>
      </c>
      <c r="D1697" s="53">
        <v>1</v>
      </c>
      <c r="E1697" s="53">
        <v>3</v>
      </c>
      <c r="F1697" s="54">
        <v>1</v>
      </c>
      <c r="G1697" s="53">
        <v>3</v>
      </c>
      <c r="H1697" s="53">
        <v>0</v>
      </c>
      <c r="I1697" s="53">
        <v>3</v>
      </c>
      <c r="J1697" s="53">
        <v>1</v>
      </c>
      <c r="K1697" s="53">
        <v>3</v>
      </c>
      <c r="L1697" s="53">
        <v>0</v>
      </c>
      <c r="M1697" s="53">
        <v>2</v>
      </c>
      <c r="N1697" s="53">
        <v>0</v>
      </c>
      <c r="O1697" s="53">
        <v>1</v>
      </c>
      <c r="P1697" s="53">
        <v>1</v>
      </c>
      <c r="Q1697" s="53">
        <v>1</v>
      </c>
      <c r="R1697" s="53">
        <v>0</v>
      </c>
      <c r="S1697" s="53">
        <v>0</v>
      </c>
      <c r="T1697" s="11">
        <f>SUM(C1697:S1697)</f>
        <v>21</v>
      </c>
    </row>
    <row r="1698" spans="1:20" ht="18" customHeight="1">
      <c r="A1698" s="106"/>
      <c r="B1698" s="52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4">
        <f>IF(T1697&gt;0,(T1692+T1693)/T1697, "-")</f>
        <v>1.8095238095238095</v>
      </c>
    </row>
    <row r="1699" spans="1:20" ht="18" customHeight="1">
      <c r="A1699" s="107"/>
      <c r="B1699" s="52" t="s">
        <v>44</v>
      </c>
      <c r="C1699" s="58">
        <v>1</v>
      </c>
      <c r="D1699" s="58">
        <v>1</v>
      </c>
      <c r="E1699" s="58">
        <v>0.66669999999999996</v>
      </c>
      <c r="F1699" s="58">
        <v>0</v>
      </c>
      <c r="G1699" s="58">
        <v>0.33329999999999999</v>
      </c>
      <c r="H1699" s="57" t="s">
        <v>43</v>
      </c>
      <c r="I1699" s="58">
        <v>0.66669999999999996</v>
      </c>
      <c r="J1699" s="58">
        <v>1</v>
      </c>
      <c r="K1699" s="58">
        <v>0.33329999999999999</v>
      </c>
      <c r="L1699" s="57" t="s">
        <v>43</v>
      </c>
      <c r="M1699" s="58">
        <v>0</v>
      </c>
      <c r="N1699" s="57" t="s">
        <v>43</v>
      </c>
      <c r="O1699" s="58">
        <v>1</v>
      </c>
      <c r="P1699" s="58">
        <v>0</v>
      </c>
      <c r="Q1699" s="58">
        <v>1</v>
      </c>
      <c r="R1699" s="57" t="s">
        <v>43</v>
      </c>
      <c r="S1699" s="57" t="s">
        <v>43</v>
      </c>
      <c r="T1699" s="59">
        <v>0.52380000000000004</v>
      </c>
    </row>
    <row r="1700" spans="1:20" ht="18" customHeight="1">
      <c r="A1700" s="105">
        <v>44846</v>
      </c>
      <c r="B1700" s="50" t="s">
        <v>20</v>
      </c>
      <c r="C1700" s="51">
        <v>0</v>
      </c>
      <c r="D1700" s="51">
        <v>0</v>
      </c>
      <c r="E1700" s="51">
        <v>0</v>
      </c>
      <c r="F1700" s="51">
        <v>0</v>
      </c>
      <c r="G1700" s="51">
        <v>0</v>
      </c>
      <c r="H1700" s="51">
        <v>0</v>
      </c>
      <c r="I1700" s="51">
        <v>0</v>
      </c>
      <c r="J1700" s="51">
        <v>0</v>
      </c>
      <c r="K1700" s="51">
        <v>1</v>
      </c>
      <c r="L1700" s="51">
        <v>0</v>
      </c>
      <c r="M1700" s="51">
        <v>0</v>
      </c>
      <c r="N1700" s="51">
        <v>1</v>
      </c>
      <c r="O1700" s="51">
        <v>0</v>
      </c>
      <c r="P1700" s="51">
        <v>1</v>
      </c>
      <c r="Q1700" s="51">
        <v>0</v>
      </c>
      <c r="R1700" s="51">
        <v>0</v>
      </c>
      <c r="S1700" s="51">
        <v>0</v>
      </c>
      <c r="T1700" s="11">
        <f>SUM(C1700:S1700)</f>
        <v>3</v>
      </c>
    </row>
    <row r="1701" spans="1:20" ht="18" customHeight="1">
      <c r="A1701" s="106"/>
      <c r="B1701" s="52" t="s">
        <v>21</v>
      </c>
      <c r="C1701" s="53">
        <v>2</v>
      </c>
      <c r="D1701" s="53">
        <v>2</v>
      </c>
      <c r="E1701" s="53">
        <v>3</v>
      </c>
      <c r="F1701" s="53">
        <v>4</v>
      </c>
      <c r="G1701" s="53">
        <v>4</v>
      </c>
      <c r="H1701" s="53">
        <v>0</v>
      </c>
      <c r="I1701" s="53">
        <v>10</v>
      </c>
      <c r="J1701" s="53">
        <v>4</v>
      </c>
      <c r="K1701" s="53">
        <v>4</v>
      </c>
      <c r="L1701" s="53">
        <v>1</v>
      </c>
      <c r="M1701" s="53">
        <v>5</v>
      </c>
      <c r="N1701" s="53">
        <v>2</v>
      </c>
      <c r="O1701" s="53">
        <v>2</v>
      </c>
      <c r="P1701" s="53">
        <v>1</v>
      </c>
      <c r="Q1701" s="53">
        <v>0</v>
      </c>
      <c r="R1701" s="53">
        <v>0</v>
      </c>
      <c r="S1701" s="53">
        <v>0</v>
      </c>
      <c r="T1701" s="11">
        <f>SUM(C1701:S1701)</f>
        <v>44</v>
      </c>
    </row>
    <row r="1702" spans="1:20" ht="18" customHeight="1">
      <c r="A1702" s="106"/>
      <c r="B1702" s="52" t="s">
        <v>24</v>
      </c>
      <c r="C1702" s="53">
        <v>2</v>
      </c>
      <c r="D1702" s="53">
        <v>2</v>
      </c>
      <c r="E1702" s="53">
        <v>3</v>
      </c>
      <c r="F1702" s="53">
        <v>4</v>
      </c>
      <c r="G1702" s="53">
        <v>4</v>
      </c>
      <c r="H1702" s="53">
        <v>0</v>
      </c>
      <c r="I1702" s="53">
        <v>10</v>
      </c>
      <c r="J1702" s="53">
        <v>4</v>
      </c>
      <c r="K1702" s="53">
        <v>4</v>
      </c>
      <c r="L1702" s="53">
        <v>1</v>
      </c>
      <c r="M1702" s="53">
        <v>5</v>
      </c>
      <c r="N1702" s="53">
        <v>2</v>
      </c>
      <c r="O1702" s="53">
        <v>2</v>
      </c>
      <c r="P1702" s="53">
        <v>2</v>
      </c>
      <c r="Q1702" s="53">
        <v>0</v>
      </c>
      <c r="R1702" s="53">
        <v>0</v>
      </c>
      <c r="S1702" s="53">
        <v>0</v>
      </c>
      <c r="T1702" s="11">
        <f>SUM(C1702:S1702)</f>
        <v>45</v>
      </c>
    </row>
    <row r="1703" spans="1:20" ht="18" customHeight="1">
      <c r="A1703" s="106"/>
      <c r="B1703" s="52" t="s">
        <v>25</v>
      </c>
      <c r="C1703" s="53">
        <v>0</v>
      </c>
      <c r="D1703" s="53">
        <v>0</v>
      </c>
      <c r="E1703" s="53">
        <v>0</v>
      </c>
      <c r="F1703" s="53">
        <v>0</v>
      </c>
      <c r="G1703" s="53">
        <v>0</v>
      </c>
      <c r="H1703" s="53">
        <v>0</v>
      </c>
      <c r="I1703" s="53">
        <v>0</v>
      </c>
      <c r="J1703" s="53">
        <v>0</v>
      </c>
      <c r="K1703" s="53">
        <v>1</v>
      </c>
      <c r="L1703" s="53">
        <v>0</v>
      </c>
      <c r="M1703" s="53">
        <v>0</v>
      </c>
      <c r="N1703" s="53">
        <v>1</v>
      </c>
      <c r="O1703" s="53">
        <v>0</v>
      </c>
      <c r="P1703" s="53">
        <v>0</v>
      </c>
      <c r="Q1703" s="53">
        <v>0</v>
      </c>
      <c r="R1703" s="53">
        <v>0</v>
      </c>
      <c r="S1703" s="53">
        <v>0</v>
      </c>
      <c r="T1703" s="11">
        <f>SUM(C1703:S1703)</f>
        <v>2</v>
      </c>
    </row>
    <row r="1704" spans="1:20" ht="18" customHeight="1">
      <c r="A1704" s="106"/>
      <c r="B1704" s="52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106"/>
      <c r="B1705" s="52" t="s">
        <v>22</v>
      </c>
      <c r="C1705" s="53">
        <v>1</v>
      </c>
      <c r="D1705" s="53">
        <v>1</v>
      </c>
      <c r="E1705" s="53">
        <v>3</v>
      </c>
      <c r="F1705" s="54">
        <v>3</v>
      </c>
      <c r="G1705" s="53">
        <v>4</v>
      </c>
      <c r="H1705" s="53">
        <v>0</v>
      </c>
      <c r="I1705" s="53">
        <v>3</v>
      </c>
      <c r="J1705" s="53">
        <v>1</v>
      </c>
      <c r="K1705" s="53">
        <v>4</v>
      </c>
      <c r="L1705" s="53">
        <v>1</v>
      </c>
      <c r="M1705" s="53">
        <v>3</v>
      </c>
      <c r="N1705" s="53">
        <v>3</v>
      </c>
      <c r="O1705" s="53">
        <v>1</v>
      </c>
      <c r="P1705" s="53">
        <v>1</v>
      </c>
      <c r="Q1705" s="53">
        <v>0</v>
      </c>
      <c r="R1705" s="53">
        <v>0</v>
      </c>
      <c r="S1705" s="53">
        <v>0</v>
      </c>
      <c r="T1705" s="11">
        <f>SUM(C1705:S1705)</f>
        <v>29</v>
      </c>
    </row>
    <row r="1706" spans="1:20" ht="18" customHeight="1">
      <c r="A1706" s="106"/>
      <c r="B1706" s="52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4">
        <f>IF(T1705&gt;0,(T1700+T1701)/T1705, "-")</f>
        <v>1.6206896551724137</v>
      </c>
    </row>
    <row r="1707" spans="1:20" ht="18" customHeight="1">
      <c r="A1707" s="107"/>
      <c r="B1707" s="52" t="s">
        <v>44</v>
      </c>
      <c r="C1707" s="58">
        <v>1</v>
      </c>
      <c r="D1707" s="58">
        <v>1</v>
      </c>
      <c r="E1707" s="58">
        <v>0.33329999999999999</v>
      </c>
      <c r="F1707" s="58">
        <v>0.66669999999999996</v>
      </c>
      <c r="G1707" s="58">
        <v>0</v>
      </c>
      <c r="H1707" s="57" t="s">
        <v>43</v>
      </c>
      <c r="I1707" s="58">
        <v>0.66669999999999996</v>
      </c>
      <c r="J1707" s="58">
        <v>0</v>
      </c>
      <c r="K1707" s="58">
        <v>0.25</v>
      </c>
      <c r="L1707" s="58">
        <v>0</v>
      </c>
      <c r="M1707" s="58">
        <v>0</v>
      </c>
      <c r="N1707" s="58">
        <v>0</v>
      </c>
      <c r="O1707" s="58">
        <v>1</v>
      </c>
      <c r="P1707" s="58">
        <v>1</v>
      </c>
      <c r="Q1707" s="57" t="s">
        <v>43</v>
      </c>
      <c r="R1707" s="57" t="s">
        <v>43</v>
      </c>
      <c r="S1707" s="57" t="s">
        <v>43</v>
      </c>
      <c r="T1707" s="59">
        <v>0.3448</v>
      </c>
    </row>
    <row r="1708" spans="1:20" ht="18" customHeight="1">
      <c r="A1708" s="105">
        <v>44847</v>
      </c>
      <c r="B1708" s="50" t="s">
        <v>20</v>
      </c>
      <c r="C1708" s="51">
        <v>0</v>
      </c>
      <c r="D1708" s="51">
        <v>0</v>
      </c>
      <c r="E1708" s="51">
        <v>0</v>
      </c>
      <c r="F1708" s="51">
        <v>0</v>
      </c>
      <c r="G1708" s="51">
        <v>0</v>
      </c>
      <c r="H1708" s="51">
        <v>0</v>
      </c>
      <c r="I1708" s="51">
        <v>0</v>
      </c>
      <c r="J1708" s="51">
        <v>1</v>
      </c>
      <c r="K1708" s="51">
        <v>0</v>
      </c>
      <c r="L1708" s="51">
        <v>0</v>
      </c>
      <c r="M1708" s="51">
        <v>0</v>
      </c>
      <c r="N1708" s="51">
        <v>0</v>
      </c>
      <c r="O1708" s="51">
        <v>1</v>
      </c>
      <c r="P1708" s="51">
        <v>0</v>
      </c>
      <c r="Q1708" s="51">
        <v>0</v>
      </c>
      <c r="R1708" s="51">
        <v>0</v>
      </c>
      <c r="S1708" s="51">
        <v>0</v>
      </c>
      <c r="T1708" s="11">
        <f>SUM(C1708:S1708)</f>
        <v>2</v>
      </c>
    </row>
    <row r="1709" spans="1:20" ht="18" customHeight="1">
      <c r="A1709" s="106"/>
      <c r="B1709" s="52" t="s">
        <v>21</v>
      </c>
      <c r="C1709" s="53">
        <v>1</v>
      </c>
      <c r="D1709" s="53">
        <v>1</v>
      </c>
      <c r="E1709" s="53">
        <v>4</v>
      </c>
      <c r="F1709" s="53">
        <v>2</v>
      </c>
      <c r="G1709" s="53">
        <v>7</v>
      </c>
      <c r="H1709" s="53">
        <v>1</v>
      </c>
      <c r="I1709" s="53">
        <v>8</v>
      </c>
      <c r="J1709" s="53">
        <v>7</v>
      </c>
      <c r="K1709" s="53">
        <v>5</v>
      </c>
      <c r="L1709" s="53">
        <v>4</v>
      </c>
      <c r="M1709" s="53">
        <v>3</v>
      </c>
      <c r="N1709" s="53">
        <v>0</v>
      </c>
      <c r="O1709" s="53">
        <v>3</v>
      </c>
      <c r="P1709" s="53">
        <v>0</v>
      </c>
      <c r="Q1709" s="53">
        <v>0</v>
      </c>
      <c r="R1709" s="53">
        <v>1</v>
      </c>
      <c r="S1709" s="53">
        <v>0</v>
      </c>
      <c r="T1709" s="11">
        <f>SUM(C1709:S1709)</f>
        <v>47</v>
      </c>
    </row>
    <row r="1710" spans="1:20" ht="18" customHeight="1">
      <c r="A1710" s="106"/>
      <c r="B1710" s="52" t="s">
        <v>24</v>
      </c>
      <c r="C1710" s="53">
        <v>1</v>
      </c>
      <c r="D1710" s="53">
        <v>1</v>
      </c>
      <c r="E1710" s="53">
        <v>4</v>
      </c>
      <c r="F1710" s="53">
        <v>2</v>
      </c>
      <c r="G1710" s="53">
        <v>7</v>
      </c>
      <c r="H1710" s="53">
        <v>1</v>
      </c>
      <c r="I1710" s="53">
        <v>8</v>
      </c>
      <c r="J1710" s="53">
        <v>8</v>
      </c>
      <c r="K1710" s="53">
        <v>4</v>
      </c>
      <c r="L1710" s="53">
        <v>4</v>
      </c>
      <c r="M1710" s="53">
        <v>3</v>
      </c>
      <c r="N1710" s="53">
        <v>0</v>
      </c>
      <c r="O1710" s="53">
        <v>4</v>
      </c>
      <c r="P1710" s="53">
        <v>0</v>
      </c>
      <c r="Q1710" s="53">
        <v>0</v>
      </c>
      <c r="R1710" s="53">
        <v>0</v>
      </c>
      <c r="S1710" s="53">
        <v>0</v>
      </c>
      <c r="T1710" s="11">
        <f>SUM(C1710:S1710)</f>
        <v>47</v>
      </c>
    </row>
    <row r="1711" spans="1:20" ht="18" customHeight="1">
      <c r="A1711" s="106"/>
      <c r="B1711" s="52" t="s">
        <v>25</v>
      </c>
      <c r="C1711" s="53">
        <v>0</v>
      </c>
      <c r="D1711" s="53">
        <v>0</v>
      </c>
      <c r="E1711" s="53">
        <v>0</v>
      </c>
      <c r="F1711" s="53">
        <v>0</v>
      </c>
      <c r="G1711" s="53">
        <v>0</v>
      </c>
      <c r="H1711" s="53">
        <v>0</v>
      </c>
      <c r="I1711" s="53">
        <v>0</v>
      </c>
      <c r="J1711" s="53">
        <v>0</v>
      </c>
      <c r="K1711" s="53">
        <v>1</v>
      </c>
      <c r="L1711" s="53">
        <v>0</v>
      </c>
      <c r="M1711" s="53">
        <v>0</v>
      </c>
      <c r="N1711" s="53">
        <v>0</v>
      </c>
      <c r="O1711" s="53">
        <v>0</v>
      </c>
      <c r="P1711" s="53">
        <v>0</v>
      </c>
      <c r="Q1711" s="53">
        <v>0</v>
      </c>
      <c r="R1711" s="53">
        <v>1</v>
      </c>
      <c r="S1711" s="53">
        <v>0</v>
      </c>
      <c r="T1711" s="11">
        <f>SUM(C1711:S1711)</f>
        <v>2</v>
      </c>
    </row>
    <row r="1712" spans="1:20" ht="18" customHeight="1">
      <c r="A1712" s="106"/>
      <c r="B1712" s="52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106"/>
      <c r="B1713" s="52" t="s">
        <v>22</v>
      </c>
      <c r="C1713" s="53">
        <v>1</v>
      </c>
      <c r="D1713" s="53">
        <v>1</v>
      </c>
      <c r="E1713" s="53">
        <v>3</v>
      </c>
      <c r="F1713" s="54">
        <v>2</v>
      </c>
      <c r="G1713" s="53">
        <v>6</v>
      </c>
      <c r="H1713" s="53">
        <v>1</v>
      </c>
      <c r="I1713" s="53">
        <v>3</v>
      </c>
      <c r="J1713" s="53">
        <v>2</v>
      </c>
      <c r="K1713" s="53">
        <v>5</v>
      </c>
      <c r="L1713" s="53">
        <v>2</v>
      </c>
      <c r="M1713" s="53">
        <v>1</v>
      </c>
      <c r="N1713" s="53">
        <v>0</v>
      </c>
      <c r="O1713" s="53">
        <v>4</v>
      </c>
      <c r="P1713" s="53">
        <v>0</v>
      </c>
      <c r="Q1713" s="53">
        <v>0</v>
      </c>
      <c r="R1713" s="53">
        <v>1</v>
      </c>
      <c r="S1713" s="53">
        <v>0</v>
      </c>
      <c r="T1713" s="11">
        <f>SUM(C1713:S1713)</f>
        <v>32</v>
      </c>
    </row>
    <row r="1714" spans="1:20" ht="18" customHeight="1">
      <c r="A1714" s="106"/>
      <c r="B1714" s="52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4">
        <f>IF(T1713&gt;0,(T1708+T1709)/T1713, "-")</f>
        <v>1.53125</v>
      </c>
    </row>
    <row r="1715" spans="1:20" ht="18" customHeight="1">
      <c r="A1715" s="107"/>
      <c r="B1715" s="52" t="s">
        <v>44</v>
      </c>
      <c r="C1715" s="58">
        <v>0</v>
      </c>
      <c r="D1715" s="58">
        <v>1</v>
      </c>
      <c r="E1715" s="58">
        <v>0.33329999999999999</v>
      </c>
      <c r="F1715" s="58">
        <v>0</v>
      </c>
      <c r="G1715" s="58">
        <v>0.66669999999999996</v>
      </c>
      <c r="H1715" s="58">
        <v>0</v>
      </c>
      <c r="I1715" s="58">
        <v>0.33329999999999999</v>
      </c>
      <c r="J1715" s="58">
        <v>0</v>
      </c>
      <c r="K1715" s="58">
        <v>0.2</v>
      </c>
      <c r="L1715" s="58">
        <v>0.5</v>
      </c>
      <c r="M1715" s="58">
        <v>0</v>
      </c>
      <c r="N1715" s="57" t="s">
        <v>43</v>
      </c>
      <c r="O1715" s="58">
        <v>0</v>
      </c>
      <c r="P1715" s="57" t="s">
        <v>43</v>
      </c>
      <c r="Q1715" s="57" t="s">
        <v>43</v>
      </c>
      <c r="R1715" s="58">
        <v>0</v>
      </c>
      <c r="S1715" s="57" t="s">
        <v>43</v>
      </c>
      <c r="T1715" s="59">
        <v>0.28129999999999999</v>
      </c>
    </row>
    <row r="1716" spans="1:20" ht="18" customHeight="1">
      <c r="A1716" s="105">
        <v>44848</v>
      </c>
      <c r="B1716" s="50" t="s">
        <v>20</v>
      </c>
      <c r="C1716" s="51">
        <v>0</v>
      </c>
      <c r="D1716" s="51">
        <v>0</v>
      </c>
      <c r="E1716" s="51">
        <v>0</v>
      </c>
      <c r="F1716" s="51">
        <v>0</v>
      </c>
      <c r="G1716" s="51">
        <v>0</v>
      </c>
      <c r="H1716" s="51">
        <v>0</v>
      </c>
      <c r="I1716" s="51">
        <v>0</v>
      </c>
      <c r="J1716" s="51">
        <v>2</v>
      </c>
      <c r="K1716" s="51">
        <v>0</v>
      </c>
      <c r="L1716" s="51">
        <v>0</v>
      </c>
      <c r="M1716" s="51">
        <v>0</v>
      </c>
      <c r="N1716" s="51">
        <v>0</v>
      </c>
      <c r="O1716" s="51">
        <v>1</v>
      </c>
      <c r="P1716" s="51">
        <v>1</v>
      </c>
      <c r="Q1716" s="51">
        <v>0</v>
      </c>
      <c r="R1716" s="51">
        <v>0</v>
      </c>
      <c r="S1716" s="51">
        <v>0</v>
      </c>
      <c r="T1716" s="11">
        <f>SUM(C1716:S1716)</f>
        <v>4</v>
      </c>
    </row>
    <row r="1717" spans="1:20" ht="18" customHeight="1">
      <c r="A1717" s="106"/>
      <c r="B1717" s="52" t="s">
        <v>21</v>
      </c>
      <c r="C1717" s="53">
        <v>0</v>
      </c>
      <c r="D1717" s="53">
        <v>1</v>
      </c>
      <c r="E1717" s="53">
        <v>2</v>
      </c>
      <c r="F1717" s="53">
        <v>0</v>
      </c>
      <c r="G1717" s="53">
        <v>1</v>
      </c>
      <c r="H1717" s="53">
        <v>0</v>
      </c>
      <c r="I1717" s="53">
        <v>6</v>
      </c>
      <c r="J1717" s="53">
        <v>6</v>
      </c>
      <c r="K1717" s="53">
        <v>5</v>
      </c>
      <c r="L1717" s="53">
        <v>0</v>
      </c>
      <c r="M1717" s="53">
        <v>0</v>
      </c>
      <c r="N1717" s="53">
        <v>7</v>
      </c>
      <c r="O1717" s="53">
        <v>2</v>
      </c>
      <c r="P1717" s="53">
        <v>7</v>
      </c>
      <c r="Q1717" s="53">
        <v>1</v>
      </c>
      <c r="R1717" s="53">
        <v>0</v>
      </c>
      <c r="S1717" s="53">
        <v>0</v>
      </c>
      <c r="T1717" s="11">
        <f>SUM(C1717:S1717)</f>
        <v>38</v>
      </c>
    </row>
    <row r="1718" spans="1:20" ht="18" customHeight="1">
      <c r="A1718" s="106"/>
      <c r="B1718" s="52" t="s">
        <v>24</v>
      </c>
      <c r="C1718" s="53">
        <v>0</v>
      </c>
      <c r="D1718" s="53">
        <v>1</v>
      </c>
      <c r="E1718" s="53">
        <v>2</v>
      </c>
      <c r="F1718" s="53">
        <v>0</v>
      </c>
      <c r="G1718" s="53">
        <v>1</v>
      </c>
      <c r="H1718" s="53">
        <v>0</v>
      </c>
      <c r="I1718" s="53">
        <v>6</v>
      </c>
      <c r="J1718" s="53">
        <v>8</v>
      </c>
      <c r="K1718" s="53">
        <v>5</v>
      </c>
      <c r="L1718" s="53">
        <v>0</v>
      </c>
      <c r="M1718" s="53">
        <v>0</v>
      </c>
      <c r="N1718" s="53">
        <v>7</v>
      </c>
      <c r="O1718" s="53">
        <v>3</v>
      </c>
      <c r="P1718" s="53">
        <v>6</v>
      </c>
      <c r="Q1718" s="53">
        <v>1</v>
      </c>
      <c r="R1718" s="53">
        <v>0</v>
      </c>
      <c r="S1718" s="53">
        <v>0</v>
      </c>
      <c r="T1718" s="11">
        <f>SUM(C1718:S1718)</f>
        <v>40</v>
      </c>
    </row>
    <row r="1719" spans="1:20" ht="18" customHeight="1">
      <c r="A1719" s="106"/>
      <c r="B1719" s="52" t="s">
        <v>25</v>
      </c>
      <c r="C1719" s="53">
        <v>0</v>
      </c>
      <c r="D1719" s="53">
        <v>0</v>
      </c>
      <c r="E1719" s="53">
        <v>0</v>
      </c>
      <c r="F1719" s="53">
        <v>0</v>
      </c>
      <c r="G1719" s="53">
        <v>0</v>
      </c>
      <c r="H1719" s="53">
        <v>0</v>
      </c>
      <c r="I1719" s="53">
        <v>0</v>
      </c>
      <c r="J1719" s="53">
        <v>0</v>
      </c>
      <c r="K1719" s="53">
        <v>0</v>
      </c>
      <c r="L1719" s="53">
        <v>0</v>
      </c>
      <c r="M1719" s="53">
        <v>0</v>
      </c>
      <c r="N1719" s="53">
        <v>0</v>
      </c>
      <c r="O1719" s="53">
        <v>0</v>
      </c>
      <c r="P1719" s="53">
        <v>2</v>
      </c>
      <c r="Q1719" s="53">
        <v>0</v>
      </c>
      <c r="R1719" s="53">
        <v>0</v>
      </c>
      <c r="S1719" s="53">
        <v>0</v>
      </c>
      <c r="T1719" s="11">
        <f>SUM(C1719:S1719)</f>
        <v>2</v>
      </c>
    </row>
    <row r="1720" spans="1:20" ht="18" customHeight="1">
      <c r="A1720" s="106"/>
      <c r="B1720" s="52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106"/>
      <c r="B1721" s="52" t="s">
        <v>22</v>
      </c>
      <c r="C1721" s="53">
        <v>0</v>
      </c>
      <c r="D1721" s="53">
        <v>1</v>
      </c>
      <c r="E1721" s="53">
        <v>1</v>
      </c>
      <c r="F1721" s="54">
        <v>0</v>
      </c>
      <c r="G1721" s="53">
        <v>1</v>
      </c>
      <c r="H1721" s="53">
        <v>0</v>
      </c>
      <c r="I1721" s="53">
        <v>6</v>
      </c>
      <c r="J1721" s="54">
        <v>1</v>
      </c>
      <c r="K1721" s="53">
        <v>4</v>
      </c>
      <c r="L1721" s="53">
        <v>0</v>
      </c>
      <c r="M1721" s="53">
        <v>0</v>
      </c>
      <c r="N1721" s="54">
        <v>6</v>
      </c>
      <c r="O1721" s="53">
        <v>1</v>
      </c>
      <c r="P1721" s="53">
        <v>7</v>
      </c>
      <c r="Q1721" s="53">
        <v>1</v>
      </c>
      <c r="R1721" s="54">
        <v>0</v>
      </c>
      <c r="S1721" s="53">
        <v>0</v>
      </c>
      <c r="T1721" s="11">
        <f>SUM(C1721:S1721)</f>
        <v>29</v>
      </c>
    </row>
    <row r="1722" spans="1:20" ht="18" customHeight="1">
      <c r="A1722" s="106"/>
      <c r="B1722" s="52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4">
        <f>IF(T1721&gt;0,(T1716+T1717)/T1721, "-")</f>
        <v>1.4482758620689655</v>
      </c>
    </row>
    <row r="1723" spans="1:20" ht="18" customHeight="1">
      <c r="A1723" s="107"/>
      <c r="B1723" s="52" t="s">
        <v>44</v>
      </c>
      <c r="C1723" s="57" t="s">
        <v>43</v>
      </c>
      <c r="D1723" s="58">
        <v>1</v>
      </c>
      <c r="E1723" s="58">
        <v>1</v>
      </c>
      <c r="F1723" s="57" t="s">
        <v>43</v>
      </c>
      <c r="G1723" s="58">
        <v>1</v>
      </c>
      <c r="H1723" s="57" t="s">
        <v>43</v>
      </c>
      <c r="I1723" s="58">
        <v>0.16669999999999999</v>
      </c>
      <c r="J1723" s="58">
        <v>1</v>
      </c>
      <c r="K1723" s="58">
        <v>0.25</v>
      </c>
      <c r="L1723" s="57" t="s">
        <v>43</v>
      </c>
      <c r="M1723" s="57" t="s">
        <v>43</v>
      </c>
      <c r="N1723" s="58">
        <v>0.5</v>
      </c>
      <c r="O1723" s="58">
        <v>1</v>
      </c>
      <c r="P1723" s="58">
        <v>0.1429</v>
      </c>
      <c r="Q1723" s="58">
        <v>0</v>
      </c>
      <c r="R1723" s="57" t="s">
        <v>43</v>
      </c>
      <c r="S1723" s="57" t="s">
        <v>43</v>
      </c>
      <c r="T1723" s="59">
        <v>0.37930000000000003</v>
      </c>
    </row>
    <row r="1724" spans="1:20" ht="18" customHeight="1">
      <c r="A1724" s="105">
        <v>44849</v>
      </c>
      <c r="B1724" s="50" t="s">
        <v>20</v>
      </c>
      <c r="C1724" s="51">
        <v>0</v>
      </c>
      <c r="D1724" s="51">
        <v>0</v>
      </c>
      <c r="E1724" s="51">
        <v>0</v>
      </c>
      <c r="F1724" s="51">
        <v>0</v>
      </c>
      <c r="G1724" s="51">
        <v>0</v>
      </c>
      <c r="H1724" s="51">
        <v>0</v>
      </c>
      <c r="I1724" s="51">
        <v>0</v>
      </c>
      <c r="J1724" s="51">
        <v>0</v>
      </c>
      <c r="K1724" s="51">
        <v>0</v>
      </c>
      <c r="L1724" s="51">
        <v>0</v>
      </c>
      <c r="M1724" s="51">
        <v>0</v>
      </c>
      <c r="N1724" s="51">
        <v>0</v>
      </c>
      <c r="O1724" s="51">
        <v>0</v>
      </c>
      <c r="P1724" s="51">
        <v>0</v>
      </c>
      <c r="Q1724" s="51">
        <v>0</v>
      </c>
      <c r="R1724" s="51">
        <v>0</v>
      </c>
      <c r="S1724" s="51">
        <v>0</v>
      </c>
      <c r="T1724" s="11">
        <f>SUM(C1724:S1724)</f>
        <v>0</v>
      </c>
    </row>
    <row r="1725" spans="1:20" ht="18" customHeight="1">
      <c r="A1725" s="106"/>
      <c r="B1725" s="52" t="s">
        <v>21</v>
      </c>
      <c r="C1725" s="53">
        <v>1</v>
      </c>
      <c r="D1725" s="53">
        <v>0</v>
      </c>
      <c r="E1725" s="53">
        <v>0</v>
      </c>
      <c r="F1725" s="53">
        <v>1</v>
      </c>
      <c r="G1725" s="53">
        <v>2</v>
      </c>
      <c r="H1725" s="53">
        <v>2</v>
      </c>
      <c r="I1725" s="53">
        <v>2</v>
      </c>
      <c r="J1725" s="53">
        <v>7</v>
      </c>
      <c r="K1725" s="53">
        <v>2</v>
      </c>
      <c r="L1725" s="53">
        <v>0</v>
      </c>
      <c r="M1725" s="53">
        <v>0</v>
      </c>
      <c r="N1725" s="53">
        <v>4</v>
      </c>
      <c r="O1725" s="53">
        <v>0</v>
      </c>
      <c r="P1725" s="53">
        <v>4</v>
      </c>
      <c r="Q1725" s="53"/>
      <c r="R1725" s="53">
        <v>3</v>
      </c>
      <c r="S1725" s="53">
        <v>0</v>
      </c>
      <c r="T1725" s="11">
        <f>SUM(C1725:S1725)</f>
        <v>28</v>
      </c>
    </row>
    <row r="1726" spans="1:20" ht="18" customHeight="1">
      <c r="A1726" s="106"/>
      <c r="B1726" s="52" t="s">
        <v>24</v>
      </c>
      <c r="C1726" s="53">
        <v>1</v>
      </c>
      <c r="D1726" s="53">
        <v>0</v>
      </c>
      <c r="E1726" s="53">
        <v>0</v>
      </c>
      <c r="F1726" s="53">
        <v>1</v>
      </c>
      <c r="G1726" s="53">
        <v>2</v>
      </c>
      <c r="H1726" s="53">
        <v>2</v>
      </c>
      <c r="I1726" s="53">
        <v>2</v>
      </c>
      <c r="J1726" s="53">
        <v>7</v>
      </c>
      <c r="K1726" s="53">
        <v>2</v>
      </c>
      <c r="L1726" s="53">
        <v>0</v>
      </c>
      <c r="M1726" s="53">
        <v>0</v>
      </c>
      <c r="N1726" s="53">
        <v>4</v>
      </c>
      <c r="O1726" s="53">
        <v>0</v>
      </c>
      <c r="P1726" s="53">
        <v>4</v>
      </c>
      <c r="Q1726" s="53">
        <v>0</v>
      </c>
      <c r="R1726" s="53">
        <v>3</v>
      </c>
      <c r="S1726" s="53">
        <v>0</v>
      </c>
      <c r="T1726" s="11">
        <f>SUM(C1726:S1726)</f>
        <v>28</v>
      </c>
    </row>
    <row r="1727" spans="1:20" ht="18" customHeight="1">
      <c r="A1727" s="106"/>
      <c r="B1727" s="52" t="s">
        <v>25</v>
      </c>
      <c r="C1727" s="53">
        <v>0</v>
      </c>
      <c r="D1727" s="53">
        <v>0</v>
      </c>
      <c r="E1727" s="53">
        <v>0</v>
      </c>
      <c r="F1727" s="53">
        <v>0</v>
      </c>
      <c r="G1727" s="53">
        <v>0</v>
      </c>
      <c r="H1727" s="53">
        <v>0</v>
      </c>
      <c r="I1727" s="53">
        <v>0</v>
      </c>
      <c r="J1727" s="53">
        <v>0</v>
      </c>
      <c r="K1727" s="53">
        <v>0</v>
      </c>
      <c r="L1727" s="53">
        <v>0</v>
      </c>
      <c r="M1727" s="53">
        <v>0</v>
      </c>
      <c r="N1727" s="53">
        <v>0</v>
      </c>
      <c r="O1727" s="53">
        <v>0</v>
      </c>
      <c r="P1727" s="53">
        <v>0</v>
      </c>
      <c r="Q1727" s="53">
        <v>0</v>
      </c>
      <c r="R1727" s="53">
        <v>0</v>
      </c>
      <c r="S1727" s="53">
        <v>0</v>
      </c>
      <c r="T1727" s="11">
        <f>SUM(C1727:S1727)</f>
        <v>0</v>
      </c>
    </row>
    <row r="1728" spans="1:20" ht="18" customHeight="1">
      <c r="A1728" s="106"/>
      <c r="B1728" s="52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106"/>
      <c r="B1729" s="52" t="s">
        <v>22</v>
      </c>
      <c r="C1729" s="53">
        <v>1</v>
      </c>
      <c r="D1729" s="53">
        <v>0</v>
      </c>
      <c r="E1729" s="53">
        <v>0</v>
      </c>
      <c r="F1729" s="54">
        <v>1</v>
      </c>
      <c r="G1729" s="53">
        <v>1</v>
      </c>
      <c r="H1729" s="53">
        <v>1</v>
      </c>
      <c r="I1729" s="53">
        <v>2</v>
      </c>
      <c r="J1729" s="54">
        <v>1</v>
      </c>
      <c r="K1729" s="53">
        <v>2</v>
      </c>
      <c r="L1729" s="53">
        <v>0</v>
      </c>
      <c r="M1729" s="53">
        <v>0</v>
      </c>
      <c r="N1729" s="54">
        <v>3</v>
      </c>
      <c r="O1729" s="53">
        <v>0</v>
      </c>
      <c r="P1729" s="53">
        <v>3</v>
      </c>
      <c r="Q1729" s="53">
        <v>0</v>
      </c>
      <c r="R1729" s="54">
        <v>1</v>
      </c>
      <c r="S1729" s="53">
        <v>0</v>
      </c>
      <c r="T1729" s="11">
        <f>SUM(C1729:S1729)</f>
        <v>16</v>
      </c>
    </row>
    <row r="1730" spans="1:20" ht="18" customHeight="1">
      <c r="A1730" s="106"/>
      <c r="B1730" s="52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4">
        <f>IF(T1729&gt;0,(T1724+T1725)/T1729, "-")</f>
        <v>1.75</v>
      </c>
    </row>
    <row r="1731" spans="1:20" ht="18" customHeight="1">
      <c r="A1731" s="107"/>
      <c r="B1731" s="52" t="s">
        <v>44</v>
      </c>
      <c r="C1731" s="58">
        <v>1</v>
      </c>
      <c r="D1731" s="57" t="s">
        <v>43</v>
      </c>
      <c r="E1731" s="57" t="s">
        <v>43</v>
      </c>
      <c r="F1731" s="58">
        <v>1</v>
      </c>
      <c r="G1731" s="58">
        <v>1</v>
      </c>
      <c r="H1731" s="58">
        <v>0</v>
      </c>
      <c r="I1731" s="58">
        <v>0.5</v>
      </c>
      <c r="J1731" s="58">
        <v>1</v>
      </c>
      <c r="K1731" s="58">
        <v>1</v>
      </c>
      <c r="L1731" s="57" t="s">
        <v>43</v>
      </c>
      <c r="M1731" s="57" t="s">
        <v>43</v>
      </c>
      <c r="N1731" s="58">
        <v>0.33329999999999999</v>
      </c>
      <c r="O1731" s="57" t="s">
        <v>43</v>
      </c>
      <c r="P1731" s="58">
        <v>0.66669999999999996</v>
      </c>
      <c r="Q1731" s="57" t="s">
        <v>43</v>
      </c>
      <c r="R1731" s="58">
        <v>1</v>
      </c>
      <c r="S1731" s="57" t="s">
        <v>43</v>
      </c>
      <c r="T1731" s="59">
        <v>0.6875</v>
      </c>
    </row>
    <row r="1732" spans="1:20" ht="18" customHeight="1">
      <c r="A1732" s="105">
        <v>44850</v>
      </c>
      <c r="B1732" s="50" t="s">
        <v>20</v>
      </c>
      <c r="C1732" s="51">
        <v>0</v>
      </c>
      <c r="D1732" s="51">
        <v>0</v>
      </c>
      <c r="E1732" s="51">
        <v>0</v>
      </c>
      <c r="F1732" s="51">
        <v>0</v>
      </c>
      <c r="G1732" s="51">
        <v>0</v>
      </c>
      <c r="H1732" s="51">
        <v>0</v>
      </c>
      <c r="I1732" s="51">
        <v>0</v>
      </c>
      <c r="J1732" s="51">
        <v>0</v>
      </c>
      <c r="K1732" s="51">
        <v>0</v>
      </c>
      <c r="L1732" s="51">
        <v>0</v>
      </c>
      <c r="M1732" s="51">
        <v>0</v>
      </c>
      <c r="N1732" s="51">
        <v>0</v>
      </c>
      <c r="O1732" s="51">
        <v>0</v>
      </c>
      <c r="P1732" s="51">
        <v>0</v>
      </c>
      <c r="Q1732" s="51">
        <v>0</v>
      </c>
      <c r="R1732" s="51">
        <v>0</v>
      </c>
      <c r="S1732" s="51">
        <v>0</v>
      </c>
      <c r="T1732" s="11">
        <f>SUM(C1732:S1732)</f>
        <v>0</v>
      </c>
    </row>
    <row r="1733" spans="1:20" ht="18" customHeight="1">
      <c r="A1733" s="106"/>
      <c r="B1733" s="52" t="s">
        <v>21</v>
      </c>
      <c r="C1733" s="53">
        <v>1</v>
      </c>
      <c r="D1733" s="53">
        <v>1</v>
      </c>
      <c r="E1733" s="53">
        <v>0</v>
      </c>
      <c r="F1733" s="53">
        <v>3</v>
      </c>
      <c r="G1733" s="53">
        <v>1</v>
      </c>
      <c r="H1733" s="53">
        <v>0</v>
      </c>
      <c r="I1733" s="53">
        <v>0</v>
      </c>
      <c r="J1733" s="53">
        <v>3</v>
      </c>
      <c r="K1733" s="53">
        <v>5</v>
      </c>
      <c r="L1733" s="53">
        <v>1</v>
      </c>
      <c r="M1733" s="53">
        <v>3</v>
      </c>
      <c r="N1733" s="53">
        <v>0</v>
      </c>
      <c r="O1733" s="53">
        <v>1</v>
      </c>
      <c r="P1733" s="53">
        <v>10</v>
      </c>
      <c r="Q1733" s="53">
        <v>0</v>
      </c>
      <c r="R1733" s="53">
        <v>3</v>
      </c>
      <c r="S1733" s="53">
        <v>0</v>
      </c>
      <c r="T1733" s="11">
        <f>SUM(C1733:S1733)</f>
        <v>32</v>
      </c>
    </row>
    <row r="1734" spans="1:20" ht="18" customHeight="1">
      <c r="A1734" s="106"/>
      <c r="B1734" s="52" t="s">
        <v>24</v>
      </c>
      <c r="C1734" s="53">
        <v>1</v>
      </c>
      <c r="D1734" s="53">
        <v>1</v>
      </c>
      <c r="E1734" s="53">
        <v>0</v>
      </c>
      <c r="F1734" s="53">
        <v>3</v>
      </c>
      <c r="G1734" s="53">
        <v>1</v>
      </c>
      <c r="H1734" s="53">
        <v>0</v>
      </c>
      <c r="I1734" s="53">
        <v>0</v>
      </c>
      <c r="J1734" s="53">
        <v>3</v>
      </c>
      <c r="K1734" s="53">
        <v>5</v>
      </c>
      <c r="L1734" s="53">
        <v>1</v>
      </c>
      <c r="M1734" s="53">
        <v>3</v>
      </c>
      <c r="N1734" s="53">
        <v>0</v>
      </c>
      <c r="O1734" s="53">
        <v>1</v>
      </c>
      <c r="P1734" s="53">
        <v>10</v>
      </c>
      <c r="Q1734" s="53">
        <v>0</v>
      </c>
      <c r="R1734" s="53">
        <v>3</v>
      </c>
      <c r="S1734" s="53">
        <v>0</v>
      </c>
      <c r="T1734" s="11">
        <f>SUM(C1734:S1734)</f>
        <v>32</v>
      </c>
    </row>
    <row r="1735" spans="1:20" ht="18" customHeight="1">
      <c r="A1735" s="106"/>
      <c r="B1735" s="52" t="s">
        <v>25</v>
      </c>
      <c r="C1735" s="53">
        <v>0</v>
      </c>
      <c r="D1735" s="53">
        <v>0</v>
      </c>
      <c r="E1735" s="53">
        <v>0</v>
      </c>
      <c r="F1735" s="53">
        <v>0</v>
      </c>
      <c r="G1735" s="53">
        <v>0</v>
      </c>
      <c r="H1735" s="53">
        <v>0</v>
      </c>
      <c r="I1735" s="53">
        <v>0</v>
      </c>
      <c r="J1735" s="53">
        <v>0</v>
      </c>
      <c r="K1735" s="53">
        <v>0</v>
      </c>
      <c r="L1735" s="53">
        <v>0</v>
      </c>
      <c r="M1735" s="53">
        <v>0</v>
      </c>
      <c r="N1735" s="53">
        <v>0</v>
      </c>
      <c r="O1735" s="53">
        <v>0</v>
      </c>
      <c r="P1735" s="53">
        <v>0</v>
      </c>
      <c r="Q1735" s="53">
        <v>0</v>
      </c>
      <c r="R1735" s="53">
        <v>0</v>
      </c>
      <c r="S1735" s="53">
        <v>0</v>
      </c>
      <c r="T1735" s="11">
        <f>SUM(C1735:S1735)</f>
        <v>0</v>
      </c>
    </row>
    <row r="1736" spans="1:20" ht="18" customHeight="1">
      <c r="A1736" s="106"/>
      <c r="B1736" s="52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106"/>
      <c r="B1737" s="52" t="s">
        <v>22</v>
      </c>
      <c r="C1737" s="53">
        <v>1</v>
      </c>
      <c r="D1737" s="53">
        <v>1</v>
      </c>
      <c r="E1737" s="53">
        <v>0</v>
      </c>
      <c r="F1737" s="53">
        <v>2</v>
      </c>
      <c r="G1737" s="53">
        <v>1</v>
      </c>
      <c r="H1737" s="53">
        <v>0</v>
      </c>
      <c r="I1737" s="53">
        <v>0</v>
      </c>
      <c r="J1737" s="53">
        <v>1</v>
      </c>
      <c r="K1737" s="53">
        <v>3</v>
      </c>
      <c r="L1737" s="53">
        <v>1</v>
      </c>
      <c r="M1737" s="53">
        <v>3</v>
      </c>
      <c r="N1737" s="53">
        <v>0</v>
      </c>
      <c r="O1737" s="53">
        <v>1</v>
      </c>
      <c r="P1737" s="53">
        <v>6</v>
      </c>
      <c r="Q1737" s="53">
        <v>0</v>
      </c>
      <c r="R1737" s="53">
        <v>1</v>
      </c>
      <c r="S1737" s="53">
        <v>0</v>
      </c>
      <c r="T1737" s="11">
        <f>SUM(C1737:S1737)</f>
        <v>21</v>
      </c>
    </row>
    <row r="1738" spans="1:20" ht="18" customHeight="1">
      <c r="A1738" s="106"/>
      <c r="B1738" s="52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4">
        <f>IF(T1737&gt;0,(T1732+T1733)/T1737, "-")</f>
        <v>1.5238095238095237</v>
      </c>
    </row>
    <row r="1739" spans="1:20" ht="18" customHeight="1">
      <c r="A1739" s="107"/>
      <c r="B1739" s="52" t="s">
        <v>44</v>
      </c>
      <c r="C1739" s="58">
        <v>1</v>
      </c>
      <c r="D1739" s="58">
        <v>1</v>
      </c>
      <c r="E1739" s="57" t="s">
        <v>43</v>
      </c>
      <c r="F1739" s="58">
        <v>0.5</v>
      </c>
      <c r="G1739" s="58">
        <v>1</v>
      </c>
      <c r="H1739" s="57" t="s">
        <v>43</v>
      </c>
      <c r="I1739" s="57" t="s">
        <v>43</v>
      </c>
      <c r="J1739" s="58">
        <v>1</v>
      </c>
      <c r="K1739" s="58">
        <v>0.66669999999999996</v>
      </c>
      <c r="L1739" s="58">
        <v>1</v>
      </c>
      <c r="M1739" s="58">
        <v>0</v>
      </c>
      <c r="N1739" s="57" t="s">
        <v>43</v>
      </c>
      <c r="O1739" s="58">
        <v>1</v>
      </c>
      <c r="P1739" s="58">
        <v>0.16669999999999999</v>
      </c>
      <c r="Q1739" s="57" t="s">
        <v>43</v>
      </c>
      <c r="R1739" s="58">
        <v>1</v>
      </c>
      <c r="S1739" s="57" t="s">
        <v>43</v>
      </c>
      <c r="T1739" s="59">
        <v>0.52380000000000004</v>
      </c>
    </row>
    <row r="1740" spans="1:20" ht="18" customHeight="1">
      <c r="A1740" s="105">
        <v>44851</v>
      </c>
      <c r="B1740" s="50" t="s">
        <v>20</v>
      </c>
      <c r="C1740" s="51">
        <v>0</v>
      </c>
      <c r="D1740" s="51">
        <v>0</v>
      </c>
      <c r="E1740" s="51">
        <v>0</v>
      </c>
      <c r="F1740" s="51">
        <v>0</v>
      </c>
      <c r="G1740" s="51">
        <v>0</v>
      </c>
      <c r="H1740" s="51">
        <v>0</v>
      </c>
      <c r="I1740" s="51">
        <v>0</v>
      </c>
      <c r="J1740" s="51">
        <v>0</v>
      </c>
      <c r="K1740" s="51">
        <v>0</v>
      </c>
      <c r="L1740" s="51">
        <v>0</v>
      </c>
      <c r="M1740" s="51">
        <v>0</v>
      </c>
      <c r="N1740" s="51">
        <v>0</v>
      </c>
      <c r="O1740" s="51">
        <v>0</v>
      </c>
      <c r="P1740" s="51">
        <v>0</v>
      </c>
      <c r="Q1740" s="51">
        <v>0</v>
      </c>
      <c r="R1740" s="51">
        <v>0</v>
      </c>
      <c r="S1740" s="51">
        <v>0</v>
      </c>
      <c r="T1740" s="11">
        <f>SUM(C1740:S1740)</f>
        <v>0</v>
      </c>
    </row>
    <row r="1741" spans="1:20" ht="18" customHeight="1">
      <c r="A1741" s="106"/>
      <c r="B1741" s="52" t="s">
        <v>21</v>
      </c>
      <c r="C1741" s="53">
        <v>0</v>
      </c>
      <c r="D1741" s="53">
        <v>0</v>
      </c>
      <c r="E1741" s="53">
        <v>0</v>
      </c>
      <c r="F1741" s="53">
        <v>0</v>
      </c>
      <c r="G1741" s="53">
        <v>0</v>
      </c>
      <c r="H1741" s="53">
        <v>0</v>
      </c>
      <c r="I1741" s="53">
        <v>1</v>
      </c>
      <c r="J1741" s="53">
        <v>1</v>
      </c>
      <c r="K1741" s="53">
        <v>1</v>
      </c>
      <c r="L1741" s="53">
        <v>0</v>
      </c>
      <c r="M1741" s="53">
        <v>0</v>
      </c>
      <c r="N1741" s="53">
        <v>2</v>
      </c>
      <c r="O1741" s="53">
        <v>0</v>
      </c>
      <c r="P1741" s="53">
        <v>9</v>
      </c>
      <c r="Q1741" s="53">
        <v>0</v>
      </c>
      <c r="R1741" s="53">
        <v>0</v>
      </c>
      <c r="S1741" s="53">
        <v>0</v>
      </c>
      <c r="T1741" s="11">
        <f>SUM(C1741:S1741)</f>
        <v>14</v>
      </c>
    </row>
    <row r="1742" spans="1:20" ht="18" customHeight="1">
      <c r="A1742" s="106"/>
      <c r="B1742" s="52" t="s">
        <v>24</v>
      </c>
      <c r="C1742" s="53">
        <v>0</v>
      </c>
      <c r="D1742" s="53">
        <v>0</v>
      </c>
      <c r="E1742" s="53">
        <v>0</v>
      </c>
      <c r="F1742" s="53">
        <v>0</v>
      </c>
      <c r="G1742" s="53">
        <v>0</v>
      </c>
      <c r="H1742" s="53">
        <v>0</v>
      </c>
      <c r="I1742" s="53">
        <v>1</v>
      </c>
      <c r="J1742" s="53">
        <v>1</v>
      </c>
      <c r="K1742" s="53">
        <v>1</v>
      </c>
      <c r="L1742" s="53">
        <v>0</v>
      </c>
      <c r="M1742" s="53">
        <v>0</v>
      </c>
      <c r="N1742" s="53">
        <v>2</v>
      </c>
      <c r="O1742" s="53">
        <v>0</v>
      </c>
      <c r="P1742" s="53">
        <v>9</v>
      </c>
      <c r="Q1742" s="53">
        <v>0</v>
      </c>
      <c r="R1742" s="53">
        <v>0</v>
      </c>
      <c r="S1742" s="53">
        <v>0</v>
      </c>
      <c r="T1742" s="11">
        <f>SUM(C1742:S1742)</f>
        <v>14</v>
      </c>
    </row>
    <row r="1743" spans="1:20" ht="18" customHeight="1">
      <c r="A1743" s="106"/>
      <c r="B1743" s="52" t="s">
        <v>25</v>
      </c>
      <c r="C1743" s="53">
        <v>0</v>
      </c>
      <c r="D1743" s="53">
        <v>0</v>
      </c>
      <c r="E1743" s="53">
        <v>0</v>
      </c>
      <c r="F1743" s="53">
        <v>0</v>
      </c>
      <c r="G1743" s="53">
        <v>0</v>
      </c>
      <c r="H1743" s="53">
        <v>0</v>
      </c>
      <c r="I1743" s="53">
        <v>0</v>
      </c>
      <c r="J1743" s="53">
        <v>0</v>
      </c>
      <c r="K1743" s="53">
        <v>0</v>
      </c>
      <c r="L1743" s="53">
        <v>0</v>
      </c>
      <c r="M1743" s="53">
        <v>0</v>
      </c>
      <c r="N1743" s="53">
        <v>0</v>
      </c>
      <c r="O1743" s="53">
        <v>0</v>
      </c>
      <c r="P1743" s="53">
        <v>0</v>
      </c>
      <c r="Q1743" s="53">
        <v>0</v>
      </c>
      <c r="R1743" s="53">
        <v>0</v>
      </c>
      <c r="S1743" s="53">
        <v>0</v>
      </c>
      <c r="T1743" s="11">
        <f>SUM(C1743:S1743)</f>
        <v>0</v>
      </c>
    </row>
    <row r="1744" spans="1:20" ht="18" customHeight="1">
      <c r="A1744" s="106"/>
      <c r="B1744" s="52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106"/>
      <c r="B1745" s="52" t="s">
        <v>22</v>
      </c>
      <c r="C1745" s="53">
        <v>0</v>
      </c>
      <c r="D1745" s="53">
        <v>0</v>
      </c>
      <c r="E1745" s="53">
        <v>0</v>
      </c>
      <c r="F1745" s="53">
        <v>0</v>
      </c>
      <c r="G1745" s="53">
        <v>0</v>
      </c>
      <c r="H1745" s="53">
        <v>0</v>
      </c>
      <c r="I1745" s="53">
        <v>1</v>
      </c>
      <c r="J1745" s="53">
        <v>1</v>
      </c>
      <c r="K1745" s="53">
        <v>1</v>
      </c>
      <c r="L1745" s="53">
        <v>0</v>
      </c>
      <c r="M1745" s="53">
        <v>0</v>
      </c>
      <c r="N1745" s="53">
        <v>1</v>
      </c>
      <c r="O1745" s="53">
        <v>0</v>
      </c>
      <c r="P1745" s="53">
        <v>4</v>
      </c>
      <c r="Q1745" s="53">
        <v>0</v>
      </c>
      <c r="R1745" s="53">
        <v>0</v>
      </c>
      <c r="S1745" s="53">
        <v>0</v>
      </c>
      <c r="T1745" s="11">
        <f>SUM(C1745:S1745)</f>
        <v>8</v>
      </c>
    </row>
    <row r="1746" spans="1:20" ht="18" customHeight="1">
      <c r="A1746" s="106"/>
      <c r="B1746" s="52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4">
        <f>IF(T1745&gt;0,(T1740+T1741)/T1745, "-")</f>
        <v>1.75</v>
      </c>
    </row>
    <row r="1747" spans="1:20" ht="18" customHeight="1">
      <c r="A1747" s="107"/>
      <c r="B1747" s="52" t="s">
        <v>44</v>
      </c>
      <c r="C1747" s="57" t="s">
        <v>43</v>
      </c>
      <c r="D1747" s="57" t="s">
        <v>43</v>
      </c>
      <c r="E1747" s="57" t="s">
        <v>43</v>
      </c>
      <c r="F1747" s="57" t="s">
        <v>43</v>
      </c>
      <c r="G1747" s="57" t="s">
        <v>43</v>
      </c>
      <c r="H1747" s="57" t="s">
        <v>43</v>
      </c>
      <c r="I1747" s="58">
        <v>0</v>
      </c>
      <c r="J1747" s="58">
        <v>1</v>
      </c>
      <c r="K1747" s="58">
        <v>1</v>
      </c>
      <c r="L1747" s="57" t="s">
        <v>43</v>
      </c>
      <c r="M1747" s="57" t="s">
        <v>43</v>
      </c>
      <c r="N1747" s="58">
        <v>1</v>
      </c>
      <c r="O1747" s="57" t="s">
        <v>43</v>
      </c>
      <c r="P1747" s="58">
        <v>0.5</v>
      </c>
      <c r="Q1747" s="57" t="s">
        <v>43</v>
      </c>
      <c r="R1747" s="57" t="s">
        <v>43</v>
      </c>
      <c r="S1747" s="57" t="s">
        <v>43</v>
      </c>
      <c r="T1747" s="59">
        <v>0.625</v>
      </c>
    </row>
    <row r="1748" spans="1:20" ht="18" customHeight="1">
      <c r="A1748" s="105">
        <v>44852</v>
      </c>
      <c r="B1748" s="50" t="s">
        <v>20</v>
      </c>
      <c r="C1748" s="51">
        <v>0</v>
      </c>
      <c r="D1748" s="51">
        <v>1</v>
      </c>
      <c r="E1748" s="51">
        <v>0</v>
      </c>
      <c r="F1748" s="51">
        <v>0</v>
      </c>
      <c r="G1748" s="51">
        <v>0</v>
      </c>
      <c r="H1748" s="51">
        <v>0</v>
      </c>
      <c r="I1748" s="51">
        <v>0</v>
      </c>
      <c r="J1748" s="51">
        <v>0</v>
      </c>
      <c r="K1748" s="51">
        <v>0</v>
      </c>
      <c r="L1748" s="51">
        <v>0</v>
      </c>
      <c r="M1748" s="51">
        <v>0</v>
      </c>
      <c r="N1748" s="51">
        <v>0</v>
      </c>
      <c r="O1748" s="51">
        <v>0</v>
      </c>
      <c r="P1748" s="51">
        <v>0</v>
      </c>
      <c r="Q1748" s="51">
        <v>0</v>
      </c>
      <c r="R1748" s="51">
        <v>0</v>
      </c>
      <c r="S1748" s="51">
        <v>0</v>
      </c>
      <c r="T1748" s="11">
        <f>SUM(C1748:S1748)</f>
        <v>1</v>
      </c>
    </row>
    <row r="1749" spans="1:20" ht="18" customHeight="1">
      <c r="A1749" s="106"/>
      <c r="B1749" s="52" t="s">
        <v>21</v>
      </c>
      <c r="C1749" s="53">
        <v>0</v>
      </c>
      <c r="D1749" s="53">
        <v>0</v>
      </c>
      <c r="E1749" s="53">
        <v>0</v>
      </c>
      <c r="F1749" s="53">
        <v>1</v>
      </c>
      <c r="G1749" s="53">
        <v>0</v>
      </c>
      <c r="H1749" s="53">
        <v>0</v>
      </c>
      <c r="I1749" s="53">
        <v>2</v>
      </c>
      <c r="J1749" s="53">
        <v>5</v>
      </c>
      <c r="K1749" s="53">
        <v>1</v>
      </c>
      <c r="L1749" s="53">
        <v>0</v>
      </c>
      <c r="M1749" s="53">
        <v>1</v>
      </c>
      <c r="N1749" s="53">
        <v>0</v>
      </c>
      <c r="O1749" s="53">
        <v>2</v>
      </c>
      <c r="P1749" s="53">
        <v>2</v>
      </c>
      <c r="Q1749" s="53">
        <v>0</v>
      </c>
      <c r="R1749" s="53">
        <v>0</v>
      </c>
      <c r="S1749" s="53">
        <v>0</v>
      </c>
      <c r="T1749" s="11">
        <f>SUM(C1749:S1749)</f>
        <v>14</v>
      </c>
    </row>
    <row r="1750" spans="1:20" ht="18" customHeight="1">
      <c r="A1750" s="106"/>
      <c r="B1750" s="52" t="s">
        <v>24</v>
      </c>
      <c r="C1750" s="53">
        <v>0</v>
      </c>
      <c r="D1750" s="53">
        <v>1</v>
      </c>
      <c r="E1750" s="53">
        <v>0</v>
      </c>
      <c r="F1750" s="53">
        <v>1</v>
      </c>
      <c r="G1750" s="53">
        <v>0</v>
      </c>
      <c r="H1750" s="53">
        <v>0</v>
      </c>
      <c r="I1750" s="53">
        <v>2</v>
      </c>
      <c r="J1750" s="53">
        <v>5</v>
      </c>
      <c r="K1750" s="53">
        <v>1</v>
      </c>
      <c r="L1750" s="53">
        <v>0</v>
      </c>
      <c r="M1750" s="53">
        <v>1</v>
      </c>
      <c r="N1750" s="53">
        <v>0</v>
      </c>
      <c r="O1750" s="53">
        <v>2</v>
      </c>
      <c r="P1750" s="53">
        <v>2</v>
      </c>
      <c r="Q1750" s="53">
        <v>0</v>
      </c>
      <c r="R1750" s="53">
        <v>0</v>
      </c>
      <c r="S1750" s="53">
        <v>0</v>
      </c>
      <c r="T1750" s="11">
        <f>SUM(C1750:S1750)</f>
        <v>15</v>
      </c>
    </row>
    <row r="1751" spans="1:20" ht="18" customHeight="1">
      <c r="A1751" s="106"/>
      <c r="B1751" s="52" t="s">
        <v>25</v>
      </c>
      <c r="C1751" s="53">
        <v>0</v>
      </c>
      <c r="D1751" s="53">
        <v>0</v>
      </c>
      <c r="E1751" s="53">
        <v>0</v>
      </c>
      <c r="F1751" s="53">
        <v>0</v>
      </c>
      <c r="G1751" s="53">
        <v>0</v>
      </c>
      <c r="H1751" s="53">
        <v>0</v>
      </c>
      <c r="I1751" s="53">
        <v>0</v>
      </c>
      <c r="J1751" s="53">
        <v>0</v>
      </c>
      <c r="K1751" s="53">
        <v>0</v>
      </c>
      <c r="L1751" s="53">
        <v>0</v>
      </c>
      <c r="M1751" s="53">
        <v>0</v>
      </c>
      <c r="N1751" s="53">
        <v>0</v>
      </c>
      <c r="O1751" s="53">
        <v>0</v>
      </c>
      <c r="P1751" s="53">
        <v>0</v>
      </c>
      <c r="Q1751" s="53">
        <v>0</v>
      </c>
      <c r="R1751" s="53">
        <v>0</v>
      </c>
      <c r="S1751" s="53">
        <v>0</v>
      </c>
      <c r="T1751" s="11">
        <f>SUM(C1751:S1751)</f>
        <v>0</v>
      </c>
    </row>
    <row r="1752" spans="1:20" ht="18" customHeight="1">
      <c r="A1752" s="106"/>
      <c r="B1752" s="52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106"/>
      <c r="B1753" s="52" t="s">
        <v>22</v>
      </c>
      <c r="C1753" s="53">
        <v>0</v>
      </c>
      <c r="D1753" s="53">
        <v>1</v>
      </c>
      <c r="E1753" s="53">
        <v>0</v>
      </c>
      <c r="F1753" s="53">
        <v>1</v>
      </c>
      <c r="G1753" s="53">
        <v>0</v>
      </c>
      <c r="H1753" s="53">
        <v>0</v>
      </c>
      <c r="I1753" s="53">
        <v>1</v>
      </c>
      <c r="J1753" s="53">
        <v>2</v>
      </c>
      <c r="K1753" s="53">
        <v>1</v>
      </c>
      <c r="L1753" s="53">
        <v>0</v>
      </c>
      <c r="M1753" s="53">
        <v>1</v>
      </c>
      <c r="N1753" s="53">
        <v>0</v>
      </c>
      <c r="O1753" s="53">
        <v>1</v>
      </c>
      <c r="P1753" s="53">
        <v>1</v>
      </c>
      <c r="Q1753" s="53">
        <v>0</v>
      </c>
      <c r="R1753" s="53">
        <v>0</v>
      </c>
      <c r="S1753" s="53">
        <v>0</v>
      </c>
      <c r="T1753" s="11">
        <f>SUM(C1753:S1753)</f>
        <v>9</v>
      </c>
    </row>
    <row r="1754" spans="1:20" ht="18" customHeight="1">
      <c r="A1754" s="106"/>
      <c r="B1754" s="52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4">
        <f>IF(T1753&gt;0,(T1748+T1749)/T1753, "-")</f>
        <v>1.6666666666666667</v>
      </c>
    </row>
    <row r="1755" spans="1:20" ht="18" customHeight="1">
      <c r="A1755" s="107"/>
      <c r="B1755" s="52" t="s">
        <v>44</v>
      </c>
      <c r="C1755" s="57" t="s">
        <v>43</v>
      </c>
      <c r="D1755" s="58">
        <v>1</v>
      </c>
      <c r="E1755" s="57" t="s">
        <v>43</v>
      </c>
      <c r="F1755" s="58">
        <v>0</v>
      </c>
      <c r="G1755" s="57" t="s">
        <v>43</v>
      </c>
      <c r="H1755" s="57" t="s">
        <v>43</v>
      </c>
      <c r="I1755" s="58">
        <v>0</v>
      </c>
      <c r="J1755" s="58">
        <v>0</v>
      </c>
      <c r="K1755" s="58">
        <v>1</v>
      </c>
      <c r="L1755" s="57" t="s">
        <v>43</v>
      </c>
      <c r="M1755" s="58">
        <v>0</v>
      </c>
      <c r="N1755" s="57" t="s">
        <v>43</v>
      </c>
      <c r="O1755" s="58">
        <v>1</v>
      </c>
      <c r="P1755" s="58">
        <v>1</v>
      </c>
      <c r="Q1755" s="57" t="s">
        <v>43</v>
      </c>
      <c r="R1755" s="57" t="s">
        <v>43</v>
      </c>
      <c r="S1755" s="57" t="s">
        <v>43</v>
      </c>
      <c r="T1755" s="59">
        <v>0.44440000000000002</v>
      </c>
    </row>
    <row r="1756" spans="1:20" ht="18" customHeight="1">
      <c r="A1756" s="105">
        <v>44853</v>
      </c>
      <c r="B1756" s="50" t="s">
        <v>20</v>
      </c>
      <c r="C1756" s="51">
        <v>0</v>
      </c>
      <c r="D1756" s="51">
        <v>0</v>
      </c>
      <c r="E1756" s="51">
        <v>0</v>
      </c>
      <c r="F1756" s="51">
        <v>0</v>
      </c>
      <c r="G1756" s="51">
        <v>0</v>
      </c>
      <c r="H1756" s="51">
        <v>0</v>
      </c>
      <c r="I1756" s="51">
        <v>0</v>
      </c>
      <c r="J1756" s="51">
        <v>0</v>
      </c>
      <c r="K1756" s="51">
        <v>0</v>
      </c>
      <c r="L1756" s="51">
        <v>0</v>
      </c>
      <c r="M1756" s="51">
        <v>0</v>
      </c>
      <c r="N1756" s="51">
        <v>0</v>
      </c>
      <c r="O1756" s="51">
        <v>0</v>
      </c>
      <c r="P1756" s="51">
        <v>0</v>
      </c>
      <c r="Q1756" s="51">
        <v>0</v>
      </c>
      <c r="R1756" s="51">
        <v>0</v>
      </c>
      <c r="S1756" s="51">
        <v>0</v>
      </c>
      <c r="T1756" s="11">
        <f>SUM(C1756:S1756)</f>
        <v>0</v>
      </c>
    </row>
    <row r="1757" spans="1:20" ht="18" customHeight="1">
      <c r="A1757" s="106"/>
      <c r="B1757" s="52" t="s">
        <v>21</v>
      </c>
      <c r="C1757" s="53">
        <v>1</v>
      </c>
      <c r="D1757" s="53">
        <v>1</v>
      </c>
      <c r="E1757" s="53">
        <v>0</v>
      </c>
      <c r="F1757" s="53">
        <v>0</v>
      </c>
      <c r="G1757" s="53">
        <v>0</v>
      </c>
      <c r="H1757" s="53">
        <v>0</v>
      </c>
      <c r="I1757" s="53">
        <v>0</v>
      </c>
      <c r="J1757" s="53">
        <v>0</v>
      </c>
      <c r="K1757" s="53">
        <v>1</v>
      </c>
      <c r="L1757" s="53">
        <v>0</v>
      </c>
      <c r="M1757" s="53">
        <v>2</v>
      </c>
      <c r="N1757" s="53">
        <v>0</v>
      </c>
      <c r="O1757" s="53">
        <v>4</v>
      </c>
      <c r="P1757" s="53">
        <v>1</v>
      </c>
      <c r="Q1757" s="53">
        <v>0</v>
      </c>
      <c r="R1757" s="53">
        <v>0</v>
      </c>
      <c r="S1757" s="53">
        <v>0</v>
      </c>
      <c r="T1757" s="11">
        <f>SUM(C1757:S1757)</f>
        <v>10</v>
      </c>
    </row>
    <row r="1758" spans="1:20" ht="18" customHeight="1">
      <c r="A1758" s="106"/>
      <c r="B1758" s="52" t="s">
        <v>24</v>
      </c>
      <c r="C1758" s="53">
        <v>1</v>
      </c>
      <c r="D1758" s="53">
        <v>1</v>
      </c>
      <c r="E1758" s="53">
        <v>0</v>
      </c>
      <c r="F1758" s="53">
        <v>0</v>
      </c>
      <c r="G1758" s="53">
        <v>0</v>
      </c>
      <c r="H1758" s="53">
        <v>0</v>
      </c>
      <c r="I1758" s="53">
        <v>0</v>
      </c>
      <c r="J1758" s="53">
        <v>0</v>
      </c>
      <c r="K1758" s="53">
        <v>1</v>
      </c>
      <c r="L1758" s="53">
        <v>0</v>
      </c>
      <c r="M1758" s="53">
        <v>2</v>
      </c>
      <c r="N1758" s="53">
        <v>0</v>
      </c>
      <c r="O1758" s="53">
        <v>4</v>
      </c>
      <c r="P1758" s="53">
        <v>1</v>
      </c>
      <c r="Q1758" s="53">
        <v>0</v>
      </c>
      <c r="R1758" s="53">
        <v>0</v>
      </c>
      <c r="S1758" s="53">
        <v>0</v>
      </c>
      <c r="T1758" s="11">
        <f>SUM(C1758:S1758)</f>
        <v>10</v>
      </c>
    </row>
    <row r="1759" spans="1:20" ht="18" customHeight="1">
      <c r="A1759" s="106"/>
      <c r="B1759" s="52" t="s">
        <v>25</v>
      </c>
      <c r="C1759" s="53">
        <v>0</v>
      </c>
      <c r="D1759" s="53">
        <v>0</v>
      </c>
      <c r="E1759" s="53">
        <v>0</v>
      </c>
      <c r="F1759" s="53">
        <v>0</v>
      </c>
      <c r="G1759" s="53">
        <v>0</v>
      </c>
      <c r="H1759" s="53">
        <v>0</v>
      </c>
      <c r="I1759" s="53">
        <v>0</v>
      </c>
      <c r="J1759" s="53">
        <v>0</v>
      </c>
      <c r="K1759" s="53">
        <v>0</v>
      </c>
      <c r="L1759" s="53">
        <v>0</v>
      </c>
      <c r="M1759" s="53">
        <v>0</v>
      </c>
      <c r="N1759" s="53">
        <v>0</v>
      </c>
      <c r="O1759" s="53">
        <v>0</v>
      </c>
      <c r="P1759" s="53">
        <v>0</v>
      </c>
      <c r="Q1759" s="53">
        <v>0</v>
      </c>
      <c r="R1759" s="53">
        <v>0</v>
      </c>
      <c r="S1759" s="53">
        <v>0</v>
      </c>
      <c r="T1759" s="11">
        <f>SUM(C1759:S1759)</f>
        <v>0</v>
      </c>
    </row>
    <row r="1760" spans="1:20" ht="18" customHeight="1">
      <c r="A1760" s="106"/>
      <c r="B1760" s="52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106"/>
      <c r="B1761" s="52" t="s">
        <v>22</v>
      </c>
      <c r="C1761" s="53">
        <v>1</v>
      </c>
      <c r="D1761" s="53">
        <v>1</v>
      </c>
      <c r="E1761" s="53">
        <v>0</v>
      </c>
      <c r="F1761" s="53">
        <v>0</v>
      </c>
      <c r="G1761" s="53">
        <v>0</v>
      </c>
      <c r="H1761" s="53">
        <v>0</v>
      </c>
      <c r="I1761" s="53">
        <v>0</v>
      </c>
      <c r="J1761" s="53">
        <v>0</v>
      </c>
      <c r="K1761" s="53">
        <v>1</v>
      </c>
      <c r="L1761" s="53">
        <v>0</v>
      </c>
      <c r="M1761" s="53">
        <v>2</v>
      </c>
      <c r="N1761" s="53">
        <v>0</v>
      </c>
      <c r="O1761" s="53">
        <v>1</v>
      </c>
      <c r="P1761" s="53">
        <v>1</v>
      </c>
      <c r="Q1761" s="53">
        <v>0</v>
      </c>
      <c r="R1761" s="53">
        <v>0</v>
      </c>
      <c r="S1761" s="53">
        <v>0</v>
      </c>
      <c r="T1761" s="11">
        <f>SUM(C1761:S1761)</f>
        <v>7</v>
      </c>
    </row>
    <row r="1762" spans="1:20" ht="18" customHeight="1">
      <c r="A1762" s="106"/>
      <c r="B1762" s="52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4">
        <f>IF(T1761&gt;0,(T1756+T1757)/T1761, "-")</f>
        <v>1.4285714285714286</v>
      </c>
    </row>
    <row r="1763" spans="1:20" ht="18" customHeight="1">
      <c r="A1763" s="107"/>
      <c r="B1763" s="52" t="s">
        <v>44</v>
      </c>
      <c r="C1763" s="58">
        <v>0</v>
      </c>
      <c r="D1763" s="58">
        <v>1</v>
      </c>
      <c r="E1763" s="57" t="s">
        <v>43</v>
      </c>
      <c r="F1763" s="57" t="s">
        <v>43</v>
      </c>
      <c r="G1763" s="57" t="s">
        <v>43</v>
      </c>
      <c r="H1763" s="57" t="s">
        <v>43</v>
      </c>
      <c r="I1763" s="57" t="s">
        <v>43</v>
      </c>
      <c r="J1763" s="57" t="s">
        <v>43</v>
      </c>
      <c r="K1763" s="58">
        <v>0</v>
      </c>
      <c r="L1763" s="57" t="s">
        <v>43</v>
      </c>
      <c r="M1763" s="58">
        <v>0</v>
      </c>
      <c r="N1763" s="57" t="s">
        <v>43</v>
      </c>
      <c r="O1763" s="58">
        <v>1</v>
      </c>
      <c r="P1763" s="58">
        <v>1</v>
      </c>
      <c r="Q1763" s="57" t="s">
        <v>43</v>
      </c>
      <c r="R1763" s="57" t="s">
        <v>43</v>
      </c>
      <c r="S1763" s="57" t="s">
        <v>43</v>
      </c>
      <c r="T1763" s="59">
        <v>0.42859999999999998</v>
      </c>
    </row>
    <row r="1764" spans="1:20" ht="18" customHeight="1">
      <c r="A1764" s="105">
        <v>44854</v>
      </c>
      <c r="B1764" s="50" t="s">
        <v>20</v>
      </c>
      <c r="C1764" s="51">
        <v>0</v>
      </c>
      <c r="D1764" s="51">
        <v>0</v>
      </c>
      <c r="E1764" s="51">
        <v>0</v>
      </c>
      <c r="F1764" s="51">
        <v>0</v>
      </c>
      <c r="G1764" s="51">
        <v>0</v>
      </c>
      <c r="H1764" s="51">
        <v>0</v>
      </c>
      <c r="I1764" s="51">
        <v>0</v>
      </c>
      <c r="J1764" s="51">
        <v>0</v>
      </c>
      <c r="K1764" s="51">
        <v>0</v>
      </c>
      <c r="L1764" s="51">
        <v>0</v>
      </c>
      <c r="M1764" s="51">
        <v>0</v>
      </c>
      <c r="N1764" s="51">
        <v>0</v>
      </c>
      <c r="O1764" s="51">
        <v>0</v>
      </c>
      <c r="P1764" s="51">
        <v>0</v>
      </c>
      <c r="Q1764" s="51">
        <v>0</v>
      </c>
      <c r="R1764" s="51">
        <v>0</v>
      </c>
      <c r="S1764" s="51">
        <v>0</v>
      </c>
      <c r="T1764" s="11">
        <f>SUM(C1764:S1764)</f>
        <v>0</v>
      </c>
    </row>
    <row r="1765" spans="1:20" ht="18" customHeight="1">
      <c r="A1765" s="106"/>
      <c r="B1765" s="52" t="s">
        <v>21</v>
      </c>
      <c r="C1765" s="53">
        <v>0</v>
      </c>
      <c r="D1765" s="53">
        <v>0</v>
      </c>
      <c r="E1765" s="53">
        <v>0</v>
      </c>
      <c r="F1765" s="53">
        <v>2</v>
      </c>
      <c r="G1765" s="53">
        <v>0</v>
      </c>
      <c r="H1765" s="53">
        <v>0</v>
      </c>
      <c r="I1765" s="53">
        <v>0</v>
      </c>
      <c r="J1765" s="53">
        <v>1</v>
      </c>
      <c r="K1765" s="53">
        <v>4</v>
      </c>
      <c r="L1765" s="53">
        <v>0</v>
      </c>
      <c r="M1765" s="53">
        <v>3</v>
      </c>
      <c r="N1765" s="53">
        <v>0</v>
      </c>
      <c r="O1765" s="53">
        <v>1</v>
      </c>
      <c r="P1765" s="53">
        <v>2</v>
      </c>
      <c r="Q1765" s="53">
        <v>0</v>
      </c>
      <c r="R1765" s="53">
        <v>0</v>
      </c>
      <c r="S1765" s="53">
        <v>0</v>
      </c>
      <c r="T1765" s="11">
        <f>SUM(C1765:S1765)</f>
        <v>13</v>
      </c>
    </row>
    <row r="1766" spans="1:20" ht="18" customHeight="1">
      <c r="A1766" s="106"/>
      <c r="B1766" s="52" t="s">
        <v>24</v>
      </c>
      <c r="C1766" s="53">
        <v>0</v>
      </c>
      <c r="D1766" s="53">
        <v>0</v>
      </c>
      <c r="E1766" s="53">
        <v>0</v>
      </c>
      <c r="F1766" s="53">
        <v>2</v>
      </c>
      <c r="G1766" s="53">
        <v>0</v>
      </c>
      <c r="H1766" s="53">
        <v>0</v>
      </c>
      <c r="I1766" s="53">
        <v>0</v>
      </c>
      <c r="J1766" s="53">
        <v>1</v>
      </c>
      <c r="K1766" s="53">
        <v>4</v>
      </c>
      <c r="L1766" s="53">
        <v>0</v>
      </c>
      <c r="M1766" s="53">
        <v>3</v>
      </c>
      <c r="N1766" s="53">
        <v>0</v>
      </c>
      <c r="O1766" s="53">
        <v>1</v>
      </c>
      <c r="P1766" s="53">
        <v>2</v>
      </c>
      <c r="Q1766" s="53">
        <v>0</v>
      </c>
      <c r="R1766" s="53">
        <v>0</v>
      </c>
      <c r="S1766" s="53">
        <v>0</v>
      </c>
      <c r="T1766" s="11">
        <f>SUM(C1766:S1766)</f>
        <v>13</v>
      </c>
    </row>
    <row r="1767" spans="1:20" ht="18" customHeight="1">
      <c r="A1767" s="106"/>
      <c r="B1767" s="52" t="s">
        <v>25</v>
      </c>
      <c r="C1767" s="53">
        <v>0</v>
      </c>
      <c r="D1767" s="53">
        <v>0</v>
      </c>
      <c r="E1767" s="53">
        <v>0</v>
      </c>
      <c r="F1767" s="53">
        <v>0</v>
      </c>
      <c r="G1767" s="53">
        <v>0</v>
      </c>
      <c r="H1767" s="53">
        <v>0</v>
      </c>
      <c r="I1767" s="53">
        <v>0</v>
      </c>
      <c r="J1767" s="53">
        <v>0</v>
      </c>
      <c r="K1767" s="53">
        <v>0</v>
      </c>
      <c r="L1767" s="53">
        <v>0</v>
      </c>
      <c r="M1767" s="53">
        <v>0</v>
      </c>
      <c r="N1767" s="53">
        <v>0</v>
      </c>
      <c r="O1767" s="53">
        <v>0</v>
      </c>
      <c r="P1767" s="53">
        <v>0</v>
      </c>
      <c r="Q1767" s="53">
        <v>0</v>
      </c>
      <c r="R1767" s="53">
        <v>0</v>
      </c>
      <c r="S1767" s="53">
        <v>0</v>
      </c>
      <c r="T1767" s="11">
        <f>SUM(C1767:S1767)</f>
        <v>0</v>
      </c>
    </row>
    <row r="1768" spans="1:20" ht="18" customHeight="1">
      <c r="A1768" s="106"/>
      <c r="B1768" s="52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106"/>
      <c r="B1769" s="52" t="s">
        <v>22</v>
      </c>
      <c r="C1769" s="53">
        <v>0</v>
      </c>
      <c r="D1769" s="53">
        <v>0</v>
      </c>
      <c r="E1769" s="53">
        <v>0</v>
      </c>
      <c r="F1769" s="53">
        <v>2</v>
      </c>
      <c r="G1769" s="53">
        <v>0</v>
      </c>
      <c r="H1769" s="53">
        <v>0</v>
      </c>
      <c r="I1769" s="53">
        <v>0</v>
      </c>
      <c r="J1769" s="53">
        <v>1</v>
      </c>
      <c r="K1769" s="53">
        <v>2</v>
      </c>
      <c r="L1769" s="53">
        <v>0</v>
      </c>
      <c r="M1769" s="53">
        <v>3</v>
      </c>
      <c r="N1769" s="53">
        <v>0</v>
      </c>
      <c r="O1769" s="53">
        <v>1</v>
      </c>
      <c r="P1769" s="53">
        <v>1</v>
      </c>
      <c r="Q1769" s="53">
        <v>0</v>
      </c>
      <c r="R1769" s="53">
        <v>0</v>
      </c>
      <c r="S1769" s="53">
        <v>0</v>
      </c>
      <c r="T1769" s="11">
        <f>SUM(C1769:S1769)</f>
        <v>10</v>
      </c>
    </row>
    <row r="1770" spans="1:20" ht="18" customHeight="1">
      <c r="A1770" s="106"/>
      <c r="B1770" s="52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4">
        <f>IF(T1769&gt;0,(T1764+T1765)/T1769, "-")</f>
        <v>1.3</v>
      </c>
    </row>
    <row r="1771" spans="1:20" ht="18" customHeight="1">
      <c r="A1771" s="107"/>
      <c r="B1771" s="52" t="s">
        <v>44</v>
      </c>
      <c r="C1771" s="57" t="s">
        <v>43</v>
      </c>
      <c r="D1771" s="57" t="s">
        <v>43</v>
      </c>
      <c r="E1771" s="57" t="s">
        <v>43</v>
      </c>
      <c r="F1771" s="58">
        <v>0.5</v>
      </c>
      <c r="G1771" s="57" t="s">
        <v>43</v>
      </c>
      <c r="H1771" s="57" t="s">
        <v>43</v>
      </c>
      <c r="I1771" s="57" t="s">
        <v>43</v>
      </c>
      <c r="J1771" s="58">
        <v>1</v>
      </c>
      <c r="K1771" s="58">
        <v>0.5</v>
      </c>
      <c r="L1771" s="57" t="s">
        <v>43</v>
      </c>
      <c r="M1771" s="58">
        <v>0</v>
      </c>
      <c r="N1771" s="57" t="s">
        <v>43</v>
      </c>
      <c r="O1771" s="58">
        <v>1</v>
      </c>
      <c r="P1771" s="58">
        <v>1</v>
      </c>
      <c r="Q1771" s="57" t="s">
        <v>43</v>
      </c>
      <c r="R1771" s="57" t="s">
        <v>43</v>
      </c>
      <c r="S1771" s="57" t="s">
        <v>43</v>
      </c>
      <c r="T1771" s="59">
        <v>0.5</v>
      </c>
    </row>
    <row r="1772" spans="1:20" ht="18" customHeight="1">
      <c r="A1772" s="105">
        <v>44855</v>
      </c>
      <c r="B1772" s="50" t="s">
        <v>20</v>
      </c>
      <c r="C1772" s="51">
        <v>0</v>
      </c>
      <c r="D1772" s="51">
        <v>0</v>
      </c>
      <c r="E1772" s="51">
        <v>0</v>
      </c>
      <c r="F1772" s="51">
        <v>0</v>
      </c>
      <c r="G1772" s="51">
        <v>0</v>
      </c>
      <c r="H1772" s="51">
        <v>0</v>
      </c>
      <c r="I1772" s="51">
        <v>0</v>
      </c>
      <c r="J1772" s="51">
        <v>0</v>
      </c>
      <c r="K1772" s="51">
        <v>0</v>
      </c>
      <c r="L1772" s="51">
        <v>0</v>
      </c>
      <c r="M1772" s="51">
        <v>0</v>
      </c>
      <c r="N1772" s="51">
        <v>0</v>
      </c>
      <c r="O1772" s="51">
        <v>0</v>
      </c>
      <c r="P1772" s="51">
        <v>0</v>
      </c>
      <c r="Q1772" s="51">
        <v>0</v>
      </c>
      <c r="R1772" s="51">
        <v>0</v>
      </c>
      <c r="S1772" s="51">
        <v>0</v>
      </c>
      <c r="T1772" s="11">
        <f>SUM(C1772:S1772)</f>
        <v>0</v>
      </c>
    </row>
    <row r="1773" spans="1:20" ht="18" customHeight="1">
      <c r="A1773" s="106"/>
      <c r="B1773" s="52" t="s">
        <v>21</v>
      </c>
      <c r="C1773" s="53">
        <v>1</v>
      </c>
      <c r="D1773" s="53">
        <v>0</v>
      </c>
      <c r="E1773" s="53">
        <v>0</v>
      </c>
      <c r="F1773" s="53">
        <v>3</v>
      </c>
      <c r="G1773" s="53">
        <v>2</v>
      </c>
      <c r="H1773" s="53">
        <v>0</v>
      </c>
      <c r="I1773" s="53">
        <v>3</v>
      </c>
      <c r="J1773" s="53">
        <v>1</v>
      </c>
      <c r="K1773" s="53">
        <v>1</v>
      </c>
      <c r="L1773" s="53">
        <v>0</v>
      </c>
      <c r="M1773" s="53">
        <v>1</v>
      </c>
      <c r="N1773" s="53">
        <v>0</v>
      </c>
      <c r="O1773" s="53">
        <v>0</v>
      </c>
      <c r="P1773" s="53">
        <v>4</v>
      </c>
      <c r="Q1773" s="53">
        <v>0</v>
      </c>
      <c r="R1773" s="53">
        <v>0</v>
      </c>
      <c r="S1773" s="53">
        <v>0</v>
      </c>
      <c r="T1773" s="11">
        <f>SUM(C1773:S1773)</f>
        <v>16</v>
      </c>
    </row>
    <row r="1774" spans="1:20" ht="18" customHeight="1">
      <c r="A1774" s="106"/>
      <c r="B1774" s="52" t="s">
        <v>24</v>
      </c>
      <c r="C1774" s="53">
        <v>1</v>
      </c>
      <c r="D1774" s="53">
        <v>0</v>
      </c>
      <c r="E1774" s="53">
        <v>0</v>
      </c>
      <c r="F1774" s="53">
        <v>3</v>
      </c>
      <c r="G1774" s="53">
        <v>2</v>
      </c>
      <c r="H1774" s="53">
        <v>0</v>
      </c>
      <c r="I1774" s="53">
        <v>3</v>
      </c>
      <c r="J1774" s="53">
        <v>1</v>
      </c>
      <c r="K1774" s="53">
        <v>1</v>
      </c>
      <c r="L1774" s="53">
        <v>0</v>
      </c>
      <c r="M1774" s="53">
        <v>1</v>
      </c>
      <c r="N1774" s="53">
        <v>0</v>
      </c>
      <c r="O1774" s="53">
        <v>0</v>
      </c>
      <c r="P1774" s="53">
        <v>4</v>
      </c>
      <c r="Q1774" s="53">
        <v>0</v>
      </c>
      <c r="R1774" s="53">
        <v>0</v>
      </c>
      <c r="S1774" s="53">
        <v>0</v>
      </c>
      <c r="T1774" s="11">
        <f>SUM(C1774:S1774)</f>
        <v>16</v>
      </c>
    </row>
    <row r="1775" spans="1:20" ht="18" customHeight="1">
      <c r="A1775" s="106"/>
      <c r="B1775" s="52" t="s">
        <v>25</v>
      </c>
      <c r="C1775" s="53">
        <v>0</v>
      </c>
      <c r="D1775" s="53">
        <v>0</v>
      </c>
      <c r="E1775" s="53">
        <v>0</v>
      </c>
      <c r="F1775" s="53">
        <v>0</v>
      </c>
      <c r="G1775" s="53">
        <v>0</v>
      </c>
      <c r="H1775" s="53">
        <v>0</v>
      </c>
      <c r="I1775" s="53">
        <v>0</v>
      </c>
      <c r="J1775" s="53">
        <v>0</v>
      </c>
      <c r="K1775" s="53">
        <v>0</v>
      </c>
      <c r="L1775" s="53">
        <v>0</v>
      </c>
      <c r="M1775" s="53">
        <v>0</v>
      </c>
      <c r="N1775" s="53">
        <v>0</v>
      </c>
      <c r="O1775" s="53">
        <v>0</v>
      </c>
      <c r="P1775" s="53">
        <v>0</v>
      </c>
      <c r="Q1775" s="53">
        <v>0</v>
      </c>
      <c r="R1775" s="53">
        <v>0</v>
      </c>
      <c r="S1775" s="53">
        <v>0</v>
      </c>
      <c r="T1775" s="11">
        <f>SUM(C1775:S1775)</f>
        <v>0</v>
      </c>
    </row>
    <row r="1776" spans="1:20" ht="18" customHeight="1">
      <c r="A1776" s="106"/>
      <c r="B1776" s="52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106"/>
      <c r="B1777" s="52" t="s">
        <v>22</v>
      </c>
      <c r="C1777" s="53">
        <v>1</v>
      </c>
      <c r="D1777" s="53">
        <v>0</v>
      </c>
      <c r="E1777" s="53">
        <v>0</v>
      </c>
      <c r="F1777" s="53">
        <v>3</v>
      </c>
      <c r="G1777" s="53">
        <v>1</v>
      </c>
      <c r="H1777" s="53">
        <v>0</v>
      </c>
      <c r="I1777" s="53">
        <v>3</v>
      </c>
      <c r="J1777" s="53">
        <v>1</v>
      </c>
      <c r="K1777" s="53">
        <v>1</v>
      </c>
      <c r="L1777" s="53">
        <v>0</v>
      </c>
      <c r="M1777" s="53">
        <v>1</v>
      </c>
      <c r="N1777" s="53">
        <v>0</v>
      </c>
      <c r="O1777" s="53">
        <v>0</v>
      </c>
      <c r="P1777" s="53">
        <v>1</v>
      </c>
      <c r="Q1777" s="53">
        <v>0</v>
      </c>
      <c r="R1777" s="53">
        <v>0</v>
      </c>
      <c r="S1777" s="53">
        <v>0</v>
      </c>
      <c r="T1777" s="11">
        <f>SUM(C1777:S1777)</f>
        <v>12</v>
      </c>
    </row>
    <row r="1778" spans="1:20" ht="18" customHeight="1">
      <c r="A1778" s="106"/>
      <c r="B1778" s="52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4">
        <f>IF(T1777&gt;0,(T1772+T1773)/T1777, "-")</f>
        <v>1.3333333333333333</v>
      </c>
    </row>
    <row r="1779" spans="1:20" ht="18" customHeight="1">
      <c r="A1779" s="107"/>
      <c r="B1779" s="52" t="s">
        <v>44</v>
      </c>
      <c r="C1779" s="58">
        <v>1</v>
      </c>
      <c r="D1779" s="57" t="s">
        <v>43</v>
      </c>
      <c r="E1779" s="57" t="s">
        <v>43</v>
      </c>
      <c r="F1779" s="58">
        <v>0.33329999999999999</v>
      </c>
      <c r="G1779" s="58">
        <v>0</v>
      </c>
      <c r="H1779" s="57" t="s">
        <v>43</v>
      </c>
      <c r="I1779" s="58">
        <v>0</v>
      </c>
      <c r="J1779" s="58">
        <v>1</v>
      </c>
      <c r="K1779" s="58">
        <v>1</v>
      </c>
      <c r="L1779" s="57" t="s">
        <v>43</v>
      </c>
      <c r="M1779" s="58">
        <v>0</v>
      </c>
      <c r="N1779" s="57" t="s">
        <v>43</v>
      </c>
      <c r="O1779" s="57" t="s">
        <v>43</v>
      </c>
      <c r="P1779" s="58">
        <v>1</v>
      </c>
      <c r="Q1779" s="57" t="s">
        <v>43</v>
      </c>
      <c r="R1779" s="57" t="s">
        <v>43</v>
      </c>
      <c r="S1779" s="57" t="s">
        <v>43</v>
      </c>
      <c r="T1779" s="59">
        <v>0.41670000000000001</v>
      </c>
    </row>
    <row r="1780" spans="1:20" ht="18" customHeight="1">
      <c r="A1780" s="105">
        <v>44856</v>
      </c>
      <c r="B1780" s="50" t="s">
        <v>20</v>
      </c>
      <c r="C1780" s="51">
        <v>0</v>
      </c>
      <c r="D1780" s="51">
        <v>0</v>
      </c>
      <c r="E1780" s="51">
        <v>0</v>
      </c>
      <c r="F1780" s="51">
        <v>0</v>
      </c>
      <c r="G1780" s="51">
        <v>0</v>
      </c>
      <c r="H1780" s="51">
        <v>0</v>
      </c>
      <c r="I1780" s="51">
        <v>0</v>
      </c>
      <c r="J1780" s="51">
        <v>0</v>
      </c>
      <c r="K1780" s="51">
        <v>0</v>
      </c>
      <c r="L1780" s="51">
        <v>0</v>
      </c>
      <c r="M1780" s="51">
        <v>0</v>
      </c>
      <c r="N1780" s="51">
        <v>0</v>
      </c>
      <c r="O1780" s="51">
        <v>0</v>
      </c>
      <c r="P1780" s="51">
        <v>0</v>
      </c>
      <c r="Q1780" s="51">
        <v>0</v>
      </c>
      <c r="R1780" s="51">
        <v>0</v>
      </c>
      <c r="S1780" s="51">
        <v>0</v>
      </c>
      <c r="T1780" s="11">
        <f>SUM(C1780:S1780)</f>
        <v>0</v>
      </c>
    </row>
    <row r="1781" spans="1:20" ht="18" customHeight="1">
      <c r="A1781" s="106"/>
      <c r="B1781" s="52" t="s">
        <v>21</v>
      </c>
      <c r="C1781" s="53">
        <v>0</v>
      </c>
      <c r="D1781" s="53">
        <v>0</v>
      </c>
      <c r="E1781" s="53">
        <v>0</v>
      </c>
      <c r="F1781" s="53">
        <v>1</v>
      </c>
      <c r="G1781" s="53">
        <v>1</v>
      </c>
      <c r="H1781" s="53">
        <v>0</v>
      </c>
      <c r="I1781" s="53">
        <v>0</v>
      </c>
      <c r="J1781" s="53">
        <v>0</v>
      </c>
      <c r="K1781" s="53">
        <v>1</v>
      </c>
      <c r="L1781" s="53">
        <v>2</v>
      </c>
      <c r="M1781" s="53">
        <v>1</v>
      </c>
      <c r="N1781" s="53">
        <v>0</v>
      </c>
      <c r="O1781" s="53">
        <v>2</v>
      </c>
      <c r="P1781" s="53">
        <v>3</v>
      </c>
      <c r="Q1781" s="53">
        <v>1</v>
      </c>
      <c r="R1781" s="53">
        <v>0</v>
      </c>
      <c r="S1781" s="53">
        <v>0</v>
      </c>
      <c r="T1781" s="11">
        <f>SUM(C1781:S1781)</f>
        <v>12</v>
      </c>
    </row>
    <row r="1782" spans="1:20" ht="18" customHeight="1">
      <c r="A1782" s="106"/>
      <c r="B1782" s="52" t="s">
        <v>24</v>
      </c>
      <c r="C1782" s="53">
        <v>0</v>
      </c>
      <c r="D1782" s="53">
        <v>0</v>
      </c>
      <c r="E1782" s="53">
        <v>0</v>
      </c>
      <c r="F1782" s="53">
        <v>1</v>
      </c>
      <c r="G1782" s="53">
        <v>1</v>
      </c>
      <c r="H1782" s="53">
        <v>0</v>
      </c>
      <c r="I1782" s="53">
        <v>0</v>
      </c>
      <c r="J1782" s="53">
        <v>0</v>
      </c>
      <c r="K1782" s="53">
        <v>1</v>
      </c>
      <c r="L1782" s="53">
        <v>2</v>
      </c>
      <c r="M1782" s="53">
        <v>1</v>
      </c>
      <c r="N1782" s="53">
        <v>0</v>
      </c>
      <c r="O1782" s="53">
        <v>2</v>
      </c>
      <c r="P1782" s="53">
        <v>3</v>
      </c>
      <c r="Q1782" s="53">
        <v>1</v>
      </c>
      <c r="R1782" s="53">
        <v>0</v>
      </c>
      <c r="S1782" s="53">
        <v>0</v>
      </c>
      <c r="T1782" s="11">
        <f>SUM(C1782:S1782)</f>
        <v>12</v>
      </c>
    </row>
    <row r="1783" spans="1:20" ht="18" customHeight="1">
      <c r="A1783" s="106"/>
      <c r="B1783" s="52" t="s">
        <v>25</v>
      </c>
      <c r="C1783" s="53">
        <v>0</v>
      </c>
      <c r="D1783" s="53">
        <v>0</v>
      </c>
      <c r="E1783" s="53">
        <v>0</v>
      </c>
      <c r="F1783" s="53">
        <v>0</v>
      </c>
      <c r="G1783" s="53">
        <v>0</v>
      </c>
      <c r="H1783" s="53">
        <v>0</v>
      </c>
      <c r="I1783" s="53">
        <v>0</v>
      </c>
      <c r="J1783" s="53">
        <v>0</v>
      </c>
      <c r="K1783" s="53">
        <v>0</v>
      </c>
      <c r="L1783" s="53">
        <v>0</v>
      </c>
      <c r="M1783" s="53">
        <v>0</v>
      </c>
      <c r="N1783" s="53">
        <v>0</v>
      </c>
      <c r="O1783" s="53">
        <v>0</v>
      </c>
      <c r="P1783" s="53">
        <v>0</v>
      </c>
      <c r="Q1783" s="53">
        <v>0</v>
      </c>
      <c r="R1783" s="53">
        <v>0</v>
      </c>
      <c r="S1783" s="53">
        <v>0</v>
      </c>
      <c r="T1783" s="11">
        <f>SUM(C1783:S1783)</f>
        <v>0</v>
      </c>
    </row>
    <row r="1784" spans="1:20" ht="18" customHeight="1">
      <c r="A1784" s="106"/>
      <c r="B1784" s="52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106"/>
      <c r="B1785" s="52" t="s">
        <v>22</v>
      </c>
      <c r="C1785" s="53">
        <v>0</v>
      </c>
      <c r="D1785" s="53">
        <v>0</v>
      </c>
      <c r="E1785" s="53">
        <v>0</v>
      </c>
      <c r="F1785" s="53">
        <v>1</v>
      </c>
      <c r="G1785" s="53">
        <v>1</v>
      </c>
      <c r="H1785" s="53">
        <v>0</v>
      </c>
      <c r="I1785" s="53">
        <v>0</v>
      </c>
      <c r="J1785" s="53">
        <v>0</v>
      </c>
      <c r="K1785" s="53">
        <v>1</v>
      </c>
      <c r="L1785" s="53">
        <v>1</v>
      </c>
      <c r="M1785" s="53">
        <v>1</v>
      </c>
      <c r="N1785" s="53">
        <v>0</v>
      </c>
      <c r="O1785" s="53">
        <v>1</v>
      </c>
      <c r="P1785" s="53">
        <v>1</v>
      </c>
      <c r="Q1785" s="53">
        <v>1</v>
      </c>
      <c r="R1785" s="53">
        <v>0</v>
      </c>
      <c r="S1785" s="53">
        <v>0</v>
      </c>
      <c r="T1785" s="11">
        <f>SUM(C1785:S1785)</f>
        <v>8</v>
      </c>
    </row>
    <row r="1786" spans="1:20" ht="18" customHeight="1">
      <c r="A1786" s="106"/>
      <c r="B1786" s="52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4">
        <f>IF(T1785&gt;0,(T1780+T1781)/T1785, "-")</f>
        <v>1.5</v>
      </c>
    </row>
    <row r="1787" spans="1:20" ht="18" customHeight="1">
      <c r="A1787" s="107"/>
      <c r="B1787" s="52" t="s">
        <v>44</v>
      </c>
      <c r="C1787" s="57" t="s">
        <v>43</v>
      </c>
      <c r="D1787" s="57" t="s">
        <v>43</v>
      </c>
      <c r="E1787" s="57" t="s">
        <v>43</v>
      </c>
      <c r="F1787" s="58">
        <v>1</v>
      </c>
      <c r="G1787" s="58">
        <v>1</v>
      </c>
      <c r="H1787" s="57" t="s">
        <v>43</v>
      </c>
      <c r="I1787" s="57" t="s">
        <v>43</v>
      </c>
      <c r="J1787" s="57" t="s">
        <v>43</v>
      </c>
      <c r="K1787" s="58">
        <v>1</v>
      </c>
      <c r="L1787" s="58">
        <v>1</v>
      </c>
      <c r="M1787" s="58">
        <v>1</v>
      </c>
      <c r="N1787" s="57" t="s">
        <v>43</v>
      </c>
      <c r="O1787" s="58">
        <v>1</v>
      </c>
      <c r="P1787" s="58">
        <v>1</v>
      </c>
      <c r="Q1787" s="58">
        <v>0</v>
      </c>
      <c r="R1787" s="57" t="s">
        <v>43</v>
      </c>
      <c r="S1787" s="57" t="s">
        <v>43</v>
      </c>
      <c r="T1787" s="59">
        <v>0.875</v>
      </c>
    </row>
    <row r="1788" spans="1:20" ht="18" customHeight="1">
      <c r="A1788" s="105">
        <v>44857</v>
      </c>
      <c r="B1788" s="50" t="s">
        <v>20</v>
      </c>
      <c r="C1788" s="51">
        <v>0</v>
      </c>
      <c r="D1788" s="51">
        <v>0</v>
      </c>
      <c r="E1788" s="51">
        <v>0</v>
      </c>
      <c r="F1788" s="51">
        <v>0</v>
      </c>
      <c r="G1788" s="51">
        <v>0</v>
      </c>
      <c r="H1788" s="51">
        <v>0</v>
      </c>
      <c r="I1788" s="51">
        <v>0</v>
      </c>
      <c r="J1788" s="51">
        <v>0</v>
      </c>
      <c r="K1788" s="51">
        <v>0</v>
      </c>
      <c r="L1788" s="51">
        <v>0</v>
      </c>
      <c r="M1788" s="51">
        <v>1</v>
      </c>
      <c r="N1788" s="51">
        <v>0</v>
      </c>
      <c r="O1788" s="51">
        <v>0</v>
      </c>
      <c r="P1788" s="51">
        <v>0</v>
      </c>
      <c r="Q1788" s="51">
        <v>0</v>
      </c>
      <c r="R1788" s="51">
        <v>0</v>
      </c>
      <c r="S1788" s="51">
        <v>0</v>
      </c>
      <c r="T1788" s="11">
        <f>SUM(C1788:S1788)</f>
        <v>1</v>
      </c>
    </row>
    <row r="1789" spans="1:20" ht="18" customHeight="1">
      <c r="A1789" s="106"/>
      <c r="B1789" s="52" t="s">
        <v>21</v>
      </c>
      <c r="C1789" s="53">
        <v>0</v>
      </c>
      <c r="D1789" s="53">
        <v>0</v>
      </c>
      <c r="E1789" s="53">
        <v>0</v>
      </c>
      <c r="F1789" s="53">
        <v>3</v>
      </c>
      <c r="G1789" s="53">
        <v>1</v>
      </c>
      <c r="H1789" s="53">
        <v>0</v>
      </c>
      <c r="I1789" s="53">
        <v>1</v>
      </c>
      <c r="J1789" s="53">
        <v>0</v>
      </c>
      <c r="K1789" s="53">
        <v>3</v>
      </c>
      <c r="L1789" s="53">
        <v>0</v>
      </c>
      <c r="M1789" s="53">
        <v>1</v>
      </c>
      <c r="N1789" s="53">
        <v>0</v>
      </c>
      <c r="O1789" s="53">
        <v>0</v>
      </c>
      <c r="P1789" s="53">
        <v>2</v>
      </c>
      <c r="Q1789" s="53">
        <v>0</v>
      </c>
      <c r="R1789" s="53">
        <v>0</v>
      </c>
      <c r="S1789" s="53">
        <v>0</v>
      </c>
      <c r="T1789" s="11">
        <f>SUM(C1789:S1789)</f>
        <v>11</v>
      </c>
    </row>
    <row r="1790" spans="1:20" ht="18" customHeight="1">
      <c r="A1790" s="106"/>
      <c r="B1790" s="52" t="s">
        <v>24</v>
      </c>
      <c r="C1790" s="53">
        <v>0</v>
      </c>
      <c r="D1790" s="53">
        <v>0</v>
      </c>
      <c r="E1790" s="53">
        <v>0</v>
      </c>
      <c r="F1790" s="53">
        <v>3</v>
      </c>
      <c r="G1790" s="53">
        <v>1</v>
      </c>
      <c r="H1790" s="53">
        <v>0</v>
      </c>
      <c r="I1790" s="53">
        <v>1</v>
      </c>
      <c r="J1790" s="53">
        <v>0</v>
      </c>
      <c r="K1790" s="53">
        <v>3</v>
      </c>
      <c r="L1790" s="53">
        <v>0</v>
      </c>
      <c r="M1790" s="53">
        <v>2</v>
      </c>
      <c r="N1790" s="53">
        <v>0</v>
      </c>
      <c r="O1790" s="53">
        <v>0</v>
      </c>
      <c r="P1790" s="53">
        <v>2</v>
      </c>
      <c r="Q1790" s="53">
        <v>0</v>
      </c>
      <c r="R1790" s="53">
        <v>0</v>
      </c>
      <c r="S1790" s="53">
        <v>0</v>
      </c>
      <c r="T1790" s="11">
        <f>SUM(C1790:S1790)</f>
        <v>12</v>
      </c>
    </row>
    <row r="1791" spans="1:20" ht="18" customHeight="1">
      <c r="A1791" s="106"/>
      <c r="B1791" s="52" t="s">
        <v>25</v>
      </c>
      <c r="C1791" s="53">
        <v>0</v>
      </c>
      <c r="D1791" s="53">
        <v>0</v>
      </c>
      <c r="E1791" s="53">
        <v>0</v>
      </c>
      <c r="F1791" s="53">
        <v>0</v>
      </c>
      <c r="G1791" s="53">
        <v>0</v>
      </c>
      <c r="H1791" s="53">
        <v>0</v>
      </c>
      <c r="I1791" s="53">
        <v>0</v>
      </c>
      <c r="J1791" s="53">
        <v>0</v>
      </c>
      <c r="K1791" s="53">
        <v>0</v>
      </c>
      <c r="L1791" s="53">
        <v>0</v>
      </c>
      <c r="M1791" s="53">
        <v>0</v>
      </c>
      <c r="N1791" s="53">
        <v>0</v>
      </c>
      <c r="O1791" s="53">
        <v>0</v>
      </c>
      <c r="P1791" s="53">
        <v>0</v>
      </c>
      <c r="Q1791" s="53">
        <v>0</v>
      </c>
      <c r="R1791" s="53">
        <v>0</v>
      </c>
      <c r="S1791" s="53">
        <v>0</v>
      </c>
      <c r="T1791" s="11">
        <f>SUM(C1791:S1791)</f>
        <v>0</v>
      </c>
    </row>
    <row r="1792" spans="1:20" ht="18" customHeight="1">
      <c r="A1792" s="106"/>
      <c r="B1792" s="52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106"/>
      <c r="B1793" s="52" t="s">
        <v>22</v>
      </c>
      <c r="C1793" s="53">
        <v>0</v>
      </c>
      <c r="D1793" s="53">
        <v>0</v>
      </c>
      <c r="E1793" s="53">
        <v>0</v>
      </c>
      <c r="F1793" s="53">
        <v>2</v>
      </c>
      <c r="G1793" s="53">
        <v>1</v>
      </c>
      <c r="H1793" s="53">
        <v>0</v>
      </c>
      <c r="I1793" s="53">
        <v>1</v>
      </c>
      <c r="J1793" s="53">
        <v>0</v>
      </c>
      <c r="K1793" s="53">
        <v>1</v>
      </c>
      <c r="L1793" s="53">
        <v>0</v>
      </c>
      <c r="M1793" s="53">
        <v>1</v>
      </c>
      <c r="N1793" s="53">
        <v>0</v>
      </c>
      <c r="O1793" s="53">
        <v>0</v>
      </c>
      <c r="P1793" s="53">
        <v>1</v>
      </c>
      <c r="Q1793" s="53">
        <v>0</v>
      </c>
      <c r="R1793" s="53">
        <v>0</v>
      </c>
      <c r="S1793" s="53">
        <v>0</v>
      </c>
      <c r="T1793" s="11">
        <f>SUM(C1793:S1793)</f>
        <v>7</v>
      </c>
    </row>
    <row r="1794" spans="1:20" ht="18" customHeight="1">
      <c r="A1794" s="106"/>
      <c r="B1794" s="52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4">
        <f>IF(T1793&gt;0,(T1788+T1789)/T1793, "-")</f>
        <v>1.7142857142857142</v>
      </c>
    </row>
    <row r="1795" spans="1:20" ht="18" customHeight="1">
      <c r="A1795" s="107"/>
      <c r="B1795" s="52" t="s">
        <v>44</v>
      </c>
      <c r="C1795" s="57" t="s">
        <v>43</v>
      </c>
      <c r="D1795" s="57" t="s">
        <v>43</v>
      </c>
      <c r="E1795" s="57" t="s">
        <v>43</v>
      </c>
      <c r="F1795" s="58">
        <v>1</v>
      </c>
      <c r="G1795" s="58">
        <v>1</v>
      </c>
      <c r="H1795" s="57" t="s">
        <v>43</v>
      </c>
      <c r="I1795" s="58">
        <v>1</v>
      </c>
      <c r="J1795" s="57" t="s">
        <v>43</v>
      </c>
      <c r="K1795" s="58">
        <v>0</v>
      </c>
      <c r="L1795" s="57" t="s">
        <v>43</v>
      </c>
      <c r="M1795" s="58">
        <v>0</v>
      </c>
      <c r="N1795" s="57" t="s">
        <v>43</v>
      </c>
      <c r="O1795" s="57" t="s">
        <v>43</v>
      </c>
      <c r="P1795" s="58">
        <v>1</v>
      </c>
      <c r="Q1795" s="57" t="s">
        <v>43</v>
      </c>
      <c r="R1795" s="57" t="s">
        <v>43</v>
      </c>
      <c r="S1795" s="57" t="s">
        <v>43</v>
      </c>
      <c r="T1795" s="59">
        <v>0.71430000000000005</v>
      </c>
    </row>
    <row r="1796" spans="1:20" ht="18" customHeight="1">
      <c r="A1796" s="105">
        <v>44858</v>
      </c>
      <c r="B1796" s="50" t="s">
        <v>20</v>
      </c>
      <c r="C1796" s="51">
        <v>0</v>
      </c>
      <c r="D1796" s="51">
        <v>0</v>
      </c>
      <c r="E1796" s="51">
        <v>0</v>
      </c>
      <c r="F1796" s="51">
        <v>0</v>
      </c>
      <c r="G1796" s="51">
        <v>0</v>
      </c>
      <c r="H1796" s="51">
        <v>0</v>
      </c>
      <c r="I1796" s="51">
        <v>0</v>
      </c>
      <c r="J1796" s="51">
        <v>0</v>
      </c>
      <c r="K1796" s="51">
        <v>0</v>
      </c>
      <c r="L1796" s="51">
        <v>0</v>
      </c>
      <c r="M1796" s="51">
        <v>0</v>
      </c>
      <c r="N1796" s="51">
        <v>0</v>
      </c>
      <c r="O1796" s="51">
        <v>0</v>
      </c>
      <c r="P1796" s="51">
        <v>0</v>
      </c>
      <c r="Q1796" s="51">
        <v>0</v>
      </c>
      <c r="R1796" s="51">
        <v>0</v>
      </c>
      <c r="S1796" s="51">
        <v>0</v>
      </c>
      <c r="T1796" s="11">
        <f>SUM(C1796:S1796)</f>
        <v>0</v>
      </c>
    </row>
    <row r="1797" spans="1:20" ht="18" customHeight="1">
      <c r="A1797" s="106"/>
      <c r="B1797" s="52" t="s">
        <v>21</v>
      </c>
      <c r="C1797" s="53">
        <v>0</v>
      </c>
      <c r="D1797" s="53">
        <v>1</v>
      </c>
      <c r="E1797" s="53">
        <v>0</v>
      </c>
      <c r="F1797" s="53">
        <v>1</v>
      </c>
      <c r="G1797" s="53">
        <v>0</v>
      </c>
      <c r="H1797" s="53">
        <v>0</v>
      </c>
      <c r="I1797" s="53">
        <v>1</v>
      </c>
      <c r="J1797" s="53">
        <v>6</v>
      </c>
      <c r="K1797" s="53">
        <v>0</v>
      </c>
      <c r="L1797" s="53">
        <v>0</v>
      </c>
      <c r="M1797" s="53">
        <v>6</v>
      </c>
      <c r="N1797" s="53">
        <v>0</v>
      </c>
      <c r="O1797" s="53">
        <v>3</v>
      </c>
      <c r="P1797" s="53">
        <v>1</v>
      </c>
      <c r="Q1797" s="53">
        <v>0</v>
      </c>
      <c r="R1797" s="53">
        <v>0</v>
      </c>
      <c r="S1797" s="53">
        <v>0</v>
      </c>
      <c r="T1797" s="11">
        <f>SUM(C1797:S1797)</f>
        <v>19</v>
      </c>
    </row>
    <row r="1798" spans="1:20" ht="18" customHeight="1">
      <c r="A1798" s="106"/>
      <c r="B1798" s="52" t="s">
        <v>24</v>
      </c>
      <c r="C1798" s="53">
        <v>0</v>
      </c>
      <c r="D1798" s="53">
        <v>1</v>
      </c>
      <c r="E1798" s="53">
        <v>0</v>
      </c>
      <c r="F1798" s="53">
        <v>1</v>
      </c>
      <c r="G1798" s="53">
        <v>0</v>
      </c>
      <c r="H1798" s="53">
        <v>0</v>
      </c>
      <c r="I1798" s="53">
        <v>1</v>
      </c>
      <c r="J1798" s="53">
        <v>6</v>
      </c>
      <c r="K1798" s="53">
        <v>0</v>
      </c>
      <c r="L1798" s="53">
        <v>0</v>
      </c>
      <c r="M1798" s="53">
        <v>6</v>
      </c>
      <c r="N1798" s="53">
        <v>0</v>
      </c>
      <c r="O1798" s="53">
        <v>3</v>
      </c>
      <c r="P1798" s="53">
        <v>1</v>
      </c>
      <c r="Q1798" s="53">
        <v>0</v>
      </c>
      <c r="R1798" s="53">
        <v>0</v>
      </c>
      <c r="S1798" s="53">
        <v>0</v>
      </c>
      <c r="T1798" s="11">
        <f>SUM(C1798:S1798)</f>
        <v>19</v>
      </c>
    </row>
    <row r="1799" spans="1:20" ht="18" customHeight="1">
      <c r="A1799" s="106"/>
      <c r="B1799" s="52" t="s">
        <v>25</v>
      </c>
      <c r="C1799" s="53">
        <v>0</v>
      </c>
      <c r="D1799" s="53">
        <v>0</v>
      </c>
      <c r="E1799" s="53">
        <v>0</v>
      </c>
      <c r="F1799" s="53">
        <v>0</v>
      </c>
      <c r="G1799" s="53">
        <v>0</v>
      </c>
      <c r="H1799" s="53">
        <v>0</v>
      </c>
      <c r="I1799" s="53">
        <v>0</v>
      </c>
      <c r="J1799" s="53">
        <v>0</v>
      </c>
      <c r="K1799" s="53">
        <v>0</v>
      </c>
      <c r="L1799" s="53">
        <v>0</v>
      </c>
      <c r="M1799" s="53">
        <v>0</v>
      </c>
      <c r="N1799" s="53">
        <v>0</v>
      </c>
      <c r="O1799" s="53">
        <v>0</v>
      </c>
      <c r="P1799" s="53">
        <v>0</v>
      </c>
      <c r="Q1799" s="53">
        <v>0</v>
      </c>
      <c r="R1799" s="53">
        <v>0</v>
      </c>
      <c r="S1799" s="53">
        <v>0</v>
      </c>
      <c r="T1799" s="11">
        <f>SUM(C1799:S1799)</f>
        <v>0</v>
      </c>
    </row>
    <row r="1800" spans="1:20" ht="18" customHeight="1">
      <c r="A1800" s="106"/>
      <c r="B1800" s="52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106"/>
      <c r="B1801" s="52" t="s">
        <v>22</v>
      </c>
      <c r="C1801" s="53">
        <v>0</v>
      </c>
      <c r="D1801" s="53">
        <v>1</v>
      </c>
      <c r="E1801" s="53">
        <v>0</v>
      </c>
      <c r="F1801" s="53">
        <v>1</v>
      </c>
      <c r="G1801" s="53">
        <v>0</v>
      </c>
      <c r="H1801" s="53">
        <v>0</v>
      </c>
      <c r="I1801" s="53">
        <v>1</v>
      </c>
      <c r="J1801" s="53">
        <v>5</v>
      </c>
      <c r="K1801" s="53">
        <v>0</v>
      </c>
      <c r="L1801" s="53">
        <v>0</v>
      </c>
      <c r="M1801" s="53">
        <v>6</v>
      </c>
      <c r="N1801" s="53">
        <v>0</v>
      </c>
      <c r="O1801" s="53">
        <v>1</v>
      </c>
      <c r="P1801" s="53">
        <v>1</v>
      </c>
      <c r="Q1801" s="53">
        <v>0</v>
      </c>
      <c r="R1801" s="53">
        <v>0</v>
      </c>
      <c r="S1801" s="53">
        <v>0</v>
      </c>
      <c r="T1801" s="11">
        <f>SUM(C1801:S1801)</f>
        <v>16</v>
      </c>
    </row>
    <row r="1802" spans="1:20" ht="18" customHeight="1">
      <c r="A1802" s="106"/>
      <c r="B1802" s="52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4">
        <f>IF(T1801&gt;0,(T1796+T1797)/T1801, "-")</f>
        <v>1.1875</v>
      </c>
    </row>
    <row r="1803" spans="1:20" ht="18" customHeight="1">
      <c r="A1803" s="107"/>
      <c r="B1803" s="52" t="s">
        <v>44</v>
      </c>
      <c r="C1803" s="57" t="s">
        <v>43</v>
      </c>
      <c r="D1803" s="58">
        <v>1</v>
      </c>
      <c r="E1803" s="57" t="s">
        <v>43</v>
      </c>
      <c r="F1803" s="58">
        <v>0</v>
      </c>
      <c r="G1803" s="57" t="s">
        <v>43</v>
      </c>
      <c r="H1803" s="57" t="s">
        <v>43</v>
      </c>
      <c r="I1803" s="58">
        <v>0</v>
      </c>
      <c r="J1803" s="58">
        <v>0</v>
      </c>
      <c r="K1803" s="57" t="s">
        <v>43</v>
      </c>
      <c r="L1803" s="57" t="s">
        <v>43</v>
      </c>
      <c r="M1803" s="58">
        <v>0</v>
      </c>
      <c r="N1803" s="57" t="s">
        <v>43</v>
      </c>
      <c r="O1803" s="58">
        <v>1</v>
      </c>
      <c r="P1803" s="58">
        <v>1</v>
      </c>
      <c r="Q1803" s="57" t="s">
        <v>43</v>
      </c>
      <c r="R1803" s="57" t="s">
        <v>43</v>
      </c>
      <c r="S1803" s="57" t="s">
        <v>43</v>
      </c>
      <c r="T1803" s="59">
        <v>0.1875</v>
      </c>
    </row>
    <row r="1804" spans="1:20" ht="18" customHeight="1">
      <c r="A1804" s="105">
        <v>44859</v>
      </c>
      <c r="B1804" s="50" t="s">
        <v>20</v>
      </c>
      <c r="C1804" s="51">
        <v>0</v>
      </c>
      <c r="D1804" s="51">
        <v>0</v>
      </c>
      <c r="E1804" s="51">
        <v>0</v>
      </c>
      <c r="F1804" s="51">
        <v>0</v>
      </c>
      <c r="G1804" s="51">
        <v>0</v>
      </c>
      <c r="H1804" s="51">
        <v>0</v>
      </c>
      <c r="I1804" s="51">
        <v>0</v>
      </c>
      <c r="J1804" s="51">
        <v>1</v>
      </c>
      <c r="K1804" s="51">
        <v>0</v>
      </c>
      <c r="L1804" s="51">
        <v>0</v>
      </c>
      <c r="M1804" s="51">
        <v>0</v>
      </c>
      <c r="N1804" s="51">
        <v>0</v>
      </c>
      <c r="O1804" s="51">
        <v>0</v>
      </c>
      <c r="P1804" s="51">
        <v>0</v>
      </c>
      <c r="Q1804" s="51">
        <v>0</v>
      </c>
      <c r="R1804" s="51">
        <v>0</v>
      </c>
      <c r="S1804" s="51">
        <v>0</v>
      </c>
      <c r="T1804" s="11">
        <f>SUM(C1804:S1804)</f>
        <v>1</v>
      </c>
    </row>
    <row r="1805" spans="1:20" ht="18" customHeight="1">
      <c r="A1805" s="106"/>
      <c r="B1805" s="52" t="s">
        <v>21</v>
      </c>
      <c r="C1805" s="53">
        <v>0</v>
      </c>
      <c r="D1805" s="53">
        <v>1</v>
      </c>
      <c r="E1805" s="53">
        <v>0</v>
      </c>
      <c r="F1805" s="53">
        <v>0</v>
      </c>
      <c r="G1805" s="53">
        <v>0</v>
      </c>
      <c r="H1805" s="53">
        <v>0</v>
      </c>
      <c r="I1805" s="53">
        <v>3</v>
      </c>
      <c r="J1805" s="53">
        <v>3</v>
      </c>
      <c r="K1805" s="53">
        <v>0</v>
      </c>
      <c r="L1805" s="53">
        <v>1</v>
      </c>
      <c r="M1805" s="53">
        <v>5</v>
      </c>
      <c r="N1805" s="53">
        <v>2</v>
      </c>
      <c r="O1805" s="53">
        <v>2</v>
      </c>
      <c r="P1805" s="53">
        <v>0</v>
      </c>
      <c r="Q1805" s="53">
        <v>1</v>
      </c>
      <c r="R1805" s="53">
        <v>0</v>
      </c>
      <c r="S1805" s="53">
        <v>0</v>
      </c>
      <c r="T1805" s="11">
        <f>SUM(C1805:S1805)</f>
        <v>18</v>
      </c>
    </row>
    <row r="1806" spans="1:20" ht="18" customHeight="1">
      <c r="A1806" s="106"/>
      <c r="B1806" s="52" t="s">
        <v>24</v>
      </c>
      <c r="C1806" s="53">
        <v>0</v>
      </c>
      <c r="D1806" s="53">
        <v>1</v>
      </c>
      <c r="E1806" s="53">
        <v>0</v>
      </c>
      <c r="F1806" s="53">
        <v>0</v>
      </c>
      <c r="G1806" s="53">
        <v>0</v>
      </c>
      <c r="H1806" s="53">
        <v>0</v>
      </c>
      <c r="I1806" s="53">
        <v>1</v>
      </c>
      <c r="J1806" s="53">
        <v>4</v>
      </c>
      <c r="K1806" s="53">
        <v>0</v>
      </c>
      <c r="L1806" s="53">
        <v>1</v>
      </c>
      <c r="M1806" s="53">
        <v>5</v>
      </c>
      <c r="N1806" s="53">
        <v>1</v>
      </c>
      <c r="O1806" s="53">
        <v>2</v>
      </c>
      <c r="P1806" s="53">
        <v>0</v>
      </c>
      <c r="Q1806" s="53">
        <v>1</v>
      </c>
      <c r="R1806" s="53">
        <v>0</v>
      </c>
      <c r="S1806" s="53">
        <v>0</v>
      </c>
      <c r="T1806" s="11">
        <f>SUM(C1806:S1806)</f>
        <v>16</v>
      </c>
    </row>
    <row r="1807" spans="1:20" ht="18" customHeight="1">
      <c r="A1807" s="106"/>
      <c r="B1807" s="52" t="s">
        <v>25</v>
      </c>
      <c r="C1807" s="53">
        <v>0</v>
      </c>
      <c r="D1807" s="53">
        <v>0</v>
      </c>
      <c r="E1807" s="53">
        <v>0</v>
      </c>
      <c r="F1807" s="53">
        <v>0</v>
      </c>
      <c r="G1807" s="53">
        <v>0</v>
      </c>
      <c r="H1807" s="53">
        <v>0</v>
      </c>
      <c r="I1807" s="53">
        <v>2</v>
      </c>
      <c r="J1807" s="53">
        <v>0</v>
      </c>
      <c r="K1807" s="53">
        <v>0</v>
      </c>
      <c r="L1807" s="53">
        <v>0</v>
      </c>
      <c r="M1807" s="53">
        <v>0</v>
      </c>
      <c r="N1807" s="53">
        <v>1</v>
      </c>
      <c r="O1807" s="53">
        <v>0</v>
      </c>
      <c r="P1807" s="53">
        <v>0</v>
      </c>
      <c r="Q1807" s="53">
        <v>0</v>
      </c>
      <c r="R1807" s="53">
        <v>0</v>
      </c>
      <c r="S1807" s="53">
        <v>0</v>
      </c>
      <c r="T1807" s="11">
        <f>SUM(C1807:S1807)</f>
        <v>3</v>
      </c>
    </row>
    <row r="1808" spans="1:20" ht="18" customHeight="1">
      <c r="A1808" s="106"/>
      <c r="B1808" s="52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106"/>
      <c r="B1809" s="52" t="s">
        <v>22</v>
      </c>
      <c r="C1809" s="53">
        <v>0</v>
      </c>
      <c r="D1809" s="53">
        <v>1</v>
      </c>
      <c r="E1809" s="53">
        <v>0</v>
      </c>
      <c r="F1809" s="53">
        <v>0</v>
      </c>
      <c r="G1809" s="53">
        <v>0</v>
      </c>
      <c r="H1809" s="53">
        <v>0</v>
      </c>
      <c r="I1809" s="53">
        <v>3</v>
      </c>
      <c r="J1809" s="53">
        <v>4</v>
      </c>
      <c r="K1809" s="53">
        <v>0</v>
      </c>
      <c r="L1809" s="53">
        <v>1</v>
      </c>
      <c r="M1809" s="53">
        <v>5</v>
      </c>
      <c r="N1809" s="53">
        <v>1</v>
      </c>
      <c r="O1809" s="53">
        <v>1</v>
      </c>
      <c r="P1809" s="53">
        <v>0</v>
      </c>
      <c r="Q1809" s="53">
        <v>1</v>
      </c>
      <c r="R1809" s="53">
        <v>0</v>
      </c>
      <c r="S1809" s="53">
        <v>0</v>
      </c>
      <c r="T1809" s="11">
        <f>SUM(C1809:S1809)</f>
        <v>17</v>
      </c>
    </row>
    <row r="1810" spans="1:20" ht="18" customHeight="1">
      <c r="A1810" s="106"/>
      <c r="B1810" s="52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4">
        <f>IF(T1809&gt;0,(T1804+T1805)/T1809, "-")</f>
        <v>1.1176470588235294</v>
      </c>
    </row>
    <row r="1811" spans="1:20" ht="18" customHeight="1">
      <c r="A1811" s="107"/>
      <c r="B1811" s="52" t="s">
        <v>44</v>
      </c>
      <c r="C1811" s="57" t="s">
        <v>43</v>
      </c>
      <c r="D1811" s="58">
        <v>1</v>
      </c>
      <c r="E1811" s="57" t="s">
        <v>43</v>
      </c>
      <c r="F1811" s="57" t="s">
        <v>43</v>
      </c>
      <c r="G1811" s="57" t="s">
        <v>43</v>
      </c>
      <c r="H1811" s="57" t="s">
        <v>43</v>
      </c>
      <c r="I1811" s="58">
        <v>0</v>
      </c>
      <c r="J1811" s="58">
        <v>0</v>
      </c>
      <c r="K1811" s="57" t="s">
        <v>43</v>
      </c>
      <c r="L1811" s="58">
        <v>1</v>
      </c>
      <c r="M1811" s="58">
        <v>0</v>
      </c>
      <c r="N1811" s="58">
        <v>0</v>
      </c>
      <c r="O1811" s="58">
        <v>1</v>
      </c>
      <c r="P1811" s="57" t="s">
        <v>43</v>
      </c>
      <c r="Q1811" s="58">
        <v>1</v>
      </c>
      <c r="R1811" s="57" t="s">
        <v>43</v>
      </c>
      <c r="S1811" s="57" t="s">
        <v>43</v>
      </c>
      <c r="T1811" s="59">
        <v>0.23530000000000001</v>
      </c>
    </row>
    <row r="1812" spans="1:20" ht="18" customHeight="1">
      <c r="A1812" s="105">
        <v>44860</v>
      </c>
      <c r="B1812" s="50" t="s">
        <v>20</v>
      </c>
      <c r="C1812" s="51">
        <v>0</v>
      </c>
      <c r="D1812" s="51">
        <v>0</v>
      </c>
      <c r="E1812" s="51">
        <v>0</v>
      </c>
      <c r="F1812" s="51">
        <v>0</v>
      </c>
      <c r="G1812" s="51">
        <v>0</v>
      </c>
      <c r="H1812" s="51">
        <v>0</v>
      </c>
      <c r="I1812" s="51">
        <v>0</v>
      </c>
      <c r="J1812" s="51">
        <v>0</v>
      </c>
      <c r="K1812" s="51">
        <v>0</v>
      </c>
      <c r="L1812" s="51">
        <v>0</v>
      </c>
      <c r="M1812" s="51">
        <v>1</v>
      </c>
      <c r="N1812" s="51">
        <v>0</v>
      </c>
      <c r="O1812" s="51">
        <v>0</v>
      </c>
      <c r="P1812" s="51">
        <v>0</v>
      </c>
      <c r="Q1812" s="51">
        <v>0</v>
      </c>
      <c r="R1812" s="51">
        <v>0</v>
      </c>
      <c r="S1812" s="51">
        <v>0</v>
      </c>
      <c r="T1812" s="11">
        <f>SUM(C1812:S1812)</f>
        <v>1</v>
      </c>
    </row>
    <row r="1813" spans="1:20" ht="18" customHeight="1">
      <c r="A1813" s="106"/>
      <c r="B1813" s="52" t="s">
        <v>21</v>
      </c>
      <c r="C1813" s="53">
        <v>0</v>
      </c>
      <c r="D1813" s="53">
        <v>0</v>
      </c>
      <c r="E1813" s="53">
        <v>1</v>
      </c>
      <c r="F1813" s="53">
        <v>0</v>
      </c>
      <c r="G1813" s="53">
        <v>1</v>
      </c>
      <c r="H1813" s="53">
        <v>0</v>
      </c>
      <c r="I1813" s="53">
        <v>0</v>
      </c>
      <c r="J1813" s="53">
        <v>0</v>
      </c>
      <c r="K1813" s="53">
        <v>0</v>
      </c>
      <c r="L1813" s="53">
        <v>0</v>
      </c>
      <c r="M1813" s="53">
        <v>3</v>
      </c>
      <c r="N1813" s="53">
        <v>2</v>
      </c>
      <c r="O1813" s="53">
        <v>0</v>
      </c>
      <c r="P1813" s="53">
        <v>1</v>
      </c>
      <c r="Q1813" s="53">
        <v>0</v>
      </c>
      <c r="R1813" s="53">
        <v>0</v>
      </c>
      <c r="S1813" s="53">
        <v>0</v>
      </c>
      <c r="T1813" s="11">
        <f>SUM(C1813:S1813)</f>
        <v>8</v>
      </c>
    </row>
    <row r="1814" spans="1:20" ht="18" customHeight="1">
      <c r="A1814" s="106"/>
      <c r="B1814" s="52" t="s">
        <v>24</v>
      </c>
      <c r="C1814" s="53">
        <v>0</v>
      </c>
      <c r="D1814" s="53">
        <v>0</v>
      </c>
      <c r="E1814" s="53">
        <v>1</v>
      </c>
      <c r="F1814" s="53">
        <v>0</v>
      </c>
      <c r="G1814" s="53">
        <v>1</v>
      </c>
      <c r="H1814" s="53">
        <v>0</v>
      </c>
      <c r="I1814" s="53">
        <v>0</v>
      </c>
      <c r="J1814" s="53">
        <v>0</v>
      </c>
      <c r="K1814" s="53">
        <v>0</v>
      </c>
      <c r="L1814" s="53">
        <v>0</v>
      </c>
      <c r="M1814" s="53">
        <v>4</v>
      </c>
      <c r="N1814" s="53">
        <v>2</v>
      </c>
      <c r="O1814" s="53">
        <v>0</v>
      </c>
      <c r="P1814" s="53">
        <v>1</v>
      </c>
      <c r="Q1814" s="53">
        <v>0</v>
      </c>
      <c r="R1814" s="53">
        <v>0</v>
      </c>
      <c r="S1814" s="53">
        <v>0</v>
      </c>
      <c r="T1814" s="11">
        <f>SUM(C1814:S1814)</f>
        <v>9</v>
      </c>
    </row>
    <row r="1815" spans="1:20" ht="18" customHeight="1">
      <c r="A1815" s="106"/>
      <c r="B1815" s="52" t="s">
        <v>25</v>
      </c>
      <c r="C1815" s="53">
        <v>0</v>
      </c>
      <c r="D1815" s="53">
        <v>0</v>
      </c>
      <c r="E1815" s="53">
        <v>0</v>
      </c>
      <c r="F1815" s="53">
        <v>0</v>
      </c>
      <c r="G1815" s="53">
        <v>0</v>
      </c>
      <c r="H1815" s="53">
        <v>0</v>
      </c>
      <c r="I1815" s="53">
        <v>0</v>
      </c>
      <c r="J1815" s="53">
        <v>0</v>
      </c>
      <c r="K1815" s="53">
        <v>0</v>
      </c>
      <c r="L1815" s="53">
        <v>0</v>
      </c>
      <c r="M1815" s="53">
        <v>0</v>
      </c>
      <c r="N1815" s="53">
        <v>0</v>
      </c>
      <c r="O1815" s="53">
        <v>0</v>
      </c>
      <c r="P1815" s="53">
        <v>0</v>
      </c>
      <c r="Q1815" s="53">
        <v>0</v>
      </c>
      <c r="R1815" s="53">
        <v>0</v>
      </c>
      <c r="S1815" s="53">
        <v>0</v>
      </c>
      <c r="T1815" s="11">
        <f>SUM(C1815:S1815)</f>
        <v>0</v>
      </c>
    </row>
    <row r="1816" spans="1:20" ht="18" customHeight="1">
      <c r="A1816" s="106"/>
      <c r="B1816" s="52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106"/>
      <c r="B1817" s="52" t="s">
        <v>22</v>
      </c>
      <c r="C1817" s="53">
        <v>0</v>
      </c>
      <c r="D1817" s="53">
        <v>0</v>
      </c>
      <c r="E1817" s="53">
        <v>1</v>
      </c>
      <c r="F1817" s="53">
        <v>0</v>
      </c>
      <c r="G1817" s="53">
        <v>1</v>
      </c>
      <c r="H1817" s="53">
        <v>0</v>
      </c>
      <c r="I1817" s="53">
        <v>0</v>
      </c>
      <c r="J1817" s="53">
        <v>0</v>
      </c>
      <c r="K1817" s="53">
        <v>0</v>
      </c>
      <c r="L1817" s="53">
        <v>0</v>
      </c>
      <c r="M1817" s="53">
        <v>2</v>
      </c>
      <c r="N1817" s="53">
        <v>2</v>
      </c>
      <c r="O1817" s="53">
        <v>0</v>
      </c>
      <c r="P1817" s="53">
        <v>1</v>
      </c>
      <c r="Q1817" s="53">
        <v>0</v>
      </c>
      <c r="R1817" s="53">
        <v>0</v>
      </c>
      <c r="S1817" s="53">
        <v>0</v>
      </c>
      <c r="T1817" s="11">
        <f>SUM(C1817:S1817)</f>
        <v>7</v>
      </c>
    </row>
    <row r="1818" spans="1:20" ht="18" customHeight="1">
      <c r="A1818" s="106"/>
      <c r="B1818" s="52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4">
        <f>IF(T1817&gt;0,(T1812+T1813)/T1817, "-")</f>
        <v>1.2857142857142858</v>
      </c>
    </row>
    <row r="1819" spans="1:20" ht="18" customHeight="1">
      <c r="A1819" s="107"/>
      <c r="B1819" s="52" t="s">
        <v>44</v>
      </c>
      <c r="C1819" s="57" t="s">
        <v>43</v>
      </c>
      <c r="D1819" s="57" t="s">
        <v>43</v>
      </c>
      <c r="E1819" s="58">
        <v>0</v>
      </c>
      <c r="F1819" s="57" t="s">
        <v>43</v>
      </c>
      <c r="G1819" s="58">
        <v>0</v>
      </c>
      <c r="H1819" s="57" t="s">
        <v>43</v>
      </c>
      <c r="I1819" s="57" t="s">
        <v>43</v>
      </c>
      <c r="J1819" s="57" t="s">
        <v>43</v>
      </c>
      <c r="K1819" s="57" t="s">
        <v>43</v>
      </c>
      <c r="L1819" s="57" t="s">
        <v>43</v>
      </c>
      <c r="M1819" s="58">
        <v>0</v>
      </c>
      <c r="N1819" s="58">
        <v>0</v>
      </c>
      <c r="O1819" s="57" t="s">
        <v>43</v>
      </c>
      <c r="P1819" s="58">
        <v>1</v>
      </c>
      <c r="Q1819" s="57" t="s">
        <v>43</v>
      </c>
      <c r="R1819" s="57" t="s">
        <v>43</v>
      </c>
      <c r="S1819" s="57" t="s">
        <v>43</v>
      </c>
      <c r="T1819" s="59">
        <v>0.1429</v>
      </c>
    </row>
    <row r="1820" spans="1:20" ht="18" customHeight="1">
      <c r="A1820" s="105">
        <v>44861</v>
      </c>
      <c r="B1820" s="50" t="s">
        <v>20</v>
      </c>
      <c r="C1820" s="51">
        <v>0</v>
      </c>
      <c r="D1820" s="51">
        <v>0</v>
      </c>
      <c r="E1820" s="51">
        <v>0</v>
      </c>
      <c r="F1820" s="51">
        <v>0</v>
      </c>
      <c r="G1820" s="51">
        <v>0</v>
      </c>
      <c r="H1820" s="51">
        <v>0</v>
      </c>
      <c r="I1820" s="51">
        <v>0</v>
      </c>
      <c r="J1820" s="51">
        <v>0</v>
      </c>
      <c r="K1820" s="51">
        <v>0</v>
      </c>
      <c r="L1820" s="51">
        <v>0</v>
      </c>
      <c r="M1820" s="51">
        <v>0</v>
      </c>
      <c r="N1820" s="51">
        <v>0</v>
      </c>
      <c r="O1820" s="51">
        <v>0</v>
      </c>
      <c r="P1820" s="51">
        <v>0</v>
      </c>
      <c r="Q1820" s="51">
        <v>0</v>
      </c>
      <c r="R1820" s="51">
        <v>0</v>
      </c>
      <c r="S1820" s="51">
        <v>0</v>
      </c>
      <c r="T1820" s="11">
        <f>SUM(C1820:S1820)</f>
        <v>0</v>
      </c>
    </row>
    <row r="1821" spans="1:20" ht="18" customHeight="1">
      <c r="A1821" s="106"/>
      <c r="B1821" s="52" t="s">
        <v>21</v>
      </c>
      <c r="C1821" s="53">
        <v>0</v>
      </c>
      <c r="D1821" s="53">
        <v>0</v>
      </c>
      <c r="E1821" s="53">
        <v>0</v>
      </c>
      <c r="F1821" s="53">
        <v>1</v>
      </c>
      <c r="G1821" s="53">
        <v>2</v>
      </c>
      <c r="H1821" s="53">
        <v>0</v>
      </c>
      <c r="I1821" s="53">
        <v>3</v>
      </c>
      <c r="J1821" s="53">
        <v>1</v>
      </c>
      <c r="K1821" s="53">
        <v>0</v>
      </c>
      <c r="L1821" s="53">
        <v>0</v>
      </c>
      <c r="M1821" s="53">
        <v>4</v>
      </c>
      <c r="N1821" s="53">
        <v>0</v>
      </c>
      <c r="O1821" s="53">
        <v>0</v>
      </c>
      <c r="P1821" s="53">
        <v>0</v>
      </c>
      <c r="Q1821" s="53">
        <v>0</v>
      </c>
      <c r="R1821" s="53">
        <v>0</v>
      </c>
      <c r="S1821" s="53">
        <v>0</v>
      </c>
      <c r="T1821" s="11">
        <f>SUM(C1821:S1821)</f>
        <v>11</v>
      </c>
    </row>
    <row r="1822" spans="1:20" ht="18" customHeight="1">
      <c r="A1822" s="106"/>
      <c r="B1822" s="52" t="s">
        <v>24</v>
      </c>
      <c r="C1822" s="53">
        <v>0</v>
      </c>
      <c r="D1822" s="53">
        <v>0</v>
      </c>
      <c r="E1822" s="53">
        <v>0</v>
      </c>
      <c r="F1822" s="53">
        <v>1</v>
      </c>
      <c r="G1822" s="53">
        <v>2</v>
      </c>
      <c r="H1822" s="53">
        <v>0</v>
      </c>
      <c r="I1822" s="53">
        <v>2</v>
      </c>
      <c r="J1822" s="53">
        <v>1</v>
      </c>
      <c r="K1822" s="53">
        <v>0</v>
      </c>
      <c r="L1822" s="53">
        <v>0</v>
      </c>
      <c r="M1822" s="53">
        <v>4</v>
      </c>
      <c r="N1822" s="53">
        <v>0</v>
      </c>
      <c r="O1822" s="53">
        <v>0</v>
      </c>
      <c r="P1822" s="53">
        <v>0</v>
      </c>
      <c r="Q1822" s="53">
        <v>0</v>
      </c>
      <c r="R1822" s="53">
        <v>0</v>
      </c>
      <c r="S1822" s="53">
        <v>0</v>
      </c>
      <c r="T1822" s="11">
        <f>SUM(C1822:S1822)</f>
        <v>10</v>
      </c>
    </row>
    <row r="1823" spans="1:20" ht="18" customHeight="1">
      <c r="A1823" s="106"/>
      <c r="B1823" s="52" t="s">
        <v>25</v>
      </c>
      <c r="C1823" s="53">
        <v>0</v>
      </c>
      <c r="D1823" s="53">
        <v>0</v>
      </c>
      <c r="E1823" s="53">
        <v>0</v>
      </c>
      <c r="F1823" s="53">
        <v>0</v>
      </c>
      <c r="G1823" s="53">
        <v>0</v>
      </c>
      <c r="H1823" s="53">
        <v>0</v>
      </c>
      <c r="I1823" s="53">
        <v>1</v>
      </c>
      <c r="J1823" s="53">
        <v>0</v>
      </c>
      <c r="K1823" s="53">
        <v>0</v>
      </c>
      <c r="L1823" s="53">
        <v>0</v>
      </c>
      <c r="M1823" s="53">
        <v>0</v>
      </c>
      <c r="N1823" s="53">
        <v>0</v>
      </c>
      <c r="O1823" s="53">
        <v>0</v>
      </c>
      <c r="P1823" s="53">
        <v>0</v>
      </c>
      <c r="Q1823" s="53">
        <v>0</v>
      </c>
      <c r="R1823" s="53">
        <v>0</v>
      </c>
      <c r="S1823" s="53">
        <v>0</v>
      </c>
      <c r="T1823" s="11">
        <f>SUM(C1823:S1823)</f>
        <v>1</v>
      </c>
    </row>
    <row r="1824" spans="1:20" ht="18" customHeight="1">
      <c r="A1824" s="106"/>
      <c r="B1824" s="52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106"/>
      <c r="B1825" s="52" t="s">
        <v>22</v>
      </c>
      <c r="C1825" s="53">
        <v>0</v>
      </c>
      <c r="D1825" s="53">
        <v>0</v>
      </c>
      <c r="E1825" s="53">
        <v>0</v>
      </c>
      <c r="F1825" s="53">
        <v>1</v>
      </c>
      <c r="G1825" s="53">
        <v>1</v>
      </c>
      <c r="H1825" s="53">
        <v>0</v>
      </c>
      <c r="I1825" s="53">
        <v>3</v>
      </c>
      <c r="J1825" s="53">
        <v>1</v>
      </c>
      <c r="K1825" s="53">
        <v>0</v>
      </c>
      <c r="L1825" s="53">
        <v>0</v>
      </c>
      <c r="M1825" s="53">
        <v>3</v>
      </c>
      <c r="N1825" s="53">
        <v>0</v>
      </c>
      <c r="O1825" s="53">
        <v>0</v>
      </c>
      <c r="P1825" s="53">
        <v>0</v>
      </c>
      <c r="Q1825" s="53">
        <v>0</v>
      </c>
      <c r="R1825" s="53">
        <v>0</v>
      </c>
      <c r="S1825" s="53">
        <v>0</v>
      </c>
      <c r="T1825" s="11">
        <f>SUM(C1825:S1825)</f>
        <v>9</v>
      </c>
    </row>
    <row r="1826" spans="1:20" ht="18" customHeight="1">
      <c r="A1826" s="106"/>
      <c r="B1826" s="52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4">
        <f>IF(T1825&gt;0,(T1820+T1821)/T1825, "-")</f>
        <v>1.2222222222222223</v>
      </c>
    </row>
    <row r="1827" spans="1:20" ht="18" customHeight="1">
      <c r="A1827" s="107"/>
      <c r="B1827" s="52" t="s">
        <v>44</v>
      </c>
      <c r="C1827" s="57" t="s">
        <v>43</v>
      </c>
      <c r="D1827" s="57" t="s">
        <v>43</v>
      </c>
      <c r="E1827" s="57" t="s">
        <v>43</v>
      </c>
      <c r="F1827" s="58">
        <v>0</v>
      </c>
      <c r="G1827" s="58">
        <v>0</v>
      </c>
      <c r="H1827" s="57" t="s">
        <v>43</v>
      </c>
      <c r="I1827" s="58">
        <v>0.33329999999999999</v>
      </c>
      <c r="J1827" s="58">
        <v>1</v>
      </c>
      <c r="K1827" s="57" t="s">
        <v>43</v>
      </c>
      <c r="L1827" s="57" t="s">
        <v>43</v>
      </c>
      <c r="M1827" s="58">
        <v>0.33329999999999999</v>
      </c>
      <c r="N1827" s="57" t="s">
        <v>43</v>
      </c>
      <c r="O1827" s="57" t="s">
        <v>43</v>
      </c>
      <c r="P1827" s="57" t="s">
        <v>43</v>
      </c>
      <c r="Q1827" s="57" t="s">
        <v>43</v>
      </c>
      <c r="R1827" s="57" t="s">
        <v>43</v>
      </c>
      <c r="S1827" s="57" t="s">
        <v>43</v>
      </c>
      <c r="T1827" s="59">
        <v>0.33329999999999999</v>
      </c>
    </row>
    <row r="1828" spans="1:20" ht="18" customHeight="1">
      <c r="A1828" s="105">
        <v>44862</v>
      </c>
      <c r="B1828" s="50" t="s">
        <v>20</v>
      </c>
      <c r="C1828" s="51">
        <v>0</v>
      </c>
      <c r="D1828" s="51">
        <v>0</v>
      </c>
      <c r="E1828" s="51">
        <v>0</v>
      </c>
      <c r="F1828" s="51">
        <v>0</v>
      </c>
      <c r="G1828" s="51">
        <v>0</v>
      </c>
      <c r="H1828" s="51">
        <v>0</v>
      </c>
      <c r="I1828" s="51">
        <v>0</v>
      </c>
      <c r="J1828" s="51">
        <v>0</v>
      </c>
      <c r="K1828" s="51">
        <v>0</v>
      </c>
      <c r="L1828" s="51">
        <v>1</v>
      </c>
      <c r="M1828" s="51">
        <v>0</v>
      </c>
      <c r="N1828" s="51">
        <v>0</v>
      </c>
      <c r="O1828" s="51">
        <v>0</v>
      </c>
      <c r="P1828" s="51">
        <v>0</v>
      </c>
      <c r="Q1828" s="51">
        <v>0</v>
      </c>
      <c r="R1828" s="51">
        <v>0</v>
      </c>
      <c r="S1828" s="51">
        <v>0</v>
      </c>
      <c r="T1828" s="11">
        <f>SUM(C1828:S1828)</f>
        <v>1</v>
      </c>
    </row>
    <row r="1829" spans="1:20" ht="18" customHeight="1">
      <c r="A1829" s="106"/>
      <c r="B1829" s="52" t="s">
        <v>21</v>
      </c>
      <c r="C1829" s="53">
        <v>2</v>
      </c>
      <c r="D1829" s="53">
        <v>0</v>
      </c>
      <c r="E1829" s="53">
        <v>0</v>
      </c>
      <c r="F1829" s="53">
        <v>0</v>
      </c>
      <c r="G1829" s="53">
        <v>1</v>
      </c>
      <c r="H1829" s="53">
        <v>0</v>
      </c>
      <c r="I1829" s="53">
        <v>1</v>
      </c>
      <c r="J1829" s="53">
        <v>1</v>
      </c>
      <c r="K1829" s="53">
        <v>1</v>
      </c>
      <c r="L1829" s="53">
        <v>0</v>
      </c>
      <c r="M1829" s="53">
        <v>1</v>
      </c>
      <c r="N1829" s="53">
        <v>1</v>
      </c>
      <c r="O1829" s="53">
        <v>0</v>
      </c>
      <c r="P1829" s="53">
        <v>0</v>
      </c>
      <c r="Q1829" s="53">
        <v>0</v>
      </c>
      <c r="R1829" s="53">
        <v>0</v>
      </c>
      <c r="S1829" s="53">
        <v>0</v>
      </c>
      <c r="T1829" s="11">
        <f>SUM(C1829:S1829)</f>
        <v>8</v>
      </c>
    </row>
    <row r="1830" spans="1:20" ht="18" customHeight="1">
      <c r="A1830" s="106"/>
      <c r="B1830" s="52" t="s">
        <v>24</v>
      </c>
      <c r="C1830" s="53">
        <v>2</v>
      </c>
      <c r="D1830" s="53">
        <v>0</v>
      </c>
      <c r="E1830" s="53">
        <v>0</v>
      </c>
      <c r="F1830" s="53">
        <v>0</v>
      </c>
      <c r="G1830" s="53">
        <v>1</v>
      </c>
      <c r="H1830" s="53">
        <v>0</v>
      </c>
      <c r="I1830" s="53">
        <v>1</v>
      </c>
      <c r="J1830" s="53">
        <v>1</v>
      </c>
      <c r="K1830" s="53">
        <v>1</v>
      </c>
      <c r="L1830" s="53">
        <v>1</v>
      </c>
      <c r="M1830" s="53">
        <v>1</v>
      </c>
      <c r="N1830" s="53">
        <v>1</v>
      </c>
      <c r="O1830" s="53">
        <v>0</v>
      </c>
      <c r="P1830" s="53">
        <v>0</v>
      </c>
      <c r="Q1830" s="53">
        <v>0</v>
      </c>
      <c r="R1830" s="53">
        <v>0</v>
      </c>
      <c r="S1830" s="53">
        <v>0</v>
      </c>
      <c r="T1830" s="11">
        <f>SUM(C1830:S1830)</f>
        <v>9</v>
      </c>
    </row>
    <row r="1831" spans="1:20" ht="18" customHeight="1">
      <c r="A1831" s="106"/>
      <c r="B1831" s="52" t="s">
        <v>25</v>
      </c>
      <c r="C1831" s="53">
        <v>0</v>
      </c>
      <c r="D1831" s="53">
        <v>0</v>
      </c>
      <c r="E1831" s="53">
        <v>0</v>
      </c>
      <c r="F1831" s="53">
        <v>0</v>
      </c>
      <c r="G1831" s="53">
        <v>0</v>
      </c>
      <c r="H1831" s="53">
        <v>0</v>
      </c>
      <c r="I1831" s="53">
        <v>0</v>
      </c>
      <c r="J1831" s="53">
        <v>0</v>
      </c>
      <c r="K1831" s="53">
        <v>0</v>
      </c>
      <c r="L1831" s="53">
        <v>0</v>
      </c>
      <c r="M1831" s="53">
        <v>0</v>
      </c>
      <c r="N1831" s="53">
        <v>0</v>
      </c>
      <c r="O1831" s="53">
        <v>0</v>
      </c>
      <c r="P1831" s="53">
        <v>0</v>
      </c>
      <c r="Q1831" s="53">
        <v>0</v>
      </c>
      <c r="R1831" s="53">
        <v>0</v>
      </c>
      <c r="S1831" s="53">
        <v>0</v>
      </c>
      <c r="T1831" s="11">
        <f>SUM(C1831:S1831)</f>
        <v>0</v>
      </c>
    </row>
    <row r="1832" spans="1:20" ht="18" customHeight="1">
      <c r="A1832" s="106"/>
      <c r="B1832" s="52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106"/>
      <c r="B1833" s="52" t="s">
        <v>22</v>
      </c>
      <c r="C1833" s="53">
        <v>1</v>
      </c>
      <c r="D1833" s="53">
        <v>0</v>
      </c>
      <c r="E1833" s="53">
        <v>0</v>
      </c>
      <c r="F1833" s="53">
        <v>0</v>
      </c>
      <c r="G1833" s="53">
        <v>1</v>
      </c>
      <c r="H1833" s="53">
        <v>0</v>
      </c>
      <c r="I1833" s="53">
        <v>1</v>
      </c>
      <c r="J1833" s="53">
        <v>1</v>
      </c>
      <c r="K1833" s="53">
        <v>1</v>
      </c>
      <c r="L1833" s="53">
        <v>1</v>
      </c>
      <c r="M1833" s="53">
        <v>1</v>
      </c>
      <c r="N1833" s="53">
        <v>1</v>
      </c>
      <c r="O1833" s="53">
        <v>0</v>
      </c>
      <c r="P1833" s="53">
        <v>0</v>
      </c>
      <c r="Q1833" s="53">
        <v>0</v>
      </c>
      <c r="R1833" s="53">
        <v>0</v>
      </c>
      <c r="S1833" s="53">
        <v>0</v>
      </c>
      <c r="T1833" s="11">
        <f>SUM(C1833:S1833)</f>
        <v>8</v>
      </c>
    </row>
    <row r="1834" spans="1:20" ht="18" customHeight="1">
      <c r="A1834" s="106"/>
      <c r="B1834" s="52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4">
        <f>IF(T1833&gt;0,(T1828+T1829)/T1833, "-")</f>
        <v>1.125</v>
      </c>
    </row>
    <row r="1835" spans="1:20" ht="18" customHeight="1">
      <c r="A1835" s="107"/>
      <c r="B1835" s="52" t="s">
        <v>44</v>
      </c>
      <c r="C1835" s="58">
        <v>0</v>
      </c>
      <c r="D1835" s="57" t="s">
        <v>43</v>
      </c>
      <c r="E1835" s="57" t="s">
        <v>43</v>
      </c>
      <c r="F1835" s="57" t="s">
        <v>43</v>
      </c>
      <c r="G1835" s="58">
        <v>0</v>
      </c>
      <c r="H1835" s="57" t="s">
        <v>43</v>
      </c>
      <c r="I1835" s="58">
        <v>1</v>
      </c>
      <c r="J1835" s="58">
        <v>1</v>
      </c>
      <c r="K1835" s="58">
        <v>1</v>
      </c>
      <c r="L1835" s="58">
        <v>0</v>
      </c>
      <c r="M1835" s="58">
        <v>0</v>
      </c>
      <c r="N1835" s="58">
        <v>0</v>
      </c>
      <c r="O1835" s="57" t="s">
        <v>43</v>
      </c>
      <c r="P1835" s="57" t="s">
        <v>43</v>
      </c>
      <c r="Q1835" s="57" t="s">
        <v>43</v>
      </c>
      <c r="R1835" s="57" t="s">
        <v>43</v>
      </c>
      <c r="S1835" s="57" t="s">
        <v>43</v>
      </c>
      <c r="T1835" s="59">
        <v>0.375</v>
      </c>
    </row>
    <row r="1836" spans="1:20" ht="18" customHeight="1">
      <c r="A1836" s="105">
        <v>44863</v>
      </c>
      <c r="B1836" s="50" t="s">
        <v>20</v>
      </c>
      <c r="C1836" s="51">
        <v>0</v>
      </c>
      <c r="D1836" s="51">
        <v>0</v>
      </c>
      <c r="E1836" s="51">
        <v>0</v>
      </c>
      <c r="F1836" s="51">
        <v>0</v>
      </c>
      <c r="G1836" s="51">
        <v>0</v>
      </c>
      <c r="H1836" s="51">
        <v>0</v>
      </c>
      <c r="I1836" s="51">
        <v>0</v>
      </c>
      <c r="J1836" s="51">
        <v>0</v>
      </c>
      <c r="K1836" s="51">
        <v>0</v>
      </c>
      <c r="L1836" s="51">
        <v>0</v>
      </c>
      <c r="M1836" s="51">
        <v>0</v>
      </c>
      <c r="N1836" s="51">
        <v>0</v>
      </c>
      <c r="O1836" s="51">
        <v>0</v>
      </c>
      <c r="P1836" s="51">
        <v>0</v>
      </c>
      <c r="Q1836" s="51">
        <v>0</v>
      </c>
      <c r="R1836" s="51">
        <v>0</v>
      </c>
      <c r="S1836" s="51">
        <v>0</v>
      </c>
      <c r="T1836" s="11">
        <f>SUM(C1836:S1836)</f>
        <v>0</v>
      </c>
    </row>
    <row r="1837" spans="1:20" ht="18" customHeight="1">
      <c r="A1837" s="106"/>
      <c r="B1837" s="52" t="s">
        <v>21</v>
      </c>
      <c r="C1837" s="53">
        <v>0</v>
      </c>
      <c r="D1837" s="53">
        <v>1</v>
      </c>
      <c r="E1837" s="53">
        <v>0</v>
      </c>
      <c r="F1837" s="53">
        <v>1</v>
      </c>
      <c r="G1837" s="53">
        <v>0</v>
      </c>
      <c r="H1837" s="53">
        <v>0</v>
      </c>
      <c r="I1837" s="53">
        <v>0</v>
      </c>
      <c r="J1837" s="53">
        <v>0</v>
      </c>
      <c r="K1837" s="53">
        <v>0</v>
      </c>
      <c r="L1837" s="53">
        <v>0</v>
      </c>
      <c r="M1837" s="53">
        <v>7</v>
      </c>
      <c r="N1837" s="53">
        <v>0</v>
      </c>
      <c r="O1837" s="53">
        <v>0</v>
      </c>
      <c r="P1837" s="53">
        <v>0</v>
      </c>
      <c r="Q1837" s="53">
        <v>0</v>
      </c>
      <c r="R1837" s="53">
        <v>0</v>
      </c>
      <c r="S1837" s="53">
        <v>0</v>
      </c>
      <c r="T1837" s="11">
        <f>SUM(C1837:S1837)</f>
        <v>9</v>
      </c>
    </row>
    <row r="1838" spans="1:20" ht="18" customHeight="1">
      <c r="A1838" s="106"/>
      <c r="B1838" s="52" t="s">
        <v>24</v>
      </c>
      <c r="C1838" s="53">
        <v>0</v>
      </c>
      <c r="D1838" s="53">
        <v>0</v>
      </c>
      <c r="E1838" s="53">
        <v>0</v>
      </c>
      <c r="F1838" s="53">
        <v>1</v>
      </c>
      <c r="G1838" s="53">
        <v>0</v>
      </c>
      <c r="H1838" s="53">
        <v>0</v>
      </c>
      <c r="I1838" s="53">
        <v>0</v>
      </c>
      <c r="J1838" s="53">
        <v>0</v>
      </c>
      <c r="K1838" s="53">
        <v>0</v>
      </c>
      <c r="L1838" s="53">
        <v>0</v>
      </c>
      <c r="M1838" s="53">
        <v>5</v>
      </c>
      <c r="N1838" s="53">
        <v>0</v>
      </c>
      <c r="O1838" s="53">
        <v>0</v>
      </c>
      <c r="P1838" s="53">
        <v>0</v>
      </c>
      <c r="Q1838" s="53">
        <v>0</v>
      </c>
      <c r="R1838" s="53">
        <v>0</v>
      </c>
      <c r="S1838" s="53">
        <v>0</v>
      </c>
      <c r="T1838" s="11">
        <f>SUM(C1838:S1838)</f>
        <v>6</v>
      </c>
    </row>
    <row r="1839" spans="1:20" ht="18" customHeight="1">
      <c r="A1839" s="106"/>
      <c r="B1839" s="52" t="s">
        <v>25</v>
      </c>
      <c r="C1839" s="53">
        <v>0</v>
      </c>
      <c r="D1839" s="53">
        <v>1</v>
      </c>
      <c r="E1839" s="53">
        <v>0</v>
      </c>
      <c r="F1839" s="53">
        <v>0</v>
      </c>
      <c r="G1839" s="53">
        <v>0</v>
      </c>
      <c r="H1839" s="53">
        <v>0</v>
      </c>
      <c r="I1839" s="53">
        <v>0</v>
      </c>
      <c r="J1839" s="53">
        <v>0</v>
      </c>
      <c r="K1839" s="53">
        <v>0</v>
      </c>
      <c r="L1839" s="53">
        <v>0</v>
      </c>
      <c r="M1839" s="53">
        <v>2</v>
      </c>
      <c r="N1839" s="53">
        <v>0</v>
      </c>
      <c r="O1839" s="53">
        <v>0</v>
      </c>
      <c r="P1839" s="53">
        <v>0</v>
      </c>
      <c r="Q1839" s="53">
        <v>0</v>
      </c>
      <c r="R1839" s="53">
        <v>0</v>
      </c>
      <c r="S1839" s="53">
        <v>0</v>
      </c>
      <c r="T1839" s="11">
        <f>SUM(C1839:S1839)</f>
        <v>3</v>
      </c>
    </row>
    <row r="1840" spans="1:20" ht="18" customHeight="1">
      <c r="A1840" s="106"/>
      <c r="B1840" s="52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106"/>
      <c r="B1841" s="52" t="s">
        <v>22</v>
      </c>
      <c r="C1841" s="53">
        <v>0</v>
      </c>
      <c r="D1841" s="53">
        <v>1</v>
      </c>
      <c r="E1841" s="53">
        <v>0</v>
      </c>
      <c r="F1841" s="53">
        <v>1</v>
      </c>
      <c r="G1841" s="53">
        <v>0</v>
      </c>
      <c r="H1841" s="53">
        <v>0</v>
      </c>
      <c r="I1841" s="53">
        <v>0</v>
      </c>
      <c r="J1841" s="53">
        <v>0</v>
      </c>
      <c r="K1841" s="53">
        <v>0</v>
      </c>
      <c r="L1841" s="53">
        <v>0</v>
      </c>
      <c r="M1841" s="53">
        <v>5</v>
      </c>
      <c r="N1841" s="53">
        <v>0</v>
      </c>
      <c r="O1841" s="53">
        <v>0</v>
      </c>
      <c r="P1841" s="53">
        <v>0</v>
      </c>
      <c r="Q1841" s="53">
        <v>0</v>
      </c>
      <c r="R1841" s="53">
        <v>0</v>
      </c>
      <c r="S1841" s="53">
        <v>0</v>
      </c>
      <c r="T1841" s="11">
        <f>SUM(C1841:S1841)</f>
        <v>7</v>
      </c>
    </row>
    <row r="1842" spans="1:20" ht="18" customHeight="1">
      <c r="A1842" s="106"/>
      <c r="B1842" s="52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4">
        <f>IF(T1841&gt;0,(T1836+T1837)/T1841, "-")</f>
        <v>1.2857142857142858</v>
      </c>
    </row>
    <row r="1843" spans="1:20" ht="18" customHeight="1">
      <c r="A1843" s="107"/>
      <c r="B1843" s="52" t="s">
        <v>44</v>
      </c>
      <c r="C1843" s="57" t="s">
        <v>43</v>
      </c>
      <c r="D1843" s="58">
        <v>0</v>
      </c>
      <c r="E1843" s="57" t="s">
        <v>43</v>
      </c>
      <c r="F1843" s="58">
        <v>0</v>
      </c>
      <c r="G1843" s="57" t="s">
        <v>43</v>
      </c>
      <c r="H1843" s="57" t="s">
        <v>43</v>
      </c>
      <c r="I1843" s="57" t="s">
        <v>43</v>
      </c>
      <c r="J1843" s="57" t="s">
        <v>43</v>
      </c>
      <c r="K1843" s="57" t="s">
        <v>43</v>
      </c>
      <c r="L1843" s="57" t="s">
        <v>43</v>
      </c>
      <c r="M1843" s="58">
        <v>0.4</v>
      </c>
      <c r="N1843" s="57" t="s">
        <v>43</v>
      </c>
      <c r="O1843" s="57" t="s">
        <v>43</v>
      </c>
      <c r="P1843" s="57" t="s">
        <v>43</v>
      </c>
      <c r="Q1843" s="57" t="s">
        <v>43</v>
      </c>
      <c r="R1843" s="57" t="s">
        <v>43</v>
      </c>
      <c r="S1843" s="57" t="s">
        <v>43</v>
      </c>
      <c r="T1843" s="59">
        <v>0.28570000000000001</v>
      </c>
    </row>
    <row r="1844" spans="1:20" ht="18" customHeight="1">
      <c r="A1844" s="105">
        <v>44864</v>
      </c>
      <c r="B1844" s="50" t="s">
        <v>20</v>
      </c>
      <c r="C1844" s="51">
        <v>0</v>
      </c>
      <c r="D1844" s="51">
        <v>0</v>
      </c>
      <c r="E1844" s="51">
        <v>0</v>
      </c>
      <c r="F1844" s="51">
        <v>0</v>
      </c>
      <c r="G1844" s="51">
        <v>0</v>
      </c>
      <c r="H1844" s="51">
        <v>0</v>
      </c>
      <c r="I1844" s="51">
        <v>0</v>
      </c>
      <c r="J1844" s="51">
        <v>0</v>
      </c>
      <c r="K1844" s="51">
        <v>0</v>
      </c>
      <c r="L1844" s="51">
        <v>0</v>
      </c>
      <c r="M1844" s="51">
        <v>0</v>
      </c>
      <c r="N1844" s="51">
        <v>0</v>
      </c>
      <c r="O1844" s="51">
        <v>0</v>
      </c>
      <c r="P1844" s="51">
        <v>0</v>
      </c>
      <c r="Q1844" s="51">
        <v>0</v>
      </c>
      <c r="R1844" s="51">
        <v>0</v>
      </c>
      <c r="S1844" s="51">
        <v>0</v>
      </c>
      <c r="T1844" s="11">
        <f>SUM(C1844:S1844)</f>
        <v>0</v>
      </c>
    </row>
    <row r="1845" spans="1:20" ht="18" customHeight="1">
      <c r="A1845" s="106"/>
      <c r="B1845" s="52" t="s">
        <v>21</v>
      </c>
      <c r="C1845" s="53">
        <v>0</v>
      </c>
      <c r="D1845" s="53">
        <v>1</v>
      </c>
      <c r="E1845" s="53">
        <v>0</v>
      </c>
      <c r="F1845" s="53">
        <v>0</v>
      </c>
      <c r="G1845" s="53">
        <v>0</v>
      </c>
      <c r="H1845" s="53">
        <v>0</v>
      </c>
      <c r="I1845" s="53">
        <v>0</v>
      </c>
      <c r="J1845" s="53">
        <v>1</v>
      </c>
      <c r="K1845" s="53">
        <v>0</v>
      </c>
      <c r="L1845" s="53">
        <v>0</v>
      </c>
      <c r="M1845" s="53">
        <v>7</v>
      </c>
      <c r="N1845" s="53">
        <v>0</v>
      </c>
      <c r="O1845" s="53">
        <v>0</v>
      </c>
      <c r="P1845" s="53">
        <v>0</v>
      </c>
      <c r="Q1845" s="53">
        <v>1</v>
      </c>
      <c r="R1845" s="53">
        <v>0</v>
      </c>
      <c r="S1845" s="53">
        <v>0</v>
      </c>
      <c r="T1845" s="11">
        <f>SUM(C1845:S1845)</f>
        <v>10</v>
      </c>
    </row>
    <row r="1846" spans="1:20" ht="18" customHeight="1">
      <c r="A1846" s="106"/>
      <c r="B1846" s="52" t="s">
        <v>24</v>
      </c>
      <c r="C1846" s="53">
        <v>0</v>
      </c>
      <c r="D1846" s="53">
        <v>1</v>
      </c>
      <c r="E1846" s="53">
        <v>0</v>
      </c>
      <c r="F1846" s="53">
        <v>0</v>
      </c>
      <c r="G1846" s="53">
        <v>0</v>
      </c>
      <c r="H1846" s="53">
        <v>0</v>
      </c>
      <c r="I1846" s="53">
        <v>0</v>
      </c>
      <c r="J1846" s="53">
        <v>0</v>
      </c>
      <c r="K1846" s="53">
        <v>0</v>
      </c>
      <c r="L1846" s="53">
        <v>0</v>
      </c>
      <c r="M1846" s="53">
        <v>7</v>
      </c>
      <c r="N1846" s="53">
        <v>0</v>
      </c>
      <c r="O1846" s="53">
        <v>0</v>
      </c>
      <c r="P1846" s="53">
        <v>0</v>
      </c>
      <c r="Q1846" s="53">
        <v>1</v>
      </c>
      <c r="R1846" s="53">
        <v>0</v>
      </c>
      <c r="S1846" s="53">
        <v>0</v>
      </c>
      <c r="T1846" s="11">
        <f>SUM(C1846:S1846)</f>
        <v>9</v>
      </c>
    </row>
    <row r="1847" spans="1:20" ht="18" customHeight="1">
      <c r="A1847" s="106"/>
      <c r="B1847" s="52" t="s">
        <v>25</v>
      </c>
      <c r="C1847" s="53">
        <v>0</v>
      </c>
      <c r="D1847" s="53">
        <v>0</v>
      </c>
      <c r="E1847" s="53">
        <v>0</v>
      </c>
      <c r="F1847" s="53">
        <v>0</v>
      </c>
      <c r="G1847" s="53">
        <v>0</v>
      </c>
      <c r="H1847" s="53">
        <v>0</v>
      </c>
      <c r="I1847" s="53">
        <v>0</v>
      </c>
      <c r="J1847" s="53">
        <v>1</v>
      </c>
      <c r="K1847" s="53">
        <v>0</v>
      </c>
      <c r="L1847" s="53">
        <v>0</v>
      </c>
      <c r="M1847" s="53">
        <v>0</v>
      </c>
      <c r="N1847" s="53">
        <v>0</v>
      </c>
      <c r="O1847" s="53">
        <v>0</v>
      </c>
      <c r="P1847" s="53">
        <v>0</v>
      </c>
      <c r="Q1847" s="53">
        <v>0</v>
      </c>
      <c r="R1847" s="53">
        <v>0</v>
      </c>
      <c r="S1847" s="53">
        <v>0</v>
      </c>
      <c r="T1847" s="11">
        <f>SUM(C1847:S1847)</f>
        <v>1</v>
      </c>
    </row>
    <row r="1848" spans="1:20" ht="18" customHeight="1">
      <c r="A1848" s="106"/>
      <c r="B1848" s="52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106"/>
      <c r="B1849" s="52" t="s">
        <v>22</v>
      </c>
      <c r="C1849" s="53">
        <v>0</v>
      </c>
      <c r="D1849" s="53">
        <v>1</v>
      </c>
      <c r="E1849" s="53">
        <v>0</v>
      </c>
      <c r="F1849" s="53">
        <v>0</v>
      </c>
      <c r="G1849" s="53">
        <v>0</v>
      </c>
      <c r="H1849" s="53">
        <v>0</v>
      </c>
      <c r="I1849" s="53">
        <v>0</v>
      </c>
      <c r="J1849" s="53">
        <v>1</v>
      </c>
      <c r="K1849" s="53">
        <v>0</v>
      </c>
      <c r="L1849" s="53">
        <v>0</v>
      </c>
      <c r="M1849" s="53">
        <v>7</v>
      </c>
      <c r="N1849" s="53">
        <v>0</v>
      </c>
      <c r="O1849" s="53">
        <v>0</v>
      </c>
      <c r="P1849" s="53">
        <v>0</v>
      </c>
      <c r="Q1849" s="53">
        <v>1</v>
      </c>
      <c r="R1849" s="53">
        <v>0</v>
      </c>
      <c r="S1849" s="53">
        <v>0</v>
      </c>
      <c r="T1849" s="11">
        <f>SUM(C1849:S1849)</f>
        <v>10</v>
      </c>
    </row>
    <row r="1850" spans="1:20" ht="18" customHeight="1">
      <c r="A1850" s="106"/>
      <c r="B1850" s="52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4">
        <f>IF(T1849&gt;0,(T1844+T1845)/T1849, "-")</f>
        <v>1</v>
      </c>
    </row>
    <row r="1851" spans="1:20" ht="18" customHeight="1">
      <c r="A1851" s="107"/>
      <c r="B1851" s="52" t="s">
        <v>44</v>
      </c>
      <c r="C1851" s="57" t="s">
        <v>43</v>
      </c>
      <c r="D1851" s="58">
        <v>1</v>
      </c>
      <c r="E1851" s="57" t="s">
        <v>43</v>
      </c>
      <c r="F1851" s="57" t="s">
        <v>43</v>
      </c>
      <c r="G1851" s="57" t="s">
        <v>43</v>
      </c>
      <c r="H1851" s="57" t="s">
        <v>43</v>
      </c>
      <c r="I1851" s="57" t="s">
        <v>43</v>
      </c>
      <c r="J1851" s="58">
        <v>0</v>
      </c>
      <c r="K1851" s="57" t="s">
        <v>43</v>
      </c>
      <c r="L1851" s="57" t="s">
        <v>43</v>
      </c>
      <c r="M1851" s="58">
        <v>0.28570000000000001</v>
      </c>
      <c r="N1851" s="57" t="s">
        <v>43</v>
      </c>
      <c r="O1851" s="57" t="s">
        <v>43</v>
      </c>
      <c r="P1851" s="57" t="s">
        <v>43</v>
      </c>
      <c r="Q1851" s="58">
        <v>1</v>
      </c>
      <c r="R1851" s="57" t="s">
        <v>43</v>
      </c>
      <c r="S1851" s="57" t="s">
        <v>43</v>
      </c>
      <c r="T1851" s="59">
        <v>0.4</v>
      </c>
    </row>
    <row r="1852" spans="1:20" ht="18" customHeight="1">
      <c r="A1852" s="105">
        <v>44865</v>
      </c>
      <c r="B1852" s="50" t="s">
        <v>20</v>
      </c>
      <c r="C1852" s="51">
        <v>0</v>
      </c>
      <c r="D1852" s="51">
        <v>0</v>
      </c>
      <c r="E1852" s="51">
        <v>0</v>
      </c>
      <c r="F1852" s="51">
        <v>0</v>
      </c>
      <c r="G1852" s="51">
        <v>0</v>
      </c>
      <c r="H1852" s="51">
        <v>0</v>
      </c>
      <c r="I1852" s="51">
        <v>0</v>
      </c>
      <c r="J1852" s="51">
        <v>0</v>
      </c>
      <c r="K1852" s="51">
        <v>0</v>
      </c>
      <c r="L1852" s="51">
        <v>0</v>
      </c>
      <c r="M1852" s="51">
        <v>2</v>
      </c>
      <c r="N1852" s="51">
        <v>0</v>
      </c>
      <c r="O1852" s="51">
        <v>0</v>
      </c>
      <c r="P1852" s="51">
        <v>0</v>
      </c>
      <c r="Q1852" s="51">
        <v>0</v>
      </c>
      <c r="R1852" s="51">
        <v>0</v>
      </c>
      <c r="S1852" s="51">
        <v>0</v>
      </c>
      <c r="T1852" s="11">
        <f>SUM(C1852:S1852)</f>
        <v>2</v>
      </c>
    </row>
    <row r="1853" spans="1:20" ht="18" customHeight="1">
      <c r="A1853" s="106"/>
      <c r="B1853" s="52" t="s">
        <v>21</v>
      </c>
      <c r="C1853" s="53">
        <v>0</v>
      </c>
      <c r="D1853" s="53">
        <v>0</v>
      </c>
      <c r="E1853" s="53">
        <v>0</v>
      </c>
      <c r="F1853" s="53">
        <v>0</v>
      </c>
      <c r="G1853" s="53">
        <v>0</v>
      </c>
      <c r="H1853" s="53">
        <v>0</v>
      </c>
      <c r="I1853" s="53">
        <v>0</v>
      </c>
      <c r="J1853" s="53">
        <v>0</v>
      </c>
      <c r="K1853" s="53">
        <v>0</v>
      </c>
      <c r="L1853" s="53">
        <v>0</v>
      </c>
      <c r="M1853" s="53">
        <v>2</v>
      </c>
      <c r="N1853" s="53">
        <v>0</v>
      </c>
      <c r="O1853" s="53">
        <v>0</v>
      </c>
      <c r="P1853" s="53">
        <v>0</v>
      </c>
      <c r="Q1853" s="53">
        <v>0</v>
      </c>
      <c r="R1853" s="53">
        <v>0</v>
      </c>
      <c r="S1853" s="53">
        <v>0</v>
      </c>
      <c r="T1853" s="11">
        <f>SUM(C1853:S1853)</f>
        <v>2</v>
      </c>
    </row>
    <row r="1854" spans="1:20" ht="18" customHeight="1">
      <c r="A1854" s="106"/>
      <c r="B1854" s="52" t="s">
        <v>24</v>
      </c>
      <c r="C1854" s="53">
        <v>0</v>
      </c>
      <c r="D1854" s="53">
        <v>0</v>
      </c>
      <c r="E1854" s="53">
        <v>0</v>
      </c>
      <c r="F1854" s="53">
        <v>0</v>
      </c>
      <c r="G1854" s="53">
        <v>0</v>
      </c>
      <c r="H1854" s="53">
        <v>0</v>
      </c>
      <c r="I1854" s="53">
        <v>0</v>
      </c>
      <c r="J1854" s="53">
        <v>0</v>
      </c>
      <c r="K1854" s="53">
        <v>0</v>
      </c>
      <c r="L1854" s="53">
        <v>0</v>
      </c>
      <c r="M1854" s="53">
        <v>3</v>
      </c>
      <c r="N1854" s="53">
        <v>0</v>
      </c>
      <c r="O1854" s="53">
        <v>0</v>
      </c>
      <c r="P1854" s="53">
        <v>0</v>
      </c>
      <c r="Q1854" s="53">
        <v>0</v>
      </c>
      <c r="R1854" s="53">
        <v>0</v>
      </c>
      <c r="S1854" s="53">
        <v>0</v>
      </c>
      <c r="T1854" s="11">
        <f>SUM(C1854:S1854)</f>
        <v>3</v>
      </c>
    </row>
    <row r="1855" spans="1:20" ht="18" customHeight="1">
      <c r="A1855" s="106"/>
      <c r="B1855" s="52" t="s">
        <v>25</v>
      </c>
      <c r="C1855" s="53">
        <v>0</v>
      </c>
      <c r="D1855" s="53">
        <v>0</v>
      </c>
      <c r="E1855" s="53">
        <v>0</v>
      </c>
      <c r="F1855" s="53">
        <v>0</v>
      </c>
      <c r="G1855" s="53">
        <v>0</v>
      </c>
      <c r="H1855" s="53">
        <v>0</v>
      </c>
      <c r="I1855" s="53">
        <v>0</v>
      </c>
      <c r="J1855" s="53">
        <v>0</v>
      </c>
      <c r="K1855" s="53">
        <v>0</v>
      </c>
      <c r="L1855" s="53">
        <v>0</v>
      </c>
      <c r="M1855" s="53">
        <v>1</v>
      </c>
      <c r="N1855" s="53">
        <v>0</v>
      </c>
      <c r="O1855" s="53">
        <v>0</v>
      </c>
      <c r="P1855" s="53">
        <v>0</v>
      </c>
      <c r="Q1855" s="53">
        <v>0</v>
      </c>
      <c r="R1855" s="53">
        <v>0</v>
      </c>
      <c r="S1855" s="53">
        <v>0</v>
      </c>
      <c r="T1855" s="11">
        <f>SUM(C1855:S1855)</f>
        <v>1</v>
      </c>
    </row>
    <row r="1856" spans="1:20" ht="18" customHeight="1">
      <c r="A1856" s="106"/>
      <c r="B1856" s="52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106"/>
      <c r="B1857" s="52" t="s">
        <v>22</v>
      </c>
      <c r="C1857" s="53">
        <v>0</v>
      </c>
      <c r="D1857" s="53">
        <v>0</v>
      </c>
      <c r="E1857" s="53">
        <v>0</v>
      </c>
      <c r="F1857" s="53">
        <v>0</v>
      </c>
      <c r="G1857" s="53">
        <v>0</v>
      </c>
      <c r="H1857" s="53">
        <v>0</v>
      </c>
      <c r="I1857" s="53">
        <v>0</v>
      </c>
      <c r="J1857" s="53">
        <v>0</v>
      </c>
      <c r="K1857" s="53">
        <v>0</v>
      </c>
      <c r="L1857" s="53">
        <v>0</v>
      </c>
      <c r="M1857" s="53">
        <v>4</v>
      </c>
      <c r="N1857" s="53">
        <v>0</v>
      </c>
      <c r="O1857" s="53">
        <v>0</v>
      </c>
      <c r="P1857" s="53">
        <v>0</v>
      </c>
      <c r="Q1857" s="53">
        <v>0</v>
      </c>
      <c r="R1857" s="53">
        <v>0</v>
      </c>
      <c r="S1857" s="53">
        <v>0</v>
      </c>
      <c r="T1857" s="11">
        <f>SUM(C1857:S1857)</f>
        <v>4</v>
      </c>
    </row>
    <row r="1858" spans="1:20" ht="18" customHeight="1">
      <c r="A1858" s="106"/>
      <c r="B1858" s="52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4">
        <f>IF(T1857&gt;0,(T1852+T1853)/T1857, "-")</f>
        <v>1</v>
      </c>
    </row>
    <row r="1859" spans="1:20" ht="18" customHeight="1">
      <c r="A1859" s="107"/>
      <c r="B1859" s="52" t="s">
        <v>44</v>
      </c>
      <c r="C1859" s="57" t="s">
        <v>43</v>
      </c>
      <c r="D1859" s="57" t="s">
        <v>43</v>
      </c>
      <c r="E1859" s="57" t="s">
        <v>43</v>
      </c>
      <c r="F1859" s="57" t="s">
        <v>43</v>
      </c>
      <c r="G1859" s="57" t="s">
        <v>43</v>
      </c>
      <c r="H1859" s="57" t="s">
        <v>43</v>
      </c>
      <c r="I1859" s="57" t="s">
        <v>43</v>
      </c>
      <c r="J1859" s="57" t="s">
        <v>43</v>
      </c>
      <c r="K1859" s="57" t="s">
        <v>43</v>
      </c>
      <c r="L1859" s="57" t="s">
        <v>43</v>
      </c>
      <c r="M1859" s="58">
        <v>0</v>
      </c>
      <c r="N1859" s="57" t="s">
        <v>43</v>
      </c>
      <c r="O1859" s="57" t="s">
        <v>43</v>
      </c>
      <c r="P1859" s="57" t="s">
        <v>43</v>
      </c>
      <c r="Q1859" s="57" t="s">
        <v>43</v>
      </c>
      <c r="R1859" s="57" t="s">
        <v>43</v>
      </c>
      <c r="S1859" s="57" t="s">
        <v>43</v>
      </c>
      <c r="T1859" s="59">
        <v>0</v>
      </c>
    </row>
    <row r="1860" spans="1:20" ht="18" customHeight="1">
      <c r="A1860" s="105">
        <v>44866</v>
      </c>
      <c r="B1860" s="50" t="s">
        <v>20</v>
      </c>
      <c r="C1860" s="51">
        <v>0</v>
      </c>
      <c r="D1860" s="51">
        <v>0</v>
      </c>
      <c r="E1860" s="51">
        <v>0</v>
      </c>
      <c r="F1860" s="51">
        <v>0</v>
      </c>
      <c r="G1860" s="51">
        <v>0</v>
      </c>
      <c r="H1860" s="51">
        <v>0</v>
      </c>
      <c r="I1860" s="51">
        <v>0</v>
      </c>
      <c r="J1860" s="51">
        <v>0</v>
      </c>
      <c r="K1860" s="51">
        <v>0</v>
      </c>
      <c r="L1860" s="51">
        <v>0</v>
      </c>
      <c r="M1860" s="51">
        <v>1</v>
      </c>
      <c r="N1860" s="51">
        <v>0</v>
      </c>
      <c r="O1860" s="51">
        <v>0</v>
      </c>
      <c r="P1860" s="51">
        <v>0</v>
      </c>
      <c r="Q1860" s="51">
        <v>0</v>
      </c>
      <c r="R1860" s="51">
        <v>0</v>
      </c>
      <c r="S1860" s="51">
        <v>0</v>
      </c>
      <c r="T1860" s="11">
        <f>SUM(C1860:S1860)</f>
        <v>1</v>
      </c>
    </row>
    <row r="1861" spans="1:20" ht="18" customHeight="1">
      <c r="A1861" s="106"/>
      <c r="B1861" s="52" t="s">
        <v>21</v>
      </c>
      <c r="C1861" s="53">
        <v>0</v>
      </c>
      <c r="D1861" s="53">
        <v>0</v>
      </c>
      <c r="E1861" s="53">
        <v>0</v>
      </c>
      <c r="F1861" s="53">
        <v>0</v>
      </c>
      <c r="G1861" s="53">
        <v>0</v>
      </c>
      <c r="H1861" s="53">
        <v>0</v>
      </c>
      <c r="I1861" s="53">
        <v>0</v>
      </c>
      <c r="J1861" s="53">
        <v>0</v>
      </c>
      <c r="K1861" s="53">
        <v>0</v>
      </c>
      <c r="L1861" s="53">
        <v>0</v>
      </c>
      <c r="M1861" s="53">
        <v>0</v>
      </c>
      <c r="N1861" s="53">
        <v>0</v>
      </c>
      <c r="O1861" s="53">
        <v>0</v>
      </c>
      <c r="P1861" s="53">
        <v>0</v>
      </c>
      <c r="Q1861" s="53">
        <v>0</v>
      </c>
      <c r="R1861" s="53">
        <v>0</v>
      </c>
      <c r="S1861" s="53">
        <v>0</v>
      </c>
      <c r="T1861" s="11">
        <f>SUM(C1861:S1861)</f>
        <v>0</v>
      </c>
    </row>
    <row r="1862" spans="1:20" ht="18" customHeight="1">
      <c r="A1862" s="106"/>
      <c r="B1862" s="52" t="s">
        <v>24</v>
      </c>
      <c r="C1862" s="53">
        <v>0</v>
      </c>
      <c r="D1862" s="53">
        <v>0</v>
      </c>
      <c r="E1862" s="53">
        <v>0</v>
      </c>
      <c r="F1862" s="53">
        <v>0</v>
      </c>
      <c r="G1862" s="53">
        <v>0</v>
      </c>
      <c r="H1862" s="53">
        <v>0</v>
      </c>
      <c r="I1862" s="53">
        <v>0</v>
      </c>
      <c r="J1862" s="53">
        <v>0</v>
      </c>
      <c r="K1862" s="53">
        <v>0</v>
      </c>
      <c r="L1862" s="53">
        <v>0</v>
      </c>
      <c r="M1862" s="53">
        <v>1</v>
      </c>
      <c r="N1862" s="53">
        <v>0</v>
      </c>
      <c r="O1862" s="53">
        <v>0</v>
      </c>
      <c r="P1862" s="53">
        <v>0</v>
      </c>
      <c r="Q1862" s="53">
        <v>0</v>
      </c>
      <c r="R1862" s="53">
        <v>0</v>
      </c>
      <c r="S1862" s="53">
        <v>0</v>
      </c>
      <c r="T1862" s="11">
        <f>SUM(C1862:S1862)</f>
        <v>1</v>
      </c>
    </row>
    <row r="1863" spans="1:20" ht="18" customHeight="1">
      <c r="A1863" s="106"/>
      <c r="B1863" s="52" t="s">
        <v>25</v>
      </c>
      <c r="C1863" s="53">
        <v>0</v>
      </c>
      <c r="D1863" s="53">
        <v>0</v>
      </c>
      <c r="E1863" s="53">
        <v>0</v>
      </c>
      <c r="F1863" s="53">
        <v>0</v>
      </c>
      <c r="G1863" s="53">
        <v>0</v>
      </c>
      <c r="H1863" s="53">
        <v>0</v>
      </c>
      <c r="I1863" s="53">
        <v>0</v>
      </c>
      <c r="J1863" s="53">
        <v>0</v>
      </c>
      <c r="K1863" s="53">
        <v>0</v>
      </c>
      <c r="L1863" s="53">
        <v>0</v>
      </c>
      <c r="M1863" s="53">
        <v>0</v>
      </c>
      <c r="N1863" s="53">
        <v>0</v>
      </c>
      <c r="O1863" s="53">
        <v>0</v>
      </c>
      <c r="P1863" s="53">
        <v>0</v>
      </c>
      <c r="Q1863" s="53">
        <v>0</v>
      </c>
      <c r="R1863" s="53">
        <v>0</v>
      </c>
      <c r="S1863" s="53">
        <v>0</v>
      </c>
      <c r="T1863" s="11">
        <f>SUM(C1863:S1863)</f>
        <v>0</v>
      </c>
    </row>
    <row r="1864" spans="1:20" ht="18" customHeight="1">
      <c r="A1864" s="106"/>
      <c r="B1864" s="52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106"/>
      <c r="B1865" s="52" t="s">
        <v>22</v>
      </c>
      <c r="C1865" s="53">
        <v>0</v>
      </c>
      <c r="D1865" s="53">
        <v>0</v>
      </c>
      <c r="E1865" s="53">
        <v>0</v>
      </c>
      <c r="F1865" s="53">
        <v>0</v>
      </c>
      <c r="G1865" s="53">
        <v>0</v>
      </c>
      <c r="H1865" s="53">
        <v>0</v>
      </c>
      <c r="I1865" s="53">
        <v>0</v>
      </c>
      <c r="J1865" s="53">
        <v>0</v>
      </c>
      <c r="K1865" s="53">
        <v>0</v>
      </c>
      <c r="L1865" s="53">
        <v>0</v>
      </c>
      <c r="M1865" s="53">
        <v>1</v>
      </c>
      <c r="N1865" s="53">
        <v>0</v>
      </c>
      <c r="O1865" s="53">
        <v>0</v>
      </c>
      <c r="P1865" s="53">
        <v>0</v>
      </c>
      <c r="Q1865" s="53">
        <v>0</v>
      </c>
      <c r="R1865" s="53">
        <v>0</v>
      </c>
      <c r="S1865" s="53">
        <v>0</v>
      </c>
      <c r="T1865" s="11">
        <f>SUM(C1865:S1865)</f>
        <v>1</v>
      </c>
    </row>
    <row r="1866" spans="1:20" ht="18" customHeight="1">
      <c r="A1866" s="106"/>
      <c r="B1866" s="52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4">
        <f>IF(T1865&gt;0,(T1860+T1861)/T1865, "-")</f>
        <v>1</v>
      </c>
    </row>
    <row r="1867" spans="1:20" ht="18" customHeight="1">
      <c r="A1867" s="107"/>
      <c r="B1867" s="52" t="s">
        <v>44</v>
      </c>
      <c r="C1867" s="57" t="s">
        <v>43</v>
      </c>
      <c r="D1867" s="57" t="s">
        <v>43</v>
      </c>
      <c r="E1867" s="57" t="s">
        <v>43</v>
      </c>
      <c r="F1867" s="57" t="s">
        <v>43</v>
      </c>
      <c r="G1867" s="57" t="s">
        <v>43</v>
      </c>
      <c r="H1867" s="57" t="s">
        <v>43</v>
      </c>
      <c r="I1867" s="57" t="s">
        <v>43</v>
      </c>
      <c r="J1867" s="57" t="s">
        <v>43</v>
      </c>
      <c r="K1867" s="57" t="s">
        <v>43</v>
      </c>
      <c r="L1867" s="57" t="s">
        <v>43</v>
      </c>
      <c r="M1867" s="58">
        <v>1</v>
      </c>
      <c r="N1867" s="57" t="s">
        <v>43</v>
      </c>
      <c r="O1867" s="57" t="s">
        <v>43</v>
      </c>
      <c r="P1867" s="57" t="s">
        <v>43</v>
      </c>
      <c r="Q1867" s="57" t="s">
        <v>43</v>
      </c>
      <c r="R1867" s="57" t="s">
        <v>43</v>
      </c>
      <c r="S1867" s="57" t="s">
        <v>43</v>
      </c>
      <c r="T1867" s="59">
        <v>1</v>
      </c>
    </row>
    <row r="1868" spans="1:20" ht="18" customHeight="1">
      <c r="A1868" s="105">
        <v>44867</v>
      </c>
      <c r="B1868" s="50" t="s">
        <v>20</v>
      </c>
      <c r="C1868" s="51">
        <v>0</v>
      </c>
      <c r="D1868" s="51">
        <v>0</v>
      </c>
      <c r="E1868" s="51">
        <v>0</v>
      </c>
      <c r="F1868" s="51">
        <v>0</v>
      </c>
      <c r="G1868" s="51">
        <v>0</v>
      </c>
      <c r="H1868" s="51">
        <v>0</v>
      </c>
      <c r="I1868" s="51">
        <v>0</v>
      </c>
      <c r="J1868" s="51">
        <v>0</v>
      </c>
      <c r="K1868" s="51">
        <v>0</v>
      </c>
      <c r="L1868" s="51">
        <v>0</v>
      </c>
      <c r="M1868" s="51">
        <v>1</v>
      </c>
      <c r="N1868" s="51">
        <v>0</v>
      </c>
      <c r="O1868" s="51">
        <v>0</v>
      </c>
      <c r="P1868" s="51">
        <v>0</v>
      </c>
      <c r="Q1868" s="51">
        <v>0</v>
      </c>
      <c r="R1868" s="51">
        <v>0</v>
      </c>
      <c r="S1868" s="51">
        <v>0</v>
      </c>
      <c r="T1868" s="11">
        <f>SUM(C1868:S1868)</f>
        <v>1</v>
      </c>
    </row>
    <row r="1869" spans="1:20" ht="18" customHeight="1">
      <c r="A1869" s="106"/>
      <c r="B1869" s="52" t="s">
        <v>21</v>
      </c>
      <c r="C1869" s="53">
        <v>0</v>
      </c>
      <c r="D1869" s="53">
        <v>0</v>
      </c>
      <c r="E1869" s="53">
        <v>0</v>
      </c>
      <c r="F1869" s="53">
        <v>0</v>
      </c>
      <c r="G1869" s="53">
        <v>0</v>
      </c>
      <c r="H1869" s="53">
        <v>0</v>
      </c>
      <c r="I1869" s="53">
        <v>0</v>
      </c>
      <c r="J1869" s="53">
        <v>1</v>
      </c>
      <c r="K1869" s="53">
        <v>0</v>
      </c>
      <c r="L1869" s="53">
        <v>0</v>
      </c>
      <c r="M1869" s="53">
        <v>1</v>
      </c>
      <c r="N1869" s="53">
        <v>0</v>
      </c>
      <c r="O1869" s="53">
        <v>0</v>
      </c>
      <c r="P1869" s="53">
        <v>0</v>
      </c>
      <c r="Q1869" s="53">
        <v>0</v>
      </c>
      <c r="R1869" s="53">
        <v>0</v>
      </c>
      <c r="S1869" s="53">
        <v>0</v>
      </c>
      <c r="T1869" s="11">
        <f>SUM(C1869:S1869)</f>
        <v>2</v>
      </c>
    </row>
    <row r="1870" spans="1:20" ht="18" customHeight="1">
      <c r="A1870" s="106"/>
      <c r="B1870" s="52" t="s">
        <v>24</v>
      </c>
      <c r="C1870" s="53">
        <v>0</v>
      </c>
      <c r="D1870" s="53">
        <v>0</v>
      </c>
      <c r="E1870" s="53">
        <v>0</v>
      </c>
      <c r="F1870" s="53">
        <v>0</v>
      </c>
      <c r="G1870" s="53">
        <v>0</v>
      </c>
      <c r="H1870" s="53">
        <v>0</v>
      </c>
      <c r="I1870" s="53">
        <v>0</v>
      </c>
      <c r="J1870" s="53">
        <v>1</v>
      </c>
      <c r="K1870" s="53">
        <v>0</v>
      </c>
      <c r="L1870" s="53">
        <v>0</v>
      </c>
      <c r="M1870" s="53">
        <v>2</v>
      </c>
      <c r="N1870" s="53">
        <v>0</v>
      </c>
      <c r="O1870" s="53">
        <v>0</v>
      </c>
      <c r="P1870" s="53">
        <v>0</v>
      </c>
      <c r="Q1870" s="53">
        <v>0</v>
      </c>
      <c r="R1870" s="53">
        <v>0</v>
      </c>
      <c r="S1870" s="53">
        <v>0</v>
      </c>
      <c r="T1870" s="11">
        <f>SUM(C1870:S1870)</f>
        <v>3</v>
      </c>
    </row>
    <row r="1871" spans="1:20" ht="18" customHeight="1">
      <c r="A1871" s="106"/>
      <c r="B1871" s="52" t="s">
        <v>25</v>
      </c>
      <c r="C1871" s="53">
        <v>0</v>
      </c>
      <c r="D1871" s="53">
        <v>0</v>
      </c>
      <c r="E1871" s="53">
        <v>0</v>
      </c>
      <c r="F1871" s="53">
        <v>0</v>
      </c>
      <c r="G1871" s="53">
        <v>0</v>
      </c>
      <c r="H1871" s="53">
        <v>0</v>
      </c>
      <c r="I1871" s="53">
        <v>0</v>
      </c>
      <c r="J1871" s="53">
        <v>0</v>
      </c>
      <c r="K1871" s="53">
        <v>0</v>
      </c>
      <c r="L1871" s="53">
        <v>0</v>
      </c>
      <c r="M1871" s="53">
        <v>0</v>
      </c>
      <c r="N1871" s="53">
        <v>0</v>
      </c>
      <c r="O1871" s="53">
        <v>0</v>
      </c>
      <c r="P1871" s="53">
        <v>0</v>
      </c>
      <c r="Q1871" s="53">
        <v>0</v>
      </c>
      <c r="R1871" s="53">
        <v>0</v>
      </c>
      <c r="S1871" s="53">
        <v>0</v>
      </c>
      <c r="T1871" s="11">
        <f>SUM(C1871:S1871)</f>
        <v>0</v>
      </c>
    </row>
    <row r="1872" spans="1:20" ht="18" customHeight="1">
      <c r="A1872" s="106"/>
      <c r="B1872" s="52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106"/>
      <c r="B1873" s="52" t="s">
        <v>22</v>
      </c>
      <c r="C1873" s="53">
        <v>0</v>
      </c>
      <c r="D1873" s="53">
        <v>0</v>
      </c>
      <c r="E1873" s="53">
        <v>0</v>
      </c>
      <c r="F1873" s="53">
        <v>0</v>
      </c>
      <c r="G1873" s="53">
        <v>0</v>
      </c>
      <c r="H1873" s="53">
        <v>0</v>
      </c>
      <c r="I1873" s="53">
        <v>0</v>
      </c>
      <c r="J1873" s="53">
        <v>1</v>
      </c>
      <c r="K1873" s="53">
        <v>0</v>
      </c>
      <c r="L1873" s="53">
        <v>0</v>
      </c>
      <c r="M1873" s="53">
        <v>2</v>
      </c>
      <c r="N1873" s="53">
        <v>0</v>
      </c>
      <c r="O1873" s="53">
        <v>0</v>
      </c>
      <c r="P1873" s="53">
        <v>0</v>
      </c>
      <c r="Q1873" s="53">
        <v>0</v>
      </c>
      <c r="R1873" s="53">
        <v>0</v>
      </c>
      <c r="S1873" s="53">
        <v>0</v>
      </c>
      <c r="T1873" s="11">
        <f>SUM(C1873:S1873)</f>
        <v>3</v>
      </c>
    </row>
    <row r="1874" spans="1:20" ht="18" customHeight="1">
      <c r="A1874" s="106"/>
      <c r="B1874" s="52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4">
        <f>IF(T1873&gt;0,(T1868+T1869)/T1873, "-")</f>
        <v>1</v>
      </c>
    </row>
    <row r="1875" spans="1:20" ht="18" customHeight="1">
      <c r="A1875" s="107"/>
      <c r="B1875" s="52" t="s">
        <v>44</v>
      </c>
      <c r="C1875" s="57" t="s">
        <v>43</v>
      </c>
      <c r="D1875" s="57" t="s">
        <v>43</v>
      </c>
      <c r="E1875" s="57" t="s">
        <v>43</v>
      </c>
      <c r="F1875" s="57" t="s">
        <v>43</v>
      </c>
      <c r="G1875" s="57" t="s">
        <v>43</v>
      </c>
      <c r="H1875" s="57" t="s">
        <v>43</v>
      </c>
      <c r="I1875" s="57" t="s">
        <v>43</v>
      </c>
      <c r="J1875" s="58">
        <v>1</v>
      </c>
      <c r="K1875" s="57" t="s">
        <v>43</v>
      </c>
      <c r="L1875" s="57" t="s">
        <v>43</v>
      </c>
      <c r="M1875" s="58">
        <v>0</v>
      </c>
      <c r="N1875" s="57" t="s">
        <v>43</v>
      </c>
      <c r="O1875" s="57" t="s">
        <v>43</v>
      </c>
      <c r="P1875" s="57" t="s">
        <v>43</v>
      </c>
      <c r="Q1875" s="57" t="s">
        <v>43</v>
      </c>
      <c r="R1875" s="57" t="s">
        <v>43</v>
      </c>
      <c r="S1875" s="57" t="s">
        <v>43</v>
      </c>
      <c r="T1875" s="59">
        <v>0.33329999999999999</v>
      </c>
    </row>
    <row r="1876" spans="1:20" ht="18" customHeight="1">
      <c r="A1876" s="105">
        <v>44868</v>
      </c>
      <c r="B1876" s="50" t="s">
        <v>20</v>
      </c>
      <c r="C1876" s="51">
        <v>0</v>
      </c>
      <c r="D1876" s="51">
        <v>0</v>
      </c>
      <c r="E1876" s="51">
        <v>0</v>
      </c>
      <c r="F1876" s="51">
        <v>0</v>
      </c>
      <c r="G1876" s="51">
        <v>1</v>
      </c>
      <c r="H1876" s="51">
        <v>0</v>
      </c>
      <c r="I1876" s="51">
        <v>0</v>
      </c>
      <c r="J1876" s="51">
        <v>0</v>
      </c>
      <c r="K1876" s="51">
        <v>0</v>
      </c>
      <c r="L1876" s="51">
        <v>0</v>
      </c>
      <c r="M1876" s="51">
        <v>0</v>
      </c>
      <c r="N1876" s="51">
        <v>0</v>
      </c>
      <c r="O1876" s="51">
        <v>0</v>
      </c>
      <c r="P1876" s="51">
        <v>0</v>
      </c>
      <c r="Q1876" s="51">
        <v>0</v>
      </c>
      <c r="R1876" s="51">
        <v>0</v>
      </c>
      <c r="S1876" s="51">
        <v>0</v>
      </c>
      <c r="T1876" s="11">
        <f>SUM(C1876:S1876)</f>
        <v>1</v>
      </c>
    </row>
    <row r="1877" spans="1:20" ht="18" customHeight="1">
      <c r="A1877" s="106"/>
      <c r="B1877" s="52" t="s">
        <v>21</v>
      </c>
      <c r="C1877" s="53">
        <v>0</v>
      </c>
      <c r="D1877" s="53">
        <v>0</v>
      </c>
      <c r="E1877" s="53">
        <v>0</v>
      </c>
      <c r="F1877" s="53">
        <v>0</v>
      </c>
      <c r="G1877" s="53">
        <v>0</v>
      </c>
      <c r="H1877" s="53">
        <v>0</v>
      </c>
      <c r="I1877" s="53">
        <v>0</v>
      </c>
      <c r="J1877" s="53">
        <v>1</v>
      </c>
      <c r="K1877" s="53">
        <v>0</v>
      </c>
      <c r="L1877" s="53">
        <v>0</v>
      </c>
      <c r="M1877" s="53">
        <v>5</v>
      </c>
      <c r="N1877" s="53">
        <v>0</v>
      </c>
      <c r="O1877" s="53">
        <v>0</v>
      </c>
      <c r="P1877" s="53">
        <v>0</v>
      </c>
      <c r="Q1877" s="53">
        <v>0</v>
      </c>
      <c r="R1877" s="53">
        <v>0</v>
      </c>
      <c r="S1877" s="53">
        <v>0</v>
      </c>
      <c r="T1877" s="11">
        <f>SUM(C1877:S1877)</f>
        <v>6</v>
      </c>
    </row>
    <row r="1878" spans="1:20" ht="18" customHeight="1">
      <c r="A1878" s="106"/>
      <c r="B1878" s="52" t="s">
        <v>24</v>
      </c>
      <c r="C1878" s="53">
        <v>0</v>
      </c>
      <c r="D1878" s="53">
        <v>0</v>
      </c>
      <c r="E1878" s="53">
        <v>0</v>
      </c>
      <c r="F1878" s="53">
        <v>0</v>
      </c>
      <c r="G1878" s="53">
        <v>0</v>
      </c>
      <c r="H1878" s="53">
        <v>0</v>
      </c>
      <c r="I1878" s="53">
        <v>0</v>
      </c>
      <c r="J1878" s="53">
        <v>1</v>
      </c>
      <c r="K1878" s="53">
        <v>0</v>
      </c>
      <c r="L1878" s="53">
        <v>0</v>
      </c>
      <c r="M1878" s="53">
        <v>5</v>
      </c>
      <c r="N1878" s="53">
        <v>0</v>
      </c>
      <c r="O1878" s="53">
        <v>0</v>
      </c>
      <c r="P1878" s="53">
        <v>0</v>
      </c>
      <c r="Q1878" s="53">
        <v>0</v>
      </c>
      <c r="R1878" s="53">
        <v>0</v>
      </c>
      <c r="S1878" s="53">
        <v>0</v>
      </c>
      <c r="T1878" s="11">
        <f>SUM(C1878:S1878)</f>
        <v>6</v>
      </c>
    </row>
    <row r="1879" spans="1:20" ht="18" customHeight="1">
      <c r="A1879" s="106"/>
      <c r="B1879" s="52" t="s">
        <v>25</v>
      </c>
      <c r="C1879" s="53">
        <v>0</v>
      </c>
      <c r="D1879" s="53">
        <v>0</v>
      </c>
      <c r="E1879" s="53">
        <v>0</v>
      </c>
      <c r="F1879" s="53">
        <v>0</v>
      </c>
      <c r="G1879" s="53">
        <v>1</v>
      </c>
      <c r="H1879" s="53">
        <v>0</v>
      </c>
      <c r="I1879" s="53">
        <v>0</v>
      </c>
      <c r="J1879" s="53">
        <v>0</v>
      </c>
      <c r="K1879" s="53">
        <v>0</v>
      </c>
      <c r="L1879" s="53">
        <v>0</v>
      </c>
      <c r="M1879" s="53">
        <v>0</v>
      </c>
      <c r="N1879" s="53">
        <v>0</v>
      </c>
      <c r="O1879" s="53">
        <v>0</v>
      </c>
      <c r="P1879" s="53">
        <v>0</v>
      </c>
      <c r="Q1879" s="53">
        <v>0</v>
      </c>
      <c r="R1879" s="53">
        <v>0</v>
      </c>
      <c r="S1879" s="53">
        <v>0</v>
      </c>
      <c r="T1879" s="11">
        <f>SUM(C1879:S1879)</f>
        <v>1</v>
      </c>
    </row>
    <row r="1880" spans="1:20" ht="18" customHeight="1">
      <c r="A1880" s="106"/>
      <c r="B1880" s="52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106"/>
      <c r="B1881" s="52" t="s">
        <v>22</v>
      </c>
      <c r="C1881" s="53">
        <v>0</v>
      </c>
      <c r="D1881" s="53">
        <v>0</v>
      </c>
      <c r="E1881" s="53">
        <v>0</v>
      </c>
      <c r="F1881" s="53">
        <v>0</v>
      </c>
      <c r="G1881" s="53">
        <v>1</v>
      </c>
      <c r="H1881" s="53">
        <v>0</v>
      </c>
      <c r="I1881" s="53">
        <v>0</v>
      </c>
      <c r="J1881" s="53">
        <v>1</v>
      </c>
      <c r="K1881" s="53">
        <v>0</v>
      </c>
      <c r="L1881" s="53">
        <v>0</v>
      </c>
      <c r="M1881" s="53">
        <v>5</v>
      </c>
      <c r="N1881" s="53">
        <v>0</v>
      </c>
      <c r="O1881" s="53">
        <v>0</v>
      </c>
      <c r="P1881" s="53">
        <v>0</v>
      </c>
      <c r="Q1881" s="53">
        <v>0</v>
      </c>
      <c r="R1881" s="53">
        <v>0</v>
      </c>
      <c r="S1881" s="53">
        <v>0</v>
      </c>
      <c r="T1881" s="11">
        <f>SUM(C1881:S1881)</f>
        <v>7</v>
      </c>
    </row>
    <row r="1882" spans="1:20" ht="18" customHeight="1">
      <c r="A1882" s="106"/>
      <c r="B1882" s="52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4">
        <f>IF(T1881&gt;0,(T1876+T1877)/T1881, "-")</f>
        <v>1</v>
      </c>
    </row>
    <row r="1883" spans="1:20" ht="18" customHeight="1">
      <c r="A1883" s="107"/>
      <c r="B1883" s="52" t="s">
        <v>44</v>
      </c>
      <c r="C1883" s="57" t="s">
        <v>43</v>
      </c>
      <c r="D1883" s="57" t="s">
        <v>43</v>
      </c>
      <c r="E1883" s="57" t="s">
        <v>43</v>
      </c>
      <c r="F1883" s="57" t="s">
        <v>43</v>
      </c>
      <c r="G1883" s="57">
        <v>0</v>
      </c>
      <c r="H1883" s="57" t="s">
        <v>43</v>
      </c>
      <c r="I1883" s="57" t="s">
        <v>43</v>
      </c>
      <c r="J1883" s="58">
        <v>1</v>
      </c>
      <c r="K1883" s="57" t="s">
        <v>43</v>
      </c>
      <c r="L1883" s="57" t="s">
        <v>43</v>
      </c>
      <c r="M1883" s="58">
        <v>0.6</v>
      </c>
      <c r="N1883" s="57" t="s">
        <v>43</v>
      </c>
      <c r="O1883" s="57" t="s">
        <v>43</v>
      </c>
      <c r="P1883" s="57" t="s">
        <v>43</v>
      </c>
      <c r="Q1883" s="57" t="s">
        <v>43</v>
      </c>
      <c r="R1883" s="57" t="s">
        <v>43</v>
      </c>
      <c r="S1883" s="57" t="s">
        <v>43</v>
      </c>
      <c r="T1883" s="59">
        <v>0.57140000000000002</v>
      </c>
    </row>
    <row r="1884" spans="1:20" ht="18" customHeight="1">
      <c r="A1884" s="105">
        <v>44869</v>
      </c>
      <c r="B1884" s="50" t="s">
        <v>20</v>
      </c>
      <c r="C1884" s="51">
        <v>0</v>
      </c>
      <c r="D1884" s="51">
        <v>0</v>
      </c>
      <c r="E1884" s="51">
        <v>0</v>
      </c>
      <c r="F1884" s="51">
        <v>0</v>
      </c>
      <c r="G1884" s="51">
        <v>0</v>
      </c>
      <c r="H1884" s="51">
        <v>0</v>
      </c>
      <c r="I1884" s="51">
        <v>0</v>
      </c>
      <c r="J1884" s="51">
        <v>0</v>
      </c>
      <c r="K1884" s="51">
        <v>0</v>
      </c>
      <c r="L1884" s="51">
        <v>0</v>
      </c>
      <c r="M1884" s="51">
        <v>0</v>
      </c>
      <c r="N1884" s="51">
        <v>0</v>
      </c>
      <c r="O1884" s="51">
        <v>0</v>
      </c>
      <c r="P1884" s="51">
        <v>0</v>
      </c>
      <c r="Q1884" s="51">
        <v>0</v>
      </c>
      <c r="R1884" s="51">
        <v>0</v>
      </c>
      <c r="S1884" s="51">
        <v>0</v>
      </c>
      <c r="T1884" s="11">
        <f>SUM(C1884:S1884)</f>
        <v>0</v>
      </c>
    </row>
    <row r="1885" spans="1:20" ht="18" customHeight="1">
      <c r="A1885" s="106"/>
      <c r="B1885" s="52" t="s">
        <v>21</v>
      </c>
      <c r="C1885" s="53">
        <v>0</v>
      </c>
      <c r="D1885" s="53">
        <v>1</v>
      </c>
      <c r="E1885" s="53">
        <v>0</v>
      </c>
      <c r="F1885" s="53">
        <v>0</v>
      </c>
      <c r="G1885" s="53">
        <v>1</v>
      </c>
      <c r="H1885" s="53">
        <v>0</v>
      </c>
      <c r="I1885" s="53">
        <v>0</v>
      </c>
      <c r="J1885" s="53">
        <v>0</v>
      </c>
      <c r="K1885" s="53">
        <v>0</v>
      </c>
      <c r="L1885" s="53">
        <v>0</v>
      </c>
      <c r="M1885" s="53">
        <v>3</v>
      </c>
      <c r="N1885" s="53">
        <v>0</v>
      </c>
      <c r="O1885" s="53">
        <v>0</v>
      </c>
      <c r="P1885" s="53">
        <v>0</v>
      </c>
      <c r="Q1885" s="53">
        <v>0</v>
      </c>
      <c r="R1885" s="53">
        <v>0</v>
      </c>
      <c r="S1885" s="53">
        <v>0</v>
      </c>
      <c r="T1885" s="11">
        <f>SUM(C1885:S1885)</f>
        <v>5</v>
      </c>
    </row>
    <row r="1886" spans="1:20" ht="18" customHeight="1">
      <c r="A1886" s="106"/>
      <c r="B1886" s="52" t="s">
        <v>24</v>
      </c>
      <c r="C1886" s="53">
        <v>0</v>
      </c>
      <c r="D1886" s="53">
        <v>1</v>
      </c>
      <c r="E1886" s="53">
        <v>0</v>
      </c>
      <c r="F1886" s="53">
        <v>0</v>
      </c>
      <c r="G1886" s="53">
        <v>1</v>
      </c>
      <c r="H1886" s="53">
        <v>0</v>
      </c>
      <c r="I1886" s="53">
        <v>0</v>
      </c>
      <c r="J1886" s="53">
        <v>0</v>
      </c>
      <c r="K1886" s="53">
        <v>0</v>
      </c>
      <c r="L1886" s="53">
        <v>0</v>
      </c>
      <c r="M1886" s="53">
        <v>3</v>
      </c>
      <c r="N1886" s="53">
        <v>0</v>
      </c>
      <c r="O1886" s="53">
        <v>0</v>
      </c>
      <c r="P1886" s="53">
        <v>0</v>
      </c>
      <c r="Q1886" s="53">
        <v>0</v>
      </c>
      <c r="R1886" s="53">
        <v>0</v>
      </c>
      <c r="S1886" s="53">
        <v>0</v>
      </c>
      <c r="T1886" s="11">
        <f>SUM(C1886:S1886)</f>
        <v>5</v>
      </c>
    </row>
    <row r="1887" spans="1:20" ht="18" customHeight="1">
      <c r="A1887" s="106"/>
      <c r="B1887" s="52" t="s">
        <v>25</v>
      </c>
      <c r="C1887" s="53">
        <v>0</v>
      </c>
      <c r="D1887" s="53">
        <v>0</v>
      </c>
      <c r="E1887" s="53">
        <v>0</v>
      </c>
      <c r="F1887" s="53">
        <v>0</v>
      </c>
      <c r="G1887" s="53">
        <v>0</v>
      </c>
      <c r="H1887" s="53">
        <v>0</v>
      </c>
      <c r="I1887" s="53">
        <v>0</v>
      </c>
      <c r="J1887" s="53">
        <v>0</v>
      </c>
      <c r="K1887" s="53">
        <v>0</v>
      </c>
      <c r="L1887" s="53">
        <v>0</v>
      </c>
      <c r="M1887" s="53">
        <v>0</v>
      </c>
      <c r="N1887" s="53">
        <v>0</v>
      </c>
      <c r="O1887" s="53">
        <v>0</v>
      </c>
      <c r="P1887" s="53">
        <v>0</v>
      </c>
      <c r="Q1887" s="53">
        <v>0</v>
      </c>
      <c r="R1887" s="53">
        <v>0</v>
      </c>
      <c r="S1887" s="53">
        <v>0</v>
      </c>
      <c r="T1887" s="11">
        <f>SUM(C1887:S1887)</f>
        <v>0</v>
      </c>
    </row>
    <row r="1888" spans="1:20" ht="18" customHeight="1">
      <c r="A1888" s="106"/>
      <c r="B1888" s="52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106"/>
      <c r="B1889" s="52" t="s">
        <v>22</v>
      </c>
      <c r="C1889" s="53">
        <v>0</v>
      </c>
      <c r="D1889" s="53">
        <v>1</v>
      </c>
      <c r="E1889" s="53">
        <v>0</v>
      </c>
      <c r="F1889" s="53">
        <v>0</v>
      </c>
      <c r="G1889" s="53">
        <v>1</v>
      </c>
      <c r="H1889" s="53">
        <v>0</v>
      </c>
      <c r="I1889" s="53">
        <v>0</v>
      </c>
      <c r="J1889" s="53">
        <v>0</v>
      </c>
      <c r="K1889" s="53">
        <v>0</v>
      </c>
      <c r="L1889" s="53">
        <v>0</v>
      </c>
      <c r="M1889" s="53">
        <v>1</v>
      </c>
      <c r="N1889" s="53">
        <v>0</v>
      </c>
      <c r="O1889" s="53">
        <v>0</v>
      </c>
      <c r="P1889" s="53">
        <v>0</v>
      </c>
      <c r="Q1889" s="53">
        <v>0</v>
      </c>
      <c r="R1889" s="53">
        <v>0</v>
      </c>
      <c r="S1889" s="53">
        <v>0</v>
      </c>
      <c r="T1889" s="11">
        <f>SUM(C1889:S1889)</f>
        <v>3</v>
      </c>
    </row>
    <row r="1890" spans="1:20" ht="18" customHeight="1">
      <c r="A1890" s="106"/>
      <c r="B1890" s="52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4">
        <f>IF(T1889&gt;0,(T1884+T1885)/T1889, "-")</f>
        <v>1.6666666666666667</v>
      </c>
    </row>
    <row r="1891" spans="1:20" ht="18" customHeight="1">
      <c r="A1891" s="107"/>
      <c r="B1891" s="52" t="s">
        <v>44</v>
      </c>
      <c r="C1891" s="57" t="s">
        <v>43</v>
      </c>
      <c r="D1891" s="58">
        <v>1</v>
      </c>
      <c r="E1891" s="57" t="s">
        <v>43</v>
      </c>
      <c r="F1891" s="57" t="s">
        <v>43</v>
      </c>
      <c r="G1891" s="58">
        <v>0</v>
      </c>
      <c r="H1891" s="57" t="s">
        <v>43</v>
      </c>
      <c r="I1891" s="57" t="s">
        <v>43</v>
      </c>
      <c r="J1891" s="57" t="s">
        <v>43</v>
      </c>
      <c r="K1891" s="57" t="s">
        <v>43</v>
      </c>
      <c r="L1891" s="57" t="s">
        <v>43</v>
      </c>
      <c r="M1891" s="58">
        <v>1</v>
      </c>
      <c r="N1891" s="57" t="s">
        <v>43</v>
      </c>
      <c r="O1891" s="57" t="s">
        <v>43</v>
      </c>
      <c r="P1891" s="57" t="s">
        <v>43</v>
      </c>
      <c r="Q1891" s="57" t="s">
        <v>43</v>
      </c>
      <c r="R1891" s="57" t="s">
        <v>43</v>
      </c>
      <c r="S1891" s="57" t="s">
        <v>43</v>
      </c>
      <c r="T1891" s="59">
        <v>0.66669999999999996</v>
      </c>
    </row>
    <row r="1892" spans="1:20" ht="18" customHeight="1">
      <c r="A1892" s="105">
        <v>44870</v>
      </c>
      <c r="B1892" s="50" t="s">
        <v>20</v>
      </c>
      <c r="C1892" s="51">
        <v>0</v>
      </c>
      <c r="D1892" s="51">
        <v>0</v>
      </c>
      <c r="E1892" s="51">
        <v>0</v>
      </c>
      <c r="F1892" s="51">
        <v>0</v>
      </c>
      <c r="G1892" s="51">
        <v>0</v>
      </c>
      <c r="H1892" s="51">
        <v>0</v>
      </c>
      <c r="I1892" s="51">
        <v>0</v>
      </c>
      <c r="J1892" s="51">
        <v>0</v>
      </c>
      <c r="K1892" s="51">
        <v>0</v>
      </c>
      <c r="L1892" s="51">
        <v>0</v>
      </c>
      <c r="M1892" s="51">
        <v>0</v>
      </c>
      <c r="N1892" s="51">
        <v>0</v>
      </c>
      <c r="O1892" s="51">
        <v>0</v>
      </c>
      <c r="P1892" s="51">
        <v>0</v>
      </c>
      <c r="Q1892" s="51">
        <v>0</v>
      </c>
      <c r="R1892" s="51">
        <v>0</v>
      </c>
      <c r="S1892" s="51">
        <v>0</v>
      </c>
      <c r="T1892" s="11">
        <f>SUM(C1892:S1892)</f>
        <v>0</v>
      </c>
    </row>
    <row r="1893" spans="1:20" ht="18" customHeight="1">
      <c r="A1893" s="106"/>
      <c r="B1893" s="52" t="s">
        <v>21</v>
      </c>
      <c r="C1893" s="53">
        <v>0</v>
      </c>
      <c r="D1893" s="53">
        <v>0</v>
      </c>
      <c r="E1893" s="53">
        <v>0</v>
      </c>
      <c r="F1893" s="53">
        <v>1</v>
      </c>
      <c r="G1893" s="53">
        <v>1</v>
      </c>
      <c r="H1893" s="53">
        <v>0</v>
      </c>
      <c r="I1893" s="53">
        <v>0</v>
      </c>
      <c r="J1893" s="53">
        <v>0</v>
      </c>
      <c r="K1893" s="53">
        <v>0</v>
      </c>
      <c r="L1893" s="53">
        <v>0</v>
      </c>
      <c r="M1893" s="53">
        <v>3</v>
      </c>
      <c r="N1893" s="53">
        <v>0</v>
      </c>
      <c r="O1893" s="53">
        <v>0</v>
      </c>
      <c r="P1893" s="53">
        <v>0</v>
      </c>
      <c r="Q1893" s="53">
        <v>0</v>
      </c>
      <c r="R1893" s="53">
        <v>0</v>
      </c>
      <c r="S1893" s="53">
        <v>0</v>
      </c>
      <c r="T1893" s="11">
        <f>SUM(C1893:S1893)</f>
        <v>5</v>
      </c>
    </row>
    <row r="1894" spans="1:20" ht="18" customHeight="1">
      <c r="A1894" s="106"/>
      <c r="B1894" s="52" t="s">
        <v>24</v>
      </c>
      <c r="C1894" s="53">
        <v>0</v>
      </c>
      <c r="D1894" s="53">
        <v>0</v>
      </c>
      <c r="E1894" s="53">
        <v>0</v>
      </c>
      <c r="F1894" s="53">
        <v>1</v>
      </c>
      <c r="G1894" s="53">
        <v>1</v>
      </c>
      <c r="H1894" s="53">
        <v>0</v>
      </c>
      <c r="I1894" s="53">
        <v>0</v>
      </c>
      <c r="J1894" s="53">
        <v>0</v>
      </c>
      <c r="K1894" s="53">
        <v>0</v>
      </c>
      <c r="L1894" s="53">
        <v>0</v>
      </c>
      <c r="M1894" s="53">
        <v>3</v>
      </c>
      <c r="N1894" s="53">
        <v>0</v>
      </c>
      <c r="O1894" s="53">
        <v>0</v>
      </c>
      <c r="P1894" s="53">
        <v>0</v>
      </c>
      <c r="Q1894" s="53">
        <v>0</v>
      </c>
      <c r="R1894" s="53">
        <v>0</v>
      </c>
      <c r="S1894" s="53">
        <v>0</v>
      </c>
      <c r="T1894" s="11">
        <f>SUM(C1894:S1894)</f>
        <v>5</v>
      </c>
    </row>
    <row r="1895" spans="1:20" ht="18" customHeight="1">
      <c r="A1895" s="106"/>
      <c r="B1895" s="52" t="s">
        <v>25</v>
      </c>
      <c r="C1895" s="53">
        <v>0</v>
      </c>
      <c r="D1895" s="53">
        <v>0</v>
      </c>
      <c r="E1895" s="53">
        <v>0</v>
      </c>
      <c r="F1895" s="53">
        <v>0</v>
      </c>
      <c r="G1895" s="53">
        <v>0</v>
      </c>
      <c r="H1895" s="53">
        <v>0</v>
      </c>
      <c r="I1895" s="53">
        <v>0</v>
      </c>
      <c r="J1895" s="53">
        <v>0</v>
      </c>
      <c r="K1895" s="53">
        <v>0</v>
      </c>
      <c r="L1895" s="53">
        <v>0</v>
      </c>
      <c r="M1895" s="53">
        <v>0</v>
      </c>
      <c r="N1895" s="53">
        <v>0</v>
      </c>
      <c r="O1895" s="53">
        <v>0</v>
      </c>
      <c r="P1895" s="53">
        <v>0</v>
      </c>
      <c r="Q1895" s="53">
        <v>0</v>
      </c>
      <c r="R1895" s="53">
        <v>0</v>
      </c>
      <c r="S1895" s="53">
        <v>0</v>
      </c>
      <c r="T1895" s="11">
        <f>SUM(C1895:S1895)</f>
        <v>0</v>
      </c>
    </row>
    <row r="1896" spans="1:20" ht="18" customHeight="1">
      <c r="A1896" s="106"/>
      <c r="B1896" s="52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106"/>
      <c r="B1897" s="52" t="s">
        <v>22</v>
      </c>
      <c r="C1897" s="53">
        <v>0</v>
      </c>
      <c r="D1897" s="53">
        <v>0</v>
      </c>
      <c r="E1897" s="53">
        <v>0</v>
      </c>
      <c r="F1897" s="53">
        <v>1</v>
      </c>
      <c r="G1897" s="53">
        <v>1</v>
      </c>
      <c r="H1897" s="53">
        <v>0</v>
      </c>
      <c r="I1897" s="53">
        <v>0</v>
      </c>
      <c r="J1897" s="53">
        <v>0</v>
      </c>
      <c r="K1897" s="53">
        <v>0</v>
      </c>
      <c r="L1897" s="53">
        <v>0</v>
      </c>
      <c r="M1897" s="53">
        <v>2</v>
      </c>
      <c r="N1897" s="53">
        <v>0</v>
      </c>
      <c r="O1897" s="53">
        <v>0</v>
      </c>
      <c r="P1897" s="53">
        <v>0</v>
      </c>
      <c r="Q1897" s="53">
        <v>0</v>
      </c>
      <c r="R1897" s="53">
        <v>0</v>
      </c>
      <c r="S1897" s="53">
        <v>0</v>
      </c>
      <c r="T1897" s="11">
        <f>SUM(C1897:S1897)</f>
        <v>4</v>
      </c>
    </row>
    <row r="1898" spans="1:20" ht="18" customHeight="1">
      <c r="A1898" s="106"/>
      <c r="B1898" s="52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4">
        <f>IF(T1897&gt;0,(T1892+T1893)/T1897, "-")</f>
        <v>1.25</v>
      </c>
    </row>
    <row r="1899" spans="1:20" ht="18" customHeight="1">
      <c r="A1899" s="107"/>
      <c r="B1899" s="52" t="s">
        <v>44</v>
      </c>
      <c r="C1899" s="57" t="s">
        <v>43</v>
      </c>
      <c r="D1899" s="57" t="s">
        <v>43</v>
      </c>
      <c r="E1899" s="57" t="s">
        <v>43</v>
      </c>
      <c r="F1899" s="58">
        <v>0</v>
      </c>
      <c r="G1899" s="58">
        <v>1</v>
      </c>
      <c r="H1899" s="57" t="s">
        <v>43</v>
      </c>
      <c r="I1899" s="57" t="s">
        <v>43</v>
      </c>
      <c r="J1899" s="57" t="s">
        <v>43</v>
      </c>
      <c r="K1899" s="57" t="s">
        <v>43</v>
      </c>
      <c r="L1899" s="57" t="s">
        <v>43</v>
      </c>
      <c r="M1899" s="58">
        <v>0.5</v>
      </c>
      <c r="N1899" s="57" t="s">
        <v>43</v>
      </c>
      <c r="O1899" s="57" t="s">
        <v>43</v>
      </c>
      <c r="P1899" s="57" t="s">
        <v>43</v>
      </c>
      <c r="Q1899" s="57" t="s">
        <v>43</v>
      </c>
      <c r="R1899" s="57" t="s">
        <v>43</v>
      </c>
      <c r="S1899" s="57" t="s">
        <v>43</v>
      </c>
      <c r="T1899" s="59">
        <v>0.5</v>
      </c>
    </row>
    <row r="1900" spans="1:20" ht="18" customHeight="1">
      <c r="A1900" s="105">
        <v>44871</v>
      </c>
      <c r="B1900" s="50" t="s">
        <v>20</v>
      </c>
      <c r="C1900" s="51">
        <v>0</v>
      </c>
      <c r="D1900" s="51">
        <v>0</v>
      </c>
      <c r="E1900" s="51">
        <v>0</v>
      </c>
      <c r="F1900" s="51">
        <v>0</v>
      </c>
      <c r="G1900" s="51">
        <v>0</v>
      </c>
      <c r="H1900" s="51">
        <v>0</v>
      </c>
      <c r="I1900" s="51">
        <v>0</v>
      </c>
      <c r="J1900" s="51">
        <v>0</v>
      </c>
      <c r="K1900" s="51">
        <v>0</v>
      </c>
      <c r="L1900" s="51">
        <v>0</v>
      </c>
      <c r="M1900" s="51">
        <v>0</v>
      </c>
      <c r="N1900" s="51">
        <v>0</v>
      </c>
      <c r="O1900" s="51">
        <v>0</v>
      </c>
      <c r="P1900" s="51">
        <v>0</v>
      </c>
      <c r="Q1900" s="51">
        <v>0</v>
      </c>
      <c r="R1900" s="51">
        <v>0</v>
      </c>
      <c r="S1900" s="51">
        <v>0</v>
      </c>
      <c r="T1900" s="11">
        <f>SUM(C1900:S1900)</f>
        <v>0</v>
      </c>
    </row>
    <row r="1901" spans="1:20" ht="18" customHeight="1">
      <c r="A1901" s="106"/>
      <c r="B1901" s="52" t="s">
        <v>21</v>
      </c>
      <c r="C1901" s="53">
        <v>0</v>
      </c>
      <c r="D1901" s="53">
        <v>0</v>
      </c>
      <c r="E1901" s="53">
        <v>0</v>
      </c>
      <c r="F1901" s="53">
        <v>2</v>
      </c>
      <c r="G1901" s="53">
        <v>0</v>
      </c>
      <c r="H1901" s="53">
        <v>0</v>
      </c>
      <c r="I1901" s="53">
        <v>0</v>
      </c>
      <c r="J1901" s="53">
        <v>0</v>
      </c>
      <c r="K1901" s="53">
        <v>0</v>
      </c>
      <c r="L1901" s="53">
        <v>0</v>
      </c>
      <c r="M1901" s="53">
        <v>0</v>
      </c>
      <c r="N1901" s="53">
        <v>0</v>
      </c>
      <c r="O1901" s="53">
        <v>0</v>
      </c>
      <c r="P1901" s="53">
        <v>0</v>
      </c>
      <c r="Q1901" s="53">
        <v>0</v>
      </c>
      <c r="R1901" s="53">
        <v>0</v>
      </c>
      <c r="S1901" s="53">
        <v>0</v>
      </c>
      <c r="T1901" s="11">
        <f>SUM(C1901:S1901)</f>
        <v>2</v>
      </c>
    </row>
    <row r="1902" spans="1:20" ht="18" customHeight="1">
      <c r="A1902" s="106"/>
      <c r="B1902" s="52" t="s">
        <v>24</v>
      </c>
      <c r="C1902" s="53">
        <v>0</v>
      </c>
      <c r="D1902" s="53">
        <v>0</v>
      </c>
      <c r="E1902" s="53">
        <v>0</v>
      </c>
      <c r="F1902" s="53">
        <v>1</v>
      </c>
      <c r="G1902" s="53">
        <v>0</v>
      </c>
      <c r="H1902" s="53">
        <v>0</v>
      </c>
      <c r="I1902" s="53">
        <v>0</v>
      </c>
      <c r="J1902" s="53">
        <v>0</v>
      </c>
      <c r="K1902" s="53">
        <v>0</v>
      </c>
      <c r="L1902" s="53">
        <v>0</v>
      </c>
      <c r="M1902" s="53">
        <v>0</v>
      </c>
      <c r="N1902" s="53">
        <v>0</v>
      </c>
      <c r="O1902" s="53">
        <v>0</v>
      </c>
      <c r="P1902" s="53">
        <v>0</v>
      </c>
      <c r="Q1902" s="53">
        <v>0</v>
      </c>
      <c r="R1902" s="53">
        <v>0</v>
      </c>
      <c r="S1902" s="53">
        <v>0</v>
      </c>
      <c r="T1902" s="11">
        <f>SUM(C1902:S1902)</f>
        <v>1</v>
      </c>
    </row>
    <row r="1903" spans="1:20" ht="18" customHeight="1">
      <c r="A1903" s="106"/>
      <c r="B1903" s="52" t="s">
        <v>25</v>
      </c>
      <c r="C1903" s="53">
        <v>0</v>
      </c>
      <c r="D1903" s="53">
        <v>0</v>
      </c>
      <c r="E1903" s="53">
        <v>0</v>
      </c>
      <c r="F1903" s="53">
        <v>1</v>
      </c>
      <c r="G1903" s="53">
        <v>0</v>
      </c>
      <c r="H1903" s="53">
        <v>0</v>
      </c>
      <c r="I1903" s="53">
        <v>0</v>
      </c>
      <c r="J1903" s="53">
        <v>0</v>
      </c>
      <c r="K1903" s="53">
        <v>0</v>
      </c>
      <c r="L1903" s="53">
        <v>0</v>
      </c>
      <c r="M1903" s="53">
        <v>0</v>
      </c>
      <c r="N1903" s="53">
        <v>0</v>
      </c>
      <c r="O1903" s="53">
        <v>0</v>
      </c>
      <c r="P1903" s="53">
        <v>0</v>
      </c>
      <c r="Q1903" s="53">
        <v>0</v>
      </c>
      <c r="R1903" s="53">
        <v>0</v>
      </c>
      <c r="S1903" s="53">
        <v>0</v>
      </c>
      <c r="T1903" s="11">
        <f>SUM(C1903:S1903)</f>
        <v>1</v>
      </c>
    </row>
    <row r="1904" spans="1:20" ht="18" customHeight="1">
      <c r="A1904" s="106"/>
      <c r="B1904" s="52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106"/>
      <c r="B1905" s="52" t="s">
        <v>22</v>
      </c>
      <c r="C1905" s="53">
        <v>0</v>
      </c>
      <c r="D1905" s="53">
        <v>0</v>
      </c>
      <c r="E1905" s="53">
        <v>0</v>
      </c>
      <c r="F1905" s="53">
        <v>1</v>
      </c>
      <c r="G1905" s="53">
        <v>0</v>
      </c>
      <c r="H1905" s="53">
        <v>0</v>
      </c>
      <c r="I1905" s="53">
        <v>0</v>
      </c>
      <c r="J1905" s="53">
        <v>0</v>
      </c>
      <c r="K1905" s="53">
        <v>0</v>
      </c>
      <c r="L1905" s="53">
        <v>0</v>
      </c>
      <c r="M1905" s="53">
        <v>0</v>
      </c>
      <c r="N1905" s="53">
        <v>0</v>
      </c>
      <c r="O1905" s="53">
        <v>0</v>
      </c>
      <c r="P1905" s="53">
        <v>0</v>
      </c>
      <c r="Q1905" s="53">
        <v>0</v>
      </c>
      <c r="R1905" s="53">
        <v>0</v>
      </c>
      <c r="S1905" s="53">
        <v>0</v>
      </c>
      <c r="T1905" s="11">
        <f>SUM(C1905:S1905)</f>
        <v>1</v>
      </c>
    </row>
    <row r="1906" spans="1:20" ht="18" customHeight="1">
      <c r="A1906" s="106"/>
      <c r="B1906" s="52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4">
        <f>IF(T1905&gt;0,(T1900+T1901)/T1905, "-")</f>
        <v>2</v>
      </c>
    </row>
    <row r="1907" spans="1:20" ht="18" customHeight="1">
      <c r="A1907" s="107"/>
      <c r="B1907" s="52" t="s">
        <v>44</v>
      </c>
      <c r="C1907" s="57" t="s">
        <v>43</v>
      </c>
      <c r="D1907" s="57" t="s">
        <v>43</v>
      </c>
      <c r="E1907" s="57" t="s">
        <v>43</v>
      </c>
      <c r="F1907" s="58">
        <v>0</v>
      </c>
      <c r="G1907" s="57" t="s">
        <v>43</v>
      </c>
      <c r="H1907" s="57" t="s">
        <v>43</v>
      </c>
      <c r="I1907" s="57" t="s">
        <v>43</v>
      </c>
      <c r="J1907" s="57" t="s">
        <v>43</v>
      </c>
      <c r="K1907" s="57" t="s">
        <v>43</v>
      </c>
      <c r="L1907" s="57" t="s">
        <v>43</v>
      </c>
      <c r="M1907" s="57" t="s">
        <v>43</v>
      </c>
      <c r="N1907" s="57" t="s">
        <v>43</v>
      </c>
      <c r="O1907" s="57" t="s">
        <v>43</v>
      </c>
      <c r="P1907" s="57" t="s">
        <v>43</v>
      </c>
      <c r="Q1907" s="57" t="s">
        <v>43</v>
      </c>
      <c r="R1907" s="57" t="s">
        <v>43</v>
      </c>
      <c r="S1907" s="57" t="s">
        <v>43</v>
      </c>
      <c r="T1907" s="59">
        <v>0</v>
      </c>
    </row>
    <row r="1908" spans="1:20" ht="18" customHeight="1">
      <c r="A1908" s="105">
        <v>44872</v>
      </c>
      <c r="B1908" s="50" t="s">
        <v>20</v>
      </c>
      <c r="C1908" s="51">
        <v>0</v>
      </c>
      <c r="D1908" s="51">
        <v>0</v>
      </c>
      <c r="E1908" s="51">
        <v>0</v>
      </c>
      <c r="F1908" s="51">
        <v>0</v>
      </c>
      <c r="G1908" s="51">
        <v>0</v>
      </c>
      <c r="H1908" s="51">
        <v>0</v>
      </c>
      <c r="I1908" s="51">
        <v>0</v>
      </c>
      <c r="J1908" s="51">
        <v>0</v>
      </c>
      <c r="K1908" s="51">
        <v>0</v>
      </c>
      <c r="L1908" s="51">
        <v>0</v>
      </c>
      <c r="M1908" s="51">
        <v>0</v>
      </c>
      <c r="N1908" s="51">
        <v>0</v>
      </c>
      <c r="O1908" s="51">
        <v>0</v>
      </c>
      <c r="P1908" s="51">
        <v>0</v>
      </c>
      <c r="Q1908" s="51">
        <v>0</v>
      </c>
      <c r="R1908" s="51">
        <v>0</v>
      </c>
      <c r="S1908" s="51">
        <v>0</v>
      </c>
      <c r="T1908" s="11">
        <f>SUM(C1908:S1908)</f>
        <v>0</v>
      </c>
    </row>
    <row r="1909" spans="1:20" ht="18" customHeight="1">
      <c r="A1909" s="106"/>
      <c r="B1909" s="52" t="s">
        <v>21</v>
      </c>
      <c r="C1909" s="53">
        <v>0</v>
      </c>
      <c r="D1909" s="53">
        <v>0</v>
      </c>
      <c r="E1909" s="53">
        <v>0</v>
      </c>
      <c r="F1909" s="53">
        <v>2</v>
      </c>
      <c r="G1909" s="53">
        <v>0</v>
      </c>
      <c r="H1909" s="53">
        <v>0</v>
      </c>
      <c r="I1909" s="53">
        <v>0</v>
      </c>
      <c r="J1909" s="53">
        <v>0</v>
      </c>
      <c r="K1909" s="53">
        <v>0</v>
      </c>
      <c r="L1909" s="53">
        <v>1</v>
      </c>
      <c r="M1909" s="53">
        <v>0</v>
      </c>
      <c r="N1909" s="53">
        <v>0</v>
      </c>
      <c r="O1909" s="53">
        <v>0</v>
      </c>
      <c r="P1909" s="53">
        <v>0</v>
      </c>
      <c r="Q1909" s="53">
        <v>0</v>
      </c>
      <c r="R1909" s="53">
        <v>0</v>
      </c>
      <c r="S1909" s="53">
        <v>0</v>
      </c>
      <c r="T1909" s="11">
        <f>SUM(C1909:S1909)</f>
        <v>3</v>
      </c>
    </row>
    <row r="1910" spans="1:20" ht="18" customHeight="1">
      <c r="A1910" s="106"/>
      <c r="B1910" s="52" t="s">
        <v>24</v>
      </c>
      <c r="C1910" s="53">
        <v>0</v>
      </c>
      <c r="D1910" s="53">
        <v>0</v>
      </c>
      <c r="E1910" s="53">
        <v>0</v>
      </c>
      <c r="F1910" s="53">
        <v>2</v>
      </c>
      <c r="G1910" s="53">
        <v>0</v>
      </c>
      <c r="H1910" s="53">
        <v>0</v>
      </c>
      <c r="I1910" s="53">
        <v>0</v>
      </c>
      <c r="J1910" s="53">
        <v>0</v>
      </c>
      <c r="K1910" s="53">
        <v>0</v>
      </c>
      <c r="L1910" s="53">
        <v>1</v>
      </c>
      <c r="M1910" s="53">
        <v>0</v>
      </c>
      <c r="N1910" s="53">
        <v>0</v>
      </c>
      <c r="O1910" s="53">
        <v>0</v>
      </c>
      <c r="P1910" s="53">
        <v>0</v>
      </c>
      <c r="Q1910" s="53">
        <v>0</v>
      </c>
      <c r="R1910" s="53">
        <v>0</v>
      </c>
      <c r="S1910" s="53">
        <v>0</v>
      </c>
      <c r="T1910" s="11">
        <f>SUM(C1910:S1910)</f>
        <v>3</v>
      </c>
    </row>
    <row r="1911" spans="1:20" ht="18" customHeight="1">
      <c r="A1911" s="106"/>
      <c r="B1911" s="52" t="s">
        <v>25</v>
      </c>
      <c r="C1911" s="53">
        <v>0</v>
      </c>
      <c r="D1911" s="53">
        <v>0</v>
      </c>
      <c r="E1911" s="53">
        <v>0</v>
      </c>
      <c r="F1911" s="53">
        <v>0</v>
      </c>
      <c r="G1911" s="53">
        <v>0</v>
      </c>
      <c r="H1911" s="53">
        <v>0</v>
      </c>
      <c r="I1911" s="53">
        <v>0</v>
      </c>
      <c r="J1911" s="53">
        <v>0</v>
      </c>
      <c r="K1911" s="53">
        <v>0</v>
      </c>
      <c r="L1911" s="53">
        <v>0</v>
      </c>
      <c r="M1911" s="53">
        <v>0</v>
      </c>
      <c r="N1911" s="53">
        <v>0</v>
      </c>
      <c r="O1911" s="53">
        <v>0</v>
      </c>
      <c r="P1911" s="53">
        <v>0</v>
      </c>
      <c r="Q1911" s="53">
        <v>0</v>
      </c>
      <c r="R1911" s="53">
        <v>0</v>
      </c>
      <c r="S1911" s="53">
        <v>0</v>
      </c>
      <c r="T1911" s="11">
        <f>SUM(C1911:S1911)</f>
        <v>0</v>
      </c>
    </row>
    <row r="1912" spans="1:20" ht="18" customHeight="1">
      <c r="A1912" s="106"/>
      <c r="B1912" s="52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106"/>
      <c r="B1913" s="52" t="s">
        <v>22</v>
      </c>
      <c r="C1913" s="53">
        <v>0</v>
      </c>
      <c r="D1913" s="53">
        <v>0</v>
      </c>
      <c r="E1913" s="53">
        <v>0</v>
      </c>
      <c r="F1913" s="53">
        <v>2</v>
      </c>
      <c r="G1913" s="53">
        <v>0</v>
      </c>
      <c r="H1913" s="53">
        <v>0</v>
      </c>
      <c r="I1913" s="53">
        <v>0</v>
      </c>
      <c r="J1913" s="53">
        <v>0</v>
      </c>
      <c r="K1913" s="53">
        <v>0</v>
      </c>
      <c r="L1913" s="53">
        <v>1</v>
      </c>
      <c r="M1913" s="53">
        <v>0</v>
      </c>
      <c r="N1913" s="53">
        <v>0</v>
      </c>
      <c r="O1913" s="53">
        <v>0</v>
      </c>
      <c r="P1913" s="53">
        <v>0</v>
      </c>
      <c r="Q1913" s="53">
        <v>0</v>
      </c>
      <c r="R1913" s="53">
        <v>0</v>
      </c>
      <c r="S1913" s="53">
        <v>0</v>
      </c>
      <c r="T1913" s="11">
        <f>SUM(C1913:S1913)</f>
        <v>3</v>
      </c>
    </row>
    <row r="1914" spans="1:20" ht="18" customHeight="1">
      <c r="A1914" s="106"/>
      <c r="B1914" s="52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4">
        <f>IF(T1913&gt;0,(T1908+T1909)/T1913, "-")</f>
        <v>1</v>
      </c>
    </row>
    <row r="1915" spans="1:20" ht="18" customHeight="1">
      <c r="A1915" s="107"/>
      <c r="B1915" s="52" t="s">
        <v>44</v>
      </c>
      <c r="C1915" s="57" t="s">
        <v>43</v>
      </c>
      <c r="D1915" s="57" t="s">
        <v>43</v>
      </c>
      <c r="E1915" s="57" t="s">
        <v>43</v>
      </c>
      <c r="F1915" s="58">
        <v>0</v>
      </c>
      <c r="G1915" s="57" t="s">
        <v>43</v>
      </c>
      <c r="H1915" s="57" t="s">
        <v>43</v>
      </c>
      <c r="I1915" s="57" t="s">
        <v>43</v>
      </c>
      <c r="J1915" s="57" t="s">
        <v>43</v>
      </c>
      <c r="K1915" s="57" t="s">
        <v>43</v>
      </c>
      <c r="L1915" s="58">
        <v>0</v>
      </c>
      <c r="M1915" s="57" t="s">
        <v>43</v>
      </c>
      <c r="N1915" s="57" t="s">
        <v>43</v>
      </c>
      <c r="O1915" s="57" t="s">
        <v>43</v>
      </c>
      <c r="P1915" s="57" t="s">
        <v>43</v>
      </c>
      <c r="Q1915" s="57" t="s">
        <v>43</v>
      </c>
      <c r="R1915" s="57" t="s">
        <v>43</v>
      </c>
      <c r="S1915" s="57" t="s">
        <v>43</v>
      </c>
      <c r="T1915" s="59">
        <v>0</v>
      </c>
    </row>
    <row r="1916" spans="1:20" ht="18" customHeight="1">
      <c r="A1916" s="105">
        <v>44873</v>
      </c>
      <c r="B1916" s="50" t="s">
        <v>20</v>
      </c>
      <c r="C1916" s="51">
        <v>0</v>
      </c>
      <c r="D1916" s="51">
        <v>0</v>
      </c>
      <c r="E1916" s="51">
        <v>0</v>
      </c>
      <c r="F1916" s="51">
        <v>0</v>
      </c>
      <c r="G1916" s="51">
        <v>0</v>
      </c>
      <c r="H1916" s="51">
        <v>0</v>
      </c>
      <c r="I1916" s="51">
        <v>0</v>
      </c>
      <c r="J1916" s="51">
        <v>0</v>
      </c>
      <c r="K1916" s="51">
        <v>0</v>
      </c>
      <c r="L1916" s="51">
        <v>0</v>
      </c>
      <c r="M1916" s="51">
        <v>0</v>
      </c>
      <c r="N1916" s="51">
        <v>0</v>
      </c>
      <c r="O1916" s="51">
        <v>0</v>
      </c>
      <c r="P1916" s="51">
        <v>0</v>
      </c>
      <c r="Q1916" s="51">
        <v>0</v>
      </c>
      <c r="R1916" s="51">
        <v>0</v>
      </c>
      <c r="S1916" s="51">
        <v>0</v>
      </c>
      <c r="T1916" s="11">
        <f>SUM(C1916:S1916)</f>
        <v>0</v>
      </c>
    </row>
    <row r="1917" spans="1:20" ht="18" customHeight="1">
      <c r="A1917" s="106"/>
      <c r="B1917" s="52" t="s">
        <v>21</v>
      </c>
      <c r="C1917" s="53">
        <v>0</v>
      </c>
      <c r="D1917" s="53">
        <v>0</v>
      </c>
      <c r="E1917" s="53">
        <v>0</v>
      </c>
      <c r="F1917" s="53">
        <v>0</v>
      </c>
      <c r="G1917" s="53">
        <v>0</v>
      </c>
      <c r="H1917" s="53">
        <v>0</v>
      </c>
      <c r="I1917" s="53">
        <v>2</v>
      </c>
      <c r="J1917" s="53">
        <v>0</v>
      </c>
      <c r="K1917" s="53">
        <v>0</v>
      </c>
      <c r="L1917" s="53">
        <v>0</v>
      </c>
      <c r="M1917" s="53">
        <v>2</v>
      </c>
      <c r="N1917" s="53">
        <v>0</v>
      </c>
      <c r="O1917" s="53">
        <v>0</v>
      </c>
      <c r="P1917" s="53">
        <v>0</v>
      </c>
      <c r="Q1917" s="53">
        <v>0</v>
      </c>
      <c r="R1917" s="53">
        <v>0</v>
      </c>
      <c r="S1917" s="53">
        <v>0</v>
      </c>
      <c r="T1917" s="11">
        <f>SUM(C1917:S1917)</f>
        <v>4</v>
      </c>
    </row>
    <row r="1918" spans="1:20" ht="18" customHeight="1">
      <c r="A1918" s="106"/>
      <c r="B1918" s="52" t="s">
        <v>24</v>
      </c>
      <c r="C1918" s="53">
        <v>0</v>
      </c>
      <c r="D1918" s="53">
        <v>0</v>
      </c>
      <c r="E1918" s="53">
        <v>0</v>
      </c>
      <c r="F1918" s="53">
        <v>0</v>
      </c>
      <c r="G1918" s="53">
        <v>0</v>
      </c>
      <c r="H1918" s="53">
        <v>0</v>
      </c>
      <c r="I1918" s="53">
        <v>2</v>
      </c>
      <c r="J1918" s="53">
        <v>0</v>
      </c>
      <c r="K1918" s="53">
        <v>0</v>
      </c>
      <c r="L1918" s="53">
        <v>0</v>
      </c>
      <c r="M1918" s="53">
        <v>2</v>
      </c>
      <c r="N1918" s="53">
        <v>0</v>
      </c>
      <c r="O1918" s="53">
        <v>0</v>
      </c>
      <c r="P1918" s="53">
        <v>0</v>
      </c>
      <c r="Q1918" s="53">
        <v>0</v>
      </c>
      <c r="R1918" s="53">
        <v>0</v>
      </c>
      <c r="S1918" s="53">
        <v>0</v>
      </c>
      <c r="T1918" s="11">
        <f>SUM(C1918:S1918)</f>
        <v>4</v>
      </c>
    </row>
    <row r="1919" spans="1:20" ht="18" customHeight="1">
      <c r="A1919" s="106"/>
      <c r="B1919" s="52" t="s">
        <v>25</v>
      </c>
      <c r="C1919" s="53">
        <v>0</v>
      </c>
      <c r="D1919" s="53">
        <v>0</v>
      </c>
      <c r="E1919" s="53">
        <v>0</v>
      </c>
      <c r="F1919" s="53">
        <v>0</v>
      </c>
      <c r="G1919" s="53">
        <v>0</v>
      </c>
      <c r="H1919" s="53">
        <v>0</v>
      </c>
      <c r="I1919" s="53">
        <v>0</v>
      </c>
      <c r="J1919" s="53">
        <v>0</v>
      </c>
      <c r="K1919" s="53">
        <v>0</v>
      </c>
      <c r="L1919" s="53">
        <v>0</v>
      </c>
      <c r="M1919" s="53">
        <v>0</v>
      </c>
      <c r="N1919" s="53">
        <v>0</v>
      </c>
      <c r="O1919" s="53">
        <v>0</v>
      </c>
      <c r="P1919" s="53">
        <v>0</v>
      </c>
      <c r="Q1919" s="53">
        <v>0</v>
      </c>
      <c r="R1919" s="53">
        <v>0</v>
      </c>
      <c r="S1919" s="53">
        <v>0</v>
      </c>
      <c r="T1919" s="11">
        <f>SUM(C1919:S1919)</f>
        <v>0</v>
      </c>
    </row>
    <row r="1920" spans="1:20" ht="18" customHeight="1">
      <c r="A1920" s="106"/>
      <c r="B1920" s="52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106"/>
      <c r="B1921" s="52" t="s">
        <v>22</v>
      </c>
      <c r="C1921" s="53">
        <v>0</v>
      </c>
      <c r="D1921" s="53">
        <v>0</v>
      </c>
      <c r="E1921" s="53">
        <v>0</v>
      </c>
      <c r="F1921" s="53">
        <v>0</v>
      </c>
      <c r="G1921" s="53">
        <v>0</v>
      </c>
      <c r="H1921" s="53">
        <v>0</v>
      </c>
      <c r="I1921" s="53">
        <v>1</v>
      </c>
      <c r="J1921" s="53">
        <v>0</v>
      </c>
      <c r="K1921" s="53">
        <v>0</v>
      </c>
      <c r="L1921" s="53">
        <v>0</v>
      </c>
      <c r="M1921" s="53">
        <v>2</v>
      </c>
      <c r="N1921" s="53">
        <v>0</v>
      </c>
      <c r="O1921" s="53">
        <v>0</v>
      </c>
      <c r="P1921" s="53">
        <v>0</v>
      </c>
      <c r="Q1921" s="53">
        <v>0</v>
      </c>
      <c r="R1921" s="53">
        <v>0</v>
      </c>
      <c r="S1921" s="53">
        <v>0</v>
      </c>
      <c r="T1921" s="11">
        <f>SUM(C1921:S1921)</f>
        <v>3</v>
      </c>
    </row>
    <row r="1922" spans="1:20" ht="18" customHeight="1">
      <c r="A1922" s="106"/>
      <c r="B1922" s="52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4">
        <f>IF(T1921&gt;0,(T1916+T1917)/T1921, "-")</f>
        <v>1.3333333333333333</v>
      </c>
    </row>
    <row r="1923" spans="1:20" ht="18" customHeight="1">
      <c r="A1923" s="107"/>
      <c r="B1923" s="52" t="s">
        <v>44</v>
      </c>
      <c r="C1923" s="57" t="s">
        <v>43</v>
      </c>
      <c r="D1923" s="57" t="s">
        <v>43</v>
      </c>
      <c r="E1923" s="57" t="s">
        <v>43</v>
      </c>
      <c r="F1923" s="57" t="s">
        <v>43</v>
      </c>
      <c r="G1923" s="57" t="s">
        <v>43</v>
      </c>
      <c r="H1923" s="57" t="s">
        <v>43</v>
      </c>
      <c r="I1923" s="58">
        <v>0</v>
      </c>
      <c r="J1923" s="57" t="s">
        <v>43</v>
      </c>
      <c r="K1923" s="57" t="s">
        <v>43</v>
      </c>
      <c r="L1923" s="57" t="s">
        <v>43</v>
      </c>
      <c r="M1923" s="58">
        <v>0</v>
      </c>
      <c r="N1923" s="57" t="s">
        <v>43</v>
      </c>
      <c r="O1923" s="57" t="s">
        <v>43</v>
      </c>
      <c r="P1923" s="57" t="s">
        <v>43</v>
      </c>
      <c r="Q1923" s="57" t="s">
        <v>43</v>
      </c>
      <c r="R1923" s="57" t="s">
        <v>43</v>
      </c>
      <c r="S1923" s="57" t="s">
        <v>43</v>
      </c>
      <c r="T1923" s="59">
        <v>0</v>
      </c>
    </row>
    <row r="1924" spans="1:20" ht="18" customHeight="1">
      <c r="A1924" s="105">
        <v>44874</v>
      </c>
      <c r="B1924" s="50" t="s">
        <v>20</v>
      </c>
      <c r="C1924" s="51">
        <v>0</v>
      </c>
      <c r="D1924" s="51">
        <v>0</v>
      </c>
      <c r="E1924" s="51">
        <v>0</v>
      </c>
      <c r="F1924" s="51">
        <v>0</v>
      </c>
      <c r="G1924" s="51">
        <v>0</v>
      </c>
      <c r="H1924" s="51">
        <v>0</v>
      </c>
      <c r="I1924" s="51">
        <v>0</v>
      </c>
      <c r="J1924" s="51">
        <v>0</v>
      </c>
      <c r="K1924" s="51">
        <v>0</v>
      </c>
      <c r="L1924" s="51">
        <v>0</v>
      </c>
      <c r="M1924" s="51">
        <v>0</v>
      </c>
      <c r="N1924" s="51">
        <v>0</v>
      </c>
      <c r="O1924" s="51">
        <v>0</v>
      </c>
      <c r="P1924" s="51">
        <v>0</v>
      </c>
      <c r="Q1924" s="51">
        <v>0</v>
      </c>
      <c r="R1924" s="51">
        <v>0</v>
      </c>
      <c r="S1924" s="51">
        <v>0</v>
      </c>
      <c r="T1924" s="11">
        <f>SUM(C1924:S1924)</f>
        <v>0</v>
      </c>
    </row>
    <row r="1925" spans="1:20" ht="18" customHeight="1">
      <c r="A1925" s="106"/>
      <c r="B1925" s="52" t="s">
        <v>21</v>
      </c>
      <c r="C1925" s="53">
        <v>0</v>
      </c>
      <c r="D1925" s="53">
        <v>0</v>
      </c>
      <c r="E1925" s="53">
        <v>0</v>
      </c>
      <c r="F1925" s="53">
        <v>2</v>
      </c>
      <c r="G1925" s="53">
        <v>0</v>
      </c>
      <c r="H1925" s="53">
        <v>0</v>
      </c>
      <c r="I1925" s="53">
        <v>0</v>
      </c>
      <c r="J1925" s="53">
        <v>1</v>
      </c>
      <c r="K1925" s="53">
        <v>0</v>
      </c>
      <c r="L1925" s="53">
        <v>0</v>
      </c>
      <c r="M1925" s="53">
        <v>1</v>
      </c>
      <c r="N1925" s="53">
        <v>0</v>
      </c>
      <c r="O1925" s="53">
        <v>0</v>
      </c>
      <c r="P1925" s="53">
        <v>0</v>
      </c>
      <c r="Q1925" s="53">
        <v>0</v>
      </c>
      <c r="R1925" s="53">
        <v>0</v>
      </c>
      <c r="S1925" s="53">
        <v>0</v>
      </c>
      <c r="T1925" s="11">
        <f>SUM(C1925:S1925)</f>
        <v>4</v>
      </c>
    </row>
    <row r="1926" spans="1:20" ht="18" customHeight="1">
      <c r="A1926" s="106"/>
      <c r="B1926" s="52" t="s">
        <v>24</v>
      </c>
      <c r="C1926" s="53">
        <v>0</v>
      </c>
      <c r="D1926" s="53">
        <v>0</v>
      </c>
      <c r="E1926" s="53">
        <v>0</v>
      </c>
      <c r="F1926" s="53">
        <v>2</v>
      </c>
      <c r="G1926" s="53">
        <v>0</v>
      </c>
      <c r="H1926" s="53">
        <v>0</v>
      </c>
      <c r="I1926" s="53">
        <v>0</v>
      </c>
      <c r="J1926" s="53">
        <v>1</v>
      </c>
      <c r="K1926" s="53">
        <v>0</v>
      </c>
      <c r="L1926" s="53">
        <v>0</v>
      </c>
      <c r="M1926" s="53">
        <v>1</v>
      </c>
      <c r="N1926" s="53">
        <v>0</v>
      </c>
      <c r="O1926" s="53">
        <v>0</v>
      </c>
      <c r="P1926" s="53">
        <v>0</v>
      </c>
      <c r="Q1926" s="53">
        <v>0</v>
      </c>
      <c r="R1926" s="53">
        <v>0</v>
      </c>
      <c r="S1926" s="53">
        <v>0</v>
      </c>
      <c r="T1926" s="11">
        <f>SUM(C1926:S1926)</f>
        <v>4</v>
      </c>
    </row>
    <row r="1927" spans="1:20" ht="18" customHeight="1">
      <c r="A1927" s="106"/>
      <c r="B1927" s="52" t="s">
        <v>25</v>
      </c>
      <c r="C1927" s="53">
        <v>0</v>
      </c>
      <c r="D1927" s="53">
        <v>0</v>
      </c>
      <c r="E1927" s="53">
        <v>0</v>
      </c>
      <c r="F1927" s="53">
        <v>0</v>
      </c>
      <c r="G1927" s="53">
        <v>0</v>
      </c>
      <c r="H1927" s="53">
        <v>0</v>
      </c>
      <c r="I1927" s="53">
        <v>0</v>
      </c>
      <c r="J1927" s="53">
        <v>0</v>
      </c>
      <c r="K1927" s="53">
        <v>0</v>
      </c>
      <c r="L1927" s="53">
        <v>0</v>
      </c>
      <c r="M1927" s="53">
        <v>0</v>
      </c>
      <c r="N1927" s="53">
        <v>0</v>
      </c>
      <c r="O1927" s="53">
        <v>0</v>
      </c>
      <c r="P1927" s="53">
        <v>0</v>
      </c>
      <c r="Q1927" s="53">
        <v>0</v>
      </c>
      <c r="R1927" s="53">
        <v>0</v>
      </c>
      <c r="S1927" s="53">
        <v>0</v>
      </c>
      <c r="T1927" s="11">
        <f>SUM(C1927:S1927)</f>
        <v>0</v>
      </c>
    </row>
    <row r="1928" spans="1:20" ht="18" customHeight="1">
      <c r="A1928" s="106"/>
      <c r="B1928" s="52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106"/>
      <c r="B1929" s="52" t="s">
        <v>22</v>
      </c>
      <c r="C1929" s="53">
        <v>0</v>
      </c>
      <c r="D1929" s="53">
        <v>0</v>
      </c>
      <c r="E1929" s="53">
        <v>0</v>
      </c>
      <c r="F1929" s="53">
        <v>2</v>
      </c>
      <c r="G1929" s="53">
        <v>0</v>
      </c>
      <c r="H1929" s="53">
        <v>0</v>
      </c>
      <c r="I1929" s="53">
        <v>0</v>
      </c>
      <c r="J1929" s="53">
        <v>1</v>
      </c>
      <c r="K1929" s="53">
        <v>0</v>
      </c>
      <c r="L1929" s="53">
        <v>0</v>
      </c>
      <c r="M1929" s="53">
        <v>1</v>
      </c>
      <c r="N1929" s="53">
        <v>0</v>
      </c>
      <c r="O1929" s="53">
        <v>0</v>
      </c>
      <c r="P1929" s="53">
        <v>0</v>
      </c>
      <c r="Q1929" s="53">
        <v>0</v>
      </c>
      <c r="R1929" s="53">
        <v>0</v>
      </c>
      <c r="S1929" s="53">
        <v>0</v>
      </c>
      <c r="T1929" s="11">
        <f>SUM(C1929:S1929)</f>
        <v>4</v>
      </c>
    </row>
    <row r="1930" spans="1:20" ht="18" customHeight="1">
      <c r="A1930" s="106"/>
      <c r="B1930" s="52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4">
        <f>IF(T1929&gt;0,(T1924+T1925)/T1929, "-")</f>
        <v>1</v>
      </c>
    </row>
    <row r="1931" spans="1:20" ht="18" customHeight="1">
      <c r="A1931" s="107"/>
      <c r="B1931" s="52" t="s">
        <v>44</v>
      </c>
      <c r="C1931" s="57" t="s">
        <v>43</v>
      </c>
      <c r="D1931" s="57" t="s">
        <v>43</v>
      </c>
      <c r="E1931" s="57" t="s">
        <v>43</v>
      </c>
      <c r="F1931" s="58">
        <v>0</v>
      </c>
      <c r="G1931" s="57" t="s">
        <v>43</v>
      </c>
      <c r="H1931" s="57" t="s">
        <v>43</v>
      </c>
      <c r="I1931" s="57" t="s">
        <v>43</v>
      </c>
      <c r="J1931" s="58">
        <v>1</v>
      </c>
      <c r="K1931" s="57" t="s">
        <v>43</v>
      </c>
      <c r="L1931" s="57" t="s">
        <v>43</v>
      </c>
      <c r="M1931" s="58">
        <v>0</v>
      </c>
      <c r="N1931" s="57" t="s">
        <v>43</v>
      </c>
      <c r="O1931" s="57" t="s">
        <v>43</v>
      </c>
      <c r="P1931" s="57" t="s">
        <v>43</v>
      </c>
      <c r="Q1931" s="57" t="s">
        <v>43</v>
      </c>
      <c r="R1931" s="57" t="s">
        <v>43</v>
      </c>
      <c r="S1931" s="57" t="s">
        <v>43</v>
      </c>
      <c r="T1931" s="59">
        <v>0.25</v>
      </c>
    </row>
    <row r="1932" spans="1:20" ht="18" customHeight="1">
      <c r="A1932" s="105">
        <v>44875</v>
      </c>
      <c r="B1932" s="50" t="s">
        <v>20</v>
      </c>
      <c r="C1932" s="51">
        <v>0</v>
      </c>
      <c r="D1932" s="51">
        <v>0</v>
      </c>
      <c r="E1932" s="51">
        <v>0</v>
      </c>
      <c r="F1932" s="51">
        <v>0</v>
      </c>
      <c r="G1932" s="51">
        <v>0</v>
      </c>
      <c r="H1932" s="51">
        <v>0</v>
      </c>
      <c r="I1932" s="51">
        <v>0</v>
      </c>
      <c r="J1932" s="51">
        <v>0</v>
      </c>
      <c r="K1932" s="51">
        <v>0</v>
      </c>
      <c r="L1932" s="51">
        <v>0</v>
      </c>
      <c r="M1932" s="51">
        <v>0</v>
      </c>
      <c r="N1932" s="51">
        <v>0</v>
      </c>
      <c r="O1932" s="51">
        <v>0</v>
      </c>
      <c r="P1932" s="51">
        <v>0</v>
      </c>
      <c r="Q1932" s="51">
        <v>0</v>
      </c>
      <c r="R1932" s="51">
        <v>0</v>
      </c>
      <c r="S1932" s="51">
        <v>0</v>
      </c>
      <c r="T1932" s="11">
        <f>SUM(C1932:S1932)</f>
        <v>0</v>
      </c>
    </row>
    <row r="1933" spans="1:20" ht="18" customHeight="1">
      <c r="A1933" s="106"/>
      <c r="B1933" s="52" t="s">
        <v>21</v>
      </c>
      <c r="C1933" s="53">
        <v>0</v>
      </c>
      <c r="D1933" s="53">
        <v>0</v>
      </c>
      <c r="E1933" s="53">
        <v>0</v>
      </c>
      <c r="F1933" s="53">
        <v>0</v>
      </c>
      <c r="G1933" s="53">
        <v>0</v>
      </c>
      <c r="H1933" s="53">
        <v>0</v>
      </c>
      <c r="I1933" s="53">
        <v>1</v>
      </c>
      <c r="J1933" s="53">
        <v>0</v>
      </c>
      <c r="K1933" s="53">
        <v>0</v>
      </c>
      <c r="L1933" s="53">
        <v>0</v>
      </c>
      <c r="M1933" s="53">
        <v>3</v>
      </c>
      <c r="N1933" s="53">
        <v>0</v>
      </c>
      <c r="O1933" s="53">
        <v>0</v>
      </c>
      <c r="P1933" s="53">
        <v>0</v>
      </c>
      <c r="Q1933" s="53">
        <v>0</v>
      </c>
      <c r="R1933" s="53">
        <v>0</v>
      </c>
      <c r="S1933" s="53">
        <v>0</v>
      </c>
      <c r="T1933" s="11">
        <f>SUM(C1933:S1933)</f>
        <v>4</v>
      </c>
    </row>
    <row r="1934" spans="1:20" ht="18" customHeight="1">
      <c r="A1934" s="106"/>
      <c r="B1934" s="52" t="s">
        <v>24</v>
      </c>
      <c r="C1934" s="53">
        <v>0</v>
      </c>
      <c r="D1934" s="53">
        <v>0</v>
      </c>
      <c r="E1934" s="53">
        <v>0</v>
      </c>
      <c r="F1934" s="53">
        <v>0</v>
      </c>
      <c r="G1934" s="53">
        <v>0</v>
      </c>
      <c r="H1934" s="53">
        <v>0</v>
      </c>
      <c r="I1934" s="53">
        <v>1</v>
      </c>
      <c r="J1934" s="53">
        <v>0</v>
      </c>
      <c r="K1934" s="53">
        <v>0</v>
      </c>
      <c r="L1934" s="53">
        <v>0</v>
      </c>
      <c r="M1934" s="53">
        <v>3</v>
      </c>
      <c r="N1934" s="53">
        <v>0</v>
      </c>
      <c r="O1934" s="53">
        <v>0</v>
      </c>
      <c r="P1934" s="53">
        <v>0</v>
      </c>
      <c r="Q1934" s="53">
        <v>0</v>
      </c>
      <c r="R1934" s="53">
        <v>0</v>
      </c>
      <c r="S1934" s="53">
        <v>0</v>
      </c>
      <c r="T1934" s="11">
        <f>SUM(C1934:S1934)</f>
        <v>4</v>
      </c>
    </row>
    <row r="1935" spans="1:20" ht="18" customHeight="1">
      <c r="A1935" s="106"/>
      <c r="B1935" s="52" t="s">
        <v>25</v>
      </c>
      <c r="C1935" s="53">
        <v>0</v>
      </c>
      <c r="D1935" s="53">
        <v>0</v>
      </c>
      <c r="E1935" s="53">
        <v>0</v>
      </c>
      <c r="F1935" s="53">
        <v>0</v>
      </c>
      <c r="G1935" s="53">
        <v>0</v>
      </c>
      <c r="H1935" s="53">
        <v>0</v>
      </c>
      <c r="I1935" s="53">
        <v>0</v>
      </c>
      <c r="J1935" s="53">
        <v>0</v>
      </c>
      <c r="K1935" s="53">
        <v>0</v>
      </c>
      <c r="L1935" s="53">
        <v>0</v>
      </c>
      <c r="M1935" s="53">
        <v>0</v>
      </c>
      <c r="N1935" s="53">
        <v>0</v>
      </c>
      <c r="O1935" s="53">
        <v>0</v>
      </c>
      <c r="P1935" s="53">
        <v>0</v>
      </c>
      <c r="Q1935" s="53">
        <v>0</v>
      </c>
      <c r="R1935" s="53">
        <v>0</v>
      </c>
      <c r="S1935" s="53">
        <v>0</v>
      </c>
      <c r="T1935" s="11">
        <f>SUM(C1935:S1935)</f>
        <v>0</v>
      </c>
    </row>
    <row r="1936" spans="1:20" ht="18" customHeight="1">
      <c r="A1936" s="106"/>
      <c r="B1936" s="52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106"/>
      <c r="B1937" s="52" t="s">
        <v>22</v>
      </c>
      <c r="C1937" s="53">
        <v>0</v>
      </c>
      <c r="D1937" s="53">
        <v>0</v>
      </c>
      <c r="E1937" s="53">
        <v>0</v>
      </c>
      <c r="F1937" s="53">
        <v>0</v>
      </c>
      <c r="G1937" s="53">
        <v>0</v>
      </c>
      <c r="H1937" s="53">
        <v>0</v>
      </c>
      <c r="I1937" s="53">
        <v>1</v>
      </c>
      <c r="J1937" s="53">
        <v>0</v>
      </c>
      <c r="K1937" s="53">
        <v>0</v>
      </c>
      <c r="L1937" s="53">
        <v>0</v>
      </c>
      <c r="M1937" s="53">
        <v>1</v>
      </c>
      <c r="N1937" s="53">
        <v>0</v>
      </c>
      <c r="O1937" s="53">
        <v>0</v>
      </c>
      <c r="P1937" s="53">
        <v>0</v>
      </c>
      <c r="Q1937" s="53">
        <v>0</v>
      </c>
      <c r="R1937" s="53">
        <v>0</v>
      </c>
      <c r="S1937" s="53">
        <v>0</v>
      </c>
      <c r="T1937" s="11">
        <f>SUM(C1937:S1937)</f>
        <v>2</v>
      </c>
    </row>
    <row r="1938" spans="1:20" ht="18" customHeight="1">
      <c r="A1938" s="106"/>
      <c r="B1938" s="52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4">
        <f>IF(T1937&gt;0,(T1932+T1933)/T1937, "-")</f>
        <v>2</v>
      </c>
    </row>
    <row r="1939" spans="1:20" ht="18" customHeight="1">
      <c r="A1939" s="107"/>
      <c r="B1939" s="52" t="s">
        <v>44</v>
      </c>
      <c r="C1939" s="57" t="s">
        <v>43</v>
      </c>
      <c r="D1939" s="57" t="s">
        <v>43</v>
      </c>
      <c r="E1939" s="57" t="s">
        <v>43</v>
      </c>
      <c r="F1939" s="57" t="s">
        <v>43</v>
      </c>
      <c r="G1939" s="57" t="s">
        <v>43</v>
      </c>
      <c r="H1939" s="57" t="s">
        <v>43</v>
      </c>
      <c r="I1939" s="58">
        <v>1</v>
      </c>
      <c r="J1939" s="57" t="s">
        <v>43</v>
      </c>
      <c r="K1939" s="57" t="s">
        <v>43</v>
      </c>
      <c r="L1939" s="57" t="s">
        <v>43</v>
      </c>
      <c r="M1939" s="58">
        <v>0</v>
      </c>
      <c r="N1939" s="57" t="s">
        <v>43</v>
      </c>
      <c r="O1939" s="57" t="s">
        <v>43</v>
      </c>
      <c r="P1939" s="57" t="s">
        <v>43</v>
      </c>
      <c r="Q1939" s="57" t="s">
        <v>43</v>
      </c>
      <c r="R1939" s="57" t="s">
        <v>43</v>
      </c>
      <c r="S1939" s="57" t="s">
        <v>43</v>
      </c>
      <c r="T1939" s="59">
        <v>0.5</v>
      </c>
    </row>
    <row r="1940" spans="1:20" ht="18" customHeight="1">
      <c r="A1940" s="105">
        <v>44876</v>
      </c>
      <c r="B1940" s="50" t="s">
        <v>20</v>
      </c>
      <c r="C1940" s="51">
        <v>0</v>
      </c>
      <c r="D1940" s="51">
        <v>0</v>
      </c>
      <c r="E1940" s="51">
        <v>0</v>
      </c>
      <c r="F1940" s="51">
        <v>0</v>
      </c>
      <c r="G1940" s="51">
        <v>0</v>
      </c>
      <c r="H1940" s="51">
        <v>0</v>
      </c>
      <c r="I1940" s="51">
        <v>0</v>
      </c>
      <c r="J1940" s="51">
        <v>0</v>
      </c>
      <c r="K1940" s="51">
        <v>0</v>
      </c>
      <c r="L1940" s="51">
        <v>0</v>
      </c>
      <c r="M1940" s="51">
        <v>0</v>
      </c>
      <c r="N1940" s="51">
        <v>0</v>
      </c>
      <c r="O1940" s="51">
        <v>0</v>
      </c>
      <c r="P1940" s="51">
        <v>0</v>
      </c>
      <c r="Q1940" s="51">
        <v>0</v>
      </c>
      <c r="R1940" s="51">
        <v>0</v>
      </c>
      <c r="S1940" s="51">
        <v>0</v>
      </c>
      <c r="T1940" s="11">
        <f>SUM(C1940:S1940)</f>
        <v>0</v>
      </c>
    </row>
    <row r="1941" spans="1:20" ht="18" customHeight="1">
      <c r="A1941" s="106"/>
      <c r="B1941" s="52" t="s">
        <v>21</v>
      </c>
      <c r="C1941" s="53">
        <v>0</v>
      </c>
      <c r="D1941" s="53">
        <v>0</v>
      </c>
      <c r="E1941" s="53">
        <v>0</v>
      </c>
      <c r="F1941" s="53">
        <v>2</v>
      </c>
      <c r="G1941" s="53">
        <v>1</v>
      </c>
      <c r="H1941" s="53">
        <v>0</v>
      </c>
      <c r="I1941" s="53">
        <v>1</v>
      </c>
      <c r="J1941" s="53">
        <v>0</v>
      </c>
      <c r="K1941" s="53">
        <v>1</v>
      </c>
      <c r="L1941" s="53">
        <v>0</v>
      </c>
      <c r="M1941" s="53">
        <v>3</v>
      </c>
      <c r="N1941" s="53">
        <v>0</v>
      </c>
      <c r="O1941" s="53">
        <v>1</v>
      </c>
      <c r="P1941" s="53">
        <v>0</v>
      </c>
      <c r="Q1941" s="53">
        <v>0</v>
      </c>
      <c r="R1941" s="53">
        <v>0</v>
      </c>
      <c r="S1941" s="53">
        <v>0</v>
      </c>
      <c r="T1941" s="11">
        <f>SUM(C1941:S1941)</f>
        <v>9</v>
      </c>
    </row>
    <row r="1942" spans="1:20" ht="18" customHeight="1">
      <c r="A1942" s="106"/>
      <c r="B1942" s="52" t="s">
        <v>24</v>
      </c>
      <c r="C1942" s="53">
        <v>0</v>
      </c>
      <c r="D1942" s="53">
        <v>0</v>
      </c>
      <c r="E1942" s="53">
        <v>0</v>
      </c>
      <c r="F1942" s="53">
        <v>2</v>
      </c>
      <c r="G1942" s="53">
        <v>1</v>
      </c>
      <c r="H1942" s="53">
        <v>0</v>
      </c>
      <c r="I1942" s="53">
        <v>1</v>
      </c>
      <c r="J1942" s="53">
        <v>0</v>
      </c>
      <c r="K1942" s="53">
        <v>1</v>
      </c>
      <c r="L1942" s="53">
        <v>0</v>
      </c>
      <c r="M1942" s="53">
        <v>3</v>
      </c>
      <c r="N1942" s="53">
        <v>0</v>
      </c>
      <c r="O1942" s="53">
        <v>0</v>
      </c>
      <c r="P1942" s="53">
        <v>0</v>
      </c>
      <c r="Q1942" s="53">
        <v>0</v>
      </c>
      <c r="R1942" s="53">
        <v>0</v>
      </c>
      <c r="S1942" s="53">
        <v>0</v>
      </c>
      <c r="T1942" s="11">
        <f>SUM(C1942:S1942)</f>
        <v>8</v>
      </c>
    </row>
    <row r="1943" spans="1:20" ht="18" customHeight="1">
      <c r="A1943" s="106"/>
      <c r="B1943" s="52" t="s">
        <v>25</v>
      </c>
      <c r="C1943" s="53">
        <v>0</v>
      </c>
      <c r="D1943" s="53">
        <v>0</v>
      </c>
      <c r="E1943" s="53">
        <v>0</v>
      </c>
      <c r="F1943" s="53">
        <v>0</v>
      </c>
      <c r="G1943" s="53">
        <v>0</v>
      </c>
      <c r="H1943" s="53">
        <v>0</v>
      </c>
      <c r="I1943" s="53">
        <v>0</v>
      </c>
      <c r="J1943" s="53">
        <v>0</v>
      </c>
      <c r="K1943" s="53">
        <v>0</v>
      </c>
      <c r="L1943" s="53">
        <v>0</v>
      </c>
      <c r="M1943" s="53">
        <v>0</v>
      </c>
      <c r="N1943" s="53">
        <v>0</v>
      </c>
      <c r="O1943" s="53">
        <v>1</v>
      </c>
      <c r="P1943" s="53">
        <v>0</v>
      </c>
      <c r="Q1943" s="53">
        <v>0</v>
      </c>
      <c r="R1943" s="53">
        <v>0</v>
      </c>
      <c r="S1943" s="53">
        <v>0</v>
      </c>
      <c r="T1943" s="11">
        <f>SUM(C1943:S1943)</f>
        <v>1</v>
      </c>
    </row>
    <row r="1944" spans="1:20" ht="18" customHeight="1">
      <c r="A1944" s="106"/>
      <c r="B1944" s="52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106"/>
      <c r="B1945" s="52" t="s">
        <v>22</v>
      </c>
      <c r="C1945" s="53">
        <v>0</v>
      </c>
      <c r="D1945" s="53">
        <v>0</v>
      </c>
      <c r="E1945" s="53">
        <v>0</v>
      </c>
      <c r="F1945" s="53">
        <v>2</v>
      </c>
      <c r="G1945" s="53">
        <v>1</v>
      </c>
      <c r="H1945" s="53">
        <v>0</v>
      </c>
      <c r="I1945" s="53">
        <v>1</v>
      </c>
      <c r="J1945" s="53">
        <v>0</v>
      </c>
      <c r="K1945" s="53">
        <v>1</v>
      </c>
      <c r="L1945" s="53">
        <v>0</v>
      </c>
      <c r="M1945" s="53">
        <v>2</v>
      </c>
      <c r="N1945" s="53">
        <v>0</v>
      </c>
      <c r="O1945" s="53">
        <v>1</v>
      </c>
      <c r="P1945" s="53">
        <v>0</v>
      </c>
      <c r="Q1945" s="53">
        <v>0</v>
      </c>
      <c r="R1945" s="53">
        <v>0</v>
      </c>
      <c r="S1945" s="53">
        <v>0</v>
      </c>
      <c r="T1945" s="11">
        <f>SUM(C1945:S1945)</f>
        <v>8</v>
      </c>
    </row>
    <row r="1946" spans="1:20" ht="18" customHeight="1">
      <c r="A1946" s="106"/>
      <c r="B1946" s="52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4">
        <f>IF(T1945&gt;0,(T1940+T1941)/T1945, "-")</f>
        <v>1.125</v>
      </c>
    </row>
    <row r="1947" spans="1:20" ht="18" customHeight="1">
      <c r="A1947" s="107"/>
      <c r="B1947" s="52" t="s">
        <v>44</v>
      </c>
      <c r="C1947" s="57" t="s">
        <v>43</v>
      </c>
      <c r="D1947" s="57" t="s">
        <v>43</v>
      </c>
      <c r="E1947" s="57" t="s">
        <v>43</v>
      </c>
      <c r="F1947" s="58">
        <v>0</v>
      </c>
      <c r="G1947" s="58">
        <v>1</v>
      </c>
      <c r="H1947" s="57" t="s">
        <v>43</v>
      </c>
      <c r="I1947" s="58">
        <v>0</v>
      </c>
      <c r="J1947" s="57" t="s">
        <v>43</v>
      </c>
      <c r="K1947" s="58">
        <v>0</v>
      </c>
      <c r="L1947" s="57" t="s">
        <v>43</v>
      </c>
      <c r="M1947" s="58">
        <v>0.5</v>
      </c>
      <c r="N1947" s="57" t="s">
        <v>43</v>
      </c>
      <c r="O1947" s="58">
        <v>0</v>
      </c>
      <c r="P1947" s="57" t="s">
        <v>43</v>
      </c>
      <c r="Q1947" s="57" t="s">
        <v>43</v>
      </c>
      <c r="R1947" s="57" t="s">
        <v>43</v>
      </c>
      <c r="S1947" s="57" t="s">
        <v>43</v>
      </c>
      <c r="T1947" s="59">
        <v>0.25</v>
      </c>
    </row>
    <row r="1948" spans="1:20" ht="18" customHeight="1">
      <c r="A1948" s="105">
        <v>44877</v>
      </c>
      <c r="B1948" s="50" t="s">
        <v>20</v>
      </c>
      <c r="C1948" s="51">
        <v>0</v>
      </c>
      <c r="D1948" s="51">
        <v>0</v>
      </c>
      <c r="E1948" s="51">
        <v>0</v>
      </c>
      <c r="F1948" s="51">
        <v>0</v>
      </c>
      <c r="G1948" s="51">
        <v>0</v>
      </c>
      <c r="H1948" s="51">
        <v>0</v>
      </c>
      <c r="I1948" s="51">
        <v>0</v>
      </c>
      <c r="J1948" s="51">
        <v>0</v>
      </c>
      <c r="K1948" s="51">
        <v>0</v>
      </c>
      <c r="L1948" s="51">
        <v>0</v>
      </c>
      <c r="M1948" s="51">
        <v>0</v>
      </c>
      <c r="N1948" s="51">
        <v>0</v>
      </c>
      <c r="O1948" s="51">
        <v>1</v>
      </c>
      <c r="P1948" s="51">
        <v>0</v>
      </c>
      <c r="Q1948" s="51">
        <v>0</v>
      </c>
      <c r="R1948" s="51">
        <v>0</v>
      </c>
      <c r="S1948" s="51">
        <v>0</v>
      </c>
      <c r="T1948" s="11">
        <f>SUM(C1948:S1948)</f>
        <v>1</v>
      </c>
    </row>
    <row r="1949" spans="1:20" ht="18" customHeight="1">
      <c r="A1949" s="106"/>
      <c r="B1949" s="52" t="s">
        <v>21</v>
      </c>
      <c r="C1949" s="53">
        <v>0</v>
      </c>
      <c r="D1949" s="53">
        <v>0</v>
      </c>
      <c r="E1949" s="53">
        <v>3</v>
      </c>
      <c r="F1949" s="53">
        <v>1</v>
      </c>
      <c r="G1949" s="53">
        <v>2</v>
      </c>
      <c r="H1949" s="53">
        <v>0</v>
      </c>
      <c r="I1949" s="53">
        <v>0</v>
      </c>
      <c r="J1949" s="53">
        <v>1</v>
      </c>
      <c r="K1949" s="53">
        <v>0</v>
      </c>
      <c r="L1949" s="53">
        <v>0</v>
      </c>
      <c r="M1949" s="53">
        <v>2</v>
      </c>
      <c r="N1949" s="53">
        <v>0</v>
      </c>
      <c r="O1949" s="53">
        <v>0</v>
      </c>
      <c r="P1949" s="53">
        <v>0</v>
      </c>
      <c r="Q1949" s="53">
        <v>0</v>
      </c>
      <c r="R1949" s="53">
        <v>0</v>
      </c>
      <c r="S1949" s="53">
        <v>0</v>
      </c>
      <c r="T1949" s="11">
        <f>SUM(C1949:S1949)</f>
        <v>9</v>
      </c>
    </row>
    <row r="1950" spans="1:20" ht="18" customHeight="1">
      <c r="A1950" s="106"/>
      <c r="B1950" s="52" t="s">
        <v>24</v>
      </c>
      <c r="C1950" s="53">
        <v>0</v>
      </c>
      <c r="D1950" s="53">
        <v>0</v>
      </c>
      <c r="E1950" s="53">
        <v>3</v>
      </c>
      <c r="F1950" s="53">
        <v>1</v>
      </c>
      <c r="G1950" s="53">
        <v>2</v>
      </c>
      <c r="H1950" s="53">
        <v>0</v>
      </c>
      <c r="I1950" s="53">
        <v>0</v>
      </c>
      <c r="J1950" s="53">
        <v>1</v>
      </c>
      <c r="K1950" s="53">
        <v>0</v>
      </c>
      <c r="L1950" s="53">
        <v>0</v>
      </c>
      <c r="M1950" s="53">
        <v>2</v>
      </c>
      <c r="N1950" s="53">
        <v>0</v>
      </c>
      <c r="O1950" s="53">
        <v>1</v>
      </c>
      <c r="P1950" s="53">
        <v>0</v>
      </c>
      <c r="Q1950" s="53">
        <v>0</v>
      </c>
      <c r="R1950" s="53">
        <v>0</v>
      </c>
      <c r="S1950" s="53">
        <v>0</v>
      </c>
      <c r="T1950" s="11">
        <f>SUM(C1950:S1950)</f>
        <v>10</v>
      </c>
    </row>
    <row r="1951" spans="1:20" ht="18" customHeight="1">
      <c r="A1951" s="106"/>
      <c r="B1951" s="52" t="s">
        <v>25</v>
      </c>
      <c r="C1951" s="53">
        <v>0</v>
      </c>
      <c r="D1951" s="53">
        <v>0</v>
      </c>
      <c r="E1951" s="53">
        <v>0</v>
      </c>
      <c r="F1951" s="53">
        <v>0</v>
      </c>
      <c r="G1951" s="53">
        <v>0</v>
      </c>
      <c r="H1951" s="53">
        <v>0</v>
      </c>
      <c r="I1951" s="53">
        <v>0</v>
      </c>
      <c r="J1951" s="53">
        <v>0</v>
      </c>
      <c r="K1951" s="53">
        <v>0</v>
      </c>
      <c r="L1951" s="53">
        <v>0</v>
      </c>
      <c r="M1951" s="53">
        <v>0</v>
      </c>
      <c r="N1951" s="53">
        <v>0</v>
      </c>
      <c r="O1951" s="53">
        <v>0</v>
      </c>
      <c r="P1951" s="53">
        <v>0</v>
      </c>
      <c r="Q1951" s="53">
        <v>0</v>
      </c>
      <c r="R1951" s="53">
        <v>0</v>
      </c>
      <c r="S1951" s="53">
        <v>0</v>
      </c>
      <c r="T1951" s="11">
        <f>SUM(C1951:S1951)</f>
        <v>0</v>
      </c>
    </row>
    <row r="1952" spans="1:20" ht="18" customHeight="1">
      <c r="A1952" s="106"/>
      <c r="B1952" s="52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106"/>
      <c r="B1953" s="52" t="s">
        <v>22</v>
      </c>
      <c r="C1953" s="53">
        <v>0</v>
      </c>
      <c r="D1953" s="53">
        <v>0</v>
      </c>
      <c r="E1953" s="53">
        <v>2</v>
      </c>
      <c r="F1953" s="53">
        <v>1</v>
      </c>
      <c r="G1953" s="53">
        <v>2</v>
      </c>
      <c r="H1953" s="53">
        <v>0</v>
      </c>
      <c r="I1953" s="53">
        <v>0</v>
      </c>
      <c r="J1953" s="53">
        <v>1</v>
      </c>
      <c r="K1953" s="53">
        <v>0</v>
      </c>
      <c r="L1953" s="53">
        <v>0</v>
      </c>
      <c r="M1953" s="53">
        <v>2</v>
      </c>
      <c r="N1953" s="53">
        <v>0</v>
      </c>
      <c r="O1953" s="53">
        <v>1</v>
      </c>
      <c r="P1953" s="53">
        <v>0</v>
      </c>
      <c r="Q1953" s="53">
        <v>0</v>
      </c>
      <c r="R1953" s="53">
        <v>0</v>
      </c>
      <c r="S1953" s="53">
        <v>0</v>
      </c>
      <c r="T1953" s="11">
        <f>SUM(C1953:S1953)</f>
        <v>9</v>
      </c>
    </row>
    <row r="1954" spans="1:22" ht="18" customHeight="1">
      <c r="A1954" s="106"/>
      <c r="B1954" s="52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4">
        <f>IF(T1953&gt;0,(T1948+T1949)/T1953, "-")</f>
        <v>1.1111111111111112</v>
      </c>
    </row>
    <row r="1955" spans="1:22" ht="18" customHeight="1">
      <c r="A1955" s="107"/>
      <c r="B1955" s="52" t="s">
        <v>44</v>
      </c>
      <c r="C1955" s="57" t="s">
        <v>43</v>
      </c>
      <c r="D1955" s="57" t="s">
        <v>43</v>
      </c>
      <c r="E1955" s="58">
        <v>0</v>
      </c>
      <c r="F1955" s="58">
        <v>0</v>
      </c>
      <c r="G1955" s="58">
        <v>0</v>
      </c>
      <c r="H1955" s="57" t="s">
        <v>43</v>
      </c>
      <c r="I1955" s="57" t="s">
        <v>43</v>
      </c>
      <c r="J1955" s="58">
        <v>0</v>
      </c>
      <c r="K1955" s="57" t="s">
        <v>43</v>
      </c>
      <c r="L1955" s="57" t="s">
        <v>43</v>
      </c>
      <c r="M1955" s="58">
        <v>0.5</v>
      </c>
      <c r="N1955" s="57" t="s">
        <v>43</v>
      </c>
      <c r="O1955" s="58">
        <v>1</v>
      </c>
      <c r="P1955" s="57" t="s">
        <v>43</v>
      </c>
      <c r="Q1955" s="57" t="s">
        <v>43</v>
      </c>
      <c r="R1955" s="57" t="s">
        <v>43</v>
      </c>
      <c r="S1955" s="57" t="s">
        <v>43</v>
      </c>
      <c r="T1955" s="59">
        <v>0.22220000000000001</v>
      </c>
    </row>
    <row r="1956" spans="1:22" ht="18" customHeight="1">
      <c r="A1956" s="105">
        <v>44878</v>
      </c>
      <c r="B1956" s="50" t="s">
        <v>20</v>
      </c>
      <c r="C1956" s="51">
        <v>0</v>
      </c>
      <c r="D1956" s="51">
        <v>0</v>
      </c>
      <c r="E1956" s="51">
        <v>0</v>
      </c>
      <c r="F1956" s="51">
        <v>1</v>
      </c>
      <c r="G1956" s="51">
        <v>0</v>
      </c>
      <c r="H1956" s="51">
        <v>0</v>
      </c>
      <c r="I1956" s="51">
        <v>0</v>
      </c>
      <c r="J1956" s="51">
        <v>0</v>
      </c>
      <c r="K1956" s="51">
        <v>0</v>
      </c>
      <c r="L1956" s="51">
        <v>0</v>
      </c>
      <c r="M1956" s="51">
        <v>1</v>
      </c>
      <c r="N1956" s="51">
        <v>0</v>
      </c>
      <c r="O1956" s="51">
        <v>0</v>
      </c>
      <c r="P1956" s="51">
        <v>0</v>
      </c>
      <c r="Q1956" s="51">
        <v>0</v>
      </c>
      <c r="R1956" s="51">
        <v>0</v>
      </c>
      <c r="S1956" s="51">
        <v>0</v>
      </c>
      <c r="T1956" s="11">
        <f>SUM(C1956:S1956)</f>
        <v>2</v>
      </c>
      <c r="V1956" s="73"/>
    </row>
    <row r="1957" spans="1:22" ht="18" customHeight="1">
      <c r="A1957" s="106"/>
      <c r="B1957" s="52" t="s">
        <v>21</v>
      </c>
      <c r="C1957" s="53">
        <v>0</v>
      </c>
      <c r="D1957" s="53">
        <v>0</v>
      </c>
      <c r="E1957" s="53">
        <v>0</v>
      </c>
      <c r="F1957" s="53">
        <v>2</v>
      </c>
      <c r="G1957" s="53">
        <v>1</v>
      </c>
      <c r="H1957" s="53">
        <v>0</v>
      </c>
      <c r="I1957" s="53">
        <v>0</v>
      </c>
      <c r="J1957" s="53">
        <v>0</v>
      </c>
      <c r="K1957" s="53">
        <v>0</v>
      </c>
      <c r="L1957" s="53">
        <v>3</v>
      </c>
      <c r="M1957" s="53">
        <v>2</v>
      </c>
      <c r="N1957" s="53">
        <v>0</v>
      </c>
      <c r="O1957" s="53">
        <v>2</v>
      </c>
      <c r="P1957" s="53">
        <v>1</v>
      </c>
      <c r="Q1957" s="53">
        <v>2</v>
      </c>
      <c r="R1957" s="53">
        <v>0</v>
      </c>
      <c r="S1957" s="53">
        <v>0</v>
      </c>
      <c r="T1957" s="11">
        <f>SUM(C1957:S1957)</f>
        <v>13</v>
      </c>
      <c r="V1957" s="73"/>
    </row>
    <row r="1958" spans="1:22" ht="18" customHeight="1">
      <c r="A1958" s="106"/>
      <c r="B1958" s="52" t="s">
        <v>24</v>
      </c>
      <c r="C1958" s="53">
        <v>0</v>
      </c>
      <c r="D1958" s="53">
        <v>0</v>
      </c>
      <c r="E1958" s="53">
        <v>0</v>
      </c>
      <c r="F1958" s="53">
        <v>2</v>
      </c>
      <c r="G1958" s="53">
        <v>1</v>
      </c>
      <c r="H1958" s="53">
        <v>0</v>
      </c>
      <c r="I1958" s="53">
        <v>0</v>
      </c>
      <c r="J1958" s="53">
        <v>0</v>
      </c>
      <c r="K1958" s="53">
        <v>0</v>
      </c>
      <c r="L1958" s="53">
        <v>3</v>
      </c>
      <c r="M1958" s="53">
        <v>3</v>
      </c>
      <c r="N1958" s="53">
        <v>0</v>
      </c>
      <c r="O1958" s="53">
        <v>2</v>
      </c>
      <c r="P1958" s="53">
        <v>1</v>
      </c>
      <c r="Q1958" s="53">
        <v>2</v>
      </c>
      <c r="R1958" s="53">
        <v>0</v>
      </c>
      <c r="S1958" s="53">
        <v>0</v>
      </c>
      <c r="T1958" s="11">
        <f>SUM(C1958:S1958)</f>
        <v>14</v>
      </c>
      <c r="V1958" s="73"/>
    </row>
    <row r="1959" spans="1:22" ht="18" customHeight="1">
      <c r="A1959" s="106"/>
      <c r="B1959" s="52" t="s">
        <v>25</v>
      </c>
      <c r="C1959" s="53">
        <v>0</v>
      </c>
      <c r="D1959" s="53">
        <v>0</v>
      </c>
      <c r="E1959" s="53">
        <v>0</v>
      </c>
      <c r="F1959" s="53">
        <v>1</v>
      </c>
      <c r="G1959" s="53">
        <v>0</v>
      </c>
      <c r="H1959" s="53">
        <v>0</v>
      </c>
      <c r="I1959" s="53">
        <v>0</v>
      </c>
      <c r="J1959" s="53">
        <v>0</v>
      </c>
      <c r="K1959" s="53">
        <v>0</v>
      </c>
      <c r="L1959" s="53">
        <v>0</v>
      </c>
      <c r="M1959" s="53">
        <v>0</v>
      </c>
      <c r="N1959" s="53">
        <v>0</v>
      </c>
      <c r="O1959" s="53">
        <v>0</v>
      </c>
      <c r="P1959" s="53">
        <v>0</v>
      </c>
      <c r="Q1959" s="53">
        <v>0</v>
      </c>
      <c r="R1959" s="53">
        <v>0</v>
      </c>
      <c r="S1959" s="53">
        <v>0</v>
      </c>
      <c r="T1959" s="11">
        <f>SUM(C1959:S1959)</f>
        <v>1</v>
      </c>
      <c r="V1959" s="73"/>
    </row>
    <row r="1960" spans="1:22" ht="18" customHeight="1">
      <c r="A1960" s="106"/>
      <c r="B1960" s="52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3"/>
    </row>
    <row r="1961" spans="1:22" ht="18" customHeight="1">
      <c r="A1961" s="106"/>
      <c r="B1961" s="52" t="s">
        <v>22</v>
      </c>
      <c r="C1961" s="53">
        <v>0</v>
      </c>
      <c r="D1961" s="53">
        <v>0</v>
      </c>
      <c r="E1961" s="53">
        <v>0</v>
      </c>
      <c r="F1961" s="53">
        <v>3</v>
      </c>
      <c r="G1961" s="53">
        <v>1</v>
      </c>
      <c r="H1961" s="53">
        <v>0</v>
      </c>
      <c r="I1961" s="53">
        <v>0</v>
      </c>
      <c r="J1961" s="53">
        <v>0</v>
      </c>
      <c r="K1961" s="53">
        <v>0</v>
      </c>
      <c r="L1961" s="53">
        <v>2</v>
      </c>
      <c r="M1961" s="53">
        <v>3</v>
      </c>
      <c r="N1961" s="53">
        <v>0</v>
      </c>
      <c r="O1961" s="53">
        <v>1</v>
      </c>
      <c r="P1961" s="53">
        <v>1</v>
      </c>
      <c r="Q1961" s="53">
        <v>1</v>
      </c>
      <c r="R1961" s="53">
        <v>0</v>
      </c>
      <c r="S1961" s="53">
        <v>0</v>
      </c>
      <c r="T1961" s="11">
        <f>SUM(C1961:S1961)</f>
        <v>12</v>
      </c>
      <c r="V1961" s="73"/>
    </row>
    <row r="1962" spans="1:22" ht="18" customHeight="1">
      <c r="A1962" s="106"/>
      <c r="B1962" s="52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4">
        <f>IF(T1961&gt;0,(T1956+T1957)/T1961, "-")</f>
        <v>1.25</v>
      </c>
      <c r="V1962" s="73"/>
    </row>
    <row r="1963" spans="1:22" ht="18" customHeight="1">
      <c r="A1963" s="107"/>
      <c r="B1963" s="52" t="s">
        <v>44</v>
      </c>
      <c r="C1963" s="57" t="s">
        <v>43</v>
      </c>
      <c r="D1963" s="57" t="s">
        <v>43</v>
      </c>
      <c r="E1963" s="57" t="s">
        <v>43</v>
      </c>
      <c r="F1963" s="58">
        <v>0</v>
      </c>
      <c r="G1963" s="58">
        <v>0</v>
      </c>
      <c r="H1963" s="57" t="s">
        <v>43</v>
      </c>
      <c r="I1963" s="57" t="s">
        <v>43</v>
      </c>
      <c r="J1963" s="57" t="s">
        <v>43</v>
      </c>
      <c r="K1963" s="57" t="s">
        <v>43</v>
      </c>
      <c r="L1963" s="58">
        <v>0</v>
      </c>
      <c r="M1963" s="58">
        <v>0.33329999999999999</v>
      </c>
      <c r="N1963" s="57" t="s">
        <v>43</v>
      </c>
      <c r="O1963" s="58">
        <v>1</v>
      </c>
      <c r="P1963" s="58">
        <v>0</v>
      </c>
      <c r="Q1963" s="58">
        <v>0</v>
      </c>
      <c r="R1963" s="57" t="s">
        <v>43</v>
      </c>
      <c r="S1963" s="57" t="s">
        <v>43</v>
      </c>
      <c r="T1963" s="59">
        <v>0.16669999999999999</v>
      </c>
      <c r="V1963" s="73"/>
    </row>
    <row r="1964" spans="1:22" ht="18" customHeight="1">
      <c r="A1964" s="105">
        <v>44879</v>
      </c>
      <c r="B1964" s="50" t="s">
        <v>20</v>
      </c>
      <c r="C1964" s="51">
        <v>0</v>
      </c>
      <c r="D1964" s="51">
        <v>0</v>
      </c>
      <c r="E1964" s="51">
        <v>0</v>
      </c>
      <c r="F1964" s="51">
        <v>0</v>
      </c>
      <c r="G1964" s="51">
        <v>0</v>
      </c>
      <c r="H1964" s="51">
        <v>0</v>
      </c>
      <c r="I1964" s="51">
        <v>0</v>
      </c>
      <c r="J1964" s="51">
        <v>0</v>
      </c>
      <c r="K1964" s="51">
        <v>0</v>
      </c>
      <c r="L1964" s="51">
        <v>0</v>
      </c>
      <c r="M1964" s="51">
        <v>0</v>
      </c>
      <c r="N1964" s="51">
        <v>0</v>
      </c>
      <c r="O1964" s="51">
        <v>0</v>
      </c>
      <c r="P1964" s="51">
        <v>0</v>
      </c>
      <c r="Q1964" s="51">
        <v>0</v>
      </c>
      <c r="R1964" s="51">
        <v>0</v>
      </c>
      <c r="S1964" s="51">
        <v>0</v>
      </c>
      <c r="T1964" s="11">
        <f>SUM(C1964:S1964)</f>
        <v>0</v>
      </c>
      <c r="V1964" s="74"/>
    </row>
    <row r="1965" spans="1:22" ht="18" customHeight="1">
      <c r="A1965" s="106"/>
      <c r="B1965" s="52" t="s">
        <v>21</v>
      </c>
      <c r="C1965" s="53">
        <v>0</v>
      </c>
      <c r="D1965" s="53">
        <v>2</v>
      </c>
      <c r="E1965" s="53">
        <v>2</v>
      </c>
      <c r="F1965" s="53">
        <v>2</v>
      </c>
      <c r="G1965" s="53">
        <v>0</v>
      </c>
      <c r="H1965" s="53">
        <v>0</v>
      </c>
      <c r="I1965" s="53">
        <v>1</v>
      </c>
      <c r="J1965" s="53">
        <v>0</v>
      </c>
      <c r="K1965" s="53">
        <v>2</v>
      </c>
      <c r="L1965" s="53">
        <v>3</v>
      </c>
      <c r="M1965" s="53">
        <v>2</v>
      </c>
      <c r="N1965" s="53">
        <v>0</v>
      </c>
      <c r="O1965" s="53">
        <v>1</v>
      </c>
      <c r="P1965" s="53">
        <v>0</v>
      </c>
      <c r="Q1965" s="53">
        <v>1</v>
      </c>
      <c r="R1965" s="53">
        <v>0</v>
      </c>
      <c r="S1965" s="53">
        <v>0</v>
      </c>
      <c r="T1965" s="11">
        <f>SUM(C1965:S1965)</f>
        <v>16</v>
      </c>
      <c r="V1965" s="74"/>
    </row>
    <row r="1966" spans="1:22" ht="18" customHeight="1">
      <c r="A1966" s="106"/>
      <c r="B1966" s="52" t="s">
        <v>24</v>
      </c>
      <c r="C1966" s="53">
        <v>0</v>
      </c>
      <c r="D1966" s="53">
        <v>2</v>
      </c>
      <c r="E1966" s="53">
        <v>2</v>
      </c>
      <c r="F1966" s="53">
        <v>2</v>
      </c>
      <c r="G1966" s="53">
        <v>0</v>
      </c>
      <c r="H1966" s="53">
        <v>0</v>
      </c>
      <c r="I1966" s="53">
        <v>1</v>
      </c>
      <c r="J1966" s="53">
        <v>0</v>
      </c>
      <c r="K1966" s="53">
        <v>2</v>
      </c>
      <c r="L1966" s="53">
        <v>3</v>
      </c>
      <c r="M1966" s="53">
        <v>2</v>
      </c>
      <c r="N1966" s="53">
        <v>0</v>
      </c>
      <c r="O1966" s="53">
        <v>1</v>
      </c>
      <c r="P1966" s="53">
        <v>0</v>
      </c>
      <c r="Q1966" s="53">
        <v>1</v>
      </c>
      <c r="R1966" s="53">
        <v>0</v>
      </c>
      <c r="S1966" s="53">
        <v>0</v>
      </c>
      <c r="T1966" s="11">
        <f>SUM(C1966:S1966)</f>
        <v>16</v>
      </c>
      <c r="V1966" s="74"/>
    </row>
    <row r="1967" spans="1:22" ht="18" customHeight="1">
      <c r="A1967" s="106"/>
      <c r="B1967" s="52" t="s">
        <v>25</v>
      </c>
      <c r="C1967" s="53">
        <v>0</v>
      </c>
      <c r="D1967" s="53">
        <v>0</v>
      </c>
      <c r="E1967" s="53">
        <v>0</v>
      </c>
      <c r="F1967" s="53">
        <v>0</v>
      </c>
      <c r="G1967" s="53">
        <v>0</v>
      </c>
      <c r="H1967" s="53">
        <v>0</v>
      </c>
      <c r="I1967" s="53">
        <v>0</v>
      </c>
      <c r="J1967" s="53">
        <v>0</v>
      </c>
      <c r="K1967" s="53">
        <v>0</v>
      </c>
      <c r="L1967" s="53">
        <v>0</v>
      </c>
      <c r="M1967" s="53">
        <v>0</v>
      </c>
      <c r="N1967" s="53">
        <v>0</v>
      </c>
      <c r="O1967" s="53">
        <v>0</v>
      </c>
      <c r="P1967" s="53">
        <v>0</v>
      </c>
      <c r="Q1967" s="53">
        <v>0</v>
      </c>
      <c r="R1967" s="53">
        <v>0</v>
      </c>
      <c r="S1967" s="53">
        <v>0</v>
      </c>
      <c r="T1967" s="11">
        <f>SUM(C1967:S1967)</f>
        <v>0</v>
      </c>
      <c r="V1967" s="74"/>
    </row>
    <row r="1968" spans="1:22" ht="18" customHeight="1">
      <c r="A1968" s="106"/>
      <c r="B1968" s="52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4"/>
    </row>
    <row r="1969" spans="1:22" ht="18" customHeight="1">
      <c r="A1969" s="106"/>
      <c r="B1969" s="52" t="s">
        <v>22</v>
      </c>
      <c r="C1969" s="53">
        <v>0</v>
      </c>
      <c r="D1969" s="53">
        <v>1</v>
      </c>
      <c r="E1969" s="53">
        <v>1</v>
      </c>
      <c r="F1969" s="53">
        <v>2</v>
      </c>
      <c r="G1969" s="53">
        <v>0</v>
      </c>
      <c r="H1969" s="53">
        <v>0</v>
      </c>
      <c r="I1969" s="53">
        <v>1</v>
      </c>
      <c r="J1969" s="53">
        <v>0</v>
      </c>
      <c r="K1969" s="53">
        <v>2</v>
      </c>
      <c r="L1969" s="53">
        <v>2</v>
      </c>
      <c r="M1969" s="53">
        <v>1</v>
      </c>
      <c r="N1969" s="53">
        <v>0</v>
      </c>
      <c r="O1969" s="53">
        <v>1</v>
      </c>
      <c r="P1969" s="53">
        <v>0</v>
      </c>
      <c r="Q1969" s="53">
        <v>1</v>
      </c>
      <c r="R1969" s="53">
        <v>0</v>
      </c>
      <c r="S1969" s="53">
        <v>0</v>
      </c>
      <c r="T1969" s="11">
        <f>SUM(C1969:S1969)</f>
        <v>12</v>
      </c>
      <c r="V1969" s="74"/>
    </row>
    <row r="1970" spans="1:22" ht="18" customHeight="1">
      <c r="A1970" s="106"/>
      <c r="B1970" s="52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4">
        <f>IF(T1969&gt;0,(T1964+T1965)/T1969, "-")</f>
        <v>1.3333333333333333</v>
      </c>
      <c r="V1970" s="74"/>
    </row>
    <row r="1971" spans="1:22" ht="18" customHeight="1">
      <c r="A1971" s="107"/>
      <c r="B1971" s="52" t="s">
        <v>44</v>
      </c>
      <c r="C1971" s="57" t="s">
        <v>43</v>
      </c>
      <c r="D1971" s="58">
        <v>0</v>
      </c>
      <c r="E1971" s="58">
        <v>0</v>
      </c>
      <c r="F1971" s="58">
        <v>0</v>
      </c>
      <c r="G1971" s="57" t="s">
        <v>43</v>
      </c>
      <c r="H1971" s="57" t="s">
        <v>43</v>
      </c>
      <c r="I1971" s="58">
        <v>0</v>
      </c>
      <c r="J1971" s="57" t="s">
        <v>43</v>
      </c>
      <c r="K1971" s="58">
        <v>0</v>
      </c>
      <c r="L1971" s="58">
        <v>0.5</v>
      </c>
      <c r="M1971" s="58">
        <v>0</v>
      </c>
      <c r="N1971" s="57" t="s">
        <v>43</v>
      </c>
      <c r="O1971" s="58">
        <v>1</v>
      </c>
      <c r="P1971" s="57" t="s">
        <v>43</v>
      </c>
      <c r="Q1971" s="58">
        <v>1</v>
      </c>
      <c r="R1971" s="57" t="s">
        <v>43</v>
      </c>
      <c r="S1971" s="57" t="s">
        <v>43</v>
      </c>
      <c r="T1971" s="59">
        <v>0.25</v>
      </c>
      <c r="V1971" s="74"/>
    </row>
    <row r="1972" spans="1:22" ht="18" customHeight="1">
      <c r="A1972" s="105">
        <v>44880</v>
      </c>
      <c r="B1972" s="50" t="s">
        <v>20</v>
      </c>
      <c r="C1972" s="51">
        <v>0</v>
      </c>
      <c r="D1972" s="51">
        <v>0</v>
      </c>
      <c r="E1972" s="51">
        <v>0</v>
      </c>
      <c r="F1972" s="51">
        <v>0</v>
      </c>
      <c r="G1972" s="51">
        <v>0</v>
      </c>
      <c r="H1972" s="51">
        <v>0</v>
      </c>
      <c r="I1972" s="51">
        <v>0</v>
      </c>
      <c r="J1972" s="51">
        <v>0</v>
      </c>
      <c r="K1972" s="51">
        <v>0</v>
      </c>
      <c r="L1972" s="51">
        <v>0</v>
      </c>
      <c r="M1972" s="51">
        <v>0</v>
      </c>
      <c r="N1972" s="51">
        <v>0</v>
      </c>
      <c r="O1972" s="51">
        <v>1</v>
      </c>
      <c r="P1972" s="51">
        <v>0</v>
      </c>
      <c r="Q1972" s="51">
        <v>1</v>
      </c>
      <c r="R1972" s="51">
        <v>0</v>
      </c>
      <c r="S1972" s="51">
        <v>0</v>
      </c>
      <c r="T1972" s="11">
        <f>SUM(C1972:S1972)</f>
        <v>2</v>
      </c>
      <c r="V1972" s="75"/>
    </row>
    <row r="1973" spans="1:22" ht="18" customHeight="1">
      <c r="A1973" s="106"/>
      <c r="B1973" s="52" t="s">
        <v>21</v>
      </c>
      <c r="C1973" s="53">
        <v>0</v>
      </c>
      <c r="D1973" s="53">
        <v>0</v>
      </c>
      <c r="E1973" s="53">
        <v>1</v>
      </c>
      <c r="F1973" s="53">
        <v>3</v>
      </c>
      <c r="G1973" s="53">
        <v>0</v>
      </c>
      <c r="H1973" s="53">
        <v>0</v>
      </c>
      <c r="I1973" s="53">
        <v>2</v>
      </c>
      <c r="J1973" s="53">
        <v>2</v>
      </c>
      <c r="K1973" s="53">
        <v>0</v>
      </c>
      <c r="L1973" s="53">
        <v>3</v>
      </c>
      <c r="M1973" s="53">
        <v>0</v>
      </c>
      <c r="N1973" s="53">
        <v>0</v>
      </c>
      <c r="O1973" s="53">
        <v>1</v>
      </c>
      <c r="P1973" s="53">
        <v>1</v>
      </c>
      <c r="Q1973" s="53">
        <v>1</v>
      </c>
      <c r="R1973" s="53">
        <v>0</v>
      </c>
      <c r="S1973" s="53">
        <v>0</v>
      </c>
      <c r="T1973" s="11">
        <f>SUM(C1973:S1973)</f>
        <v>14</v>
      </c>
      <c r="V1973" s="75"/>
    </row>
    <row r="1974" spans="1:22" ht="18" customHeight="1">
      <c r="A1974" s="106"/>
      <c r="B1974" s="52" t="s">
        <v>24</v>
      </c>
      <c r="C1974" s="53">
        <v>0</v>
      </c>
      <c r="D1974" s="53">
        <v>0</v>
      </c>
      <c r="E1974" s="53">
        <v>1</v>
      </c>
      <c r="F1974" s="53">
        <v>2</v>
      </c>
      <c r="G1974" s="53">
        <v>0</v>
      </c>
      <c r="H1974" s="53">
        <v>0</v>
      </c>
      <c r="I1974" s="53">
        <v>2</v>
      </c>
      <c r="J1974" s="53">
        <v>2</v>
      </c>
      <c r="K1974" s="53">
        <v>0</v>
      </c>
      <c r="L1974" s="53">
        <v>3</v>
      </c>
      <c r="M1974" s="53">
        <v>0</v>
      </c>
      <c r="N1974" s="53">
        <v>0</v>
      </c>
      <c r="O1974" s="53">
        <v>2</v>
      </c>
      <c r="P1974" s="53">
        <v>1</v>
      </c>
      <c r="Q1974" s="53">
        <v>2</v>
      </c>
      <c r="R1974" s="53">
        <v>0</v>
      </c>
      <c r="S1974" s="53">
        <v>0</v>
      </c>
      <c r="T1974" s="11">
        <f>SUM(C1974:S1974)</f>
        <v>15</v>
      </c>
      <c r="V1974" s="75"/>
    </row>
    <row r="1975" spans="1:22" ht="18" customHeight="1">
      <c r="A1975" s="106"/>
      <c r="B1975" s="52" t="s">
        <v>25</v>
      </c>
      <c r="C1975" s="53">
        <v>0</v>
      </c>
      <c r="D1975" s="53">
        <v>0</v>
      </c>
      <c r="E1975" s="53">
        <v>0</v>
      </c>
      <c r="F1975" s="53">
        <v>1</v>
      </c>
      <c r="G1975" s="53">
        <v>0</v>
      </c>
      <c r="H1975" s="53">
        <v>0</v>
      </c>
      <c r="I1975" s="53">
        <v>0</v>
      </c>
      <c r="J1975" s="53">
        <v>0</v>
      </c>
      <c r="K1975" s="53">
        <v>0</v>
      </c>
      <c r="L1975" s="53">
        <v>0</v>
      </c>
      <c r="M1975" s="53">
        <v>0</v>
      </c>
      <c r="N1975" s="53">
        <v>0</v>
      </c>
      <c r="O1975" s="53">
        <v>0</v>
      </c>
      <c r="P1975" s="53">
        <v>0</v>
      </c>
      <c r="Q1975" s="53">
        <v>0</v>
      </c>
      <c r="R1975" s="53">
        <v>0</v>
      </c>
      <c r="S1975" s="53">
        <v>0</v>
      </c>
      <c r="T1975" s="11">
        <f>SUM(C1975:S1975)</f>
        <v>1</v>
      </c>
      <c r="V1975" s="75"/>
    </row>
    <row r="1976" spans="1:22" ht="18" customHeight="1">
      <c r="A1976" s="106"/>
      <c r="B1976" s="52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5"/>
    </row>
    <row r="1977" spans="1:22" ht="18" customHeight="1">
      <c r="A1977" s="106"/>
      <c r="B1977" s="52" t="s">
        <v>22</v>
      </c>
      <c r="C1977" s="53">
        <v>0</v>
      </c>
      <c r="D1977" s="53">
        <v>0</v>
      </c>
      <c r="E1977" s="53">
        <v>1</v>
      </c>
      <c r="F1977" s="53">
        <v>2</v>
      </c>
      <c r="G1977" s="53">
        <v>0</v>
      </c>
      <c r="H1977" s="53">
        <v>0</v>
      </c>
      <c r="I1977" s="53">
        <v>2</v>
      </c>
      <c r="J1977" s="53">
        <v>2</v>
      </c>
      <c r="K1977" s="53">
        <v>0</v>
      </c>
      <c r="L1977" s="53">
        <v>2</v>
      </c>
      <c r="M1977" s="53">
        <v>0</v>
      </c>
      <c r="N1977" s="53">
        <v>0</v>
      </c>
      <c r="O1977" s="53">
        <v>1</v>
      </c>
      <c r="P1977" s="53">
        <v>1</v>
      </c>
      <c r="Q1977" s="53">
        <v>1</v>
      </c>
      <c r="R1977" s="53">
        <v>0</v>
      </c>
      <c r="S1977" s="53">
        <v>0</v>
      </c>
      <c r="T1977" s="11">
        <f>SUM(C1977:S1977)</f>
        <v>12</v>
      </c>
      <c r="V1977" s="75"/>
    </row>
    <row r="1978" spans="1:22" ht="18" customHeight="1">
      <c r="A1978" s="106"/>
      <c r="B1978" s="52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4">
        <f>IF(T1977&gt;0,(T1972+T1973)/T1977, "-")</f>
        <v>1.3333333333333333</v>
      </c>
      <c r="V1978" s="75"/>
    </row>
    <row r="1979" spans="1:22" ht="18" customHeight="1">
      <c r="A1979" s="107"/>
      <c r="B1979" s="52" t="s">
        <v>44</v>
      </c>
      <c r="C1979" s="57" t="s">
        <v>43</v>
      </c>
      <c r="D1979" s="57" t="s">
        <v>43</v>
      </c>
      <c r="E1979" s="58">
        <v>0</v>
      </c>
      <c r="F1979" s="58">
        <v>0</v>
      </c>
      <c r="G1979" s="57" t="s">
        <v>43</v>
      </c>
      <c r="H1979" s="57" t="s">
        <v>43</v>
      </c>
      <c r="I1979" s="58">
        <v>0.5</v>
      </c>
      <c r="J1979" s="58">
        <v>0</v>
      </c>
      <c r="K1979" s="57" t="s">
        <v>43</v>
      </c>
      <c r="L1979" s="58">
        <v>0</v>
      </c>
      <c r="M1979" s="57" t="s">
        <v>43</v>
      </c>
      <c r="N1979" s="57" t="s">
        <v>43</v>
      </c>
      <c r="O1979" s="58">
        <v>1</v>
      </c>
      <c r="P1979" s="58">
        <v>0</v>
      </c>
      <c r="Q1979" s="58">
        <v>1</v>
      </c>
      <c r="R1979" s="57" t="s">
        <v>43</v>
      </c>
      <c r="S1979" s="57" t="s">
        <v>43</v>
      </c>
      <c r="T1979" s="59">
        <v>0.25</v>
      </c>
      <c r="V1979" s="75"/>
    </row>
    <row r="1980" spans="1:22" ht="18" customHeight="1">
      <c r="A1980" s="105">
        <v>44881</v>
      </c>
      <c r="B1980" s="50" t="s">
        <v>20</v>
      </c>
      <c r="C1980" s="51">
        <v>0</v>
      </c>
      <c r="D1980" s="51">
        <v>0</v>
      </c>
      <c r="E1980" s="51">
        <v>0</v>
      </c>
      <c r="F1980" s="51">
        <v>0</v>
      </c>
      <c r="G1980" s="51">
        <v>0</v>
      </c>
      <c r="H1980" s="51">
        <v>0</v>
      </c>
      <c r="I1980" s="51">
        <v>0</v>
      </c>
      <c r="J1980" s="51">
        <v>0</v>
      </c>
      <c r="K1980" s="51">
        <v>0</v>
      </c>
      <c r="L1980" s="51">
        <v>0</v>
      </c>
      <c r="M1980" s="51">
        <v>0</v>
      </c>
      <c r="N1980" s="51">
        <v>0</v>
      </c>
      <c r="O1980" s="51">
        <v>2</v>
      </c>
      <c r="P1980" s="51">
        <v>0</v>
      </c>
      <c r="Q1980" s="51">
        <v>0</v>
      </c>
      <c r="R1980" s="51">
        <v>0</v>
      </c>
      <c r="S1980" s="51">
        <v>0</v>
      </c>
      <c r="T1980" s="11">
        <f>SUM(C1980:S1980)</f>
        <v>2</v>
      </c>
      <c r="V1980" s="76"/>
    </row>
    <row r="1981" spans="1:22" ht="18" customHeight="1">
      <c r="A1981" s="106"/>
      <c r="B1981" s="52" t="s">
        <v>21</v>
      </c>
      <c r="C1981" s="53">
        <v>0</v>
      </c>
      <c r="D1981" s="53">
        <v>0</v>
      </c>
      <c r="E1981" s="53">
        <v>0</v>
      </c>
      <c r="F1981" s="53">
        <v>1</v>
      </c>
      <c r="G1981" s="53">
        <v>0</v>
      </c>
      <c r="H1981" s="53">
        <v>0</v>
      </c>
      <c r="I1981" s="53">
        <v>0</v>
      </c>
      <c r="J1981" s="53">
        <v>1</v>
      </c>
      <c r="K1981" s="53">
        <v>1</v>
      </c>
      <c r="L1981" s="53">
        <v>1</v>
      </c>
      <c r="M1981" s="53">
        <v>0</v>
      </c>
      <c r="N1981" s="53">
        <v>1</v>
      </c>
      <c r="O1981" s="53">
        <v>4</v>
      </c>
      <c r="P1981" s="53">
        <v>1</v>
      </c>
      <c r="Q1981" s="53">
        <v>0</v>
      </c>
      <c r="R1981" s="53">
        <v>1</v>
      </c>
      <c r="S1981" s="53">
        <v>0</v>
      </c>
      <c r="T1981" s="11">
        <f>SUM(C1981:S1981)</f>
        <v>11</v>
      </c>
      <c r="V1981" s="76"/>
    </row>
    <row r="1982" spans="1:22" ht="18" customHeight="1">
      <c r="A1982" s="106"/>
      <c r="B1982" s="52" t="s">
        <v>24</v>
      </c>
      <c r="C1982" s="53">
        <v>0</v>
      </c>
      <c r="D1982" s="53">
        <v>0</v>
      </c>
      <c r="E1982" s="53">
        <v>0</v>
      </c>
      <c r="F1982" s="53">
        <v>1</v>
      </c>
      <c r="G1982" s="53">
        <v>0</v>
      </c>
      <c r="H1982" s="53">
        <v>0</v>
      </c>
      <c r="I1982" s="53">
        <v>0</v>
      </c>
      <c r="J1982" s="53">
        <v>1</v>
      </c>
      <c r="K1982" s="53">
        <v>1</v>
      </c>
      <c r="L1982" s="53">
        <v>1</v>
      </c>
      <c r="M1982" s="53">
        <v>0</v>
      </c>
      <c r="N1982" s="53">
        <v>1</v>
      </c>
      <c r="O1982" s="53">
        <v>6</v>
      </c>
      <c r="P1982" s="53">
        <v>1</v>
      </c>
      <c r="Q1982" s="53">
        <v>0</v>
      </c>
      <c r="R1982" s="53">
        <v>1</v>
      </c>
      <c r="S1982" s="53">
        <v>0</v>
      </c>
      <c r="T1982" s="11">
        <f>SUM(C1982:S1982)</f>
        <v>13</v>
      </c>
      <c r="V1982" s="76"/>
    </row>
    <row r="1983" spans="1:22" ht="18" customHeight="1">
      <c r="A1983" s="106"/>
      <c r="B1983" s="52" t="s">
        <v>25</v>
      </c>
      <c r="C1983" s="53">
        <v>0</v>
      </c>
      <c r="D1983" s="53">
        <v>0</v>
      </c>
      <c r="E1983" s="53">
        <v>0</v>
      </c>
      <c r="F1983" s="53">
        <v>0</v>
      </c>
      <c r="G1983" s="53">
        <v>0</v>
      </c>
      <c r="H1983" s="53">
        <v>0</v>
      </c>
      <c r="I1983" s="53">
        <v>0</v>
      </c>
      <c r="J1983" s="53">
        <v>0</v>
      </c>
      <c r="K1983" s="53">
        <v>0</v>
      </c>
      <c r="L1983" s="53">
        <v>0</v>
      </c>
      <c r="M1983" s="53">
        <v>0</v>
      </c>
      <c r="N1983" s="53">
        <v>0</v>
      </c>
      <c r="O1983" s="53">
        <v>0</v>
      </c>
      <c r="P1983" s="53">
        <v>0</v>
      </c>
      <c r="Q1983" s="53">
        <v>0</v>
      </c>
      <c r="R1983" s="53">
        <v>0</v>
      </c>
      <c r="S1983" s="53">
        <v>0</v>
      </c>
      <c r="T1983" s="11">
        <f>SUM(C1983:S1983)</f>
        <v>0</v>
      </c>
      <c r="V1983" s="76"/>
    </row>
    <row r="1984" spans="1:22" ht="18" customHeight="1">
      <c r="A1984" s="106"/>
      <c r="B1984" s="52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6"/>
    </row>
    <row r="1985" spans="1:22" ht="18" customHeight="1">
      <c r="A1985" s="106"/>
      <c r="B1985" s="52" t="s">
        <v>22</v>
      </c>
      <c r="C1985" s="53">
        <v>0</v>
      </c>
      <c r="D1985" s="53">
        <v>0</v>
      </c>
      <c r="E1985" s="53">
        <v>0</v>
      </c>
      <c r="F1985" s="53">
        <v>1</v>
      </c>
      <c r="G1985" s="53">
        <v>0</v>
      </c>
      <c r="H1985" s="53">
        <v>0</v>
      </c>
      <c r="I1985" s="53">
        <v>0</v>
      </c>
      <c r="J1985" s="53">
        <v>1</v>
      </c>
      <c r="K1985" s="53">
        <v>1</v>
      </c>
      <c r="L1985" s="53">
        <v>1</v>
      </c>
      <c r="M1985" s="53">
        <v>0</v>
      </c>
      <c r="N1985" s="53">
        <v>1</v>
      </c>
      <c r="O1985" s="53">
        <v>1</v>
      </c>
      <c r="P1985" s="53">
        <v>1</v>
      </c>
      <c r="Q1985" s="53">
        <v>0</v>
      </c>
      <c r="R1985" s="53">
        <v>1</v>
      </c>
      <c r="S1985" s="53">
        <v>0</v>
      </c>
      <c r="T1985" s="11">
        <f>SUM(C1985:S1985)</f>
        <v>8</v>
      </c>
      <c r="V1985" s="76"/>
    </row>
    <row r="1986" spans="1:22" ht="18" customHeight="1">
      <c r="A1986" s="106"/>
      <c r="B1986" s="52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4">
        <f>IF(T1985&gt;0,(T1980+T1981)/T1985, "-")</f>
        <v>1.625</v>
      </c>
      <c r="V1986" s="76"/>
    </row>
    <row r="1987" spans="1:22" ht="18" customHeight="1">
      <c r="A1987" s="107"/>
      <c r="B1987" s="52" t="s">
        <v>44</v>
      </c>
      <c r="C1987" s="57" t="s">
        <v>43</v>
      </c>
      <c r="D1987" s="57" t="s">
        <v>43</v>
      </c>
      <c r="E1987" s="57" t="s">
        <v>43</v>
      </c>
      <c r="F1987" s="58">
        <v>0</v>
      </c>
      <c r="G1987" s="57" t="s">
        <v>43</v>
      </c>
      <c r="H1987" s="57" t="s">
        <v>43</v>
      </c>
      <c r="I1987" s="57" t="s">
        <v>43</v>
      </c>
      <c r="J1987" s="58">
        <v>1</v>
      </c>
      <c r="K1987" s="58">
        <v>0</v>
      </c>
      <c r="L1987" s="58">
        <v>1</v>
      </c>
      <c r="M1987" s="57" t="s">
        <v>43</v>
      </c>
      <c r="N1987" s="58">
        <v>0</v>
      </c>
      <c r="O1987" s="58">
        <v>1</v>
      </c>
      <c r="P1987" s="58">
        <v>0</v>
      </c>
      <c r="Q1987" s="57" t="s">
        <v>43</v>
      </c>
      <c r="R1987" s="58">
        <v>0</v>
      </c>
      <c r="S1987" s="57" t="s">
        <v>43</v>
      </c>
      <c r="T1987" s="59">
        <v>0.375</v>
      </c>
      <c r="V1987" s="76"/>
    </row>
    <row r="1988" spans="1:22" ht="18" customHeight="1">
      <c r="A1988" s="105">
        <v>44882</v>
      </c>
      <c r="B1988" s="50" t="s">
        <v>20</v>
      </c>
      <c r="C1988" s="51">
        <v>0</v>
      </c>
      <c r="D1988" s="51">
        <v>0</v>
      </c>
      <c r="E1988" s="51">
        <v>0</v>
      </c>
      <c r="F1988" s="51">
        <v>0</v>
      </c>
      <c r="G1988" s="51">
        <v>0</v>
      </c>
      <c r="H1988" s="51">
        <v>0</v>
      </c>
      <c r="I1988" s="51">
        <v>0</v>
      </c>
      <c r="J1988" s="51">
        <v>0</v>
      </c>
      <c r="K1988" s="51">
        <v>0</v>
      </c>
      <c r="L1988" s="51">
        <v>1</v>
      </c>
      <c r="M1988" s="51">
        <v>1</v>
      </c>
      <c r="N1988" s="51">
        <v>0</v>
      </c>
      <c r="O1988" s="51">
        <v>2</v>
      </c>
      <c r="P1988" s="51">
        <v>0</v>
      </c>
      <c r="Q1988" s="51">
        <v>0</v>
      </c>
      <c r="R1988" s="51">
        <v>0</v>
      </c>
      <c r="S1988" s="51">
        <v>0</v>
      </c>
      <c r="T1988" s="11">
        <f>SUM(C1988:S1988)</f>
        <v>4</v>
      </c>
      <c r="V1988" s="77"/>
    </row>
    <row r="1989" spans="1:22" ht="18" customHeight="1">
      <c r="A1989" s="106"/>
      <c r="B1989" s="52" t="s">
        <v>21</v>
      </c>
      <c r="C1989" s="53">
        <v>1</v>
      </c>
      <c r="D1989" s="53">
        <v>1</v>
      </c>
      <c r="E1989" s="53">
        <v>2</v>
      </c>
      <c r="F1989" s="53">
        <v>2</v>
      </c>
      <c r="G1989" s="53">
        <v>3</v>
      </c>
      <c r="H1989" s="53">
        <v>2</v>
      </c>
      <c r="I1989" s="53">
        <v>0</v>
      </c>
      <c r="J1989" s="53">
        <v>0</v>
      </c>
      <c r="K1989" s="53">
        <v>2</v>
      </c>
      <c r="L1989" s="53">
        <v>1</v>
      </c>
      <c r="M1989" s="53">
        <v>6</v>
      </c>
      <c r="N1989" s="53">
        <v>0</v>
      </c>
      <c r="O1989" s="53">
        <v>3</v>
      </c>
      <c r="P1989" s="53">
        <v>1</v>
      </c>
      <c r="Q1989" s="53">
        <v>0</v>
      </c>
      <c r="R1989" s="53">
        <v>1</v>
      </c>
      <c r="S1989" s="53">
        <v>0</v>
      </c>
      <c r="T1989" s="11">
        <f>SUM(C1989:S1989)</f>
        <v>25</v>
      </c>
      <c r="V1989" s="77"/>
    </row>
    <row r="1990" spans="1:22" ht="18" customHeight="1">
      <c r="A1990" s="106"/>
      <c r="B1990" s="52" t="s">
        <v>24</v>
      </c>
      <c r="C1990" s="53">
        <v>1</v>
      </c>
      <c r="D1990" s="53">
        <v>1</v>
      </c>
      <c r="E1990" s="53">
        <v>2</v>
      </c>
      <c r="F1990" s="53">
        <v>2</v>
      </c>
      <c r="G1990" s="53">
        <v>3</v>
      </c>
      <c r="H1990" s="53">
        <v>2</v>
      </c>
      <c r="I1990" s="53">
        <v>0</v>
      </c>
      <c r="J1990" s="53">
        <v>0</v>
      </c>
      <c r="K1990" s="53">
        <v>2</v>
      </c>
      <c r="L1990" s="53">
        <v>2</v>
      </c>
      <c r="M1990" s="53">
        <v>7</v>
      </c>
      <c r="N1990" s="53">
        <v>0</v>
      </c>
      <c r="O1990" s="53">
        <v>5</v>
      </c>
      <c r="P1990" s="53">
        <v>1</v>
      </c>
      <c r="Q1990" s="53">
        <v>0</v>
      </c>
      <c r="R1990" s="53">
        <v>1</v>
      </c>
      <c r="S1990" s="53">
        <v>0</v>
      </c>
      <c r="T1990" s="11">
        <f>SUM(C1990:S1990)</f>
        <v>29</v>
      </c>
      <c r="V1990" s="77"/>
    </row>
    <row r="1991" spans="1:22" ht="18" customHeight="1">
      <c r="A1991" s="106"/>
      <c r="B1991" s="52" t="s">
        <v>25</v>
      </c>
      <c r="C1991" s="53">
        <v>0</v>
      </c>
      <c r="D1991" s="53">
        <v>0</v>
      </c>
      <c r="E1991" s="53">
        <v>0</v>
      </c>
      <c r="F1991" s="53">
        <v>0</v>
      </c>
      <c r="G1991" s="53">
        <v>0</v>
      </c>
      <c r="H1991" s="53">
        <v>0</v>
      </c>
      <c r="I1991" s="53">
        <v>0</v>
      </c>
      <c r="J1991" s="53">
        <v>0</v>
      </c>
      <c r="K1991" s="53">
        <v>0</v>
      </c>
      <c r="L1991" s="53">
        <v>0</v>
      </c>
      <c r="M1991" s="53">
        <v>0</v>
      </c>
      <c r="N1991" s="53">
        <v>0</v>
      </c>
      <c r="O1991" s="53">
        <v>0</v>
      </c>
      <c r="P1991" s="53">
        <v>0</v>
      </c>
      <c r="Q1991" s="53">
        <v>0</v>
      </c>
      <c r="R1991" s="53">
        <v>0</v>
      </c>
      <c r="S1991" s="53">
        <v>0</v>
      </c>
      <c r="T1991" s="11">
        <f>SUM(C1991:S1991)</f>
        <v>0</v>
      </c>
      <c r="V1991" s="77"/>
    </row>
    <row r="1992" spans="1:22" ht="18" customHeight="1">
      <c r="A1992" s="106"/>
      <c r="B1992" s="52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7"/>
    </row>
    <row r="1993" spans="1:22" ht="18" customHeight="1">
      <c r="A1993" s="106"/>
      <c r="B1993" s="52" t="s">
        <v>22</v>
      </c>
      <c r="C1993" s="53">
        <v>1</v>
      </c>
      <c r="D1993" s="53">
        <v>1</v>
      </c>
      <c r="E1993" s="53">
        <v>1</v>
      </c>
      <c r="F1993" s="53">
        <v>2</v>
      </c>
      <c r="G1993" s="53">
        <v>3</v>
      </c>
      <c r="H1993" s="53">
        <v>2</v>
      </c>
      <c r="I1993" s="53">
        <v>0</v>
      </c>
      <c r="J1993" s="53">
        <v>0</v>
      </c>
      <c r="K1993" s="53">
        <v>2</v>
      </c>
      <c r="L1993" s="53">
        <v>2</v>
      </c>
      <c r="M1993" s="53">
        <v>7</v>
      </c>
      <c r="N1993" s="53">
        <v>0</v>
      </c>
      <c r="O1993" s="53">
        <v>1</v>
      </c>
      <c r="P1993" s="53">
        <v>1</v>
      </c>
      <c r="Q1993" s="53">
        <v>0</v>
      </c>
      <c r="R1993" s="53">
        <v>1</v>
      </c>
      <c r="S1993" s="53">
        <v>0</v>
      </c>
      <c r="T1993" s="11">
        <f>SUM(C1993:S1993)</f>
        <v>24</v>
      </c>
      <c r="V1993" s="77"/>
    </row>
    <row r="1994" spans="1:22" ht="18" customHeight="1">
      <c r="A1994" s="106"/>
      <c r="B1994" s="52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4">
        <f>IF(T1993&gt;0,(T1988+T1989)/T1993, "-")</f>
        <v>1.2083333333333333</v>
      </c>
      <c r="V1994" s="77"/>
    </row>
    <row r="1995" spans="1:22" ht="18" customHeight="1">
      <c r="A1995" s="107"/>
      <c r="B1995" s="52" t="s">
        <v>44</v>
      </c>
      <c r="C1995" s="58">
        <v>0</v>
      </c>
      <c r="D1995" s="58">
        <v>1</v>
      </c>
      <c r="E1995" s="58">
        <v>1</v>
      </c>
      <c r="F1995" s="58">
        <v>0</v>
      </c>
      <c r="G1995" s="58">
        <v>0</v>
      </c>
      <c r="H1995" s="58">
        <v>0</v>
      </c>
      <c r="I1995" s="57" t="s">
        <v>43</v>
      </c>
      <c r="J1995" s="57" t="s">
        <v>43</v>
      </c>
      <c r="K1995" s="58">
        <v>0</v>
      </c>
      <c r="L1995" s="58">
        <v>0</v>
      </c>
      <c r="M1995" s="58">
        <v>0</v>
      </c>
      <c r="N1995" s="57" t="s">
        <v>43</v>
      </c>
      <c r="O1995" s="58">
        <v>1</v>
      </c>
      <c r="P1995" s="58">
        <v>0</v>
      </c>
      <c r="Q1995" s="57" t="s">
        <v>43</v>
      </c>
      <c r="R1995" s="58">
        <v>1</v>
      </c>
      <c r="S1995" s="57" t="s">
        <v>43</v>
      </c>
      <c r="T1995" s="59">
        <v>0.16669999999999999</v>
      </c>
      <c r="V1995" s="77"/>
    </row>
    <row r="1996" spans="1:22" ht="18" customHeight="1">
      <c r="A1996" s="105">
        <v>44883</v>
      </c>
      <c r="B1996" s="50" t="s">
        <v>20</v>
      </c>
      <c r="C1996" s="51">
        <v>0</v>
      </c>
      <c r="D1996" s="51">
        <v>1</v>
      </c>
      <c r="E1996" s="51">
        <v>0</v>
      </c>
      <c r="F1996" s="51">
        <v>0</v>
      </c>
      <c r="G1996" s="51">
        <v>0</v>
      </c>
      <c r="H1996" s="51">
        <v>0</v>
      </c>
      <c r="I1996" s="51">
        <v>0</v>
      </c>
      <c r="J1996" s="51">
        <v>0</v>
      </c>
      <c r="K1996" s="51">
        <v>0</v>
      </c>
      <c r="L1996" s="51">
        <v>0</v>
      </c>
      <c r="M1996" s="51">
        <v>4</v>
      </c>
      <c r="N1996" s="51">
        <v>0</v>
      </c>
      <c r="O1996" s="51">
        <v>1</v>
      </c>
      <c r="P1996" s="51">
        <v>0</v>
      </c>
      <c r="Q1996" s="51">
        <v>0</v>
      </c>
      <c r="R1996" s="51">
        <v>0</v>
      </c>
      <c r="S1996" s="51">
        <v>0</v>
      </c>
      <c r="T1996" s="11">
        <f>SUM(C1996:S1996)</f>
        <v>6</v>
      </c>
      <c r="V1996" s="78"/>
    </row>
    <row r="1997" spans="1:22" ht="18" customHeight="1">
      <c r="A1997" s="106"/>
      <c r="B1997" s="52" t="s">
        <v>21</v>
      </c>
      <c r="C1997" s="53">
        <v>1</v>
      </c>
      <c r="D1997" s="53">
        <v>0</v>
      </c>
      <c r="E1997" s="53">
        <v>0</v>
      </c>
      <c r="F1997" s="53">
        <v>2</v>
      </c>
      <c r="G1997" s="53">
        <v>0</v>
      </c>
      <c r="H1997" s="53">
        <v>0</v>
      </c>
      <c r="I1997" s="53">
        <v>0</v>
      </c>
      <c r="J1997" s="53">
        <v>0</v>
      </c>
      <c r="K1997" s="53">
        <v>0</v>
      </c>
      <c r="L1997" s="53">
        <v>2</v>
      </c>
      <c r="M1997" s="53">
        <v>12</v>
      </c>
      <c r="N1997" s="53">
        <v>0</v>
      </c>
      <c r="O1997" s="53">
        <v>2</v>
      </c>
      <c r="P1997" s="53">
        <v>0</v>
      </c>
      <c r="Q1997" s="53">
        <v>1</v>
      </c>
      <c r="R1997" s="53">
        <v>2</v>
      </c>
      <c r="S1997" s="53">
        <v>0</v>
      </c>
      <c r="T1997" s="11">
        <f>SUM(C1997:S1997)</f>
        <v>22</v>
      </c>
      <c r="V1997" s="78"/>
    </row>
    <row r="1998" spans="1:22" ht="18" customHeight="1">
      <c r="A1998" s="106"/>
      <c r="B1998" s="52" t="s">
        <v>24</v>
      </c>
      <c r="C1998" s="53">
        <v>1</v>
      </c>
      <c r="D1998" s="53">
        <v>1</v>
      </c>
      <c r="E1998" s="53">
        <v>0</v>
      </c>
      <c r="F1998" s="53">
        <v>2</v>
      </c>
      <c r="G1998" s="53">
        <v>0</v>
      </c>
      <c r="H1998" s="53">
        <v>0</v>
      </c>
      <c r="I1998" s="53">
        <v>0</v>
      </c>
      <c r="J1998" s="53">
        <v>0</v>
      </c>
      <c r="K1998" s="53">
        <v>0</v>
      </c>
      <c r="L1998" s="53">
        <v>2</v>
      </c>
      <c r="M1998" s="53">
        <v>16</v>
      </c>
      <c r="N1998" s="53">
        <v>0</v>
      </c>
      <c r="O1998" s="53">
        <v>3</v>
      </c>
      <c r="P1998" s="53">
        <v>0</v>
      </c>
      <c r="Q1998" s="53">
        <v>1</v>
      </c>
      <c r="R1998" s="53">
        <v>2</v>
      </c>
      <c r="S1998" s="53">
        <v>0</v>
      </c>
      <c r="T1998" s="11">
        <f>SUM(C1998:S1998)</f>
        <v>28</v>
      </c>
      <c r="V1998" s="78"/>
    </row>
    <row r="1999" spans="1:22" ht="18" customHeight="1">
      <c r="A1999" s="106"/>
      <c r="B1999" s="52" t="s">
        <v>25</v>
      </c>
      <c r="C1999" s="53">
        <v>0</v>
      </c>
      <c r="D1999" s="53">
        <v>0</v>
      </c>
      <c r="E1999" s="53">
        <v>0</v>
      </c>
      <c r="F1999" s="53">
        <v>0</v>
      </c>
      <c r="G1999" s="53">
        <v>0</v>
      </c>
      <c r="H1999" s="53">
        <v>0</v>
      </c>
      <c r="I1999" s="53">
        <v>0</v>
      </c>
      <c r="J1999" s="53">
        <v>0</v>
      </c>
      <c r="K1999" s="53">
        <v>0</v>
      </c>
      <c r="L1999" s="53">
        <v>0</v>
      </c>
      <c r="M1999" s="53">
        <v>0</v>
      </c>
      <c r="N1999" s="53">
        <v>0</v>
      </c>
      <c r="O1999" s="53">
        <v>0</v>
      </c>
      <c r="P1999" s="53">
        <v>0</v>
      </c>
      <c r="Q1999" s="53">
        <v>0</v>
      </c>
      <c r="R1999" s="53">
        <v>0</v>
      </c>
      <c r="S1999" s="53">
        <v>0</v>
      </c>
      <c r="T1999" s="11">
        <f>SUM(C1999:S1999)</f>
        <v>0</v>
      </c>
      <c r="V1999" s="78"/>
    </row>
    <row r="2000" spans="1:22" ht="18" customHeight="1">
      <c r="A2000" s="106"/>
      <c r="B2000" s="52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8"/>
    </row>
    <row r="2001" spans="1:22" ht="18" customHeight="1">
      <c r="A2001" s="106"/>
      <c r="B2001" s="52" t="s">
        <v>22</v>
      </c>
      <c r="C2001" s="53">
        <v>1</v>
      </c>
      <c r="D2001" s="53">
        <v>1</v>
      </c>
      <c r="E2001" s="53">
        <v>0</v>
      </c>
      <c r="F2001" s="53">
        <v>1</v>
      </c>
      <c r="G2001" s="53">
        <v>0</v>
      </c>
      <c r="H2001" s="53">
        <v>0</v>
      </c>
      <c r="I2001" s="53">
        <v>0</v>
      </c>
      <c r="J2001" s="53">
        <v>0</v>
      </c>
      <c r="K2001" s="53">
        <v>0</v>
      </c>
      <c r="L2001" s="53">
        <v>1</v>
      </c>
      <c r="M2001" s="53">
        <v>15</v>
      </c>
      <c r="N2001" s="53">
        <v>0</v>
      </c>
      <c r="O2001" s="53">
        <v>1</v>
      </c>
      <c r="P2001" s="53">
        <v>0</v>
      </c>
      <c r="Q2001" s="53">
        <v>1</v>
      </c>
      <c r="R2001" s="53">
        <v>2</v>
      </c>
      <c r="S2001" s="53">
        <v>0</v>
      </c>
      <c r="T2001" s="11">
        <f>SUM(C2001:S2001)</f>
        <v>23</v>
      </c>
      <c r="V2001" s="78"/>
    </row>
    <row r="2002" spans="1:22" ht="18" customHeight="1">
      <c r="A2002" s="106"/>
      <c r="B2002" s="52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4">
        <f>IF(T2001&gt;0,(T1996+T1997)/T2001, "-")</f>
        <v>1.2173913043478262</v>
      </c>
      <c r="V2002" s="78"/>
    </row>
    <row r="2003" spans="1:22" ht="18" customHeight="1">
      <c r="A2003" s="107"/>
      <c r="B2003" s="52" t="s">
        <v>44</v>
      </c>
      <c r="C2003" s="58">
        <v>1</v>
      </c>
      <c r="D2003" s="58">
        <v>1</v>
      </c>
      <c r="E2003" s="57" t="s">
        <v>43</v>
      </c>
      <c r="F2003" s="58">
        <v>1</v>
      </c>
      <c r="G2003" s="57" t="s">
        <v>43</v>
      </c>
      <c r="H2003" s="57" t="s">
        <v>43</v>
      </c>
      <c r="I2003" s="57" t="s">
        <v>43</v>
      </c>
      <c r="J2003" s="57" t="s">
        <v>43</v>
      </c>
      <c r="K2003" s="57" t="s">
        <v>43</v>
      </c>
      <c r="L2003" s="58">
        <v>1</v>
      </c>
      <c r="M2003" s="58">
        <v>6.6699999999999995E-2</v>
      </c>
      <c r="N2003" s="57" t="s">
        <v>43</v>
      </c>
      <c r="O2003" s="58">
        <v>1</v>
      </c>
      <c r="P2003" s="57" t="s">
        <v>43</v>
      </c>
      <c r="Q2003" s="58">
        <v>1</v>
      </c>
      <c r="R2003" s="58">
        <v>0.5</v>
      </c>
      <c r="S2003" s="57" t="s">
        <v>43</v>
      </c>
      <c r="T2003" s="59">
        <v>0.3478</v>
      </c>
      <c r="V2003" s="78"/>
    </row>
    <row r="2004" spans="1:22" ht="18" customHeight="1">
      <c r="A2004" s="105">
        <v>44884</v>
      </c>
      <c r="B2004" s="50" t="s">
        <v>20</v>
      </c>
      <c r="C2004" s="51">
        <v>0</v>
      </c>
      <c r="D2004" s="51">
        <v>0</v>
      </c>
      <c r="E2004" s="51">
        <v>0</v>
      </c>
      <c r="F2004" s="51">
        <v>0</v>
      </c>
      <c r="G2004" s="51">
        <v>0</v>
      </c>
      <c r="H2004" s="51">
        <v>0</v>
      </c>
      <c r="I2004" s="51">
        <v>0</v>
      </c>
      <c r="J2004" s="51">
        <v>0</v>
      </c>
      <c r="K2004" s="51">
        <v>0</v>
      </c>
      <c r="L2004" s="51">
        <v>0</v>
      </c>
      <c r="M2004" s="51">
        <v>2</v>
      </c>
      <c r="N2004" s="51">
        <v>0</v>
      </c>
      <c r="O2004" s="51">
        <v>2</v>
      </c>
      <c r="P2004" s="51">
        <v>0</v>
      </c>
      <c r="Q2004" s="51">
        <v>0</v>
      </c>
      <c r="R2004" s="51">
        <v>0</v>
      </c>
      <c r="S2004" s="51">
        <v>0</v>
      </c>
      <c r="T2004" s="11">
        <f>SUM(C2004:S2004)</f>
        <v>4</v>
      </c>
      <c r="V2004" s="79"/>
    </row>
    <row r="2005" spans="1:22" ht="18" customHeight="1">
      <c r="A2005" s="106"/>
      <c r="B2005" s="52" t="s">
        <v>21</v>
      </c>
      <c r="C2005" s="53">
        <v>0</v>
      </c>
      <c r="D2005" s="53">
        <v>0</v>
      </c>
      <c r="E2005" s="53">
        <v>0</v>
      </c>
      <c r="F2005" s="53">
        <v>3</v>
      </c>
      <c r="G2005" s="53">
        <v>7</v>
      </c>
      <c r="H2005" s="53">
        <v>0</v>
      </c>
      <c r="I2005" s="53">
        <v>1</v>
      </c>
      <c r="J2005" s="53">
        <v>1</v>
      </c>
      <c r="K2005" s="53">
        <v>4</v>
      </c>
      <c r="L2005" s="53">
        <v>3</v>
      </c>
      <c r="M2005" s="53">
        <v>9</v>
      </c>
      <c r="N2005" s="53">
        <v>2</v>
      </c>
      <c r="O2005" s="53">
        <v>4</v>
      </c>
      <c r="P2005" s="53">
        <v>1</v>
      </c>
      <c r="Q2005" s="53">
        <v>0</v>
      </c>
      <c r="R2005" s="53">
        <v>0</v>
      </c>
      <c r="S2005" s="53">
        <v>0</v>
      </c>
      <c r="T2005" s="11">
        <f>SUM(C2005:S2005)</f>
        <v>35</v>
      </c>
      <c r="V2005" s="79"/>
    </row>
    <row r="2006" spans="1:22" ht="18" customHeight="1">
      <c r="A2006" s="106"/>
      <c r="B2006" s="52" t="s">
        <v>24</v>
      </c>
      <c r="C2006" s="53">
        <v>0</v>
      </c>
      <c r="D2006" s="53">
        <v>0</v>
      </c>
      <c r="E2006" s="53">
        <v>0</v>
      </c>
      <c r="F2006" s="53">
        <v>3</v>
      </c>
      <c r="G2006" s="53">
        <v>7</v>
      </c>
      <c r="H2006" s="53">
        <v>0</v>
      </c>
      <c r="I2006" s="53">
        <v>1</v>
      </c>
      <c r="J2006" s="53">
        <v>1</v>
      </c>
      <c r="K2006" s="53">
        <v>3</v>
      </c>
      <c r="L2006" s="53">
        <v>2</v>
      </c>
      <c r="M2006" s="53">
        <v>11</v>
      </c>
      <c r="N2006" s="53">
        <v>2</v>
      </c>
      <c r="O2006" s="53">
        <v>6</v>
      </c>
      <c r="P2006" s="53">
        <v>1</v>
      </c>
      <c r="Q2006" s="53">
        <v>0</v>
      </c>
      <c r="R2006" s="53">
        <v>0</v>
      </c>
      <c r="S2006" s="53">
        <v>0</v>
      </c>
      <c r="T2006" s="11">
        <f>SUM(C2006:S2006)</f>
        <v>37</v>
      </c>
      <c r="V2006" s="79"/>
    </row>
    <row r="2007" spans="1:22" ht="18" customHeight="1">
      <c r="A2007" s="106"/>
      <c r="B2007" s="52" t="s">
        <v>25</v>
      </c>
      <c r="C2007" s="53">
        <v>0</v>
      </c>
      <c r="D2007" s="53">
        <v>0</v>
      </c>
      <c r="E2007" s="53">
        <v>0</v>
      </c>
      <c r="F2007" s="53">
        <v>0</v>
      </c>
      <c r="G2007" s="53">
        <v>0</v>
      </c>
      <c r="H2007" s="53">
        <v>0</v>
      </c>
      <c r="I2007" s="53">
        <v>0</v>
      </c>
      <c r="J2007" s="53">
        <v>0</v>
      </c>
      <c r="K2007" s="53">
        <v>1</v>
      </c>
      <c r="L2007" s="53">
        <v>1</v>
      </c>
      <c r="M2007" s="53">
        <v>0</v>
      </c>
      <c r="N2007" s="53">
        <v>0</v>
      </c>
      <c r="O2007" s="53">
        <v>0</v>
      </c>
      <c r="P2007" s="53">
        <v>0</v>
      </c>
      <c r="Q2007" s="53">
        <v>0</v>
      </c>
      <c r="R2007" s="53">
        <v>0</v>
      </c>
      <c r="S2007" s="53">
        <v>0</v>
      </c>
      <c r="T2007" s="11">
        <f>SUM(C2007:S2007)</f>
        <v>2</v>
      </c>
      <c r="V2007" s="79"/>
    </row>
    <row r="2008" spans="1:22" ht="18" customHeight="1">
      <c r="A2008" s="106"/>
      <c r="B2008" s="52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79"/>
    </row>
    <row r="2009" spans="1:22" ht="18" customHeight="1">
      <c r="A2009" s="106"/>
      <c r="B2009" s="52" t="s">
        <v>22</v>
      </c>
      <c r="C2009" s="53">
        <v>0</v>
      </c>
      <c r="D2009" s="53">
        <v>0</v>
      </c>
      <c r="E2009" s="53">
        <v>0</v>
      </c>
      <c r="F2009" s="53">
        <v>2</v>
      </c>
      <c r="G2009" s="53">
        <v>3</v>
      </c>
      <c r="H2009" s="53">
        <v>0</v>
      </c>
      <c r="I2009" s="53">
        <v>1</v>
      </c>
      <c r="J2009" s="53">
        <v>1</v>
      </c>
      <c r="K2009" s="53">
        <v>4</v>
      </c>
      <c r="L2009" s="53">
        <v>3</v>
      </c>
      <c r="M2009" s="53">
        <v>11</v>
      </c>
      <c r="N2009" s="53">
        <v>1</v>
      </c>
      <c r="O2009" s="53">
        <v>1</v>
      </c>
      <c r="P2009" s="53">
        <v>1</v>
      </c>
      <c r="Q2009" s="53">
        <v>0</v>
      </c>
      <c r="R2009" s="53">
        <v>0</v>
      </c>
      <c r="S2009" s="53">
        <v>0</v>
      </c>
      <c r="T2009" s="11">
        <f>SUM(C2009:S2009)</f>
        <v>28</v>
      </c>
      <c r="V2009" s="79"/>
    </row>
    <row r="2010" spans="1:22" ht="18" customHeight="1">
      <c r="A2010" s="106"/>
      <c r="B2010" s="52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4">
        <f>IF(T2009&gt;0,(T2004+T2005)/T2009, "-")</f>
        <v>1.3928571428571428</v>
      </c>
      <c r="V2010" s="79"/>
    </row>
    <row r="2011" spans="1:22" ht="18" customHeight="1">
      <c r="A2011" s="107"/>
      <c r="B2011" s="52" t="s">
        <v>44</v>
      </c>
      <c r="C2011" s="57" t="s">
        <v>43</v>
      </c>
      <c r="D2011" s="57" t="s">
        <v>43</v>
      </c>
      <c r="E2011" s="57" t="s">
        <v>43</v>
      </c>
      <c r="F2011" s="58">
        <v>1</v>
      </c>
      <c r="G2011" s="58">
        <v>0</v>
      </c>
      <c r="H2011" s="57" t="s">
        <v>43</v>
      </c>
      <c r="I2011" s="58">
        <v>0</v>
      </c>
      <c r="J2011" s="58">
        <v>0</v>
      </c>
      <c r="K2011" s="58">
        <v>0.25</v>
      </c>
      <c r="L2011" s="58">
        <v>0</v>
      </c>
      <c r="M2011" s="58">
        <v>0</v>
      </c>
      <c r="N2011" s="58">
        <v>1</v>
      </c>
      <c r="O2011" s="58">
        <v>1</v>
      </c>
      <c r="P2011" s="58">
        <v>1</v>
      </c>
      <c r="Q2011" s="57" t="s">
        <v>43</v>
      </c>
      <c r="R2011" s="57" t="s">
        <v>43</v>
      </c>
      <c r="S2011" s="57" t="s">
        <v>43</v>
      </c>
      <c r="T2011" s="59">
        <v>0.21429999999999999</v>
      </c>
      <c r="V2011" s="79"/>
    </row>
    <row r="2012" spans="1:22" ht="18" customHeight="1">
      <c r="A2012" s="105">
        <v>44885</v>
      </c>
      <c r="B2012" s="50" t="s">
        <v>20</v>
      </c>
      <c r="C2012" s="51">
        <v>0</v>
      </c>
      <c r="D2012" s="51">
        <v>1</v>
      </c>
      <c r="E2012" s="51">
        <v>0</v>
      </c>
      <c r="F2012" s="51">
        <v>0</v>
      </c>
      <c r="G2012" s="51">
        <v>0</v>
      </c>
      <c r="H2012" s="51">
        <v>0</v>
      </c>
      <c r="I2012" s="51">
        <v>1</v>
      </c>
      <c r="J2012" s="51">
        <v>0</v>
      </c>
      <c r="K2012" s="51">
        <v>0</v>
      </c>
      <c r="L2012" s="51">
        <v>0</v>
      </c>
      <c r="M2012" s="51">
        <v>4</v>
      </c>
      <c r="N2012" s="51">
        <v>0</v>
      </c>
      <c r="O2012" s="51">
        <v>0</v>
      </c>
      <c r="P2012" s="51">
        <v>0</v>
      </c>
      <c r="Q2012" s="51">
        <v>0</v>
      </c>
      <c r="R2012" s="51">
        <v>0</v>
      </c>
      <c r="S2012" s="51">
        <v>0</v>
      </c>
      <c r="T2012" s="11">
        <f>SUM(C2012:S2012)</f>
        <v>6</v>
      </c>
      <c r="V2012" s="80"/>
    </row>
    <row r="2013" spans="1:22" ht="18" customHeight="1">
      <c r="A2013" s="106"/>
      <c r="B2013" s="52" t="s">
        <v>21</v>
      </c>
      <c r="C2013" s="53">
        <v>1</v>
      </c>
      <c r="D2013" s="53">
        <v>0</v>
      </c>
      <c r="E2013" s="53">
        <v>1</v>
      </c>
      <c r="F2013" s="53">
        <v>1</v>
      </c>
      <c r="G2013" s="53">
        <v>2</v>
      </c>
      <c r="H2013" s="53">
        <v>0</v>
      </c>
      <c r="I2013" s="53">
        <v>4</v>
      </c>
      <c r="J2013" s="53">
        <v>1</v>
      </c>
      <c r="K2013" s="53">
        <v>2</v>
      </c>
      <c r="L2013" s="53">
        <v>8</v>
      </c>
      <c r="M2013" s="53">
        <v>8</v>
      </c>
      <c r="N2013" s="53">
        <v>0</v>
      </c>
      <c r="O2013" s="53">
        <v>1</v>
      </c>
      <c r="P2013" s="53">
        <v>1</v>
      </c>
      <c r="Q2013" s="53">
        <v>0</v>
      </c>
      <c r="R2013" s="53">
        <v>3</v>
      </c>
      <c r="S2013" s="53">
        <v>0</v>
      </c>
      <c r="T2013" s="11">
        <f>SUM(C2013:S2013)</f>
        <v>33</v>
      </c>
      <c r="V2013" s="80"/>
    </row>
    <row r="2014" spans="1:22" ht="18" customHeight="1">
      <c r="A2014" s="106"/>
      <c r="B2014" s="52" t="s">
        <v>24</v>
      </c>
      <c r="C2014" s="53">
        <v>1</v>
      </c>
      <c r="D2014" s="53">
        <v>1</v>
      </c>
      <c r="E2014" s="53">
        <v>1</v>
      </c>
      <c r="F2014" s="53">
        <v>1</v>
      </c>
      <c r="G2014" s="53">
        <v>2</v>
      </c>
      <c r="H2014" s="53">
        <v>0</v>
      </c>
      <c r="I2014" s="53">
        <v>5</v>
      </c>
      <c r="J2014" s="53">
        <v>1</v>
      </c>
      <c r="K2014" s="53">
        <v>2</v>
      </c>
      <c r="L2014" s="53">
        <v>8</v>
      </c>
      <c r="M2014" s="53">
        <v>12</v>
      </c>
      <c r="N2014" s="53">
        <v>0</v>
      </c>
      <c r="O2014" s="53">
        <v>1</v>
      </c>
      <c r="P2014" s="53">
        <v>1</v>
      </c>
      <c r="Q2014" s="53">
        <v>0</v>
      </c>
      <c r="R2014" s="53">
        <v>3</v>
      </c>
      <c r="S2014" s="53">
        <v>0</v>
      </c>
      <c r="T2014" s="11">
        <f>SUM(C2014:S2014)</f>
        <v>39</v>
      </c>
      <c r="V2014" s="80"/>
    </row>
    <row r="2015" spans="1:22" ht="18" customHeight="1">
      <c r="A2015" s="106"/>
      <c r="B2015" s="52" t="s">
        <v>25</v>
      </c>
      <c r="C2015" s="53">
        <v>0</v>
      </c>
      <c r="D2015" s="53">
        <v>0</v>
      </c>
      <c r="E2015" s="53">
        <v>0</v>
      </c>
      <c r="F2015" s="53">
        <v>0</v>
      </c>
      <c r="G2015" s="53">
        <v>0</v>
      </c>
      <c r="H2015" s="53">
        <v>0</v>
      </c>
      <c r="I2015" s="53">
        <v>0</v>
      </c>
      <c r="J2015" s="53">
        <v>0</v>
      </c>
      <c r="K2015" s="53">
        <v>0</v>
      </c>
      <c r="L2015" s="53">
        <v>0</v>
      </c>
      <c r="M2015" s="53">
        <v>0</v>
      </c>
      <c r="N2015" s="53">
        <v>0</v>
      </c>
      <c r="O2015" s="53">
        <v>0</v>
      </c>
      <c r="P2015" s="53">
        <v>0</v>
      </c>
      <c r="Q2015" s="53">
        <v>0</v>
      </c>
      <c r="R2015" s="53">
        <v>0</v>
      </c>
      <c r="S2015" s="53">
        <v>0</v>
      </c>
      <c r="T2015" s="11">
        <f>SUM(C2015:S2015)</f>
        <v>0</v>
      </c>
      <c r="V2015" s="80"/>
    </row>
    <row r="2016" spans="1:22" ht="18" customHeight="1">
      <c r="A2016" s="106"/>
      <c r="B2016" s="52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0"/>
    </row>
    <row r="2017" spans="1:22" ht="18" customHeight="1">
      <c r="A2017" s="106"/>
      <c r="B2017" s="52" t="s">
        <v>22</v>
      </c>
      <c r="C2017" s="53">
        <v>1</v>
      </c>
      <c r="D2017" s="53">
        <v>1</v>
      </c>
      <c r="E2017" s="53">
        <v>1</v>
      </c>
      <c r="F2017" s="53">
        <v>1</v>
      </c>
      <c r="G2017" s="53">
        <v>1</v>
      </c>
      <c r="H2017" s="53">
        <v>0</v>
      </c>
      <c r="I2017" s="53">
        <v>5</v>
      </c>
      <c r="J2017" s="53">
        <v>1</v>
      </c>
      <c r="K2017" s="53">
        <v>1</v>
      </c>
      <c r="L2017" s="53">
        <v>4</v>
      </c>
      <c r="M2017" s="53">
        <v>11</v>
      </c>
      <c r="N2017" s="53">
        <v>0</v>
      </c>
      <c r="O2017" s="53">
        <v>1</v>
      </c>
      <c r="P2017" s="53">
        <v>1</v>
      </c>
      <c r="Q2017" s="53">
        <v>0</v>
      </c>
      <c r="R2017" s="53">
        <v>1</v>
      </c>
      <c r="S2017" s="53">
        <v>0</v>
      </c>
      <c r="T2017" s="11">
        <f>SUM(C2017:S2017)</f>
        <v>30</v>
      </c>
      <c r="V2017" s="80"/>
    </row>
    <row r="2018" spans="1:22" ht="18" customHeight="1">
      <c r="A2018" s="106"/>
      <c r="B2018" s="52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4">
        <f>IF(T2017&gt;0,(T2012+T2013)/T2017, "-")</f>
        <v>1.3</v>
      </c>
      <c r="V2018" s="80"/>
    </row>
    <row r="2019" spans="1:22" ht="18" customHeight="1">
      <c r="A2019" s="107"/>
      <c r="B2019" s="52" t="s">
        <v>44</v>
      </c>
      <c r="C2019" s="58">
        <v>1</v>
      </c>
      <c r="D2019" s="58">
        <v>1</v>
      </c>
      <c r="E2019" s="58">
        <v>0</v>
      </c>
      <c r="F2019" s="58">
        <v>1</v>
      </c>
      <c r="G2019" s="58">
        <v>0</v>
      </c>
      <c r="H2019" s="57" t="s">
        <v>43</v>
      </c>
      <c r="I2019" s="58">
        <v>0.2</v>
      </c>
      <c r="J2019" s="58">
        <v>0</v>
      </c>
      <c r="K2019" s="58">
        <v>1</v>
      </c>
      <c r="L2019" s="58">
        <v>0</v>
      </c>
      <c r="M2019" s="58">
        <v>0.54549999999999998</v>
      </c>
      <c r="N2019" s="57" t="s">
        <v>43</v>
      </c>
      <c r="O2019" s="58">
        <v>1</v>
      </c>
      <c r="P2019" s="58">
        <v>0</v>
      </c>
      <c r="Q2019" s="57" t="s">
        <v>43</v>
      </c>
      <c r="R2019" s="58">
        <v>1</v>
      </c>
      <c r="S2019" s="57" t="s">
        <v>43</v>
      </c>
      <c r="T2019" s="59">
        <v>0.43330000000000002</v>
      </c>
      <c r="V2019" s="80"/>
    </row>
    <row r="2020" spans="1:22" ht="18" customHeight="1">
      <c r="A2020" s="105">
        <v>44886</v>
      </c>
      <c r="B2020" s="50" t="s">
        <v>20</v>
      </c>
      <c r="C2020" s="51">
        <v>0</v>
      </c>
      <c r="D2020" s="51">
        <v>0</v>
      </c>
      <c r="E2020" s="51">
        <v>0</v>
      </c>
      <c r="F2020" s="51">
        <v>0</v>
      </c>
      <c r="G2020" s="51">
        <v>0</v>
      </c>
      <c r="H2020" s="51">
        <v>0</v>
      </c>
      <c r="I2020" s="51">
        <v>0</v>
      </c>
      <c r="J2020" s="51">
        <v>1</v>
      </c>
      <c r="K2020" s="51">
        <v>0</v>
      </c>
      <c r="L2020" s="51">
        <v>1</v>
      </c>
      <c r="M2020" s="51">
        <v>1</v>
      </c>
      <c r="N2020" s="51">
        <v>0</v>
      </c>
      <c r="O2020" s="51">
        <v>1</v>
      </c>
      <c r="P2020" s="51">
        <v>0</v>
      </c>
      <c r="Q2020" s="51">
        <v>0</v>
      </c>
      <c r="R2020" s="51">
        <v>0</v>
      </c>
      <c r="S2020" s="51">
        <v>0</v>
      </c>
      <c r="T2020" s="11">
        <f>SUM(C2020:S2020)</f>
        <v>4</v>
      </c>
      <c r="V2020" s="81"/>
    </row>
    <row r="2021" spans="1:22" ht="18" customHeight="1">
      <c r="A2021" s="106"/>
      <c r="B2021" s="52" t="s">
        <v>21</v>
      </c>
      <c r="C2021" s="53">
        <v>1</v>
      </c>
      <c r="D2021" s="53">
        <v>3</v>
      </c>
      <c r="E2021" s="53">
        <v>1</v>
      </c>
      <c r="F2021" s="53">
        <v>3</v>
      </c>
      <c r="G2021" s="53">
        <v>1</v>
      </c>
      <c r="H2021" s="53">
        <v>2</v>
      </c>
      <c r="I2021" s="53">
        <v>1</v>
      </c>
      <c r="J2021" s="53">
        <v>3</v>
      </c>
      <c r="K2021" s="53">
        <v>5</v>
      </c>
      <c r="L2021" s="53">
        <v>9</v>
      </c>
      <c r="M2021" s="53">
        <v>5</v>
      </c>
      <c r="N2021" s="53">
        <v>1</v>
      </c>
      <c r="O2021" s="53">
        <v>1</v>
      </c>
      <c r="P2021" s="53">
        <v>6</v>
      </c>
      <c r="Q2021" s="53">
        <v>1</v>
      </c>
      <c r="R2021" s="53">
        <v>1</v>
      </c>
      <c r="S2021" s="53">
        <v>0</v>
      </c>
      <c r="T2021" s="11">
        <f>SUM(C2021:S2021)</f>
        <v>44</v>
      </c>
      <c r="V2021" s="81"/>
    </row>
    <row r="2022" spans="1:22" ht="18" customHeight="1">
      <c r="A2022" s="106"/>
      <c r="B2022" s="52" t="s">
        <v>24</v>
      </c>
      <c r="C2022" s="53">
        <v>1</v>
      </c>
      <c r="D2022" s="53">
        <v>3</v>
      </c>
      <c r="E2022" s="53">
        <v>1</v>
      </c>
      <c r="F2022" s="53">
        <v>3</v>
      </c>
      <c r="G2022" s="53">
        <v>1</v>
      </c>
      <c r="H2022" s="53">
        <v>2</v>
      </c>
      <c r="I2022" s="53">
        <v>1</v>
      </c>
      <c r="J2022" s="53">
        <v>4</v>
      </c>
      <c r="K2022" s="53">
        <v>5</v>
      </c>
      <c r="L2022" s="53">
        <v>10</v>
      </c>
      <c r="M2022" s="53">
        <v>6</v>
      </c>
      <c r="N2022" s="53">
        <v>1</v>
      </c>
      <c r="O2022" s="53">
        <v>2</v>
      </c>
      <c r="P2022" s="53">
        <v>6</v>
      </c>
      <c r="Q2022" s="53">
        <v>1</v>
      </c>
      <c r="R2022" s="53">
        <v>1</v>
      </c>
      <c r="S2022" s="53">
        <v>0</v>
      </c>
      <c r="T2022" s="11">
        <f>SUM(C2022:S2022)</f>
        <v>48</v>
      </c>
      <c r="V2022" s="81"/>
    </row>
    <row r="2023" spans="1:22" ht="18" customHeight="1">
      <c r="A2023" s="106"/>
      <c r="B2023" s="52" t="s">
        <v>25</v>
      </c>
      <c r="C2023" s="53">
        <v>0</v>
      </c>
      <c r="D2023" s="53">
        <v>0</v>
      </c>
      <c r="E2023" s="53">
        <v>0</v>
      </c>
      <c r="F2023" s="53">
        <v>0</v>
      </c>
      <c r="G2023" s="53">
        <v>0</v>
      </c>
      <c r="H2023" s="53">
        <v>0</v>
      </c>
      <c r="I2023" s="53">
        <v>0</v>
      </c>
      <c r="J2023" s="53">
        <v>0</v>
      </c>
      <c r="K2023" s="53">
        <v>0</v>
      </c>
      <c r="L2023" s="53">
        <v>0</v>
      </c>
      <c r="M2023" s="53">
        <v>0</v>
      </c>
      <c r="N2023" s="53">
        <v>0</v>
      </c>
      <c r="O2023" s="53">
        <v>0</v>
      </c>
      <c r="P2023" s="53">
        <v>0</v>
      </c>
      <c r="Q2023" s="53">
        <v>0</v>
      </c>
      <c r="R2023" s="53">
        <v>0</v>
      </c>
      <c r="S2023" s="53">
        <v>0</v>
      </c>
      <c r="T2023" s="11">
        <f>SUM(C2023:S2023)</f>
        <v>0</v>
      </c>
      <c r="V2023" s="81"/>
    </row>
    <row r="2024" spans="1:22" ht="18" customHeight="1">
      <c r="A2024" s="106"/>
      <c r="B2024" s="52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1"/>
    </row>
    <row r="2025" spans="1:22" ht="18" customHeight="1">
      <c r="A2025" s="106"/>
      <c r="B2025" s="52" t="s">
        <v>22</v>
      </c>
      <c r="C2025" s="53">
        <v>1</v>
      </c>
      <c r="D2025" s="53">
        <v>1</v>
      </c>
      <c r="E2025" s="53">
        <v>1</v>
      </c>
      <c r="F2025" s="53">
        <v>3</v>
      </c>
      <c r="G2025" s="53">
        <v>1</v>
      </c>
      <c r="H2025" s="53">
        <v>2</v>
      </c>
      <c r="I2025" s="53">
        <v>1</v>
      </c>
      <c r="J2025" s="53">
        <v>2</v>
      </c>
      <c r="K2025" s="53">
        <v>5</v>
      </c>
      <c r="L2025" s="53">
        <v>4</v>
      </c>
      <c r="M2025" s="53">
        <v>4</v>
      </c>
      <c r="N2025" s="53">
        <v>1</v>
      </c>
      <c r="O2025" s="53">
        <v>1</v>
      </c>
      <c r="P2025" s="53">
        <v>3</v>
      </c>
      <c r="Q2025" s="53">
        <v>1</v>
      </c>
      <c r="R2025" s="53">
        <v>1</v>
      </c>
      <c r="S2025" s="53">
        <v>0</v>
      </c>
      <c r="T2025" s="11">
        <f>SUM(C2025:S2025)</f>
        <v>32</v>
      </c>
      <c r="V2025" s="81"/>
    </row>
    <row r="2026" spans="1:22" ht="18" customHeight="1">
      <c r="A2026" s="106"/>
      <c r="B2026" s="52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4">
        <f>IF(T2025&gt;0,(T2020+T2021)/T2025, "-")</f>
        <v>1.5</v>
      </c>
      <c r="V2026" s="81"/>
    </row>
    <row r="2027" spans="1:22" ht="18" customHeight="1">
      <c r="A2027" s="107"/>
      <c r="B2027" s="52" t="s">
        <v>44</v>
      </c>
      <c r="C2027" s="58">
        <v>1</v>
      </c>
      <c r="D2027" s="58">
        <v>1</v>
      </c>
      <c r="E2027" s="58">
        <v>0</v>
      </c>
      <c r="F2027" s="58">
        <v>0.33329999999999999</v>
      </c>
      <c r="G2027" s="58">
        <v>1</v>
      </c>
      <c r="H2027" s="58">
        <v>0</v>
      </c>
      <c r="I2027" s="58">
        <v>0</v>
      </c>
      <c r="J2027" s="58">
        <v>0</v>
      </c>
      <c r="K2027" s="58">
        <v>0.2</v>
      </c>
      <c r="L2027" s="58">
        <v>0</v>
      </c>
      <c r="M2027" s="58">
        <v>0.75</v>
      </c>
      <c r="N2027" s="58">
        <v>1</v>
      </c>
      <c r="O2027" s="58">
        <v>1</v>
      </c>
      <c r="P2027" s="58">
        <v>0</v>
      </c>
      <c r="Q2027" s="58">
        <v>1</v>
      </c>
      <c r="R2027" s="58">
        <v>1</v>
      </c>
      <c r="S2027" s="57" t="s">
        <v>43</v>
      </c>
      <c r="T2027" s="59">
        <v>0.375</v>
      </c>
      <c r="V2027" s="81"/>
    </row>
    <row r="2028" spans="1:22" ht="18" customHeight="1">
      <c r="A2028" s="105">
        <v>44887</v>
      </c>
      <c r="B2028" s="50" t="s">
        <v>20</v>
      </c>
      <c r="C2028" s="51">
        <v>0</v>
      </c>
      <c r="D2028" s="51">
        <v>0</v>
      </c>
      <c r="E2028" s="51">
        <v>0</v>
      </c>
      <c r="F2028" s="51">
        <v>0</v>
      </c>
      <c r="G2028" s="51">
        <v>1</v>
      </c>
      <c r="H2028" s="51">
        <v>0</v>
      </c>
      <c r="I2028" s="51">
        <v>1</v>
      </c>
      <c r="J2028" s="51">
        <v>2</v>
      </c>
      <c r="K2028" s="51">
        <v>0</v>
      </c>
      <c r="L2028" s="51">
        <v>5</v>
      </c>
      <c r="M2028" s="51">
        <v>2</v>
      </c>
      <c r="N2028" s="51">
        <v>0</v>
      </c>
      <c r="O2028" s="51">
        <v>2</v>
      </c>
      <c r="P2028" s="51">
        <v>2</v>
      </c>
      <c r="Q2028" s="51">
        <v>0</v>
      </c>
      <c r="R2028" s="51">
        <v>0</v>
      </c>
      <c r="S2028" s="51">
        <v>0</v>
      </c>
      <c r="T2028" s="11">
        <f>SUM(C2028:S2028)</f>
        <v>15</v>
      </c>
      <c r="V2028" s="82"/>
    </row>
    <row r="2029" spans="1:22" ht="18" customHeight="1">
      <c r="A2029" s="106"/>
      <c r="B2029" s="52" t="s">
        <v>21</v>
      </c>
      <c r="C2029" s="53">
        <v>0</v>
      </c>
      <c r="D2029" s="53">
        <v>1</v>
      </c>
      <c r="E2029" s="53">
        <v>1</v>
      </c>
      <c r="F2029" s="53">
        <v>3</v>
      </c>
      <c r="G2029" s="53">
        <v>2</v>
      </c>
      <c r="H2029" s="53">
        <v>2</v>
      </c>
      <c r="I2029" s="53">
        <v>10</v>
      </c>
      <c r="J2029" s="53">
        <v>4</v>
      </c>
      <c r="K2029" s="53">
        <v>3</v>
      </c>
      <c r="L2029" s="53">
        <v>4</v>
      </c>
      <c r="M2029" s="53">
        <v>17</v>
      </c>
      <c r="N2029" s="53">
        <v>0</v>
      </c>
      <c r="O2029" s="53">
        <v>3</v>
      </c>
      <c r="P2029" s="53">
        <v>2</v>
      </c>
      <c r="Q2029" s="53">
        <v>0</v>
      </c>
      <c r="R2029" s="53">
        <v>1</v>
      </c>
      <c r="S2029" s="53">
        <v>0</v>
      </c>
      <c r="T2029" s="11">
        <f>SUM(C2029:S2029)</f>
        <v>53</v>
      </c>
      <c r="V2029" s="82"/>
    </row>
    <row r="2030" spans="1:22" ht="18" customHeight="1">
      <c r="A2030" s="106"/>
      <c r="B2030" s="52" t="s">
        <v>24</v>
      </c>
      <c r="C2030" s="53">
        <v>0</v>
      </c>
      <c r="D2030" s="53">
        <v>1</v>
      </c>
      <c r="E2030" s="53">
        <v>1</v>
      </c>
      <c r="F2030" s="53">
        <v>3</v>
      </c>
      <c r="G2030" s="53">
        <v>2</v>
      </c>
      <c r="H2030" s="53">
        <v>2</v>
      </c>
      <c r="I2030" s="53">
        <v>10</v>
      </c>
      <c r="J2030" s="53">
        <v>6</v>
      </c>
      <c r="K2030" s="53">
        <v>3</v>
      </c>
      <c r="L2030" s="53">
        <v>9</v>
      </c>
      <c r="M2030" s="53">
        <v>19</v>
      </c>
      <c r="N2030" s="53">
        <v>0</v>
      </c>
      <c r="O2030" s="53">
        <v>5</v>
      </c>
      <c r="P2030" s="53">
        <v>4</v>
      </c>
      <c r="Q2030" s="53">
        <v>0</v>
      </c>
      <c r="R2030" s="53">
        <v>1</v>
      </c>
      <c r="S2030" s="53">
        <v>0</v>
      </c>
      <c r="T2030" s="11">
        <f>SUM(C2030:S2030)</f>
        <v>66</v>
      </c>
      <c r="V2030" s="82"/>
    </row>
    <row r="2031" spans="1:22" ht="18" customHeight="1">
      <c r="A2031" s="106"/>
      <c r="B2031" s="52" t="s">
        <v>25</v>
      </c>
      <c r="C2031" s="53">
        <v>0</v>
      </c>
      <c r="D2031" s="53">
        <v>0</v>
      </c>
      <c r="E2031" s="53">
        <v>0</v>
      </c>
      <c r="F2031" s="53">
        <v>0</v>
      </c>
      <c r="G2031" s="53">
        <v>1</v>
      </c>
      <c r="H2031" s="53">
        <v>0</v>
      </c>
      <c r="I2031" s="53">
        <v>1</v>
      </c>
      <c r="J2031" s="53">
        <v>0</v>
      </c>
      <c r="K2031" s="53">
        <v>0</v>
      </c>
      <c r="L2031" s="53">
        <v>0</v>
      </c>
      <c r="M2031" s="53">
        <v>0</v>
      </c>
      <c r="N2031" s="53">
        <v>0</v>
      </c>
      <c r="O2031" s="53">
        <v>0</v>
      </c>
      <c r="P2031" s="53">
        <v>0</v>
      </c>
      <c r="Q2031" s="53">
        <v>0</v>
      </c>
      <c r="R2031" s="53">
        <v>0</v>
      </c>
      <c r="S2031" s="53">
        <v>0</v>
      </c>
      <c r="T2031" s="11">
        <f>SUM(C2031:S2031)</f>
        <v>2</v>
      </c>
      <c r="V2031" s="82"/>
    </row>
    <row r="2032" spans="1:22" ht="18" customHeight="1">
      <c r="A2032" s="106"/>
      <c r="B2032" s="52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2"/>
    </row>
    <row r="2033" spans="1:22" ht="18" customHeight="1">
      <c r="A2033" s="106"/>
      <c r="B2033" s="52" t="s">
        <v>22</v>
      </c>
      <c r="C2033" s="53">
        <v>0</v>
      </c>
      <c r="D2033" s="53">
        <v>1</v>
      </c>
      <c r="E2033" s="53">
        <v>1</v>
      </c>
      <c r="F2033" s="53">
        <v>2</v>
      </c>
      <c r="G2033" s="53">
        <v>3</v>
      </c>
      <c r="H2033" s="53">
        <v>2</v>
      </c>
      <c r="I2033" s="53">
        <v>8</v>
      </c>
      <c r="J2033" s="53">
        <v>6</v>
      </c>
      <c r="K2033" s="53">
        <v>3</v>
      </c>
      <c r="L2033" s="53">
        <v>1</v>
      </c>
      <c r="M2033" s="53">
        <v>17</v>
      </c>
      <c r="N2033" s="53">
        <v>0</v>
      </c>
      <c r="O2033" s="53">
        <v>1</v>
      </c>
      <c r="P2033" s="53">
        <v>1</v>
      </c>
      <c r="Q2033" s="53">
        <v>0</v>
      </c>
      <c r="R2033" s="53">
        <v>1</v>
      </c>
      <c r="S2033" s="53">
        <v>0</v>
      </c>
      <c r="T2033" s="11">
        <f>SUM(C2033:S2033)</f>
        <v>47</v>
      </c>
      <c r="V2033" s="82"/>
    </row>
    <row r="2034" spans="1:22" ht="18" customHeight="1">
      <c r="A2034" s="106"/>
      <c r="B2034" s="52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4">
        <f>IF(T2033&gt;0,(T2028+T2029)/T2033, "-")</f>
        <v>1.446808510638298</v>
      </c>
      <c r="V2034" s="82"/>
    </row>
    <row r="2035" spans="1:22" ht="18" customHeight="1">
      <c r="A2035" s="107"/>
      <c r="B2035" s="52" t="s">
        <v>44</v>
      </c>
      <c r="C2035" s="57" t="s">
        <v>43</v>
      </c>
      <c r="D2035" s="58">
        <v>1</v>
      </c>
      <c r="E2035" s="58">
        <v>0</v>
      </c>
      <c r="F2035" s="58">
        <v>0.5</v>
      </c>
      <c r="G2035" s="58">
        <v>0</v>
      </c>
      <c r="H2035" s="58">
        <v>0</v>
      </c>
      <c r="I2035" s="58">
        <v>0.125</v>
      </c>
      <c r="J2035" s="58">
        <v>0.16669999999999999</v>
      </c>
      <c r="K2035" s="58">
        <v>0.33329999999999999</v>
      </c>
      <c r="L2035" s="58">
        <v>1</v>
      </c>
      <c r="M2035" s="58">
        <v>0.29409999999999997</v>
      </c>
      <c r="N2035" s="57" t="s">
        <v>43</v>
      </c>
      <c r="O2035" s="58">
        <v>1</v>
      </c>
      <c r="P2035" s="58">
        <v>1</v>
      </c>
      <c r="Q2035" s="57" t="s">
        <v>43</v>
      </c>
      <c r="R2035" s="58">
        <v>1</v>
      </c>
      <c r="S2035" s="57" t="s">
        <v>43</v>
      </c>
      <c r="T2035" s="59">
        <v>0.2979</v>
      </c>
      <c r="V2035" s="82"/>
    </row>
    <row r="2036" spans="1:22" ht="18" customHeight="1">
      <c r="A2036" s="105">
        <v>44888</v>
      </c>
      <c r="B2036" s="50" t="s">
        <v>20</v>
      </c>
      <c r="C2036" s="51">
        <v>0</v>
      </c>
      <c r="D2036" s="51">
        <v>0</v>
      </c>
      <c r="E2036" s="51">
        <v>0</v>
      </c>
      <c r="F2036" s="51">
        <v>0</v>
      </c>
      <c r="G2036" s="51">
        <v>0</v>
      </c>
      <c r="H2036" s="51">
        <v>0</v>
      </c>
      <c r="I2036" s="51">
        <v>0</v>
      </c>
      <c r="J2036" s="51">
        <v>1</v>
      </c>
      <c r="K2036" s="51">
        <v>2</v>
      </c>
      <c r="L2036" s="51">
        <v>2</v>
      </c>
      <c r="M2036" s="51">
        <v>0</v>
      </c>
      <c r="N2036" s="51">
        <v>0</v>
      </c>
      <c r="O2036" s="51">
        <v>1</v>
      </c>
      <c r="P2036" s="51">
        <v>3</v>
      </c>
      <c r="Q2036" s="51">
        <v>0</v>
      </c>
      <c r="R2036" s="51">
        <v>0</v>
      </c>
      <c r="S2036" s="51">
        <v>0</v>
      </c>
      <c r="T2036" s="11">
        <f>SUM(C2036:S2036)</f>
        <v>9</v>
      </c>
      <c r="V2036" s="83"/>
    </row>
    <row r="2037" spans="1:22" ht="18" customHeight="1">
      <c r="A2037" s="106"/>
      <c r="B2037" s="52" t="s">
        <v>21</v>
      </c>
      <c r="C2037" s="53">
        <v>2</v>
      </c>
      <c r="D2037" s="53">
        <v>6</v>
      </c>
      <c r="E2037" s="53">
        <v>0</v>
      </c>
      <c r="F2037" s="53">
        <v>3</v>
      </c>
      <c r="G2037" s="53">
        <v>1</v>
      </c>
      <c r="H2037" s="53">
        <v>2</v>
      </c>
      <c r="I2037" s="53">
        <v>7</v>
      </c>
      <c r="J2037" s="53">
        <v>8</v>
      </c>
      <c r="K2037" s="53">
        <v>3</v>
      </c>
      <c r="L2037" s="53">
        <v>2</v>
      </c>
      <c r="M2037" s="53">
        <v>14</v>
      </c>
      <c r="N2037" s="53">
        <v>0</v>
      </c>
      <c r="O2037" s="53">
        <v>7</v>
      </c>
      <c r="P2037" s="53">
        <v>2</v>
      </c>
      <c r="Q2037" s="53">
        <v>1</v>
      </c>
      <c r="R2037" s="53">
        <v>0</v>
      </c>
      <c r="S2037" s="53">
        <v>0</v>
      </c>
      <c r="T2037" s="11">
        <f>SUM(C2037:S2037)</f>
        <v>58</v>
      </c>
      <c r="V2037" s="83"/>
    </row>
    <row r="2038" spans="1:22" ht="18" customHeight="1">
      <c r="A2038" s="106"/>
      <c r="B2038" s="52" t="s">
        <v>24</v>
      </c>
      <c r="C2038" s="53">
        <v>2</v>
      </c>
      <c r="D2038" s="53">
        <v>6</v>
      </c>
      <c r="E2038" s="53">
        <v>0</v>
      </c>
      <c r="F2038" s="53">
        <v>3</v>
      </c>
      <c r="G2038" s="53">
        <v>1</v>
      </c>
      <c r="H2038" s="53">
        <v>2</v>
      </c>
      <c r="I2038" s="53">
        <v>7</v>
      </c>
      <c r="J2038" s="53">
        <v>8</v>
      </c>
      <c r="K2038" s="53">
        <v>5</v>
      </c>
      <c r="L2038" s="53">
        <v>4</v>
      </c>
      <c r="M2038" s="53">
        <v>14</v>
      </c>
      <c r="N2038" s="53">
        <v>0</v>
      </c>
      <c r="O2038" s="53">
        <v>7</v>
      </c>
      <c r="P2038" s="53">
        <v>5</v>
      </c>
      <c r="Q2038" s="53">
        <v>1</v>
      </c>
      <c r="R2038" s="53">
        <v>0</v>
      </c>
      <c r="S2038" s="53">
        <v>0</v>
      </c>
      <c r="T2038" s="11">
        <f>SUM(C2038:S2038)</f>
        <v>65</v>
      </c>
      <c r="V2038" s="83"/>
    </row>
    <row r="2039" spans="1:22" ht="18" customHeight="1">
      <c r="A2039" s="106"/>
      <c r="B2039" s="52" t="s">
        <v>25</v>
      </c>
      <c r="C2039" s="53">
        <v>0</v>
      </c>
      <c r="D2039" s="53">
        <v>0</v>
      </c>
      <c r="E2039" s="53">
        <v>0</v>
      </c>
      <c r="F2039" s="53">
        <v>0</v>
      </c>
      <c r="G2039" s="53">
        <v>0</v>
      </c>
      <c r="H2039" s="53">
        <v>0</v>
      </c>
      <c r="I2039" s="53">
        <v>0</v>
      </c>
      <c r="J2039" s="53">
        <v>1</v>
      </c>
      <c r="K2039" s="53">
        <v>0</v>
      </c>
      <c r="L2039" s="53">
        <v>0</v>
      </c>
      <c r="M2039" s="53">
        <v>0</v>
      </c>
      <c r="N2039" s="53">
        <v>0</v>
      </c>
      <c r="O2039" s="53">
        <v>1</v>
      </c>
      <c r="P2039" s="53">
        <v>0</v>
      </c>
      <c r="Q2039" s="53">
        <v>0</v>
      </c>
      <c r="R2039" s="53">
        <v>0</v>
      </c>
      <c r="S2039" s="53">
        <v>0</v>
      </c>
      <c r="T2039" s="11">
        <f>SUM(C2039:S2039)</f>
        <v>2</v>
      </c>
      <c r="V2039" s="83"/>
    </row>
    <row r="2040" spans="1:22" ht="18" customHeight="1">
      <c r="A2040" s="106"/>
      <c r="B2040" s="52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3"/>
    </row>
    <row r="2041" spans="1:22" ht="18" customHeight="1">
      <c r="A2041" s="106"/>
      <c r="B2041" s="52" t="s">
        <v>22</v>
      </c>
      <c r="C2041" s="53">
        <v>2</v>
      </c>
      <c r="D2041" s="53">
        <v>1</v>
      </c>
      <c r="E2041" s="53">
        <v>0</v>
      </c>
      <c r="F2041" s="53">
        <v>3</v>
      </c>
      <c r="G2041" s="53">
        <v>1</v>
      </c>
      <c r="H2041" s="53">
        <v>2</v>
      </c>
      <c r="I2041" s="53">
        <v>7</v>
      </c>
      <c r="J2041" s="53">
        <v>7</v>
      </c>
      <c r="K2041" s="53">
        <v>5</v>
      </c>
      <c r="L2041" s="53">
        <v>1</v>
      </c>
      <c r="M2041" s="53">
        <v>13</v>
      </c>
      <c r="N2041" s="53">
        <v>0</v>
      </c>
      <c r="O2041" s="53">
        <v>3</v>
      </c>
      <c r="P2041" s="53">
        <v>2</v>
      </c>
      <c r="Q2041" s="53">
        <v>1</v>
      </c>
      <c r="R2041" s="53">
        <v>0</v>
      </c>
      <c r="S2041" s="53">
        <v>0</v>
      </c>
      <c r="T2041" s="11">
        <f>SUM(C2041:S2041)</f>
        <v>48</v>
      </c>
      <c r="V2041" s="83"/>
    </row>
    <row r="2042" spans="1:22" ht="18" customHeight="1">
      <c r="A2042" s="106"/>
      <c r="B2042" s="52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4">
        <f>IF(T2041&gt;0,(T2036+T2037)/T2041, "-")</f>
        <v>1.3958333333333333</v>
      </c>
      <c r="V2042" s="83"/>
    </row>
    <row r="2043" spans="1:22" ht="18" customHeight="1">
      <c r="A2043" s="107"/>
      <c r="B2043" s="52" t="s">
        <v>44</v>
      </c>
      <c r="C2043" s="58">
        <v>0</v>
      </c>
      <c r="D2043" s="58">
        <v>1</v>
      </c>
      <c r="E2043" s="57" t="s">
        <v>43</v>
      </c>
      <c r="F2043" s="58">
        <v>0.66669999999999996</v>
      </c>
      <c r="G2043" s="58">
        <v>0</v>
      </c>
      <c r="H2043" s="58">
        <v>0</v>
      </c>
      <c r="I2043" s="58">
        <v>0.1429</v>
      </c>
      <c r="J2043" s="58">
        <v>0.1429</v>
      </c>
      <c r="K2043" s="58">
        <v>0.2</v>
      </c>
      <c r="L2043" s="58">
        <v>0</v>
      </c>
      <c r="M2043" s="58">
        <v>0.30769999999999997</v>
      </c>
      <c r="N2043" s="57" t="s">
        <v>43</v>
      </c>
      <c r="O2043" s="58">
        <v>0</v>
      </c>
      <c r="P2043" s="58">
        <v>0</v>
      </c>
      <c r="Q2043" s="58">
        <v>0</v>
      </c>
      <c r="R2043" s="57" t="s">
        <v>43</v>
      </c>
      <c r="S2043" s="57" t="s">
        <v>43</v>
      </c>
      <c r="T2043" s="59">
        <v>0.20830000000000001</v>
      </c>
      <c r="V2043" s="83"/>
    </row>
    <row r="2044" spans="1:22" ht="18" customHeight="1">
      <c r="A2044" s="105">
        <v>44889</v>
      </c>
      <c r="B2044" s="50" t="s">
        <v>20</v>
      </c>
      <c r="C2044" s="51">
        <v>0</v>
      </c>
      <c r="D2044" s="51">
        <v>1</v>
      </c>
      <c r="E2044" s="51">
        <v>0</v>
      </c>
      <c r="F2044" s="51">
        <v>0</v>
      </c>
      <c r="G2044" s="51">
        <v>0</v>
      </c>
      <c r="H2044" s="51">
        <v>0</v>
      </c>
      <c r="I2044" s="51">
        <v>0</v>
      </c>
      <c r="J2044" s="51">
        <v>1</v>
      </c>
      <c r="K2044" s="51">
        <v>0</v>
      </c>
      <c r="L2044" s="51">
        <v>2</v>
      </c>
      <c r="M2044" s="51">
        <v>2</v>
      </c>
      <c r="N2044" s="51">
        <v>0</v>
      </c>
      <c r="O2044" s="51">
        <v>2</v>
      </c>
      <c r="P2044" s="51">
        <v>1</v>
      </c>
      <c r="Q2044" s="51">
        <v>0</v>
      </c>
      <c r="R2044" s="51">
        <v>0</v>
      </c>
      <c r="S2044" s="51">
        <v>0</v>
      </c>
      <c r="T2044" s="11">
        <f>SUM(C2044:S2044)</f>
        <v>9</v>
      </c>
      <c r="V2044" s="84"/>
    </row>
    <row r="2045" spans="1:22" ht="18" customHeight="1">
      <c r="A2045" s="106"/>
      <c r="B2045" s="52" t="s">
        <v>21</v>
      </c>
      <c r="C2045" s="53">
        <v>3</v>
      </c>
      <c r="D2045" s="53">
        <v>2</v>
      </c>
      <c r="E2045" s="53">
        <v>1</v>
      </c>
      <c r="F2045" s="53">
        <v>5</v>
      </c>
      <c r="G2045" s="53">
        <v>2</v>
      </c>
      <c r="H2045" s="53">
        <v>5</v>
      </c>
      <c r="I2045" s="53">
        <v>9</v>
      </c>
      <c r="J2045" s="53">
        <v>5</v>
      </c>
      <c r="K2045" s="53">
        <v>7</v>
      </c>
      <c r="L2045" s="53">
        <v>5</v>
      </c>
      <c r="M2045" s="53">
        <v>18</v>
      </c>
      <c r="N2045" s="53">
        <v>1</v>
      </c>
      <c r="O2045" s="53">
        <v>6</v>
      </c>
      <c r="P2045" s="53">
        <v>7</v>
      </c>
      <c r="Q2045" s="53">
        <v>1</v>
      </c>
      <c r="R2045" s="53">
        <v>0</v>
      </c>
      <c r="S2045" s="53">
        <v>0</v>
      </c>
      <c r="T2045" s="11">
        <f>SUM(C2045:S2045)</f>
        <v>77</v>
      </c>
      <c r="V2045" s="84"/>
    </row>
    <row r="2046" spans="1:22" ht="18" customHeight="1">
      <c r="A2046" s="106"/>
      <c r="B2046" s="52" t="s">
        <v>24</v>
      </c>
      <c r="C2046" s="53">
        <v>3</v>
      </c>
      <c r="D2046" s="53">
        <v>3</v>
      </c>
      <c r="E2046" s="53">
        <v>1</v>
      </c>
      <c r="F2046" s="53">
        <v>5</v>
      </c>
      <c r="G2046" s="53">
        <v>2</v>
      </c>
      <c r="H2046" s="53">
        <v>5</v>
      </c>
      <c r="I2046" s="53">
        <v>9</v>
      </c>
      <c r="J2046" s="53">
        <v>6</v>
      </c>
      <c r="K2046" s="53">
        <v>6</v>
      </c>
      <c r="L2046" s="53">
        <v>7</v>
      </c>
      <c r="M2046" s="53">
        <v>20</v>
      </c>
      <c r="N2046" s="53">
        <v>1</v>
      </c>
      <c r="O2046" s="53">
        <v>7</v>
      </c>
      <c r="P2046" s="53">
        <v>8</v>
      </c>
      <c r="Q2046" s="53">
        <v>1</v>
      </c>
      <c r="R2046" s="53">
        <v>0</v>
      </c>
      <c r="S2046" s="53">
        <v>0</v>
      </c>
      <c r="T2046" s="11">
        <f>SUM(C2046:S2046)</f>
        <v>84</v>
      </c>
      <c r="V2046" s="84"/>
    </row>
    <row r="2047" spans="1:22" ht="18" customHeight="1">
      <c r="A2047" s="106"/>
      <c r="B2047" s="52" t="s">
        <v>25</v>
      </c>
      <c r="C2047" s="53">
        <v>0</v>
      </c>
      <c r="D2047" s="53">
        <v>0</v>
      </c>
      <c r="E2047" s="53">
        <v>0</v>
      </c>
      <c r="F2047" s="53">
        <v>0</v>
      </c>
      <c r="G2047" s="53">
        <v>0</v>
      </c>
      <c r="H2047" s="53">
        <v>0</v>
      </c>
      <c r="I2047" s="53">
        <v>0</v>
      </c>
      <c r="J2047" s="53">
        <v>0</v>
      </c>
      <c r="K2047" s="53">
        <v>1</v>
      </c>
      <c r="L2047" s="53">
        <v>0</v>
      </c>
      <c r="M2047" s="53">
        <v>0</v>
      </c>
      <c r="N2047" s="53">
        <v>0</v>
      </c>
      <c r="O2047" s="53">
        <v>1</v>
      </c>
      <c r="P2047" s="53">
        <v>0</v>
      </c>
      <c r="Q2047" s="53">
        <v>0</v>
      </c>
      <c r="R2047" s="53">
        <v>0</v>
      </c>
      <c r="S2047" s="53">
        <v>0</v>
      </c>
      <c r="T2047" s="11">
        <f>SUM(C2047:S2047)</f>
        <v>2</v>
      </c>
      <c r="V2047" s="84"/>
    </row>
    <row r="2048" spans="1:22" ht="18" customHeight="1">
      <c r="A2048" s="106"/>
      <c r="B2048" s="52" t="s">
        <v>26</v>
      </c>
      <c r="C2048" s="36">
        <f t="shared" ref="C2048:L2048" si="768">IF(C2046+C2047&gt;0, C2047/(C2046+C2047), "-")</f>
        <v>0</v>
      </c>
      <c r="D2048" s="36">
        <f t="shared" si="768"/>
        <v>0</v>
      </c>
      <c r="E2048" s="36">
        <f t="shared" si="768"/>
        <v>0</v>
      </c>
      <c r="F2048" s="36">
        <f t="shared" si="768"/>
        <v>0</v>
      </c>
      <c r="G2048" s="36">
        <f t="shared" si="768"/>
        <v>0</v>
      </c>
      <c r="H2048" s="36">
        <f t="shared" si="768"/>
        <v>0</v>
      </c>
      <c r="I2048" s="36">
        <f t="shared" si="768"/>
        <v>0</v>
      </c>
      <c r="J2048" s="36">
        <f t="shared" si="768"/>
        <v>0</v>
      </c>
      <c r="K2048" s="36">
        <f t="shared" si="768"/>
        <v>0.14285714285714285</v>
      </c>
      <c r="L2048" s="36">
        <f t="shared" si="768"/>
        <v>0</v>
      </c>
      <c r="M2048" s="36">
        <f t="shared" ref="M2048" si="769">IF(M2046+M2047&gt;0, M2047/(M2046+M2047), "-")</f>
        <v>0</v>
      </c>
      <c r="N2048" s="36">
        <f t="shared" ref="N2048:T2048" si="770">IF(N2046+N2047&gt;0, N2047/(N2046+N2047), "-")</f>
        <v>0</v>
      </c>
      <c r="O2048" s="36">
        <f t="shared" si="770"/>
        <v>0.125</v>
      </c>
      <c r="P2048" s="36">
        <f t="shared" ref="P2048:Q2048" si="771">IF(P2046+P2047&gt;0, P2047/(P2046+P2047), "-")</f>
        <v>0</v>
      </c>
      <c r="Q2048" s="36">
        <f t="shared" si="771"/>
        <v>0</v>
      </c>
      <c r="R2048" s="36" t="str">
        <f t="shared" si="770"/>
        <v>-</v>
      </c>
      <c r="S2048" s="36" t="str">
        <f t="shared" si="770"/>
        <v>-</v>
      </c>
      <c r="T2048" s="40">
        <f t="shared" si="770"/>
        <v>2.3255813953488372E-2</v>
      </c>
      <c r="V2048" s="84"/>
    </row>
    <row r="2049" spans="1:22" ht="18" customHeight="1">
      <c r="A2049" s="106"/>
      <c r="B2049" s="52" t="s">
        <v>22</v>
      </c>
      <c r="C2049" s="53">
        <v>2</v>
      </c>
      <c r="D2049" s="53">
        <v>1</v>
      </c>
      <c r="E2049" s="53">
        <v>1</v>
      </c>
      <c r="F2049" s="53">
        <v>5</v>
      </c>
      <c r="G2049" s="53">
        <v>2</v>
      </c>
      <c r="H2049" s="53">
        <v>4</v>
      </c>
      <c r="I2049" s="53">
        <v>8</v>
      </c>
      <c r="J2049" s="53">
        <v>5</v>
      </c>
      <c r="K2049" s="53">
        <v>3</v>
      </c>
      <c r="L2049" s="53">
        <v>1</v>
      </c>
      <c r="M2049" s="53">
        <v>14</v>
      </c>
      <c r="N2049" s="53">
        <v>1</v>
      </c>
      <c r="O2049" s="53">
        <v>3</v>
      </c>
      <c r="P2049" s="53">
        <v>1</v>
      </c>
      <c r="Q2049" s="53">
        <v>1</v>
      </c>
      <c r="R2049" s="53">
        <v>0</v>
      </c>
      <c r="S2049" s="53">
        <v>0</v>
      </c>
      <c r="T2049" s="11">
        <f>SUM(C2049:S2049)</f>
        <v>52</v>
      </c>
      <c r="V2049" s="84"/>
    </row>
    <row r="2050" spans="1:22" ht="18" customHeight="1">
      <c r="A2050" s="106"/>
      <c r="B2050" s="52" t="s">
        <v>23</v>
      </c>
      <c r="C2050" s="37">
        <f t="shared" ref="C2050:S2050" si="772">IF(C2049&gt;0,(C2044+C2045)/C2049, "-")</f>
        <v>1.5</v>
      </c>
      <c r="D2050" s="37">
        <f t="shared" si="772"/>
        <v>3</v>
      </c>
      <c r="E2050" s="37">
        <f t="shared" si="772"/>
        <v>1</v>
      </c>
      <c r="F2050" s="37">
        <f t="shared" si="772"/>
        <v>1</v>
      </c>
      <c r="G2050" s="37">
        <f t="shared" si="772"/>
        <v>1</v>
      </c>
      <c r="H2050" s="37">
        <f t="shared" si="772"/>
        <v>1.25</v>
      </c>
      <c r="I2050" s="37">
        <f t="shared" si="772"/>
        <v>1.125</v>
      </c>
      <c r="J2050" s="37">
        <f t="shared" si="772"/>
        <v>1.2</v>
      </c>
      <c r="K2050" s="37">
        <f t="shared" si="772"/>
        <v>2.3333333333333335</v>
      </c>
      <c r="L2050" s="37">
        <f t="shared" si="772"/>
        <v>7</v>
      </c>
      <c r="M2050" s="37">
        <f t="shared" si="772"/>
        <v>1.4285714285714286</v>
      </c>
      <c r="N2050" s="37">
        <f t="shared" si="772"/>
        <v>1</v>
      </c>
      <c r="O2050" s="37">
        <f t="shared" si="772"/>
        <v>2.6666666666666665</v>
      </c>
      <c r="P2050" s="37">
        <f t="shared" si="772"/>
        <v>8</v>
      </c>
      <c r="Q2050" s="37">
        <f t="shared" si="772"/>
        <v>1</v>
      </c>
      <c r="R2050" s="37" t="str">
        <f t="shared" si="772"/>
        <v>-</v>
      </c>
      <c r="S2050" s="37" t="str">
        <f t="shared" si="772"/>
        <v>-</v>
      </c>
      <c r="T2050" s="44">
        <f>IF(T2049&gt;0,(T2044+T2045)/T2049, "-")</f>
        <v>1.6538461538461537</v>
      </c>
      <c r="V2050" s="84"/>
    </row>
    <row r="2051" spans="1:22" ht="18" customHeight="1">
      <c r="A2051" s="107"/>
      <c r="B2051" s="52" t="s">
        <v>44</v>
      </c>
      <c r="C2051" s="58">
        <v>0</v>
      </c>
      <c r="D2051" s="58">
        <v>1</v>
      </c>
      <c r="E2051" s="58">
        <v>0</v>
      </c>
      <c r="F2051" s="58">
        <v>0</v>
      </c>
      <c r="G2051" s="58">
        <v>0</v>
      </c>
      <c r="H2051" s="58">
        <v>0</v>
      </c>
      <c r="I2051" s="58">
        <v>0</v>
      </c>
      <c r="J2051" s="58">
        <v>0.4</v>
      </c>
      <c r="K2051" s="58">
        <v>0.33329999999999999</v>
      </c>
      <c r="L2051" s="58">
        <v>1</v>
      </c>
      <c r="M2051" s="58">
        <v>0.28570000000000001</v>
      </c>
      <c r="N2051" s="58">
        <v>1</v>
      </c>
      <c r="O2051" s="58">
        <v>0</v>
      </c>
      <c r="P2051" s="58">
        <v>0</v>
      </c>
      <c r="Q2051" s="58">
        <v>0</v>
      </c>
      <c r="R2051" s="57" t="s">
        <v>43</v>
      </c>
      <c r="S2051" s="57" t="s">
        <v>43</v>
      </c>
      <c r="T2051" s="59">
        <v>0.1923</v>
      </c>
      <c r="V2051" s="84"/>
    </row>
    <row r="2052" spans="1:22" ht="18" customHeight="1">
      <c r="A2052" s="105">
        <v>44890</v>
      </c>
      <c r="B2052" s="50" t="s">
        <v>20</v>
      </c>
      <c r="C2052" s="51">
        <v>0</v>
      </c>
      <c r="D2052" s="51">
        <v>1</v>
      </c>
      <c r="E2052" s="51">
        <v>0</v>
      </c>
      <c r="F2052" s="51">
        <v>0</v>
      </c>
      <c r="G2052" s="51">
        <v>1</v>
      </c>
      <c r="H2052" s="51">
        <v>0</v>
      </c>
      <c r="I2052" s="51">
        <v>1</v>
      </c>
      <c r="J2052" s="51">
        <v>1</v>
      </c>
      <c r="K2052" s="51">
        <v>1</v>
      </c>
      <c r="L2052" s="51">
        <v>1</v>
      </c>
      <c r="M2052" s="51">
        <v>2</v>
      </c>
      <c r="N2052" s="51">
        <v>0</v>
      </c>
      <c r="O2052" s="51">
        <v>3</v>
      </c>
      <c r="P2052" s="51">
        <v>0</v>
      </c>
      <c r="Q2052" s="51">
        <v>0</v>
      </c>
      <c r="R2052" s="51">
        <v>0</v>
      </c>
      <c r="S2052" s="51">
        <v>0</v>
      </c>
      <c r="T2052" s="11">
        <f>SUM(C2052:S2052)</f>
        <v>11</v>
      </c>
      <c r="V2052" s="85"/>
    </row>
    <row r="2053" spans="1:22" ht="18" customHeight="1">
      <c r="A2053" s="106"/>
      <c r="B2053" s="52" t="s">
        <v>21</v>
      </c>
      <c r="C2053" s="53">
        <v>3</v>
      </c>
      <c r="D2053" s="53">
        <v>4</v>
      </c>
      <c r="E2053" s="53">
        <v>1</v>
      </c>
      <c r="F2053" s="53">
        <v>4</v>
      </c>
      <c r="G2053" s="53">
        <v>1</v>
      </c>
      <c r="H2053" s="53">
        <v>2</v>
      </c>
      <c r="I2053" s="53">
        <v>9</v>
      </c>
      <c r="J2053" s="53">
        <v>11</v>
      </c>
      <c r="K2053" s="53">
        <v>8</v>
      </c>
      <c r="L2053" s="53">
        <v>5</v>
      </c>
      <c r="M2053" s="53">
        <v>19</v>
      </c>
      <c r="N2053" s="53">
        <v>3</v>
      </c>
      <c r="O2053" s="53">
        <v>1</v>
      </c>
      <c r="P2053" s="53">
        <v>7</v>
      </c>
      <c r="Q2053" s="53">
        <v>0</v>
      </c>
      <c r="R2053" s="53">
        <v>0</v>
      </c>
      <c r="S2053" s="53">
        <v>0</v>
      </c>
      <c r="T2053" s="11">
        <f>SUM(C2053:S2053)</f>
        <v>78</v>
      </c>
      <c r="V2053" s="85"/>
    </row>
    <row r="2054" spans="1:22" ht="18" customHeight="1">
      <c r="A2054" s="106"/>
      <c r="B2054" s="52" t="s">
        <v>24</v>
      </c>
      <c r="C2054" s="53">
        <v>3</v>
      </c>
      <c r="D2054" s="53">
        <v>5</v>
      </c>
      <c r="E2054" s="53">
        <v>1</v>
      </c>
      <c r="F2054" s="53">
        <v>4</v>
      </c>
      <c r="G2054" s="53">
        <v>2</v>
      </c>
      <c r="H2054" s="53">
        <v>2</v>
      </c>
      <c r="I2054" s="53">
        <v>10</v>
      </c>
      <c r="J2054" s="53">
        <v>10</v>
      </c>
      <c r="K2054" s="53">
        <v>8</v>
      </c>
      <c r="L2054" s="53">
        <v>6</v>
      </c>
      <c r="M2054" s="53">
        <v>21</v>
      </c>
      <c r="N2054" s="53">
        <v>3</v>
      </c>
      <c r="O2054" s="53">
        <v>4</v>
      </c>
      <c r="P2054" s="53">
        <v>6</v>
      </c>
      <c r="Q2054" s="53">
        <v>0</v>
      </c>
      <c r="R2054" s="53">
        <v>0</v>
      </c>
      <c r="S2054" s="53">
        <v>0</v>
      </c>
      <c r="T2054" s="11">
        <f>SUM(C2054:S2054)</f>
        <v>85</v>
      </c>
      <c r="V2054" s="85"/>
    </row>
    <row r="2055" spans="1:22" ht="18" customHeight="1">
      <c r="A2055" s="106"/>
      <c r="B2055" s="52" t="s">
        <v>25</v>
      </c>
      <c r="C2055" s="53">
        <v>0</v>
      </c>
      <c r="D2055" s="53">
        <v>0</v>
      </c>
      <c r="E2055" s="53">
        <v>0</v>
      </c>
      <c r="F2055" s="53">
        <v>0</v>
      </c>
      <c r="G2055" s="53">
        <v>0</v>
      </c>
      <c r="H2055" s="53">
        <v>0</v>
      </c>
      <c r="I2055" s="53">
        <v>0</v>
      </c>
      <c r="J2055" s="53">
        <v>2</v>
      </c>
      <c r="K2055" s="53">
        <v>1</v>
      </c>
      <c r="L2055" s="53">
        <v>0</v>
      </c>
      <c r="M2055" s="53">
        <v>0</v>
      </c>
      <c r="N2055" s="53">
        <v>0</v>
      </c>
      <c r="O2055" s="53">
        <v>0</v>
      </c>
      <c r="P2055" s="53">
        <v>1</v>
      </c>
      <c r="Q2055" s="53">
        <v>0</v>
      </c>
      <c r="R2055" s="53">
        <v>0</v>
      </c>
      <c r="S2055" s="53">
        <v>0</v>
      </c>
      <c r="T2055" s="11">
        <f>SUM(C2055:S2055)</f>
        <v>4</v>
      </c>
      <c r="V2055" s="85"/>
    </row>
    <row r="2056" spans="1:22" ht="18" customHeight="1">
      <c r="A2056" s="106"/>
      <c r="B2056" s="52" t="s">
        <v>26</v>
      </c>
      <c r="C2056" s="36">
        <f t="shared" ref="C2056:I2056" si="773">IF(C2054+C2055&gt;0, C2055/(C2054+C2055), "-")</f>
        <v>0</v>
      </c>
      <c r="D2056" s="36">
        <f t="shared" si="773"/>
        <v>0</v>
      </c>
      <c r="E2056" s="36">
        <f t="shared" si="773"/>
        <v>0</v>
      </c>
      <c r="F2056" s="36">
        <f t="shared" si="773"/>
        <v>0</v>
      </c>
      <c r="G2056" s="36">
        <f t="shared" si="773"/>
        <v>0</v>
      </c>
      <c r="H2056" s="36">
        <f t="shared" si="773"/>
        <v>0</v>
      </c>
      <c r="I2056" s="36">
        <f t="shared" si="773"/>
        <v>0</v>
      </c>
      <c r="J2056" s="36">
        <f t="shared" ref="J2056:K2056" si="774">IF(J2054+J2055&gt;0, J2055/(J2054+J2055), "-")</f>
        <v>0.16666666666666666</v>
      </c>
      <c r="K2056" s="36">
        <f t="shared" si="774"/>
        <v>0.1111111111111111</v>
      </c>
      <c r="L2056" s="36">
        <f t="shared" ref="L2056:T2056" si="775">IF(L2054+L2055&gt;0, L2055/(L2054+L2055), "-")</f>
        <v>0</v>
      </c>
      <c r="M2056" s="36">
        <f t="shared" si="775"/>
        <v>0</v>
      </c>
      <c r="N2056" s="36">
        <f t="shared" ref="N2056:O2056" si="776">IF(N2054+N2055&gt;0, N2055/(N2054+N2055), "-")</f>
        <v>0</v>
      </c>
      <c r="O2056" s="36">
        <f t="shared" si="776"/>
        <v>0</v>
      </c>
      <c r="P2056" s="36">
        <f t="shared" ref="P2056:Q2056" si="777">IF(P2054+P2055&gt;0, P2055/(P2054+P2055), "-")</f>
        <v>0.14285714285714285</v>
      </c>
      <c r="Q2056" s="36" t="str">
        <f t="shared" si="777"/>
        <v>-</v>
      </c>
      <c r="R2056" s="36" t="str">
        <f t="shared" si="775"/>
        <v>-</v>
      </c>
      <c r="S2056" s="36" t="str">
        <f t="shared" si="775"/>
        <v>-</v>
      </c>
      <c r="T2056" s="40">
        <f t="shared" si="775"/>
        <v>4.49438202247191E-2</v>
      </c>
      <c r="V2056" s="85"/>
    </row>
    <row r="2057" spans="1:22" ht="18" customHeight="1">
      <c r="A2057" s="106"/>
      <c r="B2057" s="52" t="s">
        <v>22</v>
      </c>
      <c r="C2057" s="53">
        <v>2</v>
      </c>
      <c r="D2057" s="53">
        <v>1</v>
      </c>
      <c r="E2057" s="53">
        <v>1</v>
      </c>
      <c r="F2057" s="53">
        <v>3</v>
      </c>
      <c r="G2057" s="53">
        <v>1</v>
      </c>
      <c r="H2057" s="53">
        <v>2</v>
      </c>
      <c r="I2057" s="53">
        <v>7</v>
      </c>
      <c r="J2057" s="53">
        <v>12</v>
      </c>
      <c r="K2057" s="53">
        <v>6</v>
      </c>
      <c r="L2057" s="53">
        <v>3</v>
      </c>
      <c r="M2057" s="53">
        <v>15</v>
      </c>
      <c r="N2057" s="53">
        <v>1</v>
      </c>
      <c r="O2057" s="53">
        <v>1</v>
      </c>
      <c r="P2057" s="53">
        <v>3</v>
      </c>
      <c r="Q2057" s="53">
        <v>0</v>
      </c>
      <c r="R2057" s="53">
        <v>0</v>
      </c>
      <c r="S2057" s="53">
        <v>0</v>
      </c>
      <c r="T2057" s="11">
        <f>SUM(C2057:S2057)</f>
        <v>58</v>
      </c>
      <c r="V2057" s="85"/>
    </row>
    <row r="2058" spans="1:22" ht="18" customHeight="1">
      <c r="A2058" s="106"/>
      <c r="B2058" s="52" t="s">
        <v>23</v>
      </c>
      <c r="C2058" s="37">
        <f t="shared" ref="C2058:S2058" si="778">IF(C2057&gt;0,(C2052+C2053)/C2057, "-")</f>
        <v>1.5</v>
      </c>
      <c r="D2058" s="37">
        <f t="shared" si="778"/>
        <v>5</v>
      </c>
      <c r="E2058" s="37">
        <f t="shared" si="778"/>
        <v>1</v>
      </c>
      <c r="F2058" s="37">
        <f t="shared" si="778"/>
        <v>1.3333333333333333</v>
      </c>
      <c r="G2058" s="37">
        <f t="shared" si="778"/>
        <v>2</v>
      </c>
      <c r="H2058" s="37">
        <f t="shared" si="778"/>
        <v>1</v>
      </c>
      <c r="I2058" s="37">
        <f t="shared" si="778"/>
        <v>1.4285714285714286</v>
      </c>
      <c r="J2058" s="37">
        <f t="shared" si="778"/>
        <v>1</v>
      </c>
      <c r="K2058" s="37">
        <f t="shared" si="778"/>
        <v>1.5</v>
      </c>
      <c r="L2058" s="37">
        <f t="shared" si="778"/>
        <v>2</v>
      </c>
      <c r="M2058" s="37">
        <f t="shared" si="778"/>
        <v>1.4</v>
      </c>
      <c r="N2058" s="37">
        <f t="shared" si="778"/>
        <v>3</v>
      </c>
      <c r="O2058" s="37">
        <f t="shared" si="778"/>
        <v>4</v>
      </c>
      <c r="P2058" s="37">
        <f t="shared" si="778"/>
        <v>2.3333333333333335</v>
      </c>
      <c r="Q2058" s="37" t="str">
        <f t="shared" si="778"/>
        <v>-</v>
      </c>
      <c r="R2058" s="37" t="str">
        <f t="shared" si="778"/>
        <v>-</v>
      </c>
      <c r="S2058" s="37" t="str">
        <f t="shared" si="778"/>
        <v>-</v>
      </c>
      <c r="T2058" s="44">
        <f>IF(T2057&gt;0,(T2052+T2053)/T2057, "-")</f>
        <v>1.5344827586206897</v>
      </c>
      <c r="V2058" s="85"/>
    </row>
    <row r="2059" spans="1:22" ht="18" customHeight="1">
      <c r="A2059" s="107"/>
      <c r="B2059" s="52" t="s">
        <v>44</v>
      </c>
      <c r="C2059" s="58">
        <v>0</v>
      </c>
      <c r="D2059" s="58">
        <v>1</v>
      </c>
      <c r="E2059" s="58">
        <v>0</v>
      </c>
      <c r="F2059" s="58">
        <v>0.33329999999999999</v>
      </c>
      <c r="G2059" s="58">
        <v>1</v>
      </c>
      <c r="H2059" s="58">
        <v>0</v>
      </c>
      <c r="I2059" s="58">
        <v>0.28570000000000001</v>
      </c>
      <c r="J2059" s="58">
        <v>8.3299999999999999E-2</v>
      </c>
      <c r="K2059" s="58">
        <v>0</v>
      </c>
      <c r="L2059" s="58">
        <v>0</v>
      </c>
      <c r="M2059" s="58">
        <v>0.33329999999999999</v>
      </c>
      <c r="N2059" s="58">
        <v>1</v>
      </c>
      <c r="O2059" s="58">
        <v>1</v>
      </c>
      <c r="P2059" s="58">
        <v>0</v>
      </c>
      <c r="Q2059" s="57" t="s">
        <v>43</v>
      </c>
      <c r="R2059" s="57" t="s">
        <v>43</v>
      </c>
      <c r="S2059" s="57" t="s">
        <v>43</v>
      </c>
      <c r="T2059" s="59">
        <v>0.22409999999999999</v>
      </c>
      <c r="V2059" s="85"/>
    </row>
    <row r="2060" spans="1:22" ht="18" customHeight="1">
      <c r="A2060" s="105">
        <v>44891</v>
      </c>
      <c r="B2060" s="50" t="s">
        <v>20</v>
      </c>
      <c r="C2060" s="51">
        <v>0</v>
      </c>
      <c r="D2060" s="51">
        <v>0</v>
      </c>
      <c r="E2060" s="51">
        <v>0</v>
      </c>
      <c r="F2060" s="51">
        <v>0</v>
      </c>
      <c r="G2060" s="51">
        <v>2</v>
      </c>
      <c r="H2060" s="51">
        <v>0</v>
      </c>
      <c r="I2060" s="51">
        <v>0</v>
      </c>
      <c r="J2060" s="51">
        <v>1</v>
      </c>
      <c r="K2060" s="51">
        <v>1</v>
      </c>
      <c r="L2060" s="51">
        <v>0</v>
      </c>
      <c r="M2060" s="51">
        <v>4</v>
      </c>
      <c r="N2060" s="51">
        <v>0</v>
      </c>
      <c r="O2060" s="51">
        <v>3</v>
      </c>
      <c r="P2060" s="51">
        <v>0</v>
      </c>
      <c r="Q2060" s="51">
        <v>0</v>
      </c>
      <c r="R2060" s="51">
        <v>0</v>
      </c>
      <c r="S2060" s="51">
        <v>0</v>
      </c>
      <c r="T2060" s="11">
        <f>SUM(C2060:S2060)</f>
        <v>11</v>
      </c>
      <c r="V2060" s="86"/>
    </row>
    <row r="2061" spans="1:22" ht="18" customHeight="1">
      <c r="A2061" s="106"/>
      <c r="B2061" s="52" t="s">
        <v>21</v>
      </c>
      <c r="C2061" s="53">
        <v>1</v>
      </c>
      <c r="D2061" s="53">
        <v>7</v>
      </c>
      <c r="E2061" s="53">
        <v>3</v>
      </c>
      <c r="F2061" s="53">
        <v>6</v>
      </c>
      <c r="G2061" s="53">
        <v>3</v>
      </c>
      <c r="H2061" s="53">
        <v>1</v>
      </c>
      <c r="I2061" s="53">
        <v>7</v>
      </c>
      <c r="J2061" s="53">
        <v>15</v>
      </c>
      <c r="K2061" s="53">
        <v>11</v>
      </c>
      <c r="L2061" s="53">
        <v>5</v>
      </c>
      <c r="M2061" s="53">
        <v>35</v>
      </c>
      <c r="N2061" s="53">
        <v>3</v>
      </c>
      <c r="O2061" s="53">
        <v>4</v>
      </c>
      <c r="P2061" s="53">
        <v>11</v>
      </c>
      <c r="Q2061" s="53">
        <v>7</v>
      </c>
      <c r="R2061" s="53">
        <v>0</v>
      </c>
      <c r="S2061" s="53">
        <v>0</v>
      </c>
      <c r="T2061" s="11">
        <f>SUM(C2061:S2061)</f>
        <v>119</v>
      </c>
      <c r="V2061" s="86"/>
    </row>
    <row r="2062" spans="1:22" ht="18" customHeight="1">
      <c r="A2062" s="106"/>
      <c r="B2062" s="52" t="s">
        <v>24</v>
      </c>
      <c r="C2062" s="53">
        <v>1</v>
      </c>
      <c r="D2062" s="53">
        <v>7</v>
      </c>
      <c r="E2062" s="53">
        <v>3</v>
      </c>
      <c r="F2062" s="53">
        <v>6</v>
      </c>
      <c r="G2062" s="53">
        <v>4</v>
      </c>
      <c r="H2062" s="53">
        <v>0</v>
      </c>
      <c r="I2062" s="53">
        <v>6</v>
      </c>
      <c r="J2062" s="53">
        <v>15</v>
      </c>
      <c r="K2062" s="53">
        <v>12</v>
      </c>
      <c r="L2062" s="53">
        <v>5</v>
      </c>
      <c r="M2062" s="53">
        <v>39</v>
      </c>
      <c r="N2062" s="53">
        <v>3</v>
      </c>
      <c r="O2062" s="53">
        <v>7</v>
      </c>
      <c r="P2062" s="53">
        <v>11</v>
      </c>
      <c r="Q2062" s="53">
        <v>7</v>
      </c>
      <c r="R2062" s="53">
        <v>0</v>
      </c>
      <c r="S2062" s="53">
        <v>0</v>
      </c>
      <c r="T2062" s="11">
        <f>SUM(C2062:S2062)</f>
        <v>126</v>
      </c>
      <c r="V2062" s="86"/>
    </row>
    <row r="2063" spans="1:22" ht="18" customHeight="1">
      <c r="A2063" s="106"/>
      <c r="B2063" s="52" t="s">
        <v>25</v>
      </c>
      <c r="C2063" s="53">
        <v>0</v>
      </c>
      <c r="D2063" s="53">
        <v>0</v>
      </c>
      <c r="E2063" s="53">
        <v>0</v>
      </c>
      <c r="F2063" s="53">
        <v>0</v>
      </c>
      <c r="G2063" s="53">
        <v>1</v>
      </c>
      <c r="H2063" s="53">
        <v>1</v>
      </c>
      <c r="I2063" s="53">
        <v>1</v>
      </c>
      <c r="J2063" s="53">
        <v>1</v>
      </c>
      <c r="K2063" s="53">
        <v>0</v>
      </c>
      <c r="L2063" s="53">
        <v>0</v>
      </c>
      <c r="M2063" s="53">
        <v>0</v>
      </c>
      <c r="N2063" s="53">
        <v>0</v>
      </c>
      <c r="O2063" s="53">
        <v>0</v>
      </c>
      <c r="P2063" s="53">
        <v>0</v>
      </c>
      <c r="Q2063" s="53">
        <v>0</v>
      </c>
      <c r="R2063" s="53">
        <v>0</v>
      </c>
      <c r="S2063" s="53">
        <v>0</v>
      </c>
      <c r="T2063" s="11">
        <f>SUM(C2063:S2063)</f>
        <v>4</v>
      </c>
      <c r="V2063" s="86"/>
    </row>
    <row r="2064" spans="1:22" ht="18" customHeight="1">
      <c r="A2064" s="106"/>
      <c r="B2064" s="52" t="s">
        <v>26</v>
      </c>
      <c r="C2064" s="36">
        <f t="shared" ref="C2064:G2064" si="779">IF(C2062+C2063&gt;0, C2063/(C2062+C2063), "-")</f>
        <v>0</v>
      </c>
      <c r="D2064" s="36">
        <f t="shared" si="779"/>
        <v>0</v>
      </c>
      <c r="E2064" s="36">
        <f t="shared" si="779"/>
        <v>0</v>
      </c>
      <c r="F2064" s="36">
        <f t="shared" si="779"/>
        <v>0</v>
      </c>
      <c r="G2064" s="36">
        <f t="shared" si="779"/>
        <v>0.2</v>
      </c>
      <c r="H2064" s="36">
        <f t="shared" ref="H2064:J2064" si="780">IF(H2062+H2063&gt;0, H2063/(H2062+H2063), "-")</f>
        <v>1</v>
      </c>
      <c r="I2064" s="36">
        <f t="shared" si="780"/>
        <v>0.14285714285714285</v>
      </c>
      <c r="J2064" s="36">
        <f t="shared" si="780"/>
        <v>6.25E-2</v>
      </c>
      <c r="K2064" s="36">
        <f t="shared" ref="K2064:M2064" si="781">IF(K2062+K2063&gt;0, K2063/(K2062+K2063), "-")</f>
        <v>0</v>
      </c>
      <c r="L2064" s="36">
        <f t="shared" si="781"/>
        <v>0</v>
      </c>
      <c r="M2064" s="36">
        <f t="shared" si="781"/>
        <v>0</v>
      </c>
      <c r="N2064" s="36">
        <f t="shared" ref="N2064:P2064" si="782">IF(N2062+N2063&gt;0, N2063/(N2062+N2063), "-")</f>
        <v>0</v>
      </c>
      <c r="O2064" s="36">
        <f t="shared" si="782"/>
        <v>0</v>
      </c>
      <c r="P2064" s="36">
        <f t="shared" si="782"/>
        <v>0</v>
      </c>
      <c r="Q2064" s="36">
        <f t="shared" ref="Q2064:T2064" si="783">IF(Q2062+Q2063&gt;0, Q2063/(Q2062+Q2063), "-")</f>
        <v>0</v>
      </c>
      <c r="R2064" s="36" t="str">
        <f t="shared" si="783"/>
        <v>-</v>
      </c>
      <c r="S2064" s="36" t="str">
        <f t="shared" si="783"/>
        <v>-</v>
      </c>
      <c r="T2064" s="40">
        <f t="shared" si="783"/>
        <v>3.0769230769230771E-2</v>
      </c>
      <c r="V2064" s="86"/>
    </row>
    <row r="2065" spans="1:22" ht="18" customHeight="1">
      <c r="A2065" s="106"/>
      <c r="B2065" s="52" t="s">
        <v>22</v>
      </c>
      <c r="C2065" s="53">
        <v>1</v>
      </c>
      <c r="D2065" s="53">
        <v>1</v>
      </c>
      <c r="E2065" s="53">
        <v>2</v>
      </c>
      <c r="F2065" s="53">
        <v>4</v>
      </c>
      <c r="G2065" s="53">
        <v>3</v>
      </c>
      <c r="H2065" s="53">
        <v>1</v>
      </c>
      <c r="I2065" s="53">
        <v>7</v>
      </c>
      <c r="J2065" s="53">
        <v>10</v>
      </c>
      <c r="K2065" s="53">
        <v>7</v>
      </c>
      <c r="L2065" s="53">
        <v>2</v>
      </c>
      <c r="M2065" s="53">
        <v>16</v>
      </c>
      <c r="N2065" s="53">
        <v>1</v>
      </c>
      <c r="O2065" s="53">
        <v>1</v>
      </c>
      <c r="P2065" s="53">
        <v>3</v>
      </c>
      <c r="Q2065" s="53">
        <v>2</v>
      </c>
      <c r="R2065" s="53">
        <v>0</v>
      </c>
      <c r="S2065" s="53">
        <v>0</v>
      </c>
      <c r="T2065" s="11">
        <f>SUM(C2065:S2065)</f>
        <v>61</v>
      </c>
      <c r="V2065" s="86"/>
    </row>
    <row r="2066" spans="1:22" ht="18" customHeight="1">
      <c r="A2066" s="106"/>
      <c r="B2066" s="52" t="s">
        <v>23</v>
      </c>
      <c r="C2066" s="37">
        <f t="shared" ref="C2066:S2066" si="784">IF(C2065&gt;0,(C2060+C2061)/C2065, "-")</f>
        <v>1</v>
      </c>
      <c r="D2066" s="37">
        <f t="shared" si="784"/>
        <v>7</v>
      </c>
      <c r="E2066" s="37">
        <f t="shared" si="784"/>
        <v>1.5</v>
      </c>
      <c r="F2066" s="37">
        <f t="shared" si="784"/>
        <v>1.5</v>
      </c>
      <c r="G2066" s="37">
        <f t="shared" si="784"/>
        <v>1.6666666666666667</v>
      </c>
      <c r="H2066" s="37">
        <f t="shared" si="784"/>
        <v>1</v>
      </c>
      <c r="I2066" s="37">
        <f t="shared" si="784"/>
        <v>1</v>
      </c>
      <c r="J2066" s="37">
        <f t="shared" si="784"/>
        <v>1.6</v>
      </c>
      <c r="K2066" s="37">
        <f t="shared" si="784"/>
        <v>1.7142857142857142</v>
      </c>
      <c r="L2066" s="37">
        <f t="shared" si="784"/>
        <v>2.5</v>
      </c>
      <c r="M2066" s="37">
        <f t="shared" si="784"/>
        <v>2.4375</v>
      </c>
      <c r="N2066" s="37">
        <f t="shared" si="784"/>
        <v>3</v>
      </c>
      <c r="O2066" s="37">
        <f t="shared" si="784"/>
        <v>7</v>
      </c>
      <c r="P2066" s="37">
        <f t="shared" si="784"/>
        <v>3.6666666666666665</v>
      </c>
      <c r="Q2066" s="37">
        <f t="shared" si="784"/>
        <v>3.5</v>
      </c>
      <c r="R2066" s="37" t="str">
        <f t="shared" si="784"/>
        <v>-</v>
      </c>
      <c r="S2066" s="37" t="str">
        <f t="shared" si="784"/>
        <v>-</v>
      </c>
      <c r="T2066" s="44">
        <f>IF(T2065&gt;0,(T2060+T2061)/T2065, "-")</f>
        <v>2.1311475409836067</v>
      </c>
      <c r="V2066" s="86"/>
    </row>
    <row r="2067" spans="1:22" ht="18" customHeight="1">
      <c r="A2067" s="107"/>
      <c r="B2067" s="52" t="s">
        <v>44</v>
      </c>
      <c r="C2067" s="58">
        <v>1</v>
      </c>
      <c r="D2067" s="58">
        <v>1</v>
      </c>
      <c r="E2067" s="58">
        <v>0</v>
      </c>
      <c r="F2067" s="58">
        <v>0.5</v>
      </c>
      <c r="G2067" s="58">
        <v>0</v>
      </c>
      <c r="H2067" s="58">
        <v>0</v>
      </c>
      <c r="I2067" s="58">
        <v>0.42859999999999998</v>
      </c>
      <c r="J2067" s="58">
        <v>0.2</v>
      </c>
      <c r="K2067" s="58">
        <v>0</v>
      </c>
      <c r="L2067" s="58">
        <v>0</v>
      </c>
      <c r="M2067" s="58">
        <v>0.25</v>
      </c>
      <c r="N2067" s="58">
        <v>1</v>
      </c>
      <c r="O2067" s="58">
        <v>1</v>
      </c>
      <c r="P2067" s="58">
        <v>0</v>
      </c>
      <c r="Q2067" s="58">
        <v>0</v>
      </c>
      <c r="R2067" s="57" t="s">
        <v>43</v>
      </c>
      <c r="S2067" s="57" t="s">
        <v>43</v>
      </c>
      <c r="T2067" s="59">
        <v>0.24590000000000001</v>
      </c>
      <c r="V2067" s="86"/>
    </row>
    <row r="2068" spans="1:22" ht="18" customHeight="1">
      <c r="A2068" s="105">
        <v>44892</v>
      </c>
      <c r="B2068" s="50" t="s">
        <v>20</v>
      </c>
      <c r="C2068" s="51">
        <v>0</v>
      </c>
      <c r="D2068" s="51">
        <v>2</v>
      </c>
      <c r="E2068" s="51">
        <v>0</v>
      </c>
      <c r="F2068" s="51">
        <v>2</v>
      </c>
      <c r="G2068" s="51">
        <v>0</v>
      </c>
      <c r="H2068" s="51">
        <v>0</v>
      </c>
      <c r="I2068" s="51">
        <v>0</v>
      </c>
      <c r="J2068" s="51">
        <v>1</v>
      </c>
      <c r="K2068" s="51">
        <v>1</v>
      </c>
      <c r="L2068" s="51">
        <v>0</v>
      </c>
      <c r="M2068" s="51">
        <v>3</v>
      </c>
      <c r="N2068" s="51">
        <v>2</v>
      </c>
      <c r="O2068" s="51">
        <v>5</v>
      </c>
      <c r="P2068" s="51">
        <v>0</v>
      </c>
      <c r="Q2068" s="51">
        <v>0</v>
      </c>
      <c r="R2068" s="51">
        <v>0</v>
      </c>
      <c r="S2068" s="51">
        <v>0</v>
      </c>
      <c r="T2068" s="11">
        <f>SUM(C2068:S2068)</f>
        <v>16</v>
      </c>
      <c r="V2068" s="86"/>
    </row>
    <row r="2069" spans="1:22" ht="18" customHeight="1">
      <c r="A2069" s="106"/>
      <c r="B2069" s="52" t="s">
        <v>21</v>
      </c>
      <c r="C2069" s="53">
        <v>4</v>
      </c>
      <c r="D2069" s="53">
        <v>6</v>
      </c>
      <c r="E2069" s="53">
        <v>1</v>
      </c>
      <c r="F2069" s="53">
        <v>6</v>
      </c>
      <c r="G2069" s="53">
        <v>3</v>
      </c>
      <c r="H2069" s="53">
        <v>3</v>
      </c>
      <c r="I2069" s="53">
        <v>9</v>
      </c>
      <c r="J2069" s="53">
        <v>26</v>
      </c>
      <c r="K2069" s="53">
        <v>7</v>
      </c>
      <c r="L2069" s="53">
        <v>5</v>
      </c>
      <c r="M2069" s="53">
        <v>36</v>
      </c>
      <c r="N2069" s="53">
        <v>6</v>
      </c>
      <c r="O2069" s="53">
        <v>11</v>
      </c>
      <c r="P2069" s="53">
        <v>2</v>
      </c>
      <c r="Q2069" s="53">
        <v>3</v>
      </c>
      <c r="R2069" s="53">
        <v>0</v>
      </c>
      <c r="S2069" s="53">
        <v>0</v>
      </c>
      <c r="T2069" s="11">
        <f>SUM(C2069:S2069)</f>
        <v>128</v>
      </c>
      <c r="V2069" s="86"/>
    </row>
    <row r="2070" spans="1:22" ht="18" customHeight="1">
      <c r="A2070" s="106"/>
      <c r="B2070" s="52" t="s">
        <v>24</v>
      </c>
      <c r="C2070" s="53">
        <v>4</v>
      </c>
      <c r="D2070" s="53">
        <v>8</v>
      </c>
      <c r="E2070" s="53">
        <v>1</v>
      </c>
      <c r="F2070" s="53">
        <v>7</v>
      </c>
      <c r="G2070" s="53">
        <v>3</v>
      </c>
      <c r="H2070" s="53">
        <v>3</v>
      </c>
      <c r="I2070" s="53">
        <v>9</v>
      </c>
      <c r="J2070" s="53">
        <v>26</v>
      </c>
      <c r="K2070" s="53">
        <v>8</v>
      </c>
      <c r="L2070" s="53">
        <v>5</v>
      </c>
      <c r="M2070" s="53">
        <v>38</v>
      </c>
      <c r="N2070" s="53">
        <v>7</v>
      </c>
      <c r="O2070" s="53">
        <v>16</v>
      </c>
      <c r="P2070" s="53">
        <v>2</v>
      </c>
      <c r="Q2070" s="53">
        <v>3</v>
      </c>
      <c r="R2070" s="53">
        <v>0</v>
      </c>
      <c r="S2070" s="53">
        <v>0</v>
      </c>
      <c r="T2070" s="11">
        <f>SUM(C2070:S2070)</f>
        <v>140</v>
      </c>
      <c r="V2070" s="86"/>
    </row>
    <row r="2071" spans="1:22" ht="18" customHeight="1">
      <c r="A2071" s="106"/>
      <c r="B2071" s="52" t="s">
        <v>25</v>
      </c>
      <c r="C2071" s="53">
        <v>0</v>
      </c>
      <c r="D2071" s="53">
        <v>0</v>
      </c>
      <c r="E2071" s="53">
        <v>0</v>
      </c>
      <c r="F2071" s="53">
        <v>1</v>
      </c>
      <c r="G2071" s="53">
        <v>0</v>
      </c>
      <c r="H2071" s="53">
        <v>0</v>
      </c>
      <c r="I2071" s="53">
        <v>0</v>
      </c>
      <c r="J2071" s="53">
        <v>1</v>
      </c>
      <c r="K2071" s="53">
        <v>0</v>
      </c>
      <c r="L2071" s="53">
        <v>0</v>
      </c>
      <c r="M2071" s="53">
        <v>1</v>
      </c>
      <c r="N2071" s="53">
        <v>1</v>
      </c>
      <c r="O2071" s="53">
        <v>0</v>
      </c>
      <c r="P2071" s="53">
        <v>0</v>
      </c>
      <c r="Q2071" s="53">
        <v>0</v>
      </c>
      <c r="R2071" s="53">
        <v>0</v>
      </c>
      <c r="S2071" s="53">
        <v>0</v>
      </c>
      <c r="T2071" s="11">
        <f>SUM(C2071:S2071)</f>
        <v>4</v>
      </c>
      <c r="V2071" s="86"/>
    </row>
    <row r="2072" spans="1:22" ht="18" customHeight="1">
      <c r="A2072" s="106"/>
      <c r="B2072" s="52" t="s">
        <v>26</v>
      </c>
      <c r="C2072" s="36">
        <f t="shared" ref="C2072:N2072" si="785">IF(C2070+C2071&gt;0, C2071/(C2070+C2071), "-")</f>
        <v>0</v>
      </c>
      <c r="D2072" s="36">
        <f t="shared" si="785"/>
        <v>0</v>
      </c>
      <c r="E2072" s="36">
        <f t="shared" si="785"/>
        <v>0</v>
      </c>
      <c r="F2072" s="36">
        <f t="shared" si="785"/>
        <v>0.125</v>
      </c>
      <c r="G2072" s="36">
        <f t="shared" si="785"/>
        <v>0</v>
      </c>
      <c r="H2072" s="36">
        <f t="shared" si="785"/>
        <v>0</v>
      </c>
      <c r="I2072" s="36">
        <f t="shared" si="785"/>
        <v>0</v>
      </c>
      <c r="J2072" s="36">
        <f t="shared" si="785"/>
        <v>3.7037037037037035E-2</v>
      </c>
      <c r="K2072" s="36">
        <f t="shared" si="785"/>
        <v>0</v>
      </c>
      <c r="L2072" s="36">
        <f t="shared" si="785"/>
        <v>0</v>
      </c>
      <c r="M2072" s="36">
        <f t="shared" si="785"/>
        <v>2.564102564102564E-2</v>
      </c>
      <c r="N2072" s="36">
        <f t="shared" si="785"/>
        <v>0.125</v>
      </c>
      <c r="O2072" s="36">
        <f t="shared" ref="O2072" si="786">IF(O2070+O2071&gt;0, O2071/(O2070+O2071), "-")</f>
        <v>0</v>
      </c>
      <c r="P2072" s="36">
        <f t="shared" ref="P2072:Q2072" si="787">IF(P2070+P2071&gt;0, P2071/(P2070+P2071), "-")</f>
        <v>0</v>
      </c>
      <c r="Q2072" s="36">
        <f t="shared" si="787"/>
        <v>0</v>
      </c>
      <c r="R2072" s="36" t="str">
        <f t="shared" ref="R2072:T2072" si="788">IF(R2070+R2071&gt;0, R2071/(R2070+R2071), "-")</f>
        <v>-</v>
      </c>
      <c r="S2072" s="36" t="str">
        <f t="shared" si="788"/>
        <v>-</v>
      </c>
      <c r="T2072" s="40">
        <f t="shared" si="788"/>
        <v>2.7777777777777776E-2</v>
      </c>
      <c r="V2072" s="86"/>
    </row>
    <row r="2073" spans="1:22" ht="18" customHeight="1">
      <c r="A2073" s="106"/>
      <c r="B2073" s="52" t="s">
        <v>22</v>
      </c>
      <c r="C2073" s="53">
        <v>3</v>
      </c>
      <c r="D2073" s="53">
        <v>1</v>
      </c>
      <c r="E2073" s="53">
        <v>1</v>
      </c>
      <c r="F2073" s="53">
        <v>7</v>
      </c>
      <c r="G2073" s="53">
        <v>2</v>
      </c>
      <c r="H2073" s="53">
        <v>3</v>
      </c>
      <c r="I2073" s="53">
        <v>8</v>
      </c>
      <c r="J2073" s="53">
        <v>24</v>
      </c>
      <c r="K2073" s="53">
        <v>6</v>
      </c>
      <c r="L2073" s="53">
        <v>2</v>
      </c>
      <c r="M2073" s="53">
        <v>16</v>
      </c>
      <c r="N2073" s="53">
        <v>4</v>
      </c>
      <c r="O2073" s="53">
        <v>1</v>
      </c>
      <c r="P2073" s="53">
        <v>2</v>
      </c>
      <c r="Q2073" s="53">
        <v>3</v>
      </c>
      <c r="R2073" s="53">
        <v>0</v>
      </c>
      <c r="S2073" s="53">
        <v>0</v>
      </c>
      <c r="T2073" s="11">
        <f>SUM(C2073:S2073)</f>
        <v>83</v>
      </c>
      <c r="V2073" s="86"/>
    </row>
    <row r="2074" spans="1:22" ht="18" customHeight="1">
      <c r="A2074" s="106"/>
      <c r="B2074" s="52" t="s">
        <v>23</v>
      </c>
      <c r="C2074" s="37">
        <f t="shared" ref="C2074:S2074" si="789">IF(C2073&gt;0,(C2068+C2069)/C2073, "-")</f>
        <v>1.3333333333333333</v>
      </c>
      <c r="D2074" s="37">
        <f t="shared" si="789"/>
        <v>8</v>
      </c>
      <c r="E2074" s="37">
        <f t="shared" si="789"/>
        <v>1</v>
      </c>
      <c r="F2074" s="37">
        <f t="shared" si="789"/>
        <v>1.1428571428571428</v>
      </c>
      <c r="G2074" s="37">
        <f t="shared" si="789"/>
        <v>1.5</v>
      </c>
      <c r="H2074" s="37">
        <f t="shared" si="789"/>
        <v>1</v>
      </c>
      <c r="I2074" s="37">
        <f t="shared" si="789"/>
        <v>1.125</v>
      </c>
      <c r="J2074" s="37">
        <f t="shared" si="789"/>
        <v>1.125</v>
      </c>
      <c r="K2074" s="37">
        <f t="shared" si="789"/>
        <v>1.3333333333333333</v>
      </c>
      <c r="L2074" s="37">
        <f t="shared" si="789"/>
        <v>2.5</v>
      </c>
      <c r="M2074" s="37">
        <f t="shared" si="789"/>
        <v>2.4375</v>
      </c>
      <c r="N2074" s="37">
        <f t="shared" si="789"/>
        <v>2</v>
      </c>
      <c r="O2074" s="37">
        <f t="shared" si="789"/>
        <v>16</v>
      </c>
      <c r="P2074" s="37">
        <f t="shared" si="789"/>
        <v>1</v>
      </c>
      <c r="Q2074" s="37">
        <f t="shared" si="789"/>
        <v>1</v>
      </c>
      <c r="R2074" s="37" t="str">
        <f t="shared" si="789"/>
        <v>-</v>
      </c>
      <c r="S2074" s="37" t="str">
        <f t="shared" si="789"/>
        <v>-</v>
      </c>
      <c r="T2074" s="44">
        <f>IF(T2073&gt;0,(T2068+T2069)/T2073, "-")</f>
        <v>1.7349397590361446</v>
      </c>
      <c r="V2074" s="86"/>
    </row>
    <row r="2075" spans="1:22" ht="18" customHeight="1">
      <c r="A2075" s="107"/>
      <c r="B2075" s="52" t="s">
        <v>44</v>
      </c>
      <c r="C2075" s="58">
        <v>0</v>
      </c>
      <c r="D2075" s="58">
        <v>1</v>
      </c>
      <c r="E2075" s="58">
        <v>1</v>
      </c>
      <c r="F2075" s="58">
        <v>0</v>
      </c>
      <c r="G2075" s="58">
        <v>0.5</v>
      </c>
      <c r="H2075" s="58">
        <v>0.33329999999999999</v>
      </c>
      <c r="I2075" s="58">
        <v>0.25</v>
      </c>
      <c r="J2075" s="58">
        <v>0.29170000000000001</v>
      </c>
      <c r="K2075" s="58">
        <v>0.16669999999999999</v>
      </c>
      <c r="L2075" s="58">
        <v>0</v>
      </c>
      <c r="M2075" s="58">
        <v>0.125</v>
      </c>
      <c r="N2075" s="58">
        <v>0</v>
      </c>
      <c r="O2075" s="58">
        <v>1</v>
      </c>
      <c r="P2075" s="58">
        <v>0</v>
      </c>
      <c r="Q2075" s="58">
        <v>0</v>
      </c>
      <c r="R2075" s="57" t="s">
        <v>43</v>
      </c>
      <c r="S2075" s="57" t="s">
        <v>43</v>
      </c>
      <c r="T2075" s="59">
        <v>0.20480000000000001</v>
      </c>
      <c r="V2075" s="86"/>
    </row>
    <row r="2076" spans="1:22" ht="18" customHeight="1">
      <c r="A2076" s="105">
        <v>44893</v>
      </c>
      <c r="B2076" s="50" t="s">
        <v>20</v>
      </c>
      <c r="C2076" s="51">
        <v>0</v>
      </c>
      <c r="D2076" s="51">
        <v>1</v>
      </c>
      <c r="E2076" s="51">
        <v>0</v>
      </c>
      <c r="F2076" s="51">
        <v>0</v>
      </c>
      <c r="G2076" s="51">
        <v>3</v>
      </c>
      <c r="H2076" s="51">
        <v>0</v>
      </c>
      <c r="I2076" s="51">
        <v>1</v>
      </c>
      <c r="J2076" s="51">
        <v>2</v>
      </c>
      <c r="K2076" s="51">
        <v>1</v>
      </c>
      <c r="L2076" s="51">
        <v>0</v>
      </c>
      <c r="M2076" s="51">
        <v>5</v>
      </c>
      <c r="N2076" s="51">
        <v>0</v>
      </c>
      <c r="O2076" s="51">
        <v>6</v>
      </c>
      <c r="P2076" s="51">
        <v>1</v>
      </c>
      <c r="Q2076" s="51">
        <v>0</v>
      </c>
      <c r="R2076" s="51">
        <v>0</v>
      </c>
      <c r="S2076" s="51">
        <v>0</v>
      </c>
      <c r="T2076" s="11">
        <f>SUM(C2076:S2076)</f>
        <v>20</v>
      </c>
      <c r="V2076" s="96"/>
    </row>
    <row r="2077" spans="1:22" ht="18" customHeight="1">
      <c r="A2077" s="106"/>
      <c r="B2077" s="52" t="s">
        <v>21</v>
      </c>
      <c r="C2077" s="53">
        <v>4</v>
      </c>
      <c r="D2077" s="53">
        <v>7</v>
      </c>
      <c r="E2077" s="53">
        <v>5</v>
      </c>
      <c r="F2077" s="53">
        <v>11</v>
      </c>
      <c r="G2077" s="53">
        <v>4</v>
      </c>
      <c r="H2077" s="53">
        <v>4</v>
      </c>
      <c r="I2077" s="53">
        <v>5</v>
      </c>
      <c r="J2077" s="53">
        <v>14</v>
      </c>
      <c r="K2077" s="53">
        <v>8</v>
      </c>
      <c r="L2077" s="53">
        <v>17</v>
      </c>
      <c r="M2077" s="53">
        <v>43</v>
      </c>
      <c r="N2077" s="53">
        <v>6</v>
      </c>
      <c r="O2077" s="53">
        <v>14</v>
      </c>
      <c r="P2077" s="53">
        <v>13</v>
      </c>
      <c r="Q2077" s="53">
        <v>3</v>
      </c>
      <c r="R2077" s="53">
        <v>0</v>
      </c>
      <c r="S2077" s="53">
        <v>0</v>
      </c>
      <c r="T2077" s="11">
        <f>SUM(C2077:S2077)</f>
        <v>158</v>
      </c>
      <c r="V2077" s="96"/>
    </row>
    <row r="2078" spans="1:22" ht="18" customHeight="1">
      <c r="A2078" s="106"/>
      <c r="B2078" s="52" t="s">
        <v>24</v>
      </c>
      <c r="C2078" s="53">
        <v>4</v>
      </c>
      <c r="D2078" s="53">
        <v>7</v>
      </c>
      <c r="E2078" s="53">
        <v>5</v>
      </c>
      <c r="F2078" s="53">
        <v>11</v>
      </c>
      <c r="G2078" s="53">
        <v>7</v>
      </c>
      <c r="H2078" s="53">
        <v>2</v>
      </c>
      <c r="I2078" s="53">
        <v>6</v>
      </c>
      <c r="J2078" s="53">
        <v>16</v>
      </c>
      <c r="K2078" s="53">
        <v>9</v>
      </c>
      <c r="L2078" s="53">
        <v>17</v>
      </c>
      <c r="M2078" s="53">
        <v>48</v>
      </c>
      <c r="N2078" s="53">
        <v>6</v>
      </c>
      <c r="O2078" s="53">
        <v>19</v>
      </c>
      <c r="P2078" s="53">
        <v>12</v>
      </c>
      <c r="Q2078" s="53">
        <v>3</v>
      </c>
      <c r="R2078" s="53">
        <v>0</v>
      </c>
      <c r="S2078" s="53">
        <v>0</v>
      </c>
      <c r="T2078" s="11">
        <f>SUM(C2078:S2078)</f>
        <v>172</v>
      </c>
      <c r="V2078" s="96"/>
    </row>
    <row r="2079" spans="1:22" ht="18" customHeight="1">
      <c r="A2079" s="106"/>
      <c r="B2079" s="52" t="s">
        <v>25</v>
      </c>
      <c r="C2079" s="53">
        <v>0</v>
      </c>
      <c r="D2079" s="53">
        <v>1</v>
      </c>
      <c r="E2079" s="53">
        <v>0</v>
      </c>
      <c r="F2079" s="53">
        <v>0</v>
      </c>
      <c r="G2079" s="53">
        <v>0</v>
      </c>
      <c r="H2079" s="53">
        <v>2</v>
      </c>
      <c r="I2079" s="53">
        <v>0</v>
      </c>
      <c r="J2079" s="53">
        <v>0</v>
      </c>
      <c r="K2079" s="53">
        <v>0</v>
      </c>
      <c r="L2079" s="53">
        <v>0</v>
      </c>
      <c r="M2079" s="53">
        <v>0</v>
      </c>
      <c r="N2079" s="53">
        <v>0</v>
      </c>
      <c r="O2079" s="53">
        <v>1</v>
      </c>
      <c r="P2079" s="53">
        <v>2</v>
      </c>
      <c r="Q2079" s="53">
        <v>0</v>
      </c>
      <c r="R2079" s="53">
        <v>0</v>
      </c>
      <c r="S2079" s="53">
        <v>0</v>
      </c>
      <c r="T2079" s="11">
        <f>SUM(C2079:S2079)</f>
        <v>6</v>
      </c>
      <c r="V2079" s="96"/>
    </row>
    <row r="2080" spans="1:22" ht="18" customHeight="1">
      <c r="A2080" s="106"/>
      <c r="B2080" s="52" t="s">
        <v>26</v>
      </c>
      <c r="C2080" s="36">
        <f t="shared" ref="C2080:F2080" si="790">IF(C2078+C2079&gt;0, C2079/(C2078+C2079), "-")</f>
        <v>0</v>
      </c>
      <c r="D2080" s="36">
        <f t="shared" si="790"/>
        <v>0.125</v>
      </c>
      <c r="E2080" s="36">
        <f t="shared" si="790"/>
        <v>0</v>
      </c>
      <c r="F2080" s="36">
        <f t="shared" si="790"/>
        <v>0</v>
      </c>
      <c r="G2080" s="36">
        <f t="shared" ref="G2080" si="791">IF(G2078+G2079&gt;0, G2079/(G2078+G2079), "-")</f>
        <v>0</v>
      </c>
      <c r="H2080" s="36">
        <f t="shared" ref="H2080:I2080" si="792">IF(H2078+H2079&gt;0, H2079/(H2078+H2079), "-")</f>
        <v>0.5</v>
      </c>
      <c r="I2080" s="36">
        <f t="shared" si="792"/>
        <v>0</v>
      </c>
      <c r="J2080" s="36">
        <f t="shared" ref="J2080:K2080" si="793">IF(J2078+J2079&gt;0, J2079/(J2078+J2079), "-")</f>
        <v>0</v>
      </c>
      <c r="K2080" s="36">
        <f t="shared" si="793"/>
        <v>0</v>
      </c>
      <c r="L2080" s="36">
        <f t="shared" ref="L2080:M2080" si="794">IF(L2078+L2079&gt;0, L2079/(L2078+L2079), "-")</f>
        <v>0</v>
      </c>
      <c r="M2080" s="36">
        <f t="shared" si="794"/>
        <v>0</v>
      </c>
      <c r="N2080" s="36">
        <f t="shared" ref="N2080:O2080" si="795">IF(N2078+N2079&gt;0, N2079/(N2078+N2079), "-")</f>
        <v>0</v>
      </c>
      <c r="O2080" s="36">
        <f t="shared" si="795"/>
        <v>0.05</v>
      </c>
      <c r="P2080" s="36">
        <f t="shared" ref="P2080:Q2080" si="796">IF(P2078+P2079&gt;0, P2079/(P2078+P2079), "-")</f>
        <v>0.14285714285714285</v>
      </c>
      <c r="Q2080" s="36">
        <f t="shared" si="796"/>
        <v>0</v>
      </c>
      <c r="R2080" s="36" t="str">
        <f t="shared" ref="R2080:T2080" si="797">IF(R2078+R2079&gt;0, R2079/(R2078+R2079), "-")</f>
        <v>-</v>
      </c>
      <c r="S2080" s="36" t="str">
        <f t="shared" si="797"/>
        <v>-</v>
      </c>
      <c r="T2080" s="40">
        <f t="shared" si="797"/>
        <v>3.3707865168539325E-2</v>
      </c>
      <c r="V2080" s="96"/>
    </row>
    <row r="2081" spans="1:22" ht="18" customHeight="1">
      <c r="A2081" s="106"/>
      <c r="B2081" s="52" t="s">
        <v>22</v>
      </c>
      <c r="C2081" s="53">
        <v>2</v>
      </c>
      <c r="D2081" s="53">
        <v>1</v>
      </c>
      <c r="E2081" s="53">
        <v>3</v>
      </c>
      <c r="F2081" s="53">
        <v>8</v>
      </c>
      <c r="G2081" s="53">
        <v>4</v>
      </c>
      <c r="H2081" s="53">
        <v>3</v>
      </c>
      <c r="I2081" s="53">
        <v>5</v>
      </c>
      <c r="J2081" s="53">
        <v>9</v>
      </c>
      <c r="K2081" s="53">
        <v>7</v>
      </c>
      <c r="L2081" s="53">
        <v>6</v>
      </c>
      <c r="M2081" s="53">
        <v>24</v>
      </c>
      <c r="N2081" s="53">
        <v>2</v>
      </c>
      <c r="O2081" s="53">
        <v>5</v>
      </c>
      <c r="P2081" s="53">
        <v>7</v>
      </c>
      <c r="Q2081" s="53">
        <v>2</v>
      </c>
      <c r="R2081" s="53">
        <v>0</v>
      </c>
      <c r="S2081" s="53">
        <v>0</v>
      </c>
      <c r="T2081" s="11">
        <f>SUM(C2081:S2081)</f>
        <v>88</v>
      </c>
      <c r="V2081" s="96"/>
    </row>
    <row r="2082" spans="1:22" ht="18" customHeight="1">
      <c r="A2082" s="106"/>
      <c r="B2082" s="52" t="s">
        <v>23</v>
      </c>
      <c r="C2082" s="37">
        <f t="shared" ref="C2082:S2082" si="798">IF(C2081&gt;0,(C2076+C2077)/C2081, "-")</f>
        <v>2</v>
      </c>
      <c r="D2082" s="37">
        <f t="shared" si="798"/>
        <v>8</v>
      </c>
      <c r="E2082" s="37">
        <f t="shared" si="798"/>
        <v>1.6666666666666667</v>
      </c>
      <c r="F2082" s="37">
        <f t="shared" si="798"/>
        <v>1.375</v>
      </c>
      <c r="G2082" s="37">
        <f t="shared" si="798"/>
        <v>1.75</v>
      </c>
      <c r="H2082" s="37">
        <f t="shared" si="798"/>
        <v>1.3333333333333333</v>
      </c>
      <c r="I2082" s="37">
        <f t="shared" si="798"/>
        <v>1.2</v>
      </c>
      <c r="J2082" s="37">
        <f t="shared" si="798"/>
        <v>1.7777777777777777</v>
      </c>
      <c r="K2082" s="37">
        <f t="shared" si="798"/>
        <v>1.2857142857142858</v>
      </c>
      <c r="L2082" s="37">
        <f t="shared" si="798"/>
        <v>2.8333333333333335</v>
      </c>
      <c r="M2082" s="37">
        <f t="shared" si="798"/>
        <v>2</v>
      </c>
      <c r="N2082" s="37">
        <f t="shared" si="798"/>
        <v>3</v>
      </c>
      <c r="O2082" s="37">
        <f t="shared" si="798"/>
        <v>4</v>
      </c>
      <c r="P2082" s="37">
        <f t="shared" si="798"/>
        <v>2</v>
      </c>
      <c r="Q2082" s="37">
        <f t="shared" si="798"/>
        <v>1.5</v>
      </c>
      <c r="R2082" s="37" t="str">
        <f t="shared" si="798"/>
        <v>-</v>
      </c>
      <c r="S2082" s="37" t="str">
        <f t="shared" si="798"/>
        <v>-</v>
      </c>
      <c r="T2082" s="44">
        <f>IF(T2081&gt;0,(T2076+T2077)/T2081, "-")</f>
        <v>2.0227272727272729</v>
      </c>
      <c r="V2082" s="96"/>
    </row>
    <row r="2083" spans="1:22" ht="18" customHeight="1">
      <c r="A2083" s="107"/>
      <c r="B2083" s="52" t="s">
        <v>44</v>
      </c>
      <c r="C2083" s="58">
        <v>0</v>
      </c>
      <c r="D2083" s="58">
        <v>0</v>
      </c>
      <c r="E2083" s="58">
        <v>0</v>
      </c>
      <c r="F2083" s="58">
        <v>0.375</v>
      </c>
      <c r="G2083" s="58">
        <v>0</v>
      </c>
      <c r="H2083" s="58">
        <v>0</v>
      </c>
      <c r="I2083" s="58">
        <v>0.2</v>
      </c>
      <c r="J2083" s="58">
        <v>0.33329999999999999</v>
      </c>
      <c r="K2083" s="58">
        <v>0.28570000000000001</v>
      </c>
      <c r="L2083" s="58">
        <v>0</v>
      </c>
      <c r="M2083" s="58">
        <v>0.33329999999999999</v>
      </c>
      <c r="N2083" s="58">
        <v>0</v>
      </c>
      <c r="O2083" s="58">
        <v>0</v>
      </c>
      <c r="P2083" s="58">
        <v>0</v>
      </c>
      <c r="Q2083" s="58">
        <v>0</v>
      </c>
      <c r="R2083" s="57" t="s">
        <v>43</v>
      </c>
      <c r="S2083" s="57" t="s">
        <v>43</v>
      </c>
      <c r="T2083" s="59">
        <v>0.19320000000000001</v>
      </c>
      <c r="V2083" s="96"/>
    </row>
    <row r="2084" spans="1:22" ht="18" customHeight="1">
      <c r="A2084" s="105">
        <v>44894</v>
      </c>
      <c r="B2084" s="50" t="s">
        <v>20</v>
      </c>
      <c r="C2084" s="51">
        <v>0</v>
      </c>
      <c r="D2084" s="51">
        <v>3</v>
      </c>
      <c r="E2084" s="51">
        <v>1</v>
      </c>
      <c r="F2084" s="51">
        <v>0</v>
      </c>
      <c r="G2084" s="51">
        <v>1</v>
      </c>
      <c r="H2084" s="51">
        <v>0</v>
      </c>
      <c r="I2084" s="51">
        <v>0</v>
      </c>
      <c r="J2084" s="51">
        <v>1</v>
      </c>
      <c r="K2084" s="51">
        <v>0</v>
      </c>
      <c r="L2084" s="51">
        <v>0</v>
      </c>
      <c r="M2084" s="51">
        <v>3</v>
      </c>
      <c r="N2084" s="51">
        <v>0</v>
      </c>
      <c r="O2084" s="51">
        <v>1</v>
      </c>
      <c r="P2084" s="51">
        <v>1</v>
      </c>
      <c r="Q2084" s="51">
        <v>0</v>
      </c>
      <c r="R2084" s="51">
        <v>0</v>
      </c>
      <c r="S2084" s="51">
        <v>0</v>
      </c>
      <c r="T2084" s="11">
        <f>SUM(C2084:S2084)</f>
        <v>11</v>
      </c>
      <c r="V2084" s="97"/>
    </row>
    <row r="2085" spans="1:22" ht="18" customHeight="1">
      <c r="A2085" s="106"/>
      <c r="B2085" s="52" t="s">
        <v>21</v>
      </c>
      <c r="C2085" s="53">
        <v>8</v>
      </c>
      <c r="D2085" s="53">
        <v>10</v>
      </c>
      <c r="E2085" s="53">
        <v>7</v>
      </c>
      <c r="F2085" s="53">
        <v>6</v>
      </c>
      <c r="G2085" s="53">
        <v>15</v>
      </c>
      <c r="H2085" s="53">
        <v>6</v>
      </c>
      <c r="I2085" s="53">
        <v>5</v>
      </c>
      <c r="J2085" s="53">
        <v>25</v>
      </c>
      <c r="K2085" s="53">
        <v>6</v>
      </c>
      <c r="L2085" s="53">
        <v>8</v>
      </c>
      <c r="M2085" s="53">
        <v>41</v>
      </c>
      <c r="N2085" s="53">
        <v>1</v>
      </c>
      <c r="O2085" s="53">
        <v>20</v>
      </c>
      <c r="P2085" s="53">
        <v>10</v>
      </c>
      <c r="Q2085" s="53">
        <v>6</v>
      </c>
      <c r="R2085" s="53">
        <v>2</v>
      </c>
      <c r="S2085" s="53">
        <v>0</v>
      </c>
      <c r="T2085" s="11">
        <f>SUM(C2085:S2085)</f>
        <v>176</v>
      </c>
      <c r="V2085" s="97"/>
    </row>
    <row r="2086" spans="1:22" ht="18" customHeight="1">
      <c r="A2086" s="106"/>
      <c r="B2086" s="52" t="s">
        <v>24</v>
      </c>
      <c r="C2086" s="53">
        <v>7</v>
      </c>
      <c r="D2086" s="53">
        <v>11</v>
      </c>
      <c r="E2086" s="53">
        <v>8</v>
      </c>
      <c r="F2086" s="53">
        <v>6</v>
      </c>
      <c r="G2086" s="53">
        <v>15</v>
      </c>
      <c r="H2086" s="53">
        <v>6</v>
      </c>
      <c r="I2086" s="53">
        <v>5</v>
      </c>
      <c r="J2086" s="53">
        <v>24</v>
      </c>
      <c r="K2086" s="53">
        <v>5</v>
      </c>
      <c r="L2086" s="53">
        <v>8</v>
      </c>
      <c r="M2086" s="53">
        <v>43</v>
      </c>
      <c r="N2086" s="53">
        <v>1</v>
      </c>
      <c r="O2086" s="53">
        <v>19</v>
      </c>
      <c r="P2086" s="53">
        <v>9</v>
      </c>
      <c r="Q2086" s="53">
        <v>6</v>
      </c>
      <c r="R2086" s="53">
        <v>2</v>
      </c>
      <c r="S2086" s="53">
        <v>0</v>
      </c>
      <c r="T2086" s="11">
        <f>SUM(C2086:S2086)</f>
        <v>175</v>
      </c>
      <c r="V2086" s="97"/>
    </row>
    <row r="2087" spans="1:22" ht="18" customHeight="1">
      <c r="A2087" s="106"/>
      <c r="B2087" s="52" t="s">
        <v>25</v>
      </c>
      <c r="C2087" s="53">
        <v>1</v>
      </c>
      <c r="D2087" s="53">
        <v>2</v>
      </c>
      <c r="E2087" s="53">
        <v>0</v>
      </c>
      <c r="F2087" s="53">
        <v>0</v>
      </c>
      <c r="G2087" s="53">
        <v>1</v>
      </c>
      <c r="H2087" s="53">
        <v>0</v>
      </c>
      <c r="I2087" s="53">
        <v>0</v>
      </c>
      <c r="J2087" s="53">
        <v>2</v>
      </c>
      <c r="K2087" s="53">
        <v>1</v>
      </c>
      <c r="L2087" s="53">
        <v>0</v>
      </c>
      <c r="M2087" s="53">
        <v>1</v>
      </c>
      <c r="N2087" s="53">
        <v>0</v>
      </c>
      <c r="O2087" s="53">
        <v>2</v>
      </c>
      <c r="P2087" s="53">
        <v>2</v>
      </c>
      <c r="Q2087" s="53">
        <v>0</v>
      </c>
      <c r="R2087" s="53">
        <v>0</v>
      </c>
      <c r="S2087" s="53">
        <v>0</v>
      </c>
      <c r="T2087" s="11">
        <f>SUM(C2087:S2087)</f>
        <v>12</v>
      </c>
      <c r="V2087" s="97"/>
    </row>
    <row r="2088" spans="1:22" ht="18" customHeight="1">
      <c r="A2088" s="106"/>
      <c r="B2088" s="52" t="s">
        <v>26</v>
      </c>
      <c r="C2088" s="36">
        <f t="shared" ref="C2088:F2088" si="799">IF(C2086+C2087&gt;0, C2087/(C2086+C2087), "-")</f>
        <v>0.125</v>
      </c>
      <c r="D2088" s="36">
        <f t="shared" si="799"/>
        <v>0.15384615384615385</v>
      </c>
      <c r="E2088" s="36">
        <f t="shared" si="799"/>
        <v>0</v>
      </c>
      <c r="F2088" s="36">
        <f t="shared" si="799"/>
        <v>0</v>
      </c>
      <c r="G2088" s="36">
        <f t="shared" ref="G2088" si="800">IF(G2086+G2087&gt;0, G2087/(G2086+G2087), "-")</f>
        <v>6.25E-2</v>
      </c>
      <c r="H2088" s="36">
        <f t="shared" ref="H2088:I2088" si="801">IF(H2086+H2087&gt;0, H2087/(H2086+H2087), "-")</f>
        <v>0</v>
      </c>
      <c r="I2088" s="36">
        <f t="shared" si="801"/>
        <v>0</v>
      </c>
      <c r="J2088" s="36">
        <f t="shared" ref="J2088:K2088" si="802">IF(J2086+J2087&gt;0, J2087/(J2086+J2087), "-")</f>
        <v>7.6923076923076927E-2</v>
      </c>
      <c r="K2088" s="36">
        <f t="shared" si="802"/>
        <v>0.16666666666666666</v>
      </c>
      <c r="L2088" s="36">
        <f t="shared" ref="L2088:M2088" si="803">IF(L2086+L2087&gt;0, L2087/(L2086+L2087), "-")</f>
        <v>0</v>
      </c>
      <c r="M2088" s="36">
        <f t="shared" si="803"/>
        <v>2.2727272727272728E-2</v>
      </c>
      <c r="N2088" s="36">
        <f t="shared" ref="N2088:O2088" si="804">IF(N2086+N2087&gt;0, N2087/(N2086+N2087), "-")</f>
        <v>0</v>
      </c>
      <c r="O2088" s="36">
        <f t="shared" si="804"/>
        <v>9.5238095238095233E-2</v>
      </c>
      <c r="P2088" s="36">
        <f t="shared" ref="P2088:Q2088" si="805">IF(P2086+P2087&gt;0, P2087/(P2086+P2087), "-")</f>
        <v>0.18181818181818182</v>
      </c>
      <c r="Q2088" s="36">
        <f t="shared" si="805"/>
        <v>0</v>
      </c>
      <c r="R2088" s="36">
        <f t="shared" ref="R2088:T2088" si="806">IF(R2086+R2087&gt;0, R2087/(R2086+R2087), "-")</f>
        <v>0</v>
      </c>
      <c r="S2088" s="36" t="str">
        <f t="shared" si="806"/>
        <v>-</v>
      </c>
      <c r="T2088" s="40">
        <f t="shared" si="806"/>
        <v>6.4171122994652413E-2</v>
      </c>
      <c r="V2088" s="97"/>
    </row>
    <row r="2089" spans="1:22" ht="18" customHeight="1">
      <c r="A2089" s="106"/>
      <c r="B2089" s="52" t="s">
        <v>22</v>
      </c>
      <c r="C2089" s="53">
        <v>7</v>
      </c>
      <c r="D2089" s="53">
        <v>2</v>
      </c>
      <c r="E2089" s="53">
        <v>6</v>
      </c>
      <c r="F2089" s="53">
        <v>6</v>
      </c>
      <c r="G2089" s="53">
        <v>10</v>
      </c>
      <c r="H2089" s="53">
        <v>5</v>
      </c>
      <c r="I2089" s="53">
        <v>5</v>
      </c>
      <c r="J2089" s="53">
        <v>15</v>
      </c>
      <c r="K2089" s="53">
        <v>5</v>
      </c>
      <c r="L2089" s="53">
        <v>3</v>
      </c>
      <c r="M2089" s="53">
        <v>24</v>
      </c>
      <c r="N2089" s="53">
        <v>1</v>
      </c>
      <c r="O2089" s="53">
        <v>5</v>
      </c>
      <c r="P2089" s="53">
        <v>4</v>
      </c>
      <c r="Q2089" s="53">
        <v>4</v>
      </c>
      <c r="R2089" s="53">
        <v>1</v>
      </c>
      <c r="S2089" s="53">
        <v>0</v>
      </c>
      <c r="T2089" s="11">
        <f>SUM(C2089:S2089)</f>
        <v>103</v>
      </c>
      <c r="V2089" s="97"/>
    </row>
    <row r="2090" spans="1:22" ht="18" customHeight="1">
      <c r="A2090" s="106"/>
      <c r="B2090" s="52" t="s">
        <v>23</v>
      </c>
      <c r="C2090" s="37">
        <f t="shared" ref="C2090:S2090" si="807">IF(C2089&gt;0,(C2084+C2085)/C2089, "-")</f>
        <v>1.1428571428571428</v>
      </c>
      <c r="D2090" s="37">
        <f t="shared" si="807"/>
        <v>6.5</v>
      </c>
      <c r="E2090" s="37">
        <f t="shared" si="807"/>
        <v>1.3333333333333333</v>
      </c>
      <c r="F2090" s="37">
        <f t="shared" si="807"/>
        <v>1</v>
      </c>
      <c r="G2090" s="37">
        <f t="shared" si="807"/>
        <v>1.6</v>
      </c>
      <c r="H2090" s="37">
        <f t="shared" si="807"/>
        <v>1.2</v>
      </c>
      <c r="I2090" s="37">
        <f t="shared" si="807"/>
        <v>1</v>
      </c>
      <c r="J2090" s="37">
        <f t="shared" si="807"/>
        <v>1.7333333333333334</v>
      </c>
      <c r="K2090" s="37">
        <f t="shared" si="807"/>
        <v>1.2</v>
      </c>
      <c r="L2090" s="37">
        <f t="shared" si="807"/>
        <v>2.6666666666666665</v>
      </c>
      <c r="M2090" s="37">
        <f t="shared" si="807"/>
        <v>1.8333333333333333</v>
      </c>
      <c r="N2090" s="37">
        <f t="shared" si="807"/>
        <v>1</v>
      </c>
      <c r="O2090" s="37">
        <f t="shared" si="807"/>
        <v>4.2</v>
      </c>
      <c r="P2090" s="37">
        <f t="shared" si="807"/>
        <v>2.75</v>
      </c>
      <c r="Q2090" s="37">
        <f t="shared" si="807"/>
        <v>1.5</v>
      </c>
      <c r="R2090" s="37">
        <f t="shared" si="807"/>
        <v>2</v>
      </c>
      <c r="S2090" s="37" t="str">
        <f t="shared" si="807"/>
        <v>-</v>
      </c>
      <c r="T2090" s="44">
        <f>IF(T2089&gt;0,(T2084+T2085)/T2089, "-")</f>
        <v>1.8155339805825244</v>
      </c>
      <c r="V2090" s="97"/>
    </row>
    <row r="2091" spans="1:22" ht="18" customHeight="1">
      <c r="A2091" s="107"/>
      <c r="B2091" s="52" t="s">
        <v>44</v>
      </c>
      <c r="C2091" s="58">
        <v>0</v>
      </c>
      <c r="D2091" s="58">
        <v>0</v>
      </c>
      <c r="E2091" s="58">
        <v>0</v>
      </c>
      <c r="F2091" s="58">
        <v>0</v>
      </c>
      <c r="G2091" s="58">
        <v>0</v>
      </c>
      <c r="H2091" s="58">
        <v>0</v>
      </c>
      <c r="I2091" s="58">
        <v>0</v>
      </c>
      <c r="J2091" s="58">
        <v>0.2</v>
      </c>
      <c r="K2091" s="58">
        <v>0.2</v>
      </c>
      <c r="L2091" s="58">
        <v>0</v>
      </c>
      <c r="M2091" s="58">
        <v>0.20830000000000001</v>
      </c>
      <c r="N2091" s="58">
        <v>1</v>
      </c>
      <c r="O2091" s="58">
        <v>0</v>
      </c>
      <c r="P2091" s="58">
        <v>0</v>
      </c>
      <c r="Q2091" s="58">
        <v>0.25</v>
      </c>
      <c r="R2091" s="58">
        <v>0</v>
      </c>
      <c r="S2091" s="57" t="s">
        <v>43</v>
      </c>
      <c r="T2091" s="59">
        <v>0.10680000000000001</v>
      </c>
      <c r="V2091" s="97"/>
    </row>
    <row r="2092" spans="1:22" ht="18" customHeight="1">
      <c r="A2092" s="105">
        <v>44895</v>
      </c>
      <c r="B2092" s="50" t="s">
        <v>20</v>
      </c>
      <c r="C2092" s="51">
        <v>0</v>
      </c>
      <c r="D2092" s="51">
        <v>0</v>
      </c>
      <c r="E2092" s="51">
        <v>2</v>
      </c>
      <c r="F2092" s="51">
        <v>4</v>
      </c>
      <c r="G2092" s="51">
        <v>0</v>
      </c>
      <c r="H2092" s="51">
        <v>0</v>
      </c>
      <c r="I2092" s="51">
        <v>0</v>
      </c>
      <c r="J2092" s="51">
        <v>5</v>
      </c>
      <c r="K2092" s="51">
        <v>2</v>
      </c>
      <c r="L2092" s="51">
        <v>0</v>
      </c>
      <c r="M2092" s="51">
        <v>7</v>
      </c>
      <c r="N2092" s="51">
        <v>0</v>
      </c>
      <c r="O2092" s="51">
        <v>1</v>
      </c>
      <c r="P2092" s="51">
        <v>1</v>
      </c>
      <c r="Q2092" s="51">
        <v>1</v>
      </c>
      <c r="R2092" s="51">
        <v>0</v>
      </c>
      <c r="S2092" s="51">
        <v>0</v>
      </c>
      <c r="T2092" s="11">
        <f>SUM(C2092:S2092)</f>
        <v>23</v>
      </c>
      <c r="V2092" s="98"/>
    </row>
    <row r="2093" spans="1:22" ht="18" customHeight="1">
      <c r="A2093" s="106"/>
      <c r="B2093" s="52" t="s">
        <v>21</v>
      </c>
      <c r="C2093" s="53">
        <v>14</v>
      </c>
      <c r="D2093" s="53">
        <v>8</v>
      </c>
      <c r="E2093" s="53">
        <v>13</v>
      </c>
      <c r="F2093" s="53">
        <v>6</v>
      </c>
      <c r="G2093" s="53">
        <v>9</v>
      </c>
      <c r="H2093" s="53">
        <v>9</v>
      </c>
      <c r="I2093" s="53">
        <v>9</v>
      </c>
      <c r="J2093" s="53">
        <v>16</v>
      </c>
      <c r="K2093" s="53">
        <v>11</v>
      </c>
      <c r="L2093" s="53">
        <v>12</v>
      </c>
      <c r="M2093" s="53">
        <v>34</v>
      </c>
      <c r="N2093" s="53">
        <v>4</v>
      </c>
      <c r="O2093" s="53">
        <v>12</v>
      </c>
      <c r="P2093" s="53">
        <v>12</v>
      </c>
      <c r="Q2093" s="53">
        <v>4</v>
      </c>
      <c r="R2093" s="53">
        <v>1</v>
      </c>
      <c r="S2093" s="53">
        <v>0</v>
      </c>
      <c r="T2093" s="11">
        <f>SUM(C2093:S2093)</f>
        <v>174</v>
      </c>
      <c r="V2093" s="98"/>
    </row>
    <row r="2094" spans="1:22" ht="18" customHeight="1">
      <c r="A2094" s="106"/>
      <c r="B2094" s="52" t="s">
        <v>24</v>
      </c>
      <c r="C2094" s="53">
        <v>14</v>
      </c>
      <c r="D2094" s="53">
        <v>8</v>
      </c>
      <c r="E2094" s="53">
        <v>14</v>
      </c>
      <c r="F2094" s="53">
        <v>10</v>
      </c>
      <c r="G2094" s="53">
        <v>9</v>
      </c>
      <c r="H2094" s="53">
        <v>8</v>
      </c>
      <c r="I2094" s="53">
        <v>9</v>
      </c>
      <c r="J2094" s="53">
        <v>18</v>
      </c>
      <c r="K2094" s="53">
        <v>13</v>
      </c>
      <c r="L2094" s="53">
        <v>12</v>
      </c>
      <c r="M2094" s="53">
        <v>39</v>
      </c>
      <c r="N2094" s="53">
        <v>4</v>
      </c>
      <c r="O2094" s="53">
        <v>13</v>
      </c>
      <c r="P2094" s="53">
        <v>12</v>
      </c>
      <c r="Q2094" s="53">
        <v>5</v>
      </c>
      <c r="R2094" s="53">
        <v>1</v>
      </c>
      <c r="S2094" s="53">
        <v>0</v>
      </c>
      <c r="T2094" s="11">
        <f>SUM(C2094:S2094)</f>
        <v>189</v>
      </c>
      <c r="V2094" s="98"/>
    </row>
    <row r="2095" spans="1:22" ht="18" customHeight="1">
      <c r="A2095" s="106"/>
      <c r="B2095" s="52" t="s">
        <v>25</v>
      </c>
      <c r="C2095" s="53">
        <v>0</v>
      </c>
      <c r="D2095" s="53">
        <v>0</v>
      </c>
      <c r="E2095" s="53">
        <v>1</v>
      </c>
      <c r="F2095" s="53">
        <v>0</v>
      </c>
      <c r="G2095" s="53">
        <v>0</v>
      </c>
      <c r="H2095" s="53">
        <v>1</v>
      </c>
      <c r="I2095" s="53">
        <v>0</v>
      </c>
      <c r="J2095" s="53">
        <v>3</v>
      </c>
      <c r="K2095" s="53">
        <v>0</v>
      </c>
      <c r="L2095" s="53">
        <v>0</v>
      </c>
      <c r="M2095" s="53">
        <v>2</v>
      </c>
      <c r="N2095" s="53">
        <v>0</v>
      </c>
      <c r="O2095" s="53">
        <v>0</v>
      </c>
      <c r="P2095" s="53">
        <v>1</v>
      </c>
      <c r="Q2095" s="53">
        <v>0</v>
      </c>
      <c r="R2095" s="53">
        <v>0</v>
      </c>
      <c r="S2095" s="53">
        <v>0</v>
      </c>
      <c r="T2095" s="11">
        <f>SUM(C2095:S2095)</f>
        <v>8</v>
      </c>
      <c r="V2095" s="98"/>
    </row>
    <row r="2096" spans="1:22" ht="18" customHeight="1">
      <c r="A2096" s="106"/>
      <c r="B2096" s="52" t="s">
        <v>26</v>
      </c>
      <c r="C2096" s="36">
        <f t="shared" ref="C2096:F2096" si="808">IF(C2094+C2095&gt;0, C2095/(C2094+C2095), "-")</f>
        <v>0</v>
      </c>
      <c r="D2096" s="36">
        <f t="shared" si="808"/>
        <v>0</v>
      </c>
      <c r="E2096" s="36">
        <f t="shared" si="808"/>
        <v>6.6666666666666666E-2</v>
      </c>
      <c r="F2096" s="36">
        <f t="shared" si="808"/>
        <v>0</v>
      </c>
      <c r="G2096" s="36">
        <f t="shared" ref="G2096:T2096" si="809">IF(G2094+G2095&gt;0, G2095/(G2094+G2095), "-")</f>
        <v>0</v>
      </c>
      <c r="H2096" s="36">
        <f t="shared" si="809"/>
        <v>0.1111111111111111</v>
      </c>
      <c r="I2096" s="36">
        <f t="shared" si="809"/>
        <v>0</v>
      </c>
      <c r="J2096" s="36">
        <f t="shared" si="809"/>
        <v>0.14285714285714285</v>
      </c>
      <c r="K2096" s="36">
        <f t="shared" si="809"/>
        <v>0</v>
      </c>
      <c r="L2096" s="36">
        <f t="shared" si="809"/>
        <v>0</v>
      </c>
      <c r="M2096" s="36">
        <f t="shared" si="809"/>
        <v>4.878048780487805E-2</v>
      </c>
      <c r="N2096" s="36">
        <f t="shared" si="809"/>
        <v>0</v>
      </c>
      <c r="O2096" s="36">
        <f t="shared" ref="O2096" si="810">IF(O2094+O2095&gt;0, O2095/(O2094+O2095), "-")</f>
        <v>0</v>
      </c>
      <c r="P2096" s="36">
        <f t="shared" ref="P2096" si="811">IF(P2094+P2095&gt;0, P2095/(P2094+P2095), "-")</f>
        <v>7.6923076923076927E-2</v>
      </c>
      <c r="Q2096" s="36">
        <f t="shared" ref="Q2096" si="812">IF(Q2094+Q2095&gt;0, Q2095/(Q2094+Q2095), "-")</f>
        <v>0</v>
      </c>
      <c r="R2096" s="36">
        <f t="shared" ref="R2096" si="813">IF(R2094+R2095&gt;0, R2095/(R2094+R2095), "-")</f>
        <v>0</v>
      </c>
      <c r="S2096" s="36" t="str">
        <f t="shared" si="809"/>
        <v>-</v>
      </c>
      <c r="T2096" s="40">
        <f t="shared" si="809"/>
        <v>4.060913705583756E-2</v>
      </c>
      <c r="V2096" s="98"/>
    </row>
    <row r="2097" spans="1:22" ht="18" customHeight="1">
      <c r="A2097" s="106"/>
      <c r="B2097" s="52" t="s">
        <v>22</v>
      </c>
      <c r="C2097" s="53">
        <v>7</v>
      </c>
      <c r="D2097" s="53">
        <v>1</v>
      </c>
      <c r="E2097" s="53">
        <v>9</v>
      </c>
      <c r="F2097" s="53">
        <v>8</v>
      </c>
      <c r="G2097" s="53">
        <v>3</v>
      </c>
      <c r="H2097" s="53">
        <v>6</v>
      </c>
      <c r="I2097" s="53">
        <v>8</v>
      </c>
      <c r="J2097" s="53">
        <v>12</v>
      </c>
      <c r="K2097" s="53">
        <v>7</v>
      </c>
      <c r="L2097" s="53">
        <v>3</v>
      </c>
      <c r="M2097" s="53">
        <v>20</v>
      </c>
      <c r="N2097" s="53">
        <v>1</v>
      </c>
      <c r="O2097" s="53">
        <v>1</v>
      </c>
      <c r="P2097" s="53">
        <v>4</v>
      </c>
      <c r="Q2097" s="53">
        <v>3</v>
      </c>
      <c r="R2097" s="53">
        <v>1</v>
      </c>
      <c r="S2097" s="53">
        <v>0</v>
      </c>
      <c r="T2097" s="11">
        <f>SUM(C2097:S2097)</f>
        <v>94</v>
      </c>
      <c r="V2097" s="98"/>
    </row>
    <row r="2098" spans="1:22" ht="18" customHeight="1">
      <c r="A2098" s="106"/>
      <c r="B2098" s="52" t="s">
        <v>23</v>
      </c>
      <c r="C2098" s="37">
        <f t="shared" ref="C2098:S2098" si="814">IF(C2097&gt;0,(C2092+C2093)/C2097, "-")</f>
        <v>2</v>
      </c>
      <c r="D2098" s="37">
        <f t="shared" si="814"/>
        <v>8</v>
      </c>
      <c r="E2098" s="37">
        <f t="shared" si="814"/>
        <v>1.6666666666666667</v>
      </c>
      <c r="F2098" s="37">
        <f t="shared" si="814"/>
        <v>1.25</v>
      </c>
      <c r="G2098" s="37">
        <f t="shared" si="814"/>
        <v>3</v>
      </c>
      <c r="H2098" s="37">
        <f t="shared" si="814"/>
        <v>1.5</v>
      </c>
      <c r="I2098" s="37">
        <f t="shared" si="814"/>
        <v>1.125</v>
      </c>
      <c r="J2098" s="37">
        <f t="shared" si="814"/>
        <v>1.75</v>
      </c>
      <c r="K2098" s="37">
        <f t="shared" si="814"/>
        <v>1.8571428571428572</v>
      </c>
      <c r="L2098" s="37">
        <f t="shared" si="814"/>
        <v>4</v>
      </c>
      <c r="M2098" s="37">
        <f t="shared" si="814"/>
        <v>2.0499999999999998</v>
      </c>
      <c r="N2098" s="37">
        <f t="shared" si="814"/>
        <v>4</v>
      </c>
      <c r="O2098" s="37">
        <f t="shared" si="814"/>
        <v>13</v>
      </c>
      <c r="P2098" s="37">
        <f t="shared" si="814"/>
        <v>3.25</v>
      </c>
      <c r="Q2098" s="37">
        <f t="shared" si="814"/>
        <v>1.6666666666666667</v>
      </c>
      <c r="R2098" s="37">
        <f t="shared" si="814"/>
        <v>1</v>
      </c>
      <c r="S2098" s="37" t="str">
        <f t="shared" si="814"/>
        <v>-</v>
      </c>
      <c r="T2098" s="44">
        <f>IF(T2097&gt;0,(T2092+T2093)/T2097, "-")</f>
        <v>2.0957446808510638</v>
      </c>
      <c r="V2098" s="98"/>
    </row>
    <row r="2099" spans="1:22" ht="18" customHeight="1">
      <c r="A2099" s="107"/>
      <c r="B2099" s="52" t="s">
        <v>44</v>
      </c>
      <c r="C2099" s="58">
        <v>0.42859999999999998</v>
      </c>
      <c r="D2099" s="58">
        <v>1</v>
      </c>
      <c r="E2099" s="58">
        <v>0</v>
      </c>
      <c r="F2099" s="58">
        <v>0.25</v>
      </c>
      <c r="G2099" s="58">
        <v>0.33329999999999999</v>
      </c>
      <c r="H2099" s="58">
        <v>0.33329999999999999</v>
      </c>
      <c r="I2099" s="58">
        <v>0.375</v>
      </c>
      <c r="J2099" s="58">
        <v>0.25</v>
      </c>
      <c r="K2099" s="58">
        <v>0.28570000000000001</v>
      </c>
      <c r="L2099" s="58">
        <v>0</v>
      </c>
      <c r="M2099" s="58">
        <v>0.05</v>
      </c>
      <c r="N2099" s="58">
        <v>1</v>
      </c>
      <c r="O2099" s="58">
        <v>1</v>
      </c>
      <c r="P2099" s="58">
        <v>0</v>
      </c>
      <c r="Q2099" s="58">
        <v>0</v>
      </c>
      <c r="R2099" s="58">
        <v>1</v>
      </c>
      <c r="S2099" s="57" t="s">
        <v>43</v>
      </c>
      <c r="T2099" s="59">
        <v>0.22339999999999999</v>
      </c>
      <c r="V2099" s="98"/>
    </row>
    <row r="2100" spans="1:22" ht="18" customHeight="1">
      <c r="A2100" s="105">
        <v>44896</v>
      </c>
      <c r="B2100" s="50" t="s">
        <v>20</v>
      </c>
      <c r="C2100" s="51">
        <v>0</v>
      </c>
      <c r="D2100" s="51">
        <v>2</v>
      </c>
      <c r="E2100" s="51">
        <v>1</v>
      </c>
      <c r="F2100" s="51">
        <v>2</v>
      </c>
      <c r="G2100" s="51">
        <v>0</v>
      </c>
      <c r="H2100" s="51">
        <v>0</v>
      </c>
      <c r="I2100" s="51">
        <v>1</v>
      </c>
      <c r="J2100" s="51">
        <v>2</v>
      </c>
      <c r="K2100" s="51">
        <v>1</v>
      </c>
      <c r="L2100" s="51">
        <v>3</v>
      </c>
      <c r="M2100" s="51">
        <v>10</v>
      </c>
      <c r="N2100" s="51">
        <v>0</v>
      </c>
      <c r="O2100" s="51">
        <v>4</v>
      </c>
      <c r="P2100" s="51">
        <v>0</v>
      </c>
      <c r="Q2100" s="51">
        <v>0</v>
      </c>
      <c r="R2100" s="51">
        <v>0</v>
      </c>
      <c r="S2100" s="51">
        <v>0</v>
      </c>
      <c r="T2100" s="11">
        <f>SUM(C2100:S2100)</f>
        <v>26</v>
      </c>
      <c r="V2100" s="99"/>
    </row>
    <row r="2101" spans="1:22" ht="18" customHeight="1">
      <c r="A2101" s="106"/>
      <c r="B2101" s="52" t="s">
        <v>21</v>
      </c>
      <c r="C2101" s="53">
        <v>4</v>
      </c>
      <c r="D2101" s="53">
        <v>15</v>
      </c>
      <c r="E2101" s="53">
        <v>18</v>
      </c>
      <c r="F2101" s="53">
        <v>7</v>
      </c>
      <c r="G2101" s="53">
        <v>13</v>
      </c>
      <c r="H2101" s="53">
        <v>4</v>
      </c>
      <c r="I2101" s="53">
        <v>14</v>
      </c>
      <c r="J2101" s="53">
        <v>31</v>
      </c>
      <c r="K2101" s="53">
        <v>12</v>
      </c>
      <c r="L2101" s="53">
        <v>10</v>
      </c>
      <c r="M2101" s="53">
        <v>60</v>
      </c>
      <c r="N2101" s="53">
        <v>9</v>
      </c>
      <c r="O2101" s="53">
        <v>6</v>
      </c>
      <c r="P2101" s="53">
        <v>4</v>
      </c>
      <c r="Q2101" s="53">
        <v>1</v>
      </c>
      <c r="R2101" s="53">
        <v>1</v>
      </c>
      <c r="S2101" s="53">
        <v>0</v>
      </c>
      <c r="T2101" s="11">
        <f>SUM(C2101:S2101)</f>
        <v>209</v>
      </c>
      <c r="V2101" s="99"/>
    </row>
    <row r="2102" spans="1:22" ht="18" customHeight="1">
      <c r="A2102" s="106"/>
      <c r="B2102" s="52" t="s">
        <v>24</v>
      </c>
      <c r="C2102" s="53">
        <v>3</v>
      </c>
      <c r="D2102" s="53">
        <v>16</v>
      </c>
      <c r="E2102" s="53">
        <v>18</v>
      </c>
      <c r="F2102" s="53">
        <v>8</v>
      </c>
      <c r="G2102" s="53">
        <v>13</v>
      </c>
      <c r="H2102" s="53">
        <v>4</v>
      </c>
      <c r="I2102" s="53">
        <v>14</v>
      </c>
      <c r="J2102" s="53">
        <v>31</v>
      </c>
      <c r="K2102" s="53">
        <v>13</v>
      </c>
      <c r="L2102" s="53">
        <v>11</v>
      </c>
      <c r="M2102" s="53">
        <v>69</v>
      </c>
      <c r="N2102" s="53">
        <v>9</v>
      </c>
      <c r="O2102" s="53">
        <v>8</v>
      </c>
      <c r="P2102" s="53">
        <v>4</v>
      </c>
      <c r="Q2102" s="53">
        <v>1</v>
      </c>
      <c r="R2102" s="53">
        <v>1</v>
      </c>
      <c r="S2102" s="53">
        <v>0</v>
      </c>
      <c r="T2102" s="11">
        <f>SUM(C2102:S2102)</f>
        <v>223</v>
      </c>
      <c r="V2102" s="99"/>
    </row>
    <row r="2103" spans="1:22" ht="18" customHeight="1">
      <c r="A2103" s="106"/>
      <c r="B2103" s="52" t="s">
        <v>25</v>
      </c>
      <c r="C2103" s="53">
        <v>1</v>
      </c>
      <c r="D2103" s="53">
        <v>1</v>
      </c>
      <c r="E2103" s="53">
        <v>1</v>
      </c>
      <c r="F2103" s="53">
        <v>1</v>
      </c>
      <c r="G2103" s="53">
        <v>0</v>
      </c>
      <c r="H2103" s="53">
        <v>0</v>
      </c>
      <c r="I2103" s="53">
        <v>1</v>
      </c>
      <c r="J2103" s="53">
        <v>2</v>
      </c>
      <c r="K2103" s="53">
        <v>0</v>
      </c>
      <c r="L2103" s="53">
        <v>2</v>
      </c>
      <c r="M2103" s="53">
        <v>1</v>
      </c>
      <c r="N2103" s="53">
        <v>0</v>
      </c>
      <c r="O2103" s="53">
        <v>2</v>
      </c>
      <c r="P2103" s="53">
        <v>0</v>
      </c>
      <c r="Q2103" s="53">
        <v>0</v>
      </c>
      <c r="R2103" s="53">
        <v>0</v>
      </c>
      <c r="S2103" s="53">
        <v>0</v>
      </c>
      <c r="T2103" s="11">
        <f>SUM(C2103:S2103)</f>
        <v>12</v>
      </c>
      <c r="V2103" s="99"/>
    </row>
    <row r="2104" spans="1:22" ht="18" customHeight="1">
      <c r="A2104" s="106"/>
      <c r="B2104" s="52" t="s">
        <v>26</v>
      </c>
      <c r="C2104" s="36">
        <f t="shared" ref="C2104:F2104" si="815">IF(C2102+C2103&gt;0, C2103/(C2102+C2103), "-")</f>
        <v>0.25</v>
      </c>
      <c r="D2104" s="36">
        <f t="shared" si="815"/>
        <v>5.8823529411764705E-2</v>
      </c>
      <c r="E2104" s="36">
        <f t="shared" si="815"/>
        <v>5.2631578947368418E-2</v>
      </c>
      <c r="F2104" s="36">
        <f t="shared" si="815"/>
        <v>0.1111111111111111</v>
      </c>
      <c r="G2104" s="36">
        <f t="shared" ref="G2104:T2104" si="816">IF(G2102+G2103&gt;0, G2103/(G2102+G2103), "-")</f>
        <v>0</v>
      </c>
      <c r="H2104" s="36">
        <f t="shared" si="816"/>
        <v>0</v>
      </c>
      <c r="I2104" s="36">
        <f t="shared" si="816"/>
        <v>6.6666666666666666E-2</v>
      </c>
      <c r="J2104" s="36">
        <f t="shared" si="816"/>
        <v>6.0606060606060608E-2</v>
      </c>
      <c r="K2104" s="36">
        <f t="shared" si="816"/>
        <v>0</v>
      </c>
      <c r="L2104" s="36">
        <f t="shared" si="816"/>
        <v>0.15384615384615385</v>
      </c>
      <c r="M2104" s="36">
        <f t="shared" si="816"/>
        <v>1.4285714285714285E-2</v>
      </c>
      <c r="N2104" s="36">
        <f t="shared" si="816"/>
        <v>0</v>
      </c>
      <c r="O2104" s="36">
        <f t="shared" ref="O2104" si="817">IF(O2102+O2103&gt;0, O2103/(O2102+O2103), "-")</f>
        <v>0.2</v>
      </c>
      <c r="P2104" s="36">
        <f t="shared" ref="P2104" si="818">IF(P2102+P2103&gt;0, P2103/(P2102+P2103), "-")</f>
        <v>0</v>
      </c>
      <c r="Q2104" s="36">
        <f t="shared" ref="Q2104" si="819">IF(Q2102+Q2103&gt;0, Q2103/(Q2102+Q2103), "-")</f>
        <v>0</v>
      </c>
      <c r="R2104" s="36">
        <f t="shared" ref="R2104" si="820">IF(R2102+R2103&gt;0, R2103/(R2102+R2103), "-")</f>
        <v>0</v>
      </c>
      <c r="S2104" s="36" t="str">
        <f t="shared" si="816"/>
        <v>-</v>
      </c>
      <c r="T2104" s="40">
        <f t="shared" si="816"/>
        <v>5.106382978723404E-2</v>
      </c>
      <c r="V2104" s="99"/>
    </row>
    <row r="2105" spans="1:22" ht="18" customHeight="1">
      <c r="A2105" s="106"/>
      <c r="B2105" s="52" t="s">
        <v>22</v>
      </c>
      <c r="C2105" s="53">
        <v>3</v>
      </c>
      <c r="D2105" s="53">
        <v>1</v>
      </c>
      <c r="E2105" s="53">
        <v>6</v>
      </c>
      <c r="F2105" s="53">
        <v>7</v>
      </c>
      <c r="G2105" s="53">
        <v>4</v>
      </c>
      <c r="H2105" s="53">
        <v>4</v>
      </c>
      <c r="I2105" s="53">
        <v>14</v>
      </c>
      <c r="J2105" s="53">
        <v>18</v>
      </c>
      <c r="K2105" s="53">
        <v>9</v>
      </c>
      <c r="L2105" s="53">
        <v>7</v>
      </c>
      <c r="M2105" s="53">
        <v>47</v>
      </c>
      <c r="N2105" s="53">
        <v>2</v>
      </c>
      <c r="O2105" s="53">
        <v>4</v>
      </c>
      <c r="P2105" s="53">
        <v>3</v>
      </c>
      <c r="Q2105" s="53">
        <v>1</v>
      </c>
      <c r="R2105" s="53">
        <v>1</v>
      </c>
      <c r="S2105" s="53">
        <v>0</v>
      </c>
      <c r="T2105" s="11">
        <f>SUM(C2105:S2105)</f>
        <v>131</v>
      </c>
      <c r="V2105" s="99"/>
    </row>
    <row r="2106" spans="1:22" ht="18" customHeight="1">
      <c r="A2106" s="106"/>
      <c r="B2106" s="52" t="s">
        <v>23</v>
      </c>
      <c r="C2106" s="37">
        <f t="shared" ref="C2106:S2106" si="821">IF(C2105&gt;0,(C2100+C2101)/C2105, "-")</f>
        <v>1.3333333333333333</v>
      </c>
      <c r="D2106" s="37">
        <f t="shared" si="821"/>
        <v>17</v>
      </c>
      <c r="E2106" s="37">
        <f t="shared" si="821"/>
        <v>3.1666666666666665</v>
      </c>
      <c r="F2106" s="37">
        <f t="shared" si="821"/>
        <v>1.2857142857142858</v>
      </c>
      <c r="G2106" s="37">
        <f t="shared" si="821"/>
        <v>3.25</v>
      </c>
      <c r="H2106" s="37">
        <f t="shared" si="821"/>
        <v>1</v>
      </c>
      <c r="I2106" s="37">
        <f t="shared" si="821"/>
        <v>1.0714285714285714</v>
      </c>
      <c r="J2106" s="37">
        <f t="shared" si="821"/>
        <v>1.8333333333333333</v>
      </c>
      <c r="K2106" s="37">
        <f t="shared" si="821"/>
        <v>1.4444444444444444</v>
      </c>
      <c r="L2106" s="37">
        <f t="shared" si="821"/>
        <v>1.8571428571428572</v>
      </c>
      <c r="M2106" s="37">
        <f t="shared" si="821"/>
        <v>1.4893617021276595</v>
      </c>
      <c r="N2106" s="37">
        <f t="shared" si="821"/>
        <v>4.5</v>
      </c>
      <c r="O2106" s="37">
        <f t="shared" si="821"/>
        <v>2.5</v>
      </c>
      <c r="P2106" s="37">
        <f t="shared" si="821"/>
        <v>1.3333333333333333</v>
      </c>
      <c r="Q2106" s="37">
        <f t="shared" si="821"/>
        <v>1</v>
      </c>
      <c r="R2106" s="37">
        <f t="shared" si="821"/>
        <v>1</v>
      </c>
      <c r="S2106" s="37" t="str">
        <f t="shared" si="821"/>
        <v>-</v>
      </c>
      <c r="T2106" s="44">
        <f>IF(T2105&gt;0,(T2100+T2101)/T2105, "-")</f>
        <v>1.7938931297709924</v>
      </c>
      <c r="V2106" s="99"/>
    </row>
    <row r="2107" spans="1:22" ht="18" customHeight="1">
      <c r="A2107" s="107"/>
      <c r="B2107" s="52" t="s">
        <v>44</v>
      </c>
      <c r="C2107" s="58">
        <v>0</v>
      </c>
      <c r="D2107" s="58">
        <v>0</v>
      </c>
      <c r="E2107" s="58">
        <v>0</v>
      </c>
      <c r="F2107" s="58">
        <v>0.1429</v>
      </c>
      <c r="G2107" s="58">
        <v>0</v>
      </c>
      <c r="H2107" s="58">
        <v>0.5</v>
      </c>
      <c r="I2107" s="58">
        <v>0.5</v>
      </c>
      <c r="J2107" s="58">
        <v>0.22220000000000001</v>
      </c>
      <c r="K2107" s="58">
        <v>0.1111</v>
      </c>
      <c r="L2107" s="58">
        <v>0</v>
      </c>
      <c r="M2107" s="58">
        <v>0.25530000000000003</v>
      </c>
      <c r="N2107" s="58">
        <v>0</v>
      </c>
      <c r="O2107" s="58">
        <v>0.25</v>
      </c>
      <c r="P2107" s="58">
        <v>0</v>
      </c>
      <c r="Q2107" s="58">
        <v>0</v>
      </c>
      <c r="R2107" s="58">
        <v>1</v>
      </c>
      <c r="S2107" s="57" t="s">
        <v>43</v>
      </c>
      <c r="T2107" s="59">
        <v>0.22140000000000001</v>
      </c>
      <c r="V2107" s="99"/>
    </row>
    <row r="2108" spans="1:22" ht="18" customHeight="1">
      <c r="A2108" s="105">
        <v>44897</v>
      </c>
      <c r="B2108" s="50" t="s">
        <v>20</v>
      </c>
      <c r="C2108" s="51">
        <v>0</v>
      </c>
      <c r="D2108" s="51">
        <v>7</v>
      </c>
      <c r="E2108" s="51">
        <v>5</v>
      </c>
      <c r="F2108" s="51">
        <v>0</v>
      </c>
      <c r="G2108" s="51">
        <v>0</v>
      </c>
      <c r="H2108" s="51">
        <v>3</v>
      </c>
      <c r="I2108" s="51">
        <v>0</v>
      </c>
      <c r="J2108" s="51">
        <v>2</v>
      </c>
      <c r="K2108" s="51">
        <v>0</v>
      </c>
      <c r="L2108" s="51">
        <v>3</v>
      </c>
      <c r="M2108" s="51">
        <v>3</v>
      </c>
      <c r="N2108" s="51">
        <v>0</v>
      </c>
      <c r="O2108" s="51">
        <v>2</v>
      </c>
      <c r="P2108" s="51">
        <v>2</v>
      </c>
      <c r="Q2108" s="51">
        <v>0</v>
      </c>
      <c r="R2108" s="51">
        <v>0</v>
      </c>
      <c r="S2108" s="51">
        <v>0</v>
      </c>
      <c r="T2108" s="11">
        <f>SUM(C2108:S2108)</f>
        <v>27</v>
      </c>
      <c r="V2108" s="100"/>
    </row>
    <row r="2109" spans="1:22" ht="18" customHeight="1">
      <c r="A2109" s="106"/>
      <c r="B2109" s="52" t="s">
        <v>21</v>
      </c>
      <c r="C2109" s="53">
        <v>13</v>
      </c>
      <c r="D2109" s="53">
        <v>18</v>
      </c>
      <c r="E2109" s="53">
        <v>14</v>
      </c>
      <c r="F2109" s="53">
        <v>10</v>
      </c>
      <c r="G2109" s="53">
        <v>17</v>
      </c>
      <c r="H2109" s="53">
        <v>11</v>
      </c>
      <c r="I2109" s="53">
        <v>7</v>
      </c>
      <c r="J2109" s="53">
        <v>22</v>
      </c>
      <c r="K2109" s="53">
        <v>15</v>
      </c>
      <c r="L2109" s="53">
        <v>19</v>
      </c>
      <c r="M2109" s="53">
        <v>56</v>
      </c>
      <c r="N2109" s="53">
        <v>3</v>
      </c>
      <c r="O2109" s="53">
        <v>22</v>
      </c>
      <c r="P2109" s="53">
        <v>14</v>
      </c>
      <c r="Q2109" s="53">
        <v>21</v>
      </c>
      <c r="R2109" s="53">
        <v>2</v>
      </c>
      <c r="S2109" s="53">
        <v>0</v>
      </c>
      <c r="T2109" s="11">
        <f>SUM(C2109:S2109)</f>
        <v>264</v>
      </c>
      <c r="V2109" s="100"/>
    </row>
    <row r="2110" spans="1:22" ht="18" customHeight="1">
      <c r="A2110" s="106"/>
      <c r="B2110" s="52" t="s">
        <v>24</v>
      </c>
      <c r="C2110" s="53">
        <v>13</v>
      </c>
      <c r="D2110" s="53">
        <v>23</v>
      </c>
      <c r="E2110" s="53">
        <v>19</v>
      </c>
      <c r="F2110" s="53">
        <v>10</v>
      </c>
      <c r="G2110" s="53">
        <v>17</v>
      </c>
      <c r="H2110" s="53">
        <v>13</v>
      </c>
      <c r="I2110" s="53">
        <v>7</v>
      </c>
      <c r="J2110" s="53">
        <v>23</v>
      </c>
      <c r="K2110" s="53">
        <v>15</v>
      </c>
      <c r="L2110" s="53">
        <v>21</v>
      </c>
      <c r="M2110" s="53">
        <v>58</v>
      </c>
      <c r="N2110" s="53">
        <v>3</v>
      </c>
      <c r="O2110" s="53">
        <v>22</v>
      </c>
      <c r="P2110" s="53">
        <v>15</v>
      </c>
      <c r="Q2110" s="53">
        <v>21</v>
      </c>
      <c r="R2110" s="53">
        <v>2</v>
      </c>
      <c r="S2110" s="53">
        <v>0</v>
      </c>
      <c r="T2110" s="11">
        <f>SUM(C2110:S2110)</f>
        <v>282</v>
      </c>
      <c r="V2110" s="100"/>
    </row>
    <row r="2111" spans="1:22" ht="18" customHeight="1">
      <c r="A2111" s="106"/>
      <c r="B2111" s="52" t="s">
        <v>25</v>
      </c>
      <c r="C2111" s="53">
        <v>0</v>
      </c>
      <c r="D2111" s="53">
        <v>2</v>
      </c>
      <c r="E2111" s="53">
        <v>0</v>
      </c>
      <c r="F2111" s="53">
        <v>0</v>
      </c>
      <c r="G2111" s="53">
        <v>0</v>
      </c>
      <c r="H2111" s="53">
        <v>1</v>
      </c>
      <c r="I2111" s="53">
        <v>0</v>
      </c>
      <c r="J2111" s="53">
        <v>1</v>
      </c>
      <c r="K2111" s="53">
        <v>0</v>
      </c>
      <c r="L2111" s="53">
        <v>1</v>
      </c>
      <c r="M2111" s="53">
        <v>1</v>
      </c>
      <c r="N2111" s="53">
        <v>0</v>
      </c>
      <c r="O2111" s="53">
        <v>2</v>
      </c>
      <c r="P2111" s="53">
        <v>1</v>
      </c>
      <c r="Q2111" s="53">
        <v>0</v>
      </c>
      <c r="R2111" s="53">
        <v>0</v>
      </c>
      <c r="S2111" s="53">
        <v>0</v>
      </c>
      <c r="T2111" s="11">
        <f>SUM(C2111:S2111)</f>
        <v>9</v>
      </c>
      <c r="V2111" s="100"/>
    </row>
    <row r="2112" spans="1:22" ht="18" customHeight="1">
      <c r="A2112" s="106"/>
      <c r="B2112" s="52" t="s">
        <v>26</v>
      </c>
      <c r="C2112" s="36">
        <f t="shared" ref="C2112:N2112" si="822">IF(C2110+C2111&gt;0, C2111/(C2110+C2111), "-")</f>
        <v>0</v>
      </c>
      <c r="D2112" s="36">
        <f t="shared" si="822"/>
        <v>0.08</v>
      </c>
      <c r="E2112" s="36">
        <f t="shared" si="822"/>
        <v>0</v>
      </c>
      <c r="F2112" s="36">
        <f t="shared" si="822"/>
        <v>0</v>
      </c>
      <c r="G2112" s="36">
        <f t="shared" si="822"/>
        <v>0</v>
      </c>
      <c r="H2112" s="36">
        <f t="shared" si="822"/>
        <v>7.1428571428571425E-2</v>
      </c>
      <c r="I2112" s="36">
        <f t="shared" si="822"/>
        <v>0</v>
      </c>
      <c r="J2112" s="36">
        <f t="shared" si="822"/>
        <v>4.1666666666666664E-2</v>
      </c>
      <c r="K2112" s="36">
        <f t="shared" si="822"/>
        <v>0</v>
      </c>
      <c r="L2112" s="36">
        <f t="shared" si="822"/>
        <v>4.5454545454545456E-2</v>
      </c>
      <c r="M2112" s="36">
        <f t="shared" si="822"/>
        <v>1.6949152542372881E-2</v>
      </c>
      <c r="N2112" s="36">
        <f t="shared" si="822"/>
        <v>0</v>
      </c>
      <c r="O2112" s="36">
        <f t="shared" ref="O2112" si="823">IF(O2110+O2111&gt;0, O2111/(O2110+O2111), "-")</f>
        <v>8.3333333333333329E-2</v>
      </c>
      <c r="P2112" s="36">
        <f t="shared" ref="P2112" si="824">IF(P2110+P2111&gt;0, P2111/(P2110+P2111), "-")</f>
        <v>6.25E-2</v>
      </c>
      <c r="Q2112" s="36">
        <f t="shared" ref="Q2112" si="825">IF(Q2110+Q2111&gt;0, Q2111/(Q2110+Q2111), "-")</f>
        <v>0</v>
      </c>
      <c r="R2112" s="36">
        <f t="shared" ref="R2112" si="826">IF(R2110+R2111&gt;0, R2111/(R2110+R2111), "-")</f>
        <v>0</v>
      </c>
      <c r="S2112" s="36" t="str">
        <f t="shared" ref="S2112:T2112" si="827">IF(S2110+S2111&gt;0, S2111/(S2110+S2111), "-")</f>
        <v>-</v>
      </c>
      <c r="T2112" s="40">
        <f t="shared" si="827"/>
        <v>3.0927835051546393E-2</v>
      </c>
      <c r="V2112" s="100"/>
    </row>
    <row r="2113" spans="1:22" ht="18" customHeight="1">
      <c r="A2113" s="106"/>
      <c r="B2113" s="52" t="s">
        <v>22</v>
      </c>
      <c r="C2113" s="53">
        <v>8</v>
      </c>
      <c r="D2113" s="53">
        <v>2</v>
      </c>
      <c r="E2113" s="53">
        <v>12</v>
      </c>
      <c r="F2113" s="53">
        <v>10</v>
      </c>
      <c r="G2113" s="53">
        <v>10</v>
      </c>
      <c r="H2113" s="53">
        <v>11</v>
      </c>
      <c r="I2113" s="53">
        <v>5</v>
      </c>
      <c r="J2113" s="53">
        <v>15</v>
      </c>
      <c r="K2113" s="53">
        <v>13</v>
      </c>
      <c r="L2113" s="53">
        <v>16</v>
      </c>
      <c r="M2113" s="53">
        <v>43</v>
      </c>
      <c r="N2113" s="53">
        <v>1</v>
      </c>
      <c r="O2113" s="53">
        <v>13</v>
      </c>
      <c r="P2113" s="53">
        <v>6</v>
      </c>
      <c r="Q2113" s="53">
        <v>7</v>
      </c>
      <c r="R2113" s="53">
        <v>2</v>
      </c>
      <c r="S2113" s="53">
        <v>0</v>
      </c>
      <c r="T2113" s="11">
        <f>SUM(C2113:S2113)</f>
        <v>174</v>
      </c>
      <c r="V2113" s="100"/>
    </row>
    <row r="2114" spans="1:22" ht="18" customHeight="1">
      <c r="A2114" s="106"/>
      <c r="B2114" s="52" t="s">
        <v>23</v>
      </c>
      <c r="C2114" s="37">
        <f t="shared" ref="C2114:S2114" si="828">IF(C2113&gt;0,(C2108+C2109)/C2113, "-")</f>
        <v>1.625</v>
      </c>
      <c r="D2114" s="37">
        <f t="shared" si="828"/>
        <v>12.5</v>
      </c>
      <c r="E2114" s="37">
        <f t="shared" si="828"/>
        <v>1.5833333333333333</v>
      </c>
      <c r="F2114" s="37">
        <f t="shared" si="828"/>
        <v>1</v>
      </c>
      <c r="G2114" s="37">
        <f t="shared" si="828"/>
        <v>1.7</v>
      </c>
      <c r="H2114" s="37">
        <f t="shared" si="828"/>
        <v>1.2727272727272727</v>
      </c>
      <c r="I2114" s="37">
        <f t="shared" si="828"/>
        <v>1.4</v>
      </c>
      <c r="J2114" s="37">
        <f t="shared" si="828"/>
        <v>1.6</v>
      </c>
      <c r="K2114" s="37">
        <f t="shared" si="828"/>
        <v>1.1538461538461537</v>
      </c>
      <c r="L2114" s="37">
        <f t="shared" si="828"/>
        <v>1.375</v>
      </c>
      <c r="M2114" s="37">
        <f t="shared" si="828"/>
        <v>1.3720930232558139</v>
      </c>
      <c r="N2114" s="37">
        <f t="shared" si="828"/>
        <v>3</v>
      </c>
      <c r="O2114" s="37">
        <f t="shared" si="828"/>
        <v>1.8461538461538463</v>
      </c>
      <c r="P2114" s="37">
        <f t="shared" si="828"/>
        <v>2.6666666666666665</v>
      </c>
      <c r="Q2114" s="37">
        <f t="shared" si="828"/>
        <v>3</v>
      </c>
      <c r="R2114" s="37">
        <f t="shared" si="828"/>
        <v>1</v>
      </c>
      <c r="S2114" s="37" t="str">
        <f t="shared" si="828"/>
        <v>-</v>
      </c>
      <c r="T2114" s="44">
        <f>IF(T2113&gt;0,(T2108+T2109)/T2113, "-")</f>
        <v>1.6724137931034482</v>
      </c>
      <c r="V2114" s="100"/>
    </row>
    <row r="2115" spans="1:22" ht="18" customHeight="1">
      <c r="A2115" s="107"/>
      <c r="B2115" s="52" t="s">
        <v>44</v>
      </c>
      <c r="C2115" s="58">
        <v>0.125</v>
      </c>
      <c r="D2115" s="58">
        <v>0</v>
      </c>
      <c r="E2115" s="58">
        <v>0</v>
      </c>
      <c r="F2115" s="58">
        <v>0.3</v>
      </c>
      <c r="G2115" s="58">
        <v>0</v>
      </c>
      <c r="H2115" s="58">
        <v>0.2727</v>
      </c>
      <c r="I2115" s="58">
        <v>0.4</v>
      </c>
      <c r="J2115" s="58">
        <v>0.33329999999999999</v>
      </c>
      <c r="K2115" s="58">
        <v>0.30769999999999997</v>
      </c>
      <c r="L2115" s="58">
        <v>0.1875</v>
      </c>
      <c r="M2115" s="58">
        <v>0.20930000000000001</v>
      </c>
      <c r="N2115" s="58">
        <v>0</v>
      </c>
      <c r="O2115" s="58">
        <v>0.30769999999999997</v>
      </c>
      <c r="P2115" s="58">
        <v>0</v>
      </c>
      <c r="Q2115" s="58">
        <v>0</v>
      </c>
      <c r="R2115" s="58">
        <v>0</v>
      </c>
      <c r="S2115" s="57" t="s">
        <v>43</v>
      </c>
      <c r="T2115" s="59">
        <v>0.19539999999999999</v>
      </c>
      <c r="V2115" s="100"/>
    </row>
    <row r="2116" spans="1:22" ht="18" customHeight="1">
      <c r="A2116" s="105">
        <v>44898</v>
      </c>
      <c r="B2116" s="50" t="s">
        <v>20</v>
      </c>
      <c r="C2116" s="51">
        <v>1</v>
      </c>
      <c r="D2116" s="51">
        <v>0</v>
      </c>
      <c r="E2116" s="51">
        <v>4</v>
      </c>
      <c r="F2116" s="51">
        <v>0</v>
      </c>
      <c r="G2116" s="51">
        <v>2</v>
      </c>
      <c r="H2116" s="51">
        <v>3</v>
      </c>
      <c r="I2116" s="51">
        <v>1</v>
      </c>
      <c r="J2116" s="51">
        <v>4</v>
      </c>
      <c r="K2116" s="51">
        <v>4</v>
      </c>
      <c r="L2116" s="51">
        <v>2</v>
      </c>
      <c r="M2116" s="51">
        <v>5</v>
      </c>
      <c r="N2116" s="51">
        <v>0</v>
      </c>
      <c r="O2116" s="51">
        <v>4</v>
      </c>
      <c r="P2116" s="51">
        <v>4</v>
      </c>
      <c r="Q2116" s="51">
        <v>2</v>
      </c>
      <c r="R2116" s="51">
        <v>0</v>
      </c>
      <c r="S2116" s="51">
        <v>0</v>
      </c>
      <c r="T2116" s="11">
        <f>SUM(C2116:S2116)</f>
        <v>36</v>
      </c>
      <c r="V2116" s="101"/>
    </row>
    <row r="2117" spans="1:22" ht="18" customHeight="1">
      <c r="A2117" s="106"/>
      <c r="B2117" s="52" t="s">
        <v>21</v>
      </c>
      <c r="C2117" s="53">
        <v>25</v>
      </c>
      <c r="D2117" s="53">
        <v>19</v>
      </c>
      <c r="E2117" s="53">
        <v>23</v>
      </c>
      <c r="F2117" s="53">
        <v>14</v>
      </c>
      <c r="G2117" s="53">
        <v>18</v>
      </c>
      <c r="H2117" s="53">
        <v>13</v>
      </c>
      <c r="I2117" s="53">
        <v>27</v>
      </c>
      <c r="J2117" s="53">
        <v>41</v>
      </c>
      <c r="K2117" s="53">
        <v>19</v>
      </c>
      <c r="L2117" s="53">
        <v>26</v>
      </c>
      <c r="M2117" s="53">
        <v>125</v>
      </c>
      <c r="N2117" s="53">
        <v>5</v>
      </c>
      <c r="O2117" s="53">
        <v>38</v>
      </c>
      <c r="P2117" s="53">
        <v>26</v>
      </c>
      <c r="Q2117" s="53">
        <v>28</v>
      </c>
      <c r="R2117" s="53">
        <v>3</v>
      </c>
      <c r="S2117" s="53">
        <v>0</v>
      </c>
      <c r="T2117" s="11">
        <f>SUM(C2117:S2117)</f>
        <v>450</v>
      </c>
      <c r="V2117" s="101"/>
    </row>
    <row r="2118" spans="1:22" ht="18" customHeight="1">
      <c r="A2118" s="106"/>
      <c r="B2118" s="52" t="s">
        <v>24</v>
      </c>
      <c r="C2118" s="53">
        <v>25</v>
      </c>
      <c r="D2118" s="53">
        <v>19</v>
      </c>
      <c r="E2118" s="53">
        <v>26</v>
      </c>
      <c r="F2118" s="53">
        <v>13</v>
      </c>
      <c r="G2118" s="53">
        <v>20</v>
      </c>
      <c r="H2118" s="53">
        <v>16</v>
      </c>
      <c r="I2118" s="53">
        <v>28</v>
      </c>
      <c r="J2118" s="53">
        <v>44</v>
      </c>
      <c r="K2118" s="53">
        <v>21</v>
      </c>
      <c r="L2118" s="53">
        <v>28</v>
      </c>
      <c r="M2118" s="53">
        <v>128</v>
      </c>
      <c r="N2118" s="53">
        <v>5</v>
      </c>
      <c r="O2118" s="53">
        <v>39</v>
      </c>
      <c r="P2118" s="53">
        <v>27</v>
      </c>
      <c r="Q2118" s="53">
        <v>30</v>
      </c>
      <c r="R2118" s="53">
        <v>3</v>
      </c>
      <c r="S2118" s="53">
        <v>0</v>
      </c>
      <c r="T2118" s="11">
        <f>SUM(C2118:S2118)</f>
        <v>472</v>
      </c>
      <c r="V2118" s="101"/>
    </row>
    <row r="2119" spans="1:22" ht="18" customHeight="1">
      <c r="A2119" s="106"/>
      <c r="B2119" s="52" t="s">
        <v>25</v>
      </c>
      <c r="C2119" s="53">
        <v>1</v>
      </c>
      <c r="D2119" s="53">
        <v>0</v>
      </c>
      <c r="E2119" s="53">
        <v>1</v>
      </c>
      <c r="F2119" s="53">
        <v>1</v>
      </c>
      <c r="G2119" s="53">
        <v>0</v>
      </c>
      <c r="H2119" s="53">
        <v>0</v>
      </c>
      <c r="I2119" s="53">
        <v>0</v>
      </c>
      <c r="J2119" s="53">
        <v>1</v>
      </c>
      <c r="K2119" s="53">
        <v>2</v>
      </c>
      <c r="L2119" s="53">
        <v>0</v>
      </c>
      <c r="M2119" s="53">
        <v>2</v>
      </c>
      <c r="N2119" s="53">
        <v>0</v>
      </c>
      <c r="O2119" s="53">
        <v>3</v>
      </c>
      <c r="P2119" s="53">
        <v>3</v>
      </c>
      <c r="Q2119" s="53">
        <v>0</v>
      </c>
      <c r="R2119" s="53">
        <v>0</v>
      </c>
      <c r="S2119" s="53">
        <v>0</v>
      </c>
      <c r="T2119" s="11">
        <f>SUM(C2119:S2119)</f>
        <v>14</v>
      </c>
      <c r="V2119" s="101"/>
    </row>
    <row r="2120" spans="1:22" ht="18" customHeight="1">
      <c r="A2120" s="106"/>
      <c r="B2120" s="52" t="s">
        <v>26</v>
      </c>
      <c r="C2120" s="36">
        <f t="shared" ref="C2120:F2120" si="829">IF(C2118+C2119&gt;0, C2119/(C2118+C2119), "-")</f>
        <v>3.8461538461538464E-2</v>
      </c>
      <c r="D2120" s="36">
        <f t="shared" si="829"/>
        <v>0</v>
      </c>
      <c r="E2120" s="36">
        <f t="shared" si="829"/>
        <v>3.7037037037037035E-2</v>
      </c>
      <c r="F2120" s="36">
        <f t="shared" si="829"/>
        <v>7.1428571428571425E-2</v>
      </c>
      <c r="G2120" s="36">
        <f t="shared" ref="G2120:T2120" si="830">IF(G2118+G2119&gt;0, G2119/(G2118+G2119), "-")</f>
        <v>0</v>
      </c>
      <c r="H2120" s="36">
        <f t="shared" si="830"/>
        <v>0</v>
      </c>
      <c r="I2120" s="36">
        <f t="shared" si="830"/>
        <v>0</v>
      </c>
      <c r="J2120" s="36">
        <f t="shared" si="830"/>
        <v>2.2222222222222223E-2</v>
      </c>
      <c r="K2120" s="36">
        <f t="shared" si="830"/>
        <v>8.6956521739130432E-2</v>
      </c>
      <c r="L2120" s="36">
        <f t="shared" si="830"/>
        <v>0</v>
      </c>
      <c r="M2120" s="36">
        <f t="shared" si="830"/>
        <v>1.5384615384615385E-2</v>
      </c>
      <c r="N2120" s="36">
        <f t="shared" si="830"/>
        <v>0</v>
      </c>
      <c r="O2120" s="36">
        <f t="shared" ref="O2120:R2120" si="831">IF(O2118+O2119&gt;0, O2119/(O2118+O2119), "-")</f>
        <v>7.1428571428571425E-2</v>
      </c>
      <c r="P2120" s="36">
        <f t="shared" si="831"/>
        <v>0.1</v>
      </c>
      <c r="Q2120" s="36">
        <f t="shared" si="831"/>
        <v>0</v>
      </c>
      <c r="R2120" s="36">
        <f t="shared" si="831"/>
        <v>0</v>
      </c>
      <c r="S2120" s="36" t="str">
        <f t="shared" si="830"/>
        <v>-</v>
      </c>
      <c r="T2120" s="40">
        <f t="shared" si="830"/>
        <v>2.8806584362139918E-2</v>
      </c>
      <c r="V2120" s="101"/>
    </row>
    <row r="2121" spans="1:22" ht="18" customHeight="1">
      <c r="A2121" s="106"/>
      <c r="B2121" s="52" t="s">
        <v>22</v>
      </c>
      <c r="C2121" s="53">
        <v>14</v>
      </c>
      <c r="D2121" s="53">
        <v>1</v>
      </c>
      <c r="E2121" s="53">
        <v>15</v>
      </c>
      <c r="F2121" s="53">
        <v>10</v>
      </c>
      <c r="G2121" s="53">
        <v>10</v>
      </c>
      <c r="H2121" s="53">
        <v>10</v>
      </c>
      <c r="I2121" s="53">
        <v>21</v>
      </c>
      <c r="J2121" s="53">
        <v>31</v>
      </c>
      <c r="K2121" s="53">
        <v>17</v>
      </c>
      <c r="L2121" s="53">
        <v>15</v>
      </c>
      <c r="M2121" s="53">
        <v>75</v>
      </c>
      <c r="N2121" s="53">
        <v>1</v>
      </c>
      <c r="O2121" s="53">
        <v>15</v>
      </c>
      <c r="P2121" s="53">
        <v>14</v>
      </c>
      <c r="Q2121" s="53">
        <v>8</v>
      </c>
      <c r="R2121" s="53">
        <v>2</v>
      </c>
      <c r="S2121" s="53">
        <v>0</v>
      </c>
      <c r="T2121" s="11">
        <f>SUM(C2121:S2121)</f>
        <v>259</v>
      </c>
      <c r="V2121" s="101"/>
    </row>
    <row r="2122" spans="1:22" ht="18" customHeight="1">
      <c r="A2122" s="106"/>
      <c r="B2122" s="52" t="s">
        <v>23</v>
      </c>
      <c r="C2122" s="37">
        <f t="shared" ref="C2122:S2122" si="832">IF(C2121&gt;0,(C2116+C2117)/C2121, "-")</f>
        <v>1.8571428571428572</v>
      </c>
      <c r="D2122" s="37">
        <f t="shared" si="832"/>
        <v>19</v>
      </c>
      <c r="E2122" s="37">
        <f t="shared" si="832"/>
        <v>1.8</v>
      </c>
      <c r="F2122" s="37">
        <f t="shared" si="832"/>
        <v>1.4</v>
      </c>
      <c r="G2122" s="37">
        <f t="shared" si="832"/>
        <v>2</v>
      </c>
      <c r="H2122" s="37">
        <f t="shared" si="832"/>
        <v>1.6</v>
      </c>
      <c r="I2122" s="37">
        <f t="shared" si="832"/>
        <v>1.3333333333333333</v>
      </c>
      <c r="J2122" s="37">
        <f t="shared" si="832"/>
        <v>1.4516129032258065</v>
      </c>
      <c r="K2122" s="37">
        <f t="shared" si="832"/>
        <v>1.3529411764705883</v>
      </c>
      <c r="L2122" s="37">
        <f t="shared" si="832"/>
        <v>1.8666666666666667</v>
      </c>
      <c r="M2122" s="37">
        <f t="shared" si="832"/>
        <v>1.7333333333333334</v>
      </c>
      <c r="N2122" s="37">
        <f t="shared" si="832"/>
        <v>5</v>
      </c>
      <c r="O2122" s="37">
        <f t="shared" si="832"/>
        <v>2.8</v>
      </c>
      <c r="P2122" s="37">
        <f t="shared" si="832"/>
        <v>2.1428571428571428</v>
      </c>
      <c r="Q2122" s="37">
        <f t="shared" si="832"/>
        <v>3.75</v>
      </c>
      <c r="R2122" s="37">
        <f t="shared" si="832"/>
        <v>1.5</v>
      </c>
      <c r="S2122" s="37" t="str">
        <f t="shared" si="832"/>
        <v>-</v>
      </c>
      <c r="T2122" s="44">
        <f>IF(T2121&gt;0,(T2116+T2117)/T2121, "-")</f>
        <v>1.8764478764478765</v>
      </c>
      <c r="V2122" s="101"/>
    </row>
    <row r="2123" spans="1:22" ht="18" customHeight="1">
      <c r="A2123" s="107"/>
      <c r="B2123" s="52" t="s">
        <v>44</v>
      </c>
      <c r="C2123" s="58">
        <v>0.21429999999999999</v>
      </c>
      <c r="D2123" s="58">
        <v>1</v>
      </c>
      <c r="E2123" s="58">
        <v>6.6699999999999995E-2</v>
      </c>
      <c r="F2123" s="58">
        <v>0.3</v>
      </c>
      <c r="G2123" s="58">
        <v>0</v>
      </c>
      <c r="H2123" s="58">
        <v>0.1</v>
      </c>
      <c r="I2123" s="58">
        <v>0.33329999999999999</v>
      </c>
      <c r="J2123" s="58">
        <v>0.1613</v>
      </c>
      <c r="K2123" s="58">
        <v>0</v>
      </c>
      <c r="L2123" s="58">
        <v>6.6699999999999995E-2</v>
      </c>
      <c r="M2123" s="58">
        <v>0.1333</v>
      </c>
      <c r="N2123" s="58">
        <v>1</v>
      </c>
      <c r="O2123" s="58">
        <v>0.26669999999999999</v>
      </c>
      <c r="P2123" s="58">
        <v>0</v>
      </c>
      <c r="Q2123" s="58">
        <v>0</v>
      </c>
      <c r="R2123" s="58">
        <v>0.5</v>
      </c>
      <c r="S2123" s="57" t="s">
        <v>43</v>
      </c>
      <c r="T2123" s="59">
        <v>0.1467</v>
      </c>
      <c r="V2123" s="101"/>
    </row>
    <row r="2124" spans="1:22" ht="18" customHeight="1">
      <c r="A2124" s="105">
        <v>44899</v>
      </c>
      <c r="B2124" s="50" t="s">
        <v>20</v>
      </c>
      <c r="C2124" s="51">
        <v>0</v>
      </c>
      <c r="D2124" s="51">
        <v>2</v>
      </c>
      <c r="E2124" s="51">
        <v>2</v>
      </c>
      <c r="F2124" s="51">
        <v>13</v>
      </c>
      <c r="G2124" s="51">
        <v>1</v>
      </c>
      <c r="H2124" s="51">
        <v>2</v>
      </c>
      <c r="I2124" s="51">
        <v>0</v>
      </c>
      <c r="J2124" s="51">
        <v>3</v>
      </c>
      <c r="K2124" s="51">
        <v>1</v>
      </c>
      <c r="L2124" s="51">
        <v>1</v>
      </c>
      <c r="M2124" s="51">
        <v>5</v>
      </c>
      <c r="N2124" s="51">
        <v>1</v>
      </c>
      <c r="O2124" s="51">
        <v>5</v>
      </c>
      <c r="P2124" s="51">
        <v>2</v>
      </c>
      <c r="Q2124" s="51">
        <v>3</v>
      </c>
      <c r="R2124" s="51">
        <v>0</v>
      </c>
      <c r="S2124" s="51">
        <v>0</v>
      </c>
      <c r="T2124" s="11">
        <f>SUM(C2124:S2124)</f>
        <v>41</v>
      </c>
      <c r="V2124" s="102"/>
    </row>
    <row r="2125" spans="1:22" ht="18" customHeight="1">
      <c r="A2125" s="106"/>
      <c r="B2125" s="52" t="s">
        <v>21</v>
      </c>
      <c r="C2125" s="53">
        <v>31</v>
      </c>
      <c r="D2125" s="53">
        <v>19</v>
      </c>
      <c r="E2125" s="53">
        <v>13</v>
      </c>
      <c r="F2125" s="53">
        <v>12</v>
      </c>
      <c r="G2125" s="53">
        <v>28</v>
      </c>
      <c r="H2125" s="53">
        <v>24</v>
      </c>
      <c r="I2125" s="53">
        <v>29</v>
      </c>
      <c r="J2125" s="53">
        <v>73</v>
      </c>
      <c r="K2125" s="53">
        <v>32</v>
      </c>
      <c r="L2125" s="53">
        <v>25</v>
      </c>
      <c r="M2125" s="53">
        <v>139</v>
      </c>
      <c r="N2125" s="53">
        <v>12</v>
      </c>
      <c r="O2125" s="53">
        <v>36</v>
      </c>
      <c r="P2125" s="53">
        <v>22</v>
      </c>
      <c r="Q2125" s="53">
        <v>24</v>
      </c>
      <c r="R2125" s="53">
        <v>5</v>
      </c>
      <c r="S2125" s="53">
        <v>0</v>
      </c>
      <c r="T2125" s="11">
        <f>SUM(C2125:S2125)</f>
        <v>524</v>
      </c>
      <c r="V2125" s="102"/>
    </row>
    <row r="2126" spans="1:22" ht="18" customHeight="1">
      <c r="A2126" s="106"/>
      <c r="B2126" s="52" t="s">
        <v>24</v>
      </c>
      <c r="C2126" s="53">
        <v>30</v>
      </c>
      <c r="D2126" s="53">
        <v>20</v>
      </c>
      <c r="E2126" s="53">
        <v>14</v>
      </c>
      <c r="F2126" s="53">
        <v>24</v>
      </c>
      <c r="G2126" s="53">
        <v>29</v>
      </c>
      <c r="H2126" s="53">
        <v>26</v>
      </c>
      <c r="I2126" s="53">
        <v>29</v>
      </c>
      <c r="J2126" s="53">
        <v>76</v>
      </c>
      <c r="K2126" s="53">
        <v>32</v>
      </c>
      <c r="L2126" s="53">
        <v>24</v>
      </c>
      <c r="M2126" s="53">
        <v>142</v>
      </c>
      <c r="N2126" s="53">
        <v>13</v>
      </c>
      <c r="O2126" s="53">
        <v>41</v>
      </c>
      <c r="P2126" s="53">
        <v>24</v>
      </c>
      <c r="Q2126" s="53">
        <v>25</v>
      </c>
      <c r="R2126" s="53">
        <v>5</v>
      </c>
      <c r="S2126" s="53">
        <v>0</v>
      </c>
      <c r="T2126" s="11">
        <f>SUM(C2126:S2126)</f>
        <v>554</v>
      </c>
      <c r="V2126" s="102"/>
    </row>
    <row r="2127" spans="1:22" ht="18" customHeight="1">
      <c r="A2127" s="106"/>
      <c r="B2127" s="52" t="s">
        <v>25</v>
      </c>
      <c r="C2127" s="53">
        <v>1</v>
      </c>
      <c r="D2127" s="53">
        <v>1</v>
      </c>
      <c r="E2127" s="53">
        <v>1</v>
      </c>
      <c r="F2127" s="53">
        <v>1</v>
      </c>
      <c r="G2127" s="53">
        <v>0</v>
      </c>
      <c r="H2127" s="53">
        <v>0</v>
      </c>
      <c r="I2127" s="53">
        <v>0</v>
      </c>
      <c r="J2127" s="53">
        <v>0</v>
      </c>
      <c r="K2127" s="53">
        <v>1</v>
      </c>
      <c r="L2127" s="53">
        <v>2</v>
      </c>
      <c r="M2127" s="53">
        <v>2</v>
      </c>
      <c r="N2127" s="53">
        <v>0</v>
      </c>
      <c r="O2127" s="53">
        <v>0</v>
      </c>
      <c r="P2127" s="53">
        <v>0</v>
      </c>
      <c r="Q2127" s="53">
        <v>2</v>
      </c>
      <c r="R2127" s="53">
        <v>0</v>
      </c>
      <c r="S2127" s="53">
        <v>0</v>
      </c>
      <c r="T2127" s="11">
        <f>SUM(C2127:S2127)</f>
        <v>11</v>
      </c>
      <c r="V2127" s="102"/>
    </row>
    <row r="2128" spans="1:22" ht="18" customHeight="1">
      <c r="A2128" s="106"/>
      <c r="B2128" s="52" t="s">
        <v>26</v>
      </c>
      <c r="C2128" s="36">
        <f t="shared" ref="C2128:N2128" si="833">IF(C2126+C2127&gt;0, C2127/(C2126+C2127), "-")</f>
        <v>3.2258064516129031E-2</v>
      </c>
      <c r="D2128" s="36">
        <f t="shared" si="833"/>
        <v>4.7619047619047616E-2</v>
      </c>
      <c r="E2128" s="36">
        <f t="shared" si="833"/>
        <v>6.6666666666666666E-2</v>
      </c>
      <c r="F2128" s="36">
        <f t="shared" si="833"/>
        <v>0.04</v>
      </c>
      <c r="G2128" s="36">
        <f t="shared" si="833"/>
        <v>0</v>
      </c>
      <c r="H2128" s="36">
        <f t="shared" si="833"/>
        <v>0</v>
      </c>
      <c r="I2128" s="36">
        <f t="shared" si="833"/>
        <v>0</v>
      </c>
      <c r="J2128" s="36">
        <f t="shared" si="833"/>
        <v>0</v>
      </c>
      <c r="K2128" s="36">
        <f t="shared" si="833"/>
        <v>3.0303030303030304E-2</v>
      </c>
      <c r="L2128" s="36">
        <f t="shared" si="833"/>
        <v>7.6923076923076927E-2</v>
      </c>
      <c r="M2128" s="36">
        <f t="shared" si="833"/>
        <v>1.3888888888888888E-2</v>
      </c>
      <c r="N2128" s="36">
        <f t="shared" si="833"/>
        <v>0</v>
      </c>
      <c r="O2128" s="36">
        <f t="shared" ref="O2128" si="834">IF(O2126+O2127&gt;0, O2127/(O2126+O2127), "-")</f>
        <v>0</v>
      </c>
      <c r="P2128" s="36">
        <f t="shared" ref="P2128" si="835">IF(P2126+P2127&gt;0, P2127/(P2126+P2127), "-")</f>
        <v>0</v>
      </c>
      <c r="Q2128" s="36">
        <f t="shared" ref="Q2128" si="836">IF(Q2126+Q2127&gt;0, Q2127/(Q2126+Q2127), "-")</f>
        <v>7.407407407407407E-2</v>
      </c>
      <c r="R2128" s="36">
        <f t="shared" ref="R2128" si="837">IF(R2126+R2127&gt;0, R2127/(R2126+R2127), "-")</f>
        <v>0</v>
      </c>
      <c r="S2128" s="36" t="str">
        <f t="shared" ref="S2128:T2128" si="838">IF(S2126+S2127&gt;0, S2127/(S2126+S2127), "-")</f>
        <v>-</v>
      </c>
      <c r="T2128" s="40">
        <f t="shared" si="838"/>
        <v>1.9469026548672566E-2</v>
      </c>
      <c r="V2128" s="102"/>
    </row>
    <row r="2129" spans="1:22" ht="18" customHeight="1">
      <c r="A2129" s="106"/>
      <c r="B2129" s="52" t="s">
        <v>22</v>
      </c>
      <c r="C2129" s="53">
        <v>16</v>
      </c>
      <c r="D2129" s="53">
        <v>1</v>
      </c>
      <c r="E2129" s="53">
        <v>10</v>
      </c>
      <c r="F2129" s="53">
        <v>18</v>
      </c>
      <c r="G2129" s="53">
        <v>19</v>
      </c>
      <c r="H2129" s="53">
        <v>16</v>
      </c>
      <c r="I2129" s="53">
        <v>22</v>
      </c>
      <c r="J2129" s="53">
        <v>54</v>
      </c>
      <c r="K2129" s="53">
        <v>22</v>
      </c>
      <c r="L2129" s="53">
        <v>16</v>
      </c>
      <c r="M2129" s="53">
        <v>99</v>
      </c>
      <c r="N2129" s="53">
        <v>2</v>
      </c>
      <c r="O2129" s="53">
        <v>9</v>
      </c>
      <c r="P2129" s="53">
        <v>10</v>
      </c>
      <c r="Q2129" s="53">
        <v>8</v>
      </c>
      <c r="R2129" s="53">
        <v>3</v>
      </c>
      <c r="S2129" s="53">
        <v>0</v>
      </c>
      <c r="T2129" s="11">
        <f>SUM(C2129:S2129)</f>
        <v>325</v>
      </c>
      <c r="V2129" s="102"/>
    </row>
    <row r="2130" spans="1:22" ht="18" customHeight="1">
      <c r="A2130" s="106"/>
      <c r="B2130" s="52" t="s">
        <v>23</v>
      </c>
      <c r="C2130" s="37">
        <f t="shared" ref="C2130:S2130" si="839">IF(C2129&gt;0,(C2124+C2125)/C2129, "-")</f>
        <v>1.9375</v>
      </c>
      <c r="D2130" s="37">
        <f t="shared" si="839"/>
        <v>21</v>
      </c>
      <c r="E2130" s="37">
        <f t="shared" si="839"/>
        <v>1.5</v>
      </c>
      <c r="F2130" s="37">
        <f t="shared" si="839"/>
        <v>1.3888888888888888</v>
      </c>
      <c r="G2130" s="37">
        <f t="shared" si="839"/>
        <v>1.5263157894736843</v>
      </c>
      <c r="H2130" s="37">
        <f t="shared" si="839"/>
        <v>1.625</v>
      </c>
      <c r="I2130" s="37">
        <f t="shared" si="839"/>
        <v>1.3181818181818181</v>
      </c>
      <c r="J2130" s="37">
        <f t="shared" si="839"/>
        <v>1.4074074074074074</v>
      </c>
      <c r="K2130" s="37">
        <f t="shared" si="839"/>
        <v>1.5</v>
      </c>
      <c r="L2130" s="37">
        <f t="shared" si="839"/>
        <v>1.625</v>
      </c>
      <c r="M2130" s="37">
        <f t="shared" si="839"/>
        <v>1.4545454545454546</v>
      </c>
      <c r="N2130" s="37">
        <f t="shared" si="839"/>
        <v>6.5</v>
      </c>
      <c r="O2130" s="37">
        <f t="shared" si="839"/>
        <v>4.5555555555555554</v>
      </c>
      <c r="P2130" s="37">
        <f t="shared" si="839"/>
        <v>2.4</v>
      </c>
      <c r="Q2130" s="37">
        <f t="shared" si="839"/>
        <v>3.375</v>
      </c>
      <c r="R2130" s="37">
        <f t="shared" si="839"/>
        <v>1.6666666666666667</v>
      </c>
      <c r="S2130" s="37" t="str">
        <f t="shared" si="839"/>
        <v>-</v>
      </c>
      <c r="T2130" s="44">
        <f>IF(T2129&gt;0,(T2124+T2125)/T2129, "-")</f>
        <v>1.7384615384615385</v>
      </c>
      <c r="V2130" s="102"/>
    </row>
    <row r="2131" spans="1:22" ht="18" customHeight="1">
      <c r="A2131" s="107"/>
      <c r="B2131" s="52" t="s">
        <v>44</v>
      </c>
      <c r="C2131" s="58">
        <v>0.25</v>
      </c>
      <c r="D2131" s="58">
        <v>0</v>
      </c>
      <c r="E2131" s="58">
        <v>0.1</v>
      </c>
      <c r="F2131" s="58">
        <v>0.27779999999999999</v>
      </c>
      <c r="G2131" s="58">
        <v>5.2600000000000001E-2</v>
      </c>
      <c r="H2131" s="58">
        <v>0.25</v>
      </c>
      <c r="I2131" s="58">
        <v>0.18179999999999999</v>
      </c>
      <c r="J2131" s="58">
        <v>0.20369999999999999</v>
      </c>
      <c r="K2131" s="58">
        <v>9.0899999999999995E-2</v>
      </c>
      <c r="L2131" s="58">
        <v>6.25E-2</v>
      </c>
      <c r="M2131" s="58">
        <v>0.2525</v>
      </c>
      <c r="N2131" s="58">
        <v>0.5</v>
      </c>
      <c r="O2131" s="58">
        <v>0.22220000000000001</v>
      </c>
      <c r="P2131" s="58">
        <v>0</v>
      </c>
      <c r="Q2131" s="58">
        <v>0</v>
      </c>
      <c r="R2131" s="58">
        <v>0</v>
      </c>
      <c r="S2131" s="57" t="s">
        <v>43</v>
      </c>
      <c r="T2131" s="59">
        <v>0.18770000000000001</v>
      </c>
      <c r="V2131" s="102"/>
    </row>
    <row r="2132" spans="1:22" ht="18" customHeight="1">
      <c r="A2132" s="105">
        <v>44900</v>
      </c>
      <c r="B2132" s="50" t="s">
        <v>20</v>
      </c>
      <c r="C2132" s="51">
        <v>0</v>
      </c>
      <c r="D2132" s="51">
        <v>1</v>
      </c>
      <c r="E2132" s="51">
        <v>3</v>
      </c>
      <c r="F2132" s="51">
        <v>1</v>
      </c>
      <c r="G2132" s="51">
        <v>5</v>
      </c>
      <c r="H2132" s="51">
        <v>0</v>
      </c>
      <c r="I2132" s="51">
        <v>0</v>
      </c>
      <c r="J2132" s="51">
        <v>2</v>
      </c>
      <c r="K2132" s="51">
        <v>4</v>
      </c>
      <c r="L2132" s="51">
        <v>6</v>
      </c>
      <c r="M2132" s="51">
        <v>10</v>
      </c>
      <c r="N2132" s="51">
        <v>0</v>
      </c>
      <c r="O2132" s="51">
        <v>6</v>
      </c>
      <c r="P2132" s="51">
        <v>2</v>
      </c>
      <c r="Q2132" s="51">
        <v>1</v>
      </c>
      <c r="R2132" s="51">
        <v>0</v>
      </c>
      <c r="S2132" s="51">
        <v>0</v>
      </c>
      <c r="T2132" s="11">
        <f>SUM(C2132:S2132)</f>
        <v>41</v>
      </c>
      <c r="V2132" s="103"/>
    </row>
    <row r="2133" spans="1:22" ht="18" customHeight="1">
      <c r="A2133" s="106"/>
      <c r="B2133" s="52" t="s">
        <v>21</v>
      </c>
      <c r="C2133" s="53">
        <v>27</v>
      </c>
      <c r="D2133" s="53">
        <v>20</v>
      </c>
      <c r="E2133" s="53">
        <v>24</v>
      </c>
      <c r="F2133" s="53">
        <v>19</v>
      </c>
      <c r="G2133" s="53">
        <v>34</v>
      </c>
      <c r="H2133" s="53">
        <v>24</v>
      </c>
      <c r="I2133" s="53">
        <v>15</v>
      </c>
      <c r="J2133" s="53">
        <v>56</v>
      </c>
      <c r="K2133" s="53">
        <v>31</v>
      </c>
      <c r="L2133" s="53">
        <v>38</v>
      </c>
      <c r="M2133" s="53">
        <v>128</v>
      </c>
      <c r="N2133" s="53">
        <v>7</v>
      </c>
      <c r="O2133" s="53">
        <v>62</v>
      </c>
      <c r="P2133" s="53">
        <v>25</v>
      </c>
      <c r="Q2133" s="53">
        <v>19</v>
      </c>
      <c r="R2133" s="53">
        <v>7</v>
      </c>
      <c r="S2133" s="53">
        <v>0</v>
      </c>
      <c r="T2133" s="11">
        <f>SUM(C2133:S2133)</f>
        <v>536</v>
      </c>
      <c r="V2133" s="103"/>
    </row>
    <row r="2134" spans="1:22" ht="18" customHeight="1">
      <c r="A2134" s="106"/>
      <c r="B2134" s="52" t="s">
        <v>24</v>
      </c>
      <c r="C2134" s="53">
        <v>27</v>
      </c>
      <c r="D2134" s="53">
        <v>20</v>
      </c>
      <c r="E2134" s="53">
        <v>26</v>
      </c>
      <c r="F2134" s="53">
        <v>20</v>
      </c>
      <c r="G2134" s="53">
        <v>36</v>
      </c>
      <c r="H2134" s="53">
        <v>24</v>
      </c>
      <c r="I2134" s="53">
        <v>15</v>
      </c>
      <c r="J2134" s="53">
        <v>56</v>
      </c>
      <c r="K2134" s="53">
        <v>35</v>
      </c>
      <c r="L2134" s="53">
        <v>43</v>
      </c>
      <c r="M2134" s="53">
        <v>136</v>
      </c>
      <c r="N2134" s="53">
        <v>7</v>
      </c>
      <c r="O2134" s="53">
        <v>67</v>
      </c>
      <c r="P2134" s="53">
        <v>25</v>
      </c>
      <c r="Q2134" s="53">
        <v>19</v>
      </c>
      <c r="R2134" s="53">
        <v>7</v>
      </c>
      <c r="S2134" s="53">
        <v>0</v>
      </c>
      <c r="T2134" s="11">
        <f>SUM(C2134:S2134)</f>
        <v>563</v>
      </c>
      <c r="V2134" s="103"/>
    </row>
    <row r="2135" spans="1:22" ht="18" customHeight="1">
      <c r="A2135" s="106"/>
      <c r="B2135" s="52" t="s">
        <v>25</v>
      </c>
      <c r="C2135" s="53">
        <v>0</v>
      </c>
      <c r="D2135" s="53">
        <v>1</v>
      </c>
      <c r="E2135" s="53">
        <v>1</v>
      </c>
      <c r="F2135" s="53">
        <v>0</v>
      </c>
      <c r="G2135" s="53">
        <v>3</v>
      </c>
      <c r="H2135" s="53">
        <v>0</v>
      </c>
      <c r="I2135" s="53">
        <v>0</v>
      </c>
      <c r="J2135" s="53">
        <v>2</v>
      </c>
      <c r="K2135" s="53">
        <v>0</v>
      </c>
      <c r="L2135" s="53">
        <v>1</v>
      </c>
      <c r="M2135" s="53">
        <v>2</v>
      </c>
      <c r="N2135" s="53">
        <v>0</v>
      </c>
      <c r="O2135" s="53">
        <v>1</v>
      </c>
      <c r="P2135" s="53">
        <v>2</v>
      </c>
      <c r="Q2135" s="53">
        <v>1</v>
      </c>
      <c r="R2135" s="53">
        <v>0</v>
      </c>
      <c r="S2135" s="53">
        <v>0</v>
      </c>
      <c r="T2135" s="11">
        <f>SUM(C2135:S2135)</f>
        <v>14</v>
      </c>
      <c r="V2135" s="103"/>
    </row>
    <row r="2136" spans="1:22" ht="18" customHeight="1">
      <c r="A2136" s="106"/>
      <c r="B2136" s="52" t="s">
        <v>26</v>
      </c>
      <c r="C2136" s="36">
        <f t="shared" ref="C2136:F2136" si="840">IF(C2134+C2135&gt;0, C2135/(C2134+C2135), "-")</f>
        <v>0</v>
      </c>
      <c r="D2136" s="36">
        <f t="shared" si="840"/>
        <v>4.7619047619047616E-2</v>
      </c>
      <c r="E2136" s="36">
        <f t="shared" si="840"/>
        <v>3.7037037037037035E-2</v>
      </c>
      <c r="F2136" s="36">
        <f t="shared" si="840"/>
        <v>0</v>
      </c>
      <c r="G2136" s="36">
        <f t="shared" ref="G2136:T2136" si="841">IF(G2134+G2135&gt;0, G2135/(G2134+G2135), "-")</f>
        <v>7.6923076923076927E-2</v>
      </c>
      <c r="H2136" s="36">
        <f t="shared" si="841"/>
        <v>0</v>
      </c>
      <c r="I2136" s="36">
        <f t="shared" si="841"/>
        <v>0</v>
      </c>
      <c r="J2136" s="36">
        <f t="shared" si="841"/>
        <v>3.4482758620689655E-2</v>
      </c>
      <c r="K2136" s="36">
        <f t="shared" si="841"/>
        <v>0</v>
      </c>
      <c r="L2136" s="36">
        <f t="shared" si="841"/>
        <v>2.2727272727272728E-2</v>
      </c>
      <c r="M2136" s="36">
        <f t="shared" si="841"/>
        <v>1.4492753623188406E-2</v>
      </c>
      <c r="N2136" s="36">
        <f t="shared" si="841"/>
        <v>0</v>
      </c>
      <c r="O2136" s="36">
        <f t="shared" ref="O2136" si="842">IF(O2134+O2135&gt;0, O2135/(O2134+O2135), "-")</f>
        <v>1.4705882352941176E-2</v>
      </c>
      <c r="P2136" s="36">
        <f t="shared" ref="P2136" si="843">IF(P2134+P2135&gt;0, P2135/(P2134+P2135), "-")</f>
        <v>7.407407407407407E-2</v>
      </c>
      <c r="Q2136" s="36">
        <f t="shared" ref="Q2136" si="844">IF(Q2134+Q2135&gt;0, Q2135/(Q2134+Q2135), "-")</f>
        <v>0.05</v>
      </c>
      <c r="R2136" s="36">
        <f t="shared" ref="R2136" si="845">IF(R2134+R2135&gt;0, R2135/(R2134+R2135), "-")</f>
        <v>0</v>
      </c>
      <c r="S2136" s="36" t="str">
        <f t="shared" si="841"/>
        <v>-</v>
      </c>
      <c r="T2136" s="40">
        <f t="shared" si="841"/>
        <v>2.4263431542461005E-2</v>
      </c>
      <c r="V2136" s="103"/>
    </row>
    <row r="2137" spans="1:22" ht="18" customHeight="1">
      <c r="A2137" s="106"/>
      <c r="B2137" s="52" t="s">
        <v>22</v>
      </c>
      <c r="C2137" s="53">
        <v>20</v>
      </c>
      <c r="D2137" s="53">
        <v>1</v>
      </c>
      <c r="E2137" s="53">
        <v>7</v>
      </c>
      <c r="F2137" s="53">
        <v>15</v>
      </c>
      <c r="G2137" s="53">
        <v>29</v>
      </c>
      <c r="H2137" s="53">
        <v>15</v>
      </c>
      <c r="I2137" s="53">
        <v>10</v>
      </c>
      <c r="J2137" s="53">
        <v>30</v>
      </c>
      <c r="K2137" s="53">
        <v>24</v>
      </c>
      <c r="L2137" s="53">
        <v>20</v>
      </c>
      <c r="M2137" s="53">
        <v>75</v>
      </c>
      <c r="N2137" s="53">
        <v>2</v>
      </c>
      <c r="O2137" s="53">
        <v>17</v>
      </c>
      <c r="P2137" s="53">
        <v>8</v>
      </c>
      <c r="Q2137" s="53">
        <v>6</v>
      </c>
      <c r="R2137" s="53">
        <v>4</v>
      </c>
      <c r="S2137" s="53">
        <v>0</v>
      </c>
      <c r="T2137" s="11">
        <f>SUM(C2137:S2137)</f>
        <v>283</v>
      </c>
      <c r="V2137" s="103"/>
    </row>
    <row r="2138" spans="1:22" ht="18" customHeight="1">
      <c r="A2138" s="106"/>
      <c r="B2138" s="52" t="s">
        <v>23</v>
      </c>
      <c r="C2138" s="37">
        <f t="shared" ref="C2138:S2138" si="846">IF(C2137&gt;0,(C2132+C2133)/C2137, "-")</f>
        <v>1.35</v>
      </c>
      <c r="D2138" s="37">
        <f t="shared" si="846"/>
        <v>21</v>
      </c>
      <c r="E2138" s="37">
        <f t="shared" si="846"/>
        <v>3.8571428571428572</v>
      </c>
      <c r="F2138" s="37">
        <f t="shared" si="846"/>
        <v>1.3333333333333333</v>
      </c>
      <c r="G2138" s="37">
        <f t="shared" si="846"/>
        <v>1.3448275862068966</v>
      </c>
      <c r="H2138" s="37">
        <f t="shared" si="846"/>
        <v>1.6</v>
      </c>
      <c r="I2138" s="37">
        <f t="shared" si="846"/>
        <v>1.5</v>
      </c>
      <c r="J2138" s="37">
        <f t="shared" si="846"/>
        <v>1.9333333333333333</v>
      </c>
      <c r="K2138" s="37">
        <f t="shared" si="846"/>
        <v>1.4583333333333333</v>
      </c>
      <c r="L2138" s="37">
        <f t="shared" si="846"/>
        <v>2.2000000000000002</v>
      </c>
      <c r="M2138" s="37">
        <f t="shared" si="846"/>
        <v>1.84</v>
      </c>
      <c r="N2138" s="37">
        <f t="shared" si="846"/>
        <v>3.5</v>
      </c>
      <c r="O2138" s="37">
        <f t="shared" si="846"/>
        <v>4</v>
      </c>
      <c r="P2138" s="37">
        <f t="shared" si="846"/>
        <v>3.375</v>
      </c>
      <c r="Q2138" s="37">
        <f t="shared" si="846"/>
        <v>3.3333333333333335</v>
      </c>
      <c r="R2138" s="37">
        <f t="shared" si="846"/>
        <v>1.75</v>
      </c>
      <c r="S2138" s="37" t="str">
        <f t="shared" si="846"/>
        <v>-</v>
      </c>
      <c r="T2138" s="44">
        <f>IF(T2137&gt;0,(T2132+T2133)/T2137, "-")</f>
        <v>2.0388692579505299</v>
      </c>
      <c r="V2138" s="103"/>
    </row>
    <row r="2139" spans="1:22" ht="18" customHeight="1">
      <c r="A2139" s="107"/>
      <c r="B2139" s="52" t="s">
        <v>44</v>
      </c>
      <c r="C2139" s="58">
        <v>0.25</v>
      </c>
      <c r="D2139" s="58">
        <v>0</v>
      </c>
      <c r="E2139" s="58">
        <v>0</v>
      </c>
      <c r="F2139" s="58">
        <v>0.33329999999999999</v>
      </c>
      <c r="G2139" s="58">
        <v>3.4500000000000003E-2</v>
      </c>
      <c r="H2139" s="58">
        <v>0.1333</v>
      </c>
      <c r="I2139" s="58">
        <v>0.6</v>
      </c>
      <c r="J2139" s="58">
        <v>0.33329999999999999</v>
      </c>
      <c r="K2139" s="58">
        <v>0.25</v>
      </c>
      <c r="L2139" s="58">
        <v>0.05</v>
      </c>
      <c r="M2139" s="58">
        <v>0.1333</v>
      </c>
      <c r="N2139" s="58">
        <v>0</v>
      </c>
      <c r="O2139" s="58">
        <v>0.17649999999999999</v>
      </c>
      <c r="P2139" s="58">
        <v>0</v>
      </c>
      <c r="Q2139" s="58">
        <v>0</v>
      </c>
      <c r="R2139" s="58">
        <v>0.5</v>
      </c>
      <c r="S2139" s="57" t="s">
        <v>43</v>
      </c>
      <c r="T2139" s="59">
        <v>0.1802</v>
      </c>
      <c r="V2139" s="103"/>
    </row>
    <row r="2140" spans="1:22" ht="18" customHeight="1">
      <c r="A2140" s="105">
        <v>44901</v>
      </c>
      <c r="B2140" s="50" t="s">
        <v>20</v>
      </c>
      <c r="C2140" s="51">
        <v>1</v>
      </c>
      <c r="D2140" s="51">
        <v>0</v>
      </c>
      <c r="E2140" s="51">
        <v>0</v>
      </c>
      <c r="F2140" s="51">
        <v>2</v>
      </c>
      <c r="G2140" s="51">
        <v>1</v>
      </c>
      <c r="H2140" s="51">
        <v>0</v>
      </c>
      <c r="I2140" s="51">
        <v>1</v>
      </c>
      <c r="J2140" s="51">
        <v>3</v>
      </c>
      <c r="K2140" s="51">
        <v>1</v>
      </c>
      <c r="L2140" s="51">
        <v>1</v>
      </c>
      <c r="M2140" s="51">
        <v>9</v>
      </c>
      <c r="N2140" s="51">
        <v>0</v>
      </c>
      <c r="O2140" s="51">
        <v>3</v>
      </c>
      <c r="P2140" s="51">
        <v>1</v>
      </c>
      <c r="Q2140" s="51">
        <v>1</v>
      </c>
      <c r="R2140" s="51">
        <v>0</v>
      </c>
      <c r="S2140" s="51">
        <v>0</v>
      </c>
      <c r="T2140" s="11">
        <f>SUM(C2140:S2140)</f>
        <v>24</v>
      </c>
      <c r="V2140" s="104"/>
    </row>
    <row r="2141" spans="1:22" ht="18" customHeight="1">
      <c r="A2141" s="106"/>
      <c r="B2141" s="52" t="s">
        <v>21</v>
      </c>
      <c r="C2141" s="53">
        <v>19</v>
      </c>
      <c r="D2141" s="53">
        <v>5</v>
      </c>
      <c r="E2141" s="53">
        <v>31</v>
      </c>
      <c r="F2141" s="53">
        <v>22</v>
      </c>
      <c r="G2141" s="53">
        <v>24</v>
      </c>
      <c r="H2141" s="53">
        <v>27</v>
      </c>
      <c r="I2141" s="53">
        <v>20</v>
      </c>
      <c r="J2141" s="53">
        <v>62</v>
      </c>
      <c r="K2141" s="53">
        <v>11</v>
      </c>
      <c r="L2141" s="53">
        <v>31</v>
      </c>
      <c r="M2141" s="53">
        <v>96</v>
      </c>
      <c r="N2141" s="53">
        <v>9</v>
      </c>
      <c r="O2141" s="53">
        <v>61</v>
      </c>
      <c r="P2141" s="53">
        <v>24</v>
      </c>
      <c r="Q2141" s="53">
        <v>10</v>
      </c>
      <c r="R2141" s="53">
        <v>2</v>
      </c>
      <c r="S2141" s="53">
        <v>0</v>
      </c>
      <c r="T2141" s="11">
        <f>SUM(C2141:S2141)</f>
        <v>454</v>
      </c>
      <c r="V2141" s="104"/>
    </row>
    <row r="2142" spans="1:22" ht="18" customHeight="1">
      <c r="A2142" s="106"/>
      <c r="B2142" s="52" t="s">
        <v>24</v>
      </c>
      <c r="C2142" s="53">
        <v>19</v>
      </c>
      <c r="D2142" s="53">
        <v>5</v>
      </c>
      <c r="E2142" s="53">
        <v>31</v>
      </c>
      <c r="F2142" s="53">
        <v>22</v>
      </c>
      <c r="G2142" s="53">
        <v>25</v>
      </c>
      <c r="H2142" s="53">
        <v>27</v>
      </c>
      <c r="I2142" s="53">
        <v>20</v>
      </c>
      <c r="J2142" s="53">
        <v>62</v>
      </c>
      <c r="K2142" s="53">
        <v>12</v>
      </c>
      <c r="L2142" s="53">
        <v>31</v>
      </c>
      <c r="M2142" s="53">
        <v>105</v>
      </c>
      <c r="N2142" s="53">
        <v>9</v>
      </c>
      <c r="O2142" s="53">
        <v>64</v>
      </c>
      <c r="P2142" s="53">
        <v>24</v>
      </c>
      <c r="Q2142" s="53">
        <v>10</v>
      </c>
      <c r="R2142" s="53">
        <v>2</v>
      </c>
      <c r="S2142" s="53">
        <v>0</v>
      </c>
      <c r="T2142" s="11">
        <f>SUM(C2142:S2142)</f>
        <v>468</v>
      </c>
      <c r="V2142" s="104"/>
    </row>
    <row r="2143" spans="1:22" ht="18" customHeight="1">
      <c r="A2143" s="106"/>
      <c r="B2143" s="52" t="s">
        <v>25</v>
      </c>
      <c r="C2143" s="53">
        <v>1</v>
      </c>
      <c r="D2143" s="53">
        <v>0</v>
      </c>
      <c r="E2143" s="53">
        <v>0</v>
      </c>
      <c r="F2143" s="53">
        <v>2</v>
      </c>
      <c r="G2143" s="53">
        <v>0</v>
      </c>
      <c r="H2143" s="53">
        <v>0</v>
      </c>
      <c r="I2143" s="53">
        <v>1</v>
      </c>
      <c r="J2143" s="53">
        <v>3</v>
      </c>
      <c r="K2143" s="53">
        <v>0</v>
      </c>
      <c r="L2143" s="53">
        <v>1</v>
      </c>
      <c r="M2143" s="53">
        <v>0</v>
      </c>
      <c r="N2143" s="53">
        <v>0</v>
      </c>
      <c r="O2143" s="53">
        <v>0</v>
      </c>
      <c r="P2143" s="53">
        <v>1</v>
      </c>
      <c r="Q2143" s="53">
        <v>1</v>
      </c>
      <c r="R2143" s="53">
        <v>0</v>
      </c>
      <c r="S2143" s="53">
        <v>0</v>
      </c>
      <c r="T2143" s="11">
        <f>SUM(C2143:S2143)</f>
        <v>10</v>
      </c>
      <c r="V2143" s="104"/>
    </row>
    <row r="2144" spans="1:22" ht="18" customHeight="1">
      <c r="A2144" s="106"/>
      <c r="B2144" s="52" t="s">
        <v>26</v>
      </c>
      <c r="C2144" s="36">
        <f t="shared" ref="C2144:N2144" si="847">IF(C2142+C2143&gt;0, C2143/(C2142+C2143), "-")</f>
        <v>0.05</v>
      </c>
      <c r="D2144" s="36">
        <f t="shared" si="847"/>
        <v>0</v>
      </c>
      <c r="E2144" s="36">
        <f t="shared" si="847"/>
        <v>0</v>
      </c>
      <c r="F2144" s="36">
        <f t="shared" si="847"/>
        <v>8.3333333333333329E-2</v>
      </c>
      <c r="G2144" s="36">
        <f t="shared" si="847"/>
        <v>0</v>
      </c>
      <c r="H2144" s="36">
        <f t="shared" si="847"/>
        <v>0</v>
      </c>
      <c r="I2144" s="36">
        <f t="shared" si="847"/>
        <v>4.7619047619047616E-2</v>
      </c>
      <c r="J2144" s="36">
        <f t="shared" si="847"/>
        <v>4.6153846153846156E-2</v>
      </c>
      <c r="K2144" s="36">
        <f t="shared" si="847"/>
        <v>0</v>
      </c>
      <c r="L2144" s="36">
        <f t="shared" si="847"/>
        <v>3.125E-2</v>
      </c>
      <c r="M2144" s="36">
        <f t="shared" si="847"/>
        <v>0</v>
      </c>
      <c r="N2144" s="36">
        <f t="shared" si="847"/>
        <v>0</v>
      </c>
      <c r="O2144" s="36">
        <f t="shared" ref="O2144" si="848">IF(O2142+O2143&gt;0, O2143/(O2142+O2143), "-")</f>
        <v>0</v>
      </c>
      <c r="P2144" s="36">
        <f t="shared" ref="P2144" si="849">IF(P2142+P2143&gt;0, P2143/(P2142+P2143), "-")</f>
        <v>0.04</v>
      </c>
      <c r="Q2144" s="36">
        <f t="shared" ref="Q2144" si="850">IF(Q2142+Q2143&gt;0, Q2143/(Q2142+Q2143), "-")</f>
        <v>9.0909090909090912E-2</v>
      </c>
      <c r="R2144" s="36">
        <f t="shared" ref="R2144" si="851">IF(R2142+R2143&gt;0, R2143/(R2142+R2143), "-")</f>
        <v>0</v>
      </c>
      <c r="S2144" s="36" t="str">
        <f t="shared" ref="C2144:T2144" si="852">IF(S2142+S2143&gt;0, S2143/(S2142+S2143), "-")</f>
        <v>-</v>
      </c>
      <c r="T2144" s="40">
        <f t="shared" si="852"/>
        <v>2.0920502092050208E-2</v>
      </c>
      <c r="V2144" s="104"/>
    </row>
    <row r="2145" spans="1:24" ht="18" customHeight="1">
      <c r="A2145" s="106"/>
      <c r="B2145" s="52" t="s">
        <v>22</v>
      </c>
      <c r="C2145" s="53">
        <v>11</v>
      </c>
      <c r="D2145" s="53">
        <v>1</v>
      </c>
      <c r="E2145" s="53">
        <v>17</v>
      </c>
      <c r="F2145" s="53">
        <v>15</v>
      </c>
      <c r="G2145" s="53">
        <v>1</v>
      </c>
      <c r="H2145" s="53">
        <v>20</v>
      </c>
      <c r="I2145" s="53">
        <v>18</v>
      </c>
      <c r="J2145" s="53">
        <v>44</v>
      </c>
      <c r="K2145" s="53">
        <v>11</v>
      </c>
      <c r="L2145" s="53">
        <v>16</v>
      </c>
      <c r="M2145" s="53">
        <v>86</v>
      </c>
      <c r="N2145" s="53">
        <v>1</v>
      </c>
      <c r="O2145" s="53">
        <v>16</v>
      </c>
      <c r="P2145" s="53">
        <v>7</v>
      </c>
      <c r="Q2145" s="53">
        <v>7</v>
      </c>
      <c r="R2145" s="53">
        <v>1</v>
      </c>
      <c r="S2145" s="53">
        <v>0</v>
      </c>
      <c r="T2145" s="11">
        <f>SUM(C2145:S2145)</f>
        <v>272</v>
      </c>
      <c r="V2145" s="104"/>
    </row>
    <row r="2146" spans="1:24" ht="18" customHeight="1">
      <c r="A2146" s="106"/>
      <c r="B2146" s="52" t="s">
        <v>23</v>
      </c>
      <c r="C2146" s="37">
        <f t="shared" ref="C2146:S2146" si="853">IF(C2145&gt;0,(C2140+C2141)/C2145, "-")</f>
        <v>1.8181818181818181</v>
      </c>
      <c r="D2146" s="37">
        <f t="shared" si="853"/>
        <v>5</v>
      </c>
      <c r="E2146" s="37">
        <f t="shared" si="853"/>
        <v>1.8235294117647058</v>
      </c>
      <c r="F2146" s="37">
        <f t="shared" si="853"/>
        <v>1.6</v>
      </c>
      <c r="G2146" s="37">
        <f t="shared" si="853"/>
        <v>25</v>
      </c>
      <c r="H2146" s="37">
        <f t="shared" si="853"/>
        <v>1.35</v>
      </c>
      <c r="I2146" s="37">
        <f t="shared" si="853"/>
        <v>1.1666666666666667</v>
      </c>
      <c r="J2146" s="37">
        <f t="shared" si="853"/>
        <v>1.4772727272727273</v>
      </c>
      <c r="K2146" s="37">
        <f t="shared" si="853"/>
        <v>1.0909090909090908</v>
      </c>
      <c r="L2146" s="37">
        <f t="shared" si="853"/>
        <v>2</v>
      </c>
      <c r="M2146" s="37">
        <f t="shared" si="853"/>
        <v>1.2209302325581395</v>
      </c>
      <c r="N2146" s="37">
        <f t="shared" si="853"/>
        <v>9</v>
      </c>
      <c r="O2146" s="37">
        <f t="shared" si="853"/>
        <v>4</v>
      </c>
      <c r="P2146" s="37">
        <f t="shared" si="853"/>
        <v>3.5714285714285716</v>
      </c>
      <c r="Q2146" s="37">
        <f t="shared" si="853"/>
        <v>1.5714285714285714</v>
      </c>
      <c r="R2146" s="37">
        <f t="shared" si="853"/>
        <v>2</v>
      </c>
      <c r="S2146" s="37" t="str">
        <f t="shared" si="853"/>
        <v>-</v>
      </c>
      <c r="T2146" s="44">
        <f>IF(T2145&gt;0,(T2140+T2141)/T2145, "-")</f>
        <v>1.7573529411764706</v>
      </c>
      <c r="V2146" s="104"/>
    </row>
    <row r="2147" spans="1:24" ht="18" customHeight="1">
      <c r="A2147" s="107"/>
      <c r="B2147" s="52" t="s">
        <v>44</v>
      </c>
      <c r="C2147" s="58">
        <v>0.2727</v>
      </c>
      <c r="D2147" s="58">
        <v>1</v>
      </c>
      <c r="E2147" s="58">
        <v>5.8799999999999998E-2</v>
      </c>
      <c r="F2147" s="58">
        <v>0.2</v>
      </c>
      <c r="G2147" s="58">
        <v>0</v>
      </c>
      <c r="H2147" s="58">
        <v>0.2</v>
      </c>
      <c r="I2147" s="58">
        <v>0.5</v>
      </c>
      <c r="J2147" s="58">
        <v>0.20449999999999999</v>
      </c>
      <c r="K2147" s="58">
        <v>0.2727</v>
      </c>
      <c r="L2147" s="58">
        <v>0</v>
      </c>
      <c r="M2147" s="58">
        <v>0.3372</v>
      </c>
      <c r="N2147" s="58">
        <v>1</v>
      </c>
      <c r="O2147" s="58">
        <v>0.25</v>
      </c>
      <c r="P2147" s="58">
        <v>0</v>
      </c>
      <c r="Q2147" s="58">
        <v>0</v>
      </c>
      <c r="R2147" s="58">
        <v>1</v>
      </c>
      <c r="S2147" s="57" t="s">
        <v>43</v>
      </c>
      <c r="T2147" s="59">
        <v>0.25</v>
      </c>
      <c r="V2147" s="104"/>
    </row>
    <row r="2148" spans="1:24" ht="15" customHeight="1">
      <c r="A2148" s="117" t="s">
        <v>32</v>
      </c>
      <c r="B2148" s="118"/>
      <c r="C2148" s="108" t="s">
        <v>172</v>
      </c>
      <c r="D2148" s="109"/>
      <c r="E2148" s="109"/>
      <c r="F2148" s="109"/>
      <c r="G2148" s="109"/>
      <c r="H2148" s="109"/>
      <c r="I2148" s="109"/>
      <c r="J2148" s="109"/>
      <c r="K2148" s="109"/>
      <c r="L2148" s="109"/>
      <c r="M2148" s="109"/>
      <c r="N2148" s="109"/>
      <c r="O2148" s="109"/>
      <c r="P2148" s="109"/>
      <c r="Q2148" s="109"/>
      <c r="R2148" s="109"/>
      <c r="S2148" s="109"/>
      <c r="T2148" s="110"/>
    </row>
    <row r="2149" spans="1:24">
      <c r="A2149" s="119"/>
      <c r="B2149" s="120"/>
      <c r="C2149" s="111"/>
      <c r="D2149" s="112"/>
      <c r="E2149" s="112"/>
      <c r="F2149" s="112"/>
      <c r="G2149" s="112"/>
      <c r="H2149" s="112"/>
      <c r="I2149" s="112"/>
      <c r="J2149" s="112"/>
      <c r="K2149" s="112"/>
      <c r="L2149" s="112"/>
      <c r="M2149" s="112"/>
      <c r="N2149" s="112"/>
      <c r="O2149" s="112"/>
      <c r="P2149" s="112"/>
      <c r="Q2149" s="112"/>
      <c r="R2149" s="112"/>
      <c r="S2149" s="112"/>
      <c r="T2149" s="113"/>
    </row>
    <row r="2150" spans="1:24">
      <c r="A2150" s="119"/>
      <c r="B2150" s="120"/>
      <c r="C2150" s="111"/>
      <c r="D2150" s="112"/>
      <c r="E2150" s="112"/>
      <c r="F2150" s="112"/>
      <c r="G2150" s="112"/>
      <c r="H2150" s="112"/>
      <c r="I2150" s="112"/>
      <c r="J2150" s="112"/>
      <c r="K2150" s="112"/>
      <c r="L2150" s="112"/>
      <c r="M2150" s="112"/>
      <c r="N2150" s="112"/>
      <c r="O2150" s="112"/>
      <c r="P2150" s="112"/>
      <c r="Q2150" s="112"/>
      <c r="R2150" s="112"/>
      <c r="S2150" s="112"/>
      <c r="T2150" s="113"/>
    </row>
    <row r="2151" spans="1:24">
      <c r="A2151" s="119"/>
      <c r="B2151" s="120"/>
      <c r="C2151" s="111"/>
      <c r="D2151" s="112"/>
      <c r="E2151" s="112"/>
      <c r="F2151" s="112"/>
      <c r="G2151" s="112"/>
      <c r="H2151" s="112"/>
      <c r="I2151" s="112"/>
      <c r="J2151" s="112"/>
      <c r="K2151" s="112"/>
      <c r="L2151" s="112"/>
      <c r="M2151" s="112"/>
      <c r="N2151" s="112"/>
      <c r="O2151" s="112"/>
      <c r="P2151" s="112"/>
      <c r="Q2151" s="112"/>
      <c r="R2151" s="112"/>
      <c r="S2151" s="112"/>
      <c r="T2151" s="113"/>
    </row>
    <row r="2152" spans="1:24">
      <c r="A2152" s="119"/>
      <c r="B2152" s="120"/>
      <c r="C2152" s="111"/>
      <c r="D2152" s="112"/>
      <c r="E2152" s="112"/>
      <c r="F2152" s="112"/>
      <c r="G2152" s="112"/>
      <c r="H2152" s="112"/>
      <c r="I2152" s="112"/>
      <c r="J2152" s="112"/>
      <c r="K2152" s="112"/>
      <c r="L2152" s="112"/>
      <c r="M2152" s="112"/>
      <c r="N2152" s="112"/>
      <c r="O2152" s="112"/>
      <c r="P2152" s="112"/>
      <c r="Q2152" s="112"/>
      <c r="R2152" s="112"/>
      <c r="S2152" s="112"/>
      <c r="T2152" s="113"/>
    </row>
    <row r="2153" spans="1:24">
      <c r="A2153" s="119"/>
      <c r="B2153" s="120"/>
      <c r="C2153" s="114"/>
      <c r="D2153" s="115"/>
      <c r="E2153" s="115"/>
      <c r="F2153" s="115"/>
      <c r="G2153" s="115"/>
      <c r="H2153" s="115"/>
      <c r="I2153" s="115"/>
      <c r="J2153" s="115"/>
      <c r="K2153" s="115"/>
      <c r="L2153" s="115"/>
      <c r="M2153" s="115"/>
      <c r="N2153" s="115"/>
      <c r="O2153" s="115"/>
      <c r="P2153" s="115"/>
      <c r="Q2153" s="115"/>
      <c r="R2153" s="115"/>
      <c r="S2153" s="115"/>
      <c r="T2153" s="116"/>
    </row>
    <row r="2154" spans="1:24">
      <c r="A2154" s="121"/>
      <c r="B2154" s="122"/>
      <c r="C2154" s="123" t="s">
        <v>41</v>
      </c>
      <c r="D2154" s="123"/>
      <c r="E2154" s="123"/>
      <c r="F2154" s="123"/>
      <c r="G2154" s="123"/>
      <c r="H2154" s="123"/>
      <c r="I2154" s="123"/>
      <c r="J2154" s="123"/>
      <c r="K2154" s="123"/>
      <c r="L2154" s="123"/>
      <c r="M2154" s="123"/>
      <c r="N2154" s="123"/>
      <c r="O2154" s="123"/>
      <c r="P2154" s="123"/>
      <c r="Q2154" s="123"/>
      <c r="R2154" s="123"/>
      <c r="S2154" s="123"/>
      <c r="T2154" s="124"/>
    </row>
    <row r="2155" spans="1:24">
      <c r="A2155" s="9"/>
      <c r="B2155" s="8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3"/>
    </row>
    <row r="2156" spans="1:24">
      <c r="A2156" s="9"/>
      <c r="B2156" s="8"/>
      <c r="S2156" s="2"/>
      <c r="T2156" s="3"/>
    </row>
    <row r="2157" spans="1:24">
      <c r="A2157" s="9"/>
      <c r="B2157" s="8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41"/>
      <c r="U2157" s="42"/>
      <c r="V2157" s="49"/>
      <c r="W2157" s="42"/>
      <c r="X2157" s="42"/>
    </row>
    <row r="2158" spans="1:24">
      <c r="A2158" s="9"/>
      <c r="B2158" s="8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41"/>
      <c r="U2158" s="42"/>
      <c r="V2158" s="49"/>
      <c r="W2158" s="43"/>
      <c r="X2158" s="42"/>
    </row>
    <row r="2159" spans="1:24">
      <c r="A2159" s="9"/>
      <c r="B2159" s="8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41"/>
      <c r="U2159" s="42"/>
      <c r="V2159" s="49"/>
      <c r="W2159" s="42"/>
      <c r="X2159" s="42"/>
    </row>
    <row r="2160" spans="1:24">
      <c r="A2160" s="9"/>
      <c r="B2160" s="8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3"/>
    </row>
    <row r="2161" spans="1:24">
      <c r="A2161" s="9"/>
      <c r="B2161" s="8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3"/>
    </row>
    <row r="2162" spans="1:24">
      <c r="A2162" s="9"/>
      <c r="B2162" s="8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3"/>
    </row>
    <row r="2163" spans="1:24">
      <c r="A2163" s="9"/>
      <c r="B2163" s="8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3"/>
      <c r="X2163" s="58"/>
    </row>
  </sheetData>
  <autoFilter ref="A2:B2154" xr:uid="{00000000-0009-0000-0000-000000000000}"/>
  <mergeCells count="291">
    <mergeCell ref="A2140:A2147"/>
    <mergeCell ref="A2132:A2139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C2148:T2153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148:B2154"/>
    <mergeCell ref="A1796:A1803"/>
    <mergeCell ref="A1780:A1787"/>
    <mergeCell ref="A1708:A1715"/>
    <mergeCell ref="A1868:A1875"/>
    <mergeCell ref="A1828:A1835"/>
    <mergeCell ref="A1844:A1851"/>
    <mergeCell ref="A1812:A1819"/>
    <mergeCell ref="C2154:T2154"/>
    <mergeCell ref="A1644:A1651"/>
    <mergeCell ref="A1652:A1659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924:A1931"/>
    <mergeCell ref="A1940:A1947"/>
    <mergeCell ref="A1972:A1979"/>
    <mergeCell ref="A2108:A2115"/>
    <mergeCell ref="A2092:A2099"/>
    <mergeCell ref="A2076:A2083"/>
    <mergeCell ref="A2060:A2067"/>
    <mergeCell ref="A2068:A2075"/>
    <mergeCell ref="A1908:A1915"/>
    <mergeCell ref="A2044:A2051"/>
    <mergeCell ref="A1892:A1899"/>
    <mergeCell ref="A1980:A1987"/>
    <mergeCell ref="A1996:A2003"/>
    <mergeCell ref="A2012:A2019"/>
    <mergeCell ref="A2028:A2035"/>
    <mergeCell ref="A2124:A2131"/>
    <mergeCell ref="A2116:A2123"/>
    <mergeCell ref="A2100:A2107"/>
    <mergeCell ref="A2084:A2091"/>
    <mergeCell ref="A2052:A2059"/>
    <mergeCell ref="A2036:A2043"/>
    <mergeCell ref="A2020:A2027"/>
    <mergeCell ref="A2004:A2011"/>
    <mergeCell ref="A1988:A1995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2044" priority="2306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2043" priority="2303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2042" priority="2302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2041" priority="2307" operator="greaterThanOrEqual">
      <formula>4</formula>
    </cfRule>
  </conditionalFormatting>
  <conditionalFormatting sqref="C255:S255">
    <cfRule type="cellIs" dxfId="2040" priority="2299" operator="greaterThanOrEqual">
      <formula>1000</formula>
    </cfRule>
  </conditionalFormatting>
  <conditionalFormatting sqref="C254:S254">
    <cfRule type="cellIs" dxfId="2039" priority="2298" operator="greaterThanOrEqual">
      <formula>100</formula>
    </cfRule>
  </conditionalFormatting>
  <conditionalFormatting sqref="C258:S258">
    <cfRule type="cellIs" dxfId="2038" priority="2297" operator="greaterThanOrEqual">
      <formula>0.2</formula>
    </cfRule>
  </conditionalFormatting>
  <conditionalFormatting sqref="C260:S260">
    <cfRule type="cellIs" dxfId="2037" priority="2300" operator="greaterThanOrEqual">
      <formula>4</formula>
    </cfRule>
  </conditionalFormatting>
  <conditionalFormatting sqref="C248:R248">
    <cfRule type="cellIs" dxfId="2036" priority="2296" operator="greaterThanOrEqual">
      <formula>1000</formula>
    </cfRule>
  </conditionalFormatting>
  <conditionalFormatting sqref="C262:S262">
    <cfRule type="cellIs" dxfId="2035" priority="2291" operator="greaterThanOrEqual">
      <formula>1000</formula>
    </cfRule>
  </conditionalFormatting>
  <conditionalFormatting sqref="C261:S261">
    <cfRule type="cellIs" dxfId="2034" priority="2290" operator="greaterThanOrEqual">
      <formula>100</formula>
    </cfRule>
  </conditionalFormatting>
  <conditionalFormatting sqref="C265:S265">
    <cfRule type="cellIs" dxfId="2033" priority="2289" operator="greaterThanOrEqual">
      <formula>0.2</formula>
    </cfRule>
  </conditionalFormatting>
  <conditionalFormatting sqref="C267:S267">
    <cfRule type="cellIs" dxfId="2032" priority="2292" operator="greaterThanOrEqual">
      <formula>4</formula>
    </cfRule>
  </conditionalFormatting>
  <conditionalFormatting sqref="C269:S269">
    <cfRule type="cellIs" dxfId="2031" priority="2287" operator="greaterThanOrEqual">
      <formula>1000</formula>
    </cfRule>
  </conditionalFormatting>
  <conditionalFormatting sqref="C268:S268">
    <cfRule type="cellIs" dxfId="2030" priority="2286" operator="greaterThanOrEqual">
      <formula>100</formula>
    </cfRule>
  </conditionalFormatting>
  <conditionalFormatting sqref="C272:S272">
    <cfRule type="cellIs" dxfId="2029" priority="2285" operator="greaterThanOrEqual">
      <formula>0.2</formula>
    </cfRule>
  </conditionalFormatting>
  <conditionalFormatting sqref="C274:S274">
    <cfRule type="cellIs" dxfId="2028" priority="2288" operator="greaterThanOrEqual">
      <formula>4</formula>
    </cfRule>
  </conditionalFormatting>
  <conditionalFormatting sqref="C276:S276">
    <cfRule type="cellIs" dxfId="2027" priority="2283" operator="greaterThanOrEqual">
      <formula>1000</formula>
    </cfRule>
  </conditionalFormatting>
  <conditionalFormatting sqref="C275:S275">
    <cfRule type="cellIs" dxfId="2026" priority="2282" operator="greaterThanOrEqual">
      <formula>100</formula>
    </cfRule>
  </conditionalFormatting>
  <conditionalFormatting sqref="C279:S279">
    <cfRule type="cellIs" dxfId="2025" priority="2281" operator="greaterThanOrEqual">
      <formula>$T$279*1.2</formula>
    </cfRule>
  </conditionalFormatting>
  <conditionalFormatting sqref="C281:S281">
    <cfRule type="cellIs" dxfId="2024" priority="2284" operator="greaterThanOrEqual">
      <formula>4</formula>
    </cfRule>
  </conditionalFormatting>
  <conditionalFormatting sqref="C283:S283">
    <cfRule type="cellIs" dxfId="2023" priority="2279" operator="greaterThanOrEqual">
      <formula>1000</formula>
    </cfRule>
  </conditionalFormatting>
  <conditionalFormatting sqref="C282:S282">
    <cfRule type="cellIs" dxfId="2022" priority="2278" operator="greaterThanOrEqual">
      <formula>100</formula>
    </cfRule>
  </conditionalFormatting>
  <conditionalFormatting sqref="C286:S286">
    <cfRule type="cellIs" dxfId="2021" priority="2277" operator="greaterThanOrEqual">
      <formula>$T$279*1.2</formula>
    </cfRule>
  </conditionalFormatting>
  <conditionalFormatting sqref="C288:S288">
    <cfRule type="cellIs" dxfId="2020" priority="2280" operator="greaterThanOrEqual">
      <formula>4</formula>
    </cfRule>
  </conditionalFormatting>
  <conditionalFormatting sqref="C290:S290">
    <cfRule type="cellIs" dxfId="2019" priority="2275" operator="greaterThanOrEqual">
      <formula>1000</formula>
    </cfRule>
  </conditionalFormatting>
  <conditionalFormatting sqref="C289:S289">
    <cfRule type="cellIs" dxfId="2018" priority="2274" operator="greaterThanOrEqual">
      <formula>100</formula>
    </cfRule>
  </conditionalFormatting>
  <conditionalFormatting sqref="C293:S293">
    <cfRule type="cellIs" dxfId="2017" priority="2273" operator="greaterThanOrEqual">
      <formula>$T$279*1.2</formula>
    </cfRule>
  </conditionalFormatting>
  <conditionalFormatting sqref="C295:S295">
    <cfRule type="cellIs" dxfId="2016" priority="2276" operator="greaterThanOrEqual">
      <formula>4</formula>
    </cfRule>
  </conditionalFormatting>
  <conditionalFormatting sqref="C297:S297">
    <cfRule type="cellIs" dxfId="2015" priority="2271" operator="greaterThanOrEqual">
      <formula>1000</formula>
    </cfRule>
  </conditionalFormatting>
  <conditionalFormatting sqref="C296:S296">
    <cfRule type="cellIs" dxfId="2014" priority="2270" operator="greaterThanOrEqual">
      <formula>100</formula>
    </cfRule>
  </conditionalFormatting>
  <conditionalFormatting sqref="C300:R300">
    <cfRule type="cellIs" dxfId="2013" priority="2269" operator="greaterThanOrEqual">
      <formula>$T$279*1.2</formula>
    </cfRule>
  </conditionalFormatting>
  <conditionalFormatting sqref="C302:R302">
    <cfRule type="cellIs" dxfId="2012" priority="2272" operator="greaterThanOrEqual">
      <formula>4</formula>
    </cfRule>
  </conditionalFormatting>
  <conditionalFormatting sqref="C304:R304">
    <cfRule type="cellIs" dxfId="2011" priority="2267" operator="greaterThanOrEqual">
      <formula>1000</formula>
    </cfRule>
  </conditionalFormatting>
  <conditionalFormatting sqref="C303:R303">
    <cfRule type="cellIs" dxfId="2010" priority="2266" operator="greaterThanOrEqual">
      <formula>100</formula>
    </cfRule>
  </conditionalFormatting>
  <conditionalFormatting sqref="C307:R307">
    <cfRule type="cellIs" dxfId="2009" priority="2265" operator="greaterThanOrEqual">
      <formula>$T$279*1.2</formula>
    </cfRule>
  </conditionalFormatting>
  <conditionalFormatting sqref="C309:R309">
    <cfRule type="cellIs" dxfId="2008" priority="2268" operator="greaterThanOrEqual">
      <formula>4</formula>
    </cfRule>
  </conditionalFormatting>
  <conditionalFormatting sqref="C311:R311">
    <cfRule type="cellIs" dxfId="2007" priority="2263" operator="greaterThanOrEqual">
      <formula>1000</formula>
    </cfRule>
  </conditionalFormatting>
  <conditionalFormatting sqref="C310:R310">
    <cfRule type="cellIs" dxfId="2006" priority="2262" operator="greaterThanOrEqual">
      <formula>100</formula>
    </cfRule>
  </conditionalFormatting>
  <conditionalFormatting sqref="C314:R314">
    <cfRule type="cellIs" dxfId="2005" priority="2261" operator="greaterThanOrEqual">
      <formula>$T$279*1.2</formula>
    </cfRule>
  </conditionalFormatting>
  <conditionalFormatting sqref="C316:R316">
    <cfRule type="cellIs" dxfId="2004" priority="2264" operator="greaterThanOrEqual">
      <formula>4</formula>
    </cfRule>
  </conditionalFormatting>
  <conditionalFormatting sqref="C318:R318">
    <cfRule type="cellIs" dxfId="2003" priority="2259" operator="greaterThanOrEqual">
      <formula>1000</formula>
    </cfRule>
  </conditionalFormatting>
  <conditionalFormatting sqref="C317:R317">
    <cfRule type="cellIs" dxfId="2002" priority="2258" operator="greaterThanOrEqual">
      <formula>100</formula>
    </cfRule>
  </conditionalFormatting>
  <conditionalFormatting sqref="C321:R321">
    <cfRule type="cellIs" dxfId="2001" priority="2257" operator="greaterThanOrEqual">
      <formula>$T$279*1.2</formula>
    </cfRule>
  </conditionalFormatting>
  <conditionalFormatting sqref="C323:R323">
    <cfRule type="cellIs" dxfId="2000" priority="2260" operator="greaterThanOrEqual">
      <formula>4</formula>
    </cfRule>
  </conditionalFormatting>
  <conditionalFormatting sqref="C325:R325">
    <cfRule type="cellIs" dxfId="1999" priority="2255" operator="greaterThanOrEqual">
      <formula>1000</formula>
    </cfRule>
  </conditionalFormatting>
  <conditionalFormatting sqref="C324:R324">
    <cfRule type="cellIs" dxfId="1998" priority="2254" operator="greaterThanOrEqual">
      <formula>100</formula>
    </cfRule>
  </conditionalFormatting>
  <conditionalFormatting sqref="C328:R328">
    <cfRule type="cellIs" dxfId="1997" priority="2253" operator="greaterThanOrEqual">
      <formula>$T$279*1.2</formula>
    </cfRule>
  </conditionalFormatting>
  <conditionalFormatting sqref="C330:R330">
    <cfRule type="cellIs" dxfId="1996" priority="2256" operator="greaterThanOrEqual">
      <formula>4</formula>
    </cfRule>
  </conditionalFormatting>
  <conditionalFormatting sqref="C332:R332">
    <cfRule type="cellIs" dxfId="1995" priority="2251" operator="greaterThanOrEqual">
      <formula>1000</formula>
    </cfRule>
  </conditionalFormatting>
  <conditionalFormatting sqref="C331:R331">
    <cfRule type="cellIs" dxfId="1994" priority="2250" operator="greaterThanOrEqual">
      <formula>100</formula>
    </cfRule>
  </conditionalFormatting>
  <conditionalFormatting sqref="C335:R335">
    <cfRule type="cellIs" dxfId="1993" priority="2249" operator="greaterThanOrEqual">
      <formula>$T$279*1.2</formula>
    </cfRule>
  </conditionalFormatting>
  <conditionalFormatting sqref="C337:R337">
    <cfRule type="cellIs" dxfId="1992" priority="2252" operator="greaterThanOrEqual">
      <formula>4</formula>
    </cfRule>
  </conditionalFormatting>
  <conditionalFormatting sqref="C339:R339">
    <cfRule type="cellIs" dxfId="1991" priority="2247" operator="greaterThanOrEqual">
      <formula>1000</formula>
    </cfRule>
  </conditionalFormatting>
  <conditionalFormatting sqref="C338:R338">
    <cfRule type="cellIs" dxfId="1990" priority="2246" operator="greaterThanOrEqual">
      <formula>100</formula>
    </cfRule>
  </conditionalFormatting>
  <conditionalFormatting sqref="C342:R342">
    <cfRule type="cellIs" dxfId="1989" priority="2245" operator="greaterThanOrEqual">
      <formula>$T$279*1.2</formula>
    </cfRule>
  </conditionalFormatting>
  <conditionalFormatting sqref="C344:R344">
    <cfRule type="cellIs" dxfId="1988" priority="2248" operator="greaterThanOrEqual">
      <formula>4</formula>
    </cfRule>
  </conditionalFormatting>
  <conditionalFormatting sqref="C346:R346">
    <cfRule type="cellIs" dxfId="1987" priority="2243" operator="greaterThanOrEqual">
      <formula>1000</formula>
    </cfRule>
  </conditionalFormatting>
  <conditionalFormatting sqref="C345:R345">
    <cfRule type="cellIs" dxfId="1986" priority="2242" operator="greaterThanOrEqual">
      <formula>100</formula>
    </cfRule>
  </conditionalFormatting>
  <conditionalFormatting sqref="C349:R349">
    <cfRule type="cellIs" dxfId="1985" priority="2241" operator="greaterThanOrEqual">
      <formula>$T$279*1.2</formula>
    </cfRule>
  </conditionalFormatting>
  <conditionalFormatting sqref="C351:R351">
    <cfRule type="cellIs" dxfId="1984" priority="2244" operator="greaterThanOrEqual">
      <formula>4</formula>
    </cfRule>
  </conditionalFormatting>
  <conditionalFormatting sqref="C353:R353">
    <cfRule type="cellIs" dxfId="1983" priority="2239" operator="greaterThanOrEqual">
      <formula>1000</formula>
    </cfRule>
  </conditionalFormatting>
  <conditionalFormatting sqref="C352:R352">
    <cfRule type="cellIs" dxfId="1982" priority="2238" operator="greaterThanOrEqual">
      <formula>100</formula>
    </cfRule>
  </conditionalFormatting>
  <conditionalFormatting sqref="C356:R356">
    <cfRule type="cellIs" dxfId="1981" priority="2237" operator="greaterThanOrEqual">
      <formula>$T$279*1.2</formula>
    </cfRule>
  </conditionalFormatting>
  <conditionalFormatting sqref="C358:R358">
    <cfRule type="cellIs" dxfId="1980" priority="2240" operator="greaterThanOrEqual">
      <formula>4</formula>
    </cfRule>
  </conditionalFormatting>
  <conditionalFormatting sqref="C360:R360">
    <cfRule type="cellIs" dxfId="1979" priority="2235" operator="greaterThanOrEqual">
      <formula>1000</formula>
    </cfRule>
  </conditionalFormatting>
  <conditionalFormatting sqref="C359:R359">
    <cfRule type="cellIs" dxfId="1978" priority="2234" operator="greaterThanOrEqual">
      <formula>100</formula>
    </cfRule>
  </conditionalFormatting>
  <conditionalFormatting sqref="C363:R363">
    <cfRule type="cellIs" dxfId="1977" priority="2233" operator="greaterThanOrEqual">
      <formula>$T$279*1.2</formula>
    </cfRule>
  </conditionalFormatting>
  <conditionalFormatting sqref="C365:R365">
    <cfRule type="cellIs" dxfId="1976" priority="2236" operator="greaterThanOrEqual">
      <formula>4</formula>
    </cfRule>
  </conditionalFormatting>
  <conditionalFormatting sqref="C367:R367">
    <cfRule type="cellIs" dxfId="1975" priority="2229" operator="greaterThanOrEqual">
      <formula>1000</formula>
    </cfRule>
  </conditionalFormatting>
  <conditionalFormatting sqref="C366:R366">
    <cfRule type="cellIs" dxfId="1974" priority="2228" operator="greaterThanOrEqual">
      <formula>100</formula>
    </cfRule>
  </conditionalFormatting>
  <conditionalFormatting sqref="C370:R370">
    <cfRule type="cellIs" dxfId="1973" priority="2227" operator="greaterThanOrEqual">
      <formula>$T$279*1.2</formula>
    </cfRule>
  </conditionalFormatting>
  <conditionalFormatting sqref="C372:R372">
    <cfRule type="cellIs" dxfId="1972" priority="2230" operator="greaterThanOrEqual">
      <formula>4</formula>
    </cfRule>
  </conditionalFormatting>
  <conditionalFormatting sqref="C374:R374">
    <cfRule type="cellIs" dxfId="1971" priority="2223" operator="greaterThanOrEqual">
      <formula>1000</formula>
    </cfRule>
  </conditionalFormatting>
  <conditionalFormatting sqref="C373:R373">
    <cfRule type="cellIs" dxfId="1970" priority="2222" operator="greaterThanOrEqual">
      <formula>100</formula>
    </cfRule>
  </conditionalFormatting>
  <conditionalFormatting sqref="C377:S377">
    <cfRule type="cellIs" dxfId="1969" priority="2221" operator="greaterThanOrEqual">
      <formula>$T$279*1.2</formula>
    </cfRule>
  </conditionalFormatting>
  <conditionalFormatting sqref="T10 C10:R10">
    <cfRule type="cellIs" dxfId="1968" priority="2217" operator="greaterThan">
      <formula>0</formula>
    </cfRule>
  </conditionalFormatting>
  <conditionalFormatting sqref="C381:R381">
    <cfRule type="cellIs" dxfId="1967" priority="2213" operator="greaterThanOrEqual">
      <formula>1000</formula>
    </cfRule>
  </conditionalFormatting>
  <conditionalFormatting sqref="C380:R380">
    <cfRule type="cellIs" dxfId="1966" priority="2212" operator="greaterThanOrEqual">
      <formula>100</formula>
    </cfRule>
  </conditionalFormatting>
  <conditionalFormatting sqref="C384:S384">
    <cfRule type="cellIs" dxfId="1965" priority="2211" operator="greaterThanOrEqual">
      <formula>$T$279*1.2</formula>
    </cfRule>
  </conditionalFormatting>
  <conditionalFormatting sqref="C388:R388">
    <cfRule type="cellIs" dxfId="1964" priority="2209" operator="greaterThanOrEqual">
      <formula>1000</formula>
    </cfRule>
  </conditionalFormatting>
  <conditionalFormatting sqref="C387:R387">
    <cfRule type="cellIs" dxfId="1963" priority="2208" operator="greaterThanOrEqual">
      <formula>100</formula>
    </cfRule>
  </conditionalFormatting>
  <conditionalFormatting sqref="C391:S391">
    <cfRule type="cellIs" dxfId="1962" priority="2207" operator="greaterThanOrEqual">
      <formula>$T$279*1.2</formula>
    </cfRule>
  </conditionalFormatting>
  <conditionalFormatting sqref="C395:R395">
    <cfRule type="cellIs" dxfId="1961" priority="2206" operator="greaterThanOrEqual">
      <formula>1000</formula>
    </cfRule>
  </conditionalFormatting>
  <conditionalFormatting sqref="C394:R394">
    <cfRule type="cellIs" dxfId="1960" priority="2205" operator="greaterThanOrEqual">
      <formula>100</formula>
    </cfRule>
  </conditionalFormatting>
  <conditionalFormatting sqref="C398:S398">
    <cfRule type="cellIs" dxfId="1959" priority="2204" operator="greaterThanOrEqual">
      <formula>$T$279*1.2</formula>
    </cfRule>
  </conditionalFormatting>
  <conditionalFormatting sqref="C402:R402">
    <cfRule type="cellIs" dxfId="1958" priority="2203" operator="greaterThanOrEqual">
      <formula>1000</formula>
    </cfRule>
  </conditionalFormatting>
  <conditionalFormatting sqref="C401:R401">
    <cfRule type="cellIs" dxfId="1957" priority="2202" operator="greaterThanOrEqual">
      <formula>100</formula>
    </cfRule>
  </conditionalFormatting>
  <conditionalFormatting sqref="C405:S405">
    <cfRule type="cellIs" dxfId="1956" priority="2201" operator="greaterThanOrEqual">
      <formula>$T$279*1.2</formula>
    </cfRule>
  </conditionalFormatting>
  <conditionalFormatting sqref="C409:R409">
    <cfRule type="cellIs" dxfId="1955" priority="2200" operator="greaterThanOrEqual">
      <formula>1000</formula>
    </cfRule>
  </conditionalFormatting>
  <conditionalFormatting sqref="C408:R408">
    <cfRule type="cellIs" dxfId="1954" priority="2199" operator="greaterThanOrEqual">
      <formula>100</formula>
    </cfRule>
  </conditionalFormatting>
  <conditionalFormatting sqref="C412:S412">
    <cfRule type="cellIs" dxfId="1953" priority="2198" operator="greaterThanOrEqual">
      <formula>$T$279*1.2</formula>
    </cfRule>
  </conditionalFormatting>
  <conditionalFormatting sqref="C416:R416">
    <cfRule type="cellIs" dxfId="1952" priority="2197" operator="greaterThanOrEqual">
      <formula>1000</formula>
    </cfRule>
  </conditionalFormatting>
  <conditionalFormatting sqref="C415:R415">
    <cfRule type="cellIs" dxfId="1951" priority="2196" operator="greaterThanOrEqual">
      <formula>100</formula>
    </cfRule>
  </conditionalFormatting>
  <conditionalFormatting sqref="C419:S419">
    <cfRule type="cellIs" dxfId="1950" priority="2195" operator="greaterThanOrEqual">
      <formula>$T$279*1.2</formula>
    </cfRule>
  </conditionalFormatting>
  <conditionalFormatting sqref="C423:R423">
    <cfRule type="cellIs" dxfId="1949" priority="2194" operator="greaterThanOrEqual">
      <formula>1000</formula>
    </cfRule>
  </conditionalFormatting>
  <conditionalFormatting sqref="C422:R422">
    <cfRule type="cellIs" dxfId="1948" priority="2193" operator="greaterThanOrEqual">
      <formula>100</formula>
    </cfRule>
  </conditionalFormatting>
  <conditionalFormatting sqref="C426:S426">
    <cfRule type="cellIs" dxfId="1947" priority="2192" operator="greaterThanOrEqual">
      <formula>$T$279*1.2</formula>
    </cfRule>
  </conditionalFormatting>
  <conditionalFormatting sqref="C430:R430">
    <cfRule type="cellIs" dxfId="1946" priority="2191" operator="greaterThanOrEqual">
      <formula>1000</formula>
    </cfRule>
  </conditionalFormatting>
  <conditionalFormatting sqref="C429:R429">
    <cfRule type="cellIs" dxfId="1945" priority="2190" operator="greaterThanOrEqual">
      <formula>100</formula>
    </cfRule>
  </conditionalFormatting>
  <conditionalFormatting sqref="C433:S433">
    <cfRule type="cellIs" dxfId="1944" priority="2189" operator="greaterThanOrEqual">
      <formula>$T$279*1.2</formula>
    </cfRule>
  </conditionalFormatting>
  <conditionalFormatting sqref="C437:R437">
    <cfRule type="cellIs" dxfId="1943" priority="2188" operator="greaterThanOrEqual">
      <formula>1000</formula>
    </cfRule>
  </conditionalFormatting>
  <conditionalFormatting sqref="C436:R436">
    <cfRule type="cellIs" dxfId="1942" priority="2187" operator="greaterThanOrEqual">
      <formula>100</formula>
    </cfRule>
  </conditionalFormatting>
  <conditionalFormatting sqref="C440:S440">
    <cfRule type="cellIs" dxfId="1941" priority="2186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940" priority="2184" operator="lessThan">
      <formula>$T443*0.8</formula>
    </cfRule>
  </conditionalFormatting>
  <conditionalFormatting sqref="C445:R445">
    <cfRule type="cellIs" dxfId="1939" priority="2179" operator="greaterThanOrEqual">
      <formula>1000</formula>
    </cfRule>
  </conditionalFormatting>
  <conditionalFormatting sqref="C444:R444">
    <cfRule type="cellIs" dxfId="1938" priority="2178" operator="greaterThanOrEqual">
      <formula>100</formula>
    </cfRule>
  </conditionalFormatting>
  <conditionalFormatting sqref="C448:S448">
    <cfRule type="cellIs" dxfId="1937" priority="2177" operator="greaterThanOrEqual">
      <formula>$T$279*1.2</formula>
    </cfRule>
  </conditionalFormatting>
  <conditionalFormatting sqref="C451:M451 O451:P451 R451">
    <cfRule type="cellIs" dxfId="1936" priority="2176" operator="lessThan">
      <formula>$T451*0.8</formula>
    </cfRule>
  </conditionalFormatting>
  <conditionalFormatting sqref="S451">
    <cfRule type="cellIs" dxfId="1935" priority="2173" operator="lessThan">
      <formula>$T451*0.8</formula>
    </cfRule>
  </conditionalFormatting>
  <conditionalFormatting sqref="Q451">
    <cfRule type="cellIs" dxfId="1934" priority="2172" operator="lessThan">
      <formula>$T451*0.8</formula>
    </cfRule>
  </conditionalFormatting>
  <conditionalFormatting sqref="N451">
    <cfRule type="cellIs" dxfId="1933" priority="2171" operator="lessThan">
      <formula>$T451*0.8</formula>
    </cfRule>
  </conditionalFormatting>
  <conditionalFormatting sqref="C453:R453">
    <cfRule type="cellIs" dxfId="1932" priority="2170" operator="greaterThanOrEqual">
      <formula>1000</formula>
    </cfRule>
  </conditionalFormatting>
  <conditionalFormatting sqref="C452:R452">
    <cfRule type="cellIs" dxfId="1931" priority="2169" operator="greaterThanOrEqual">
      <formula>100</formula>
    </cfRule>
  </conditionalFormatting>
  <conditionalFormatting sqref="C456:S456">
    <cfRule type="cellIs" dxfId="1930" priority="2168" operator="greaterThanOrEqual">
      <formula>$T$279*1.2</formula>
    </cfRule>
  </conditionalFormatting>
  <conditionalFormatting sqref="C459:M459 O459:P459 R459">
    <cfRule type="cellIs" dxfId="1929" priority="2167" operator="lessThan">
      <formula>$T459*0.8</formula>
    </cfRule>
  </conditionalFormatting>
  <conditionalFormatting sqref="S459">
    <cfRule type="cellIs" dxfId="1928" priority="2166" operator="lessThan">
      <formula>$T459*0.8</formula>
    </cfRule>
  </conditionalFormatting>
  <conditionalFormatting sqref="N459">
    <cfRule type="cellIs" dxfId="1927" priority="2164" operator="lessThan">
      <formula>$T459*0.8</formula>
    </cfRule>
  </conditionalFormatting>
  <conditionalFormatting sqref="Q459">
    <cfRule type="cellIs" dxfId="1926" priority="2163" operator="lessThan">
      <formula>$T459*0.8</formula>
    </cfRule>
  </conditionalFormatting>
  <conditionalFormatting sqref="C461:R461">
    <cfRule type="cellIs" dxfId="1925" priority="2162" operator="greaterThanOrEqual">
      <formula>1000</formula>
    </cfRule>
  </conditionalFormatting>
  <conditionalFormatting sqref="C460:R460">
    <cfRule type="cellIs" dxfId="1924" priority="2161" operator="greaterThanOrEqual">
      <formula>100</formula>
    </cfRule>
  </conditionalFormatting>
  <conditionalFormatting sqref="C464:S464">
    <cfRule type="cellIs" dxfId="1923" priority="2160" operator="greaterThanOrEqual">
      <formula>$T$279*1.2</formula>
    </cfRule>
  </conditionalFormatting>
  <conditionalFormatting sqref="C467:M467 O467:P467 R467">
    <cfRule type="cellIs" dxfId="1922" priority="2159" operator="lessThan">
      <formula>$T467*0.8</formula>
    </cfRule>
  </conditionalFormatting>
  <conditionalFormatting sqref="S467">
    <cfRule type="cellIs" dxfId="1921" priority="2155" operator="lessThan">
      <formula>$T467*0.8</formula>
    </cfRule>
  </conditionalFormatting>
  <conditionalFormatting sqref="Q467">
    <cfRule type="cellIs" dxfId="1920" priority="2154" operator="lessThan">
      <formula>$T467*0.8</formula>
    </cfRule>
  </conditionalFormatting>
  <conditionalFormatting sqref="N467">
    <cfRule type="cellIs" dxfId="1919" priority="2153" operator="lessThan">
      <formula>$T467*0.8</formula>
    </cfRule>
  </conditionalFormatting>
  <conditionalFormatting sqref="C469:R469">
    <cfRule type="cellIs" dxfId="1918" priority="2152" operator="greaterThanOrEqual">
      <formula>1000</formula>
    </cfRule>
  </conditionalFormatting>
  <conditionalFormatting sqref="C468:R468">
    <cfRule type="cellIs" dxfId="1917" priority="2151" operator="greaterThanOrEqual">
      <formula>100</formula>
    </cfRule>
  </conditionalFormatting>
  <conditionalFormatting sqref="C472:S472">
    <cfRule type="cellIs" dxfId="1916" priority="2150" operator="greaterThanOrEqual">
      <formula>$T$279*1.2</formula>
    </cfRule>
  </conditionalFormatting>
  <conditionalFormatting sqref="C475:M475 O475:P475 R475">
    <cfRule type="cellIs" dxfId="1915" priority="2149" operator="lessThan">
      <formula>$T475*0.8</formula>
    </cfRule>
  </conditionalFormatting>
  <conditionalFormatting sqref="N475">
    <cfRule type="cellIs" dxfId="1914" priority="2145" operator="lessThan">
      <formula>$T475*0.8</formula>
    </cfRule>
  </conditionalFormatting>
  <conditionalFormatting sqref="S475">
    <cfRule type="cellIs" dxfId="1913" priority="2144" operator="lessThan">
      <formula>$T475*0.8</formula>
    </cfRule>
  </conditionalFormatting>
  <conditionalFormatting sqref="Q475">
    <cfRule type="cellIs" dxfId="1912" priority="2143" operator="lessThan">
      <formula>$T475*0.8</formula>
    </cfRule>
  </conditionalFormatting>
  <conditionalFormatting sqref="C477:R477">
    <cfRule type="cellIs" dxfId="1911" priority="2142" operator="greaterThanOrEqual">
      <formula>1000</formula>
    </cfRule>
  </conditionalFormatting>
  <conditionalFormatting sqref="C476:R476">
    <cfRule type="cellIs" dxfId="1910" priority="2141" operator="greaterThanOrEqual">
      <formula>100</formula>
    </cfRule>
  </conditionalFormatting>
  <conditionalFormatting sqref="C480:S480">
    <cfRule type="cellIs" dxfId="1909" priority="2140" operator="greaterThanOrEqual">
      <formula>$T$279*1.2</formula>
    </cfRule>
  </conditionalFormatting>
  <conditionalFormatting sqref="C483:M483 O483:P483 R483">
    <cfRule type="cellIs" dxfId="1908" priority="2139" operator="lessThan">
      <formula>$T483*0.8</formula>
    </cfRule>
  </conditionalFormatting>
  <conditionalFormatting sqref="S483">
    <cfRule type="cellIs" dxfId="1907" priority="2135" operator="lessThan">
      <formula>$T483*0.8</formula>
    </cfRule>
  </conditionalFormatting>
  <conditionalFormatting sqref="Q483">
    <cfRule type="cellIs" dxfId="1906" priority="2134" operator="lessThan">
      <formula>$T483*0.8</formula>
    </cfRule>
  </conditionalFormatting>
  <conditionalFormatting sqref="N483">
    <cfRule type="cellIs" dxfId="1905" priority="2133" operator="lessThan">
      <formula>$T483*0.8</formula>
    </cfRule>
  </conditionalFormatting>
  <conditionalFormatting sqref="C485:R485">
    <cfRule type="cellIs" dxfId="1904" priority="2132" operator="greaterThanOrEqual">
      <formula>1000</formula>
    </cfRule>
  </conditionalFormatting>
  <conditionalFormatting sqref="C484:R484">
    <cfRule type="cellIs" dxfId="1903" priority="2131" operator="greaterThanOrEqual">
      <formula>100</formula>
    </cfRule>
  </conditionalFormatting>
  <conditionalFormatting sqref="C488:S488">
    <cfRule type="cellIs" dxfId="1902" priority="2130" operator="greaterThanOrEqual">
      <formula>$T$279*1.2</formula>
    </cfRule>
  </conditionalFormatting>
  <conditionalFormatting sqref="C491:M491 O491:P491 R491">
    <cfRule type="cellIs" dxfId="1901" priority="2129" operator="lessThan">
      <formula>$T491*0.8</formula>
    </cfRule>
  </conditionalFormatting>
  <conditionalFormatting sqref="N491">
    <cfRule type="cellIs" dxfId="1900" priority="2125" operator="lessThan">
      <formula>$T491*0.8</formula>
    </cfRule>
  </conditionalFormatting>
  <conditionalFormatting sqref="Q491">
    <cfRule type="cellIs" dxfId="1899" priority="2124" operator="lessThan">
      <formula>$T491*0.8</formula>
    </cfRule>
  </conditionalFormatting>
  <conditionalFormatting sqref="S491">
    <cfRule type="cellIs" dxfId="1898" priority="2123" operator="lessThan">
      <formula>$T491*0.8</formula>
    </cfRule>
  </conditionalFormatting>
  <conditionalFormatting sqref="C493:R493">
    <cfRule type="cellIs" dxfId="1897" priority="2122" operator="greaterThanOrEqual">
      <formula>1000</formula>
    </cfRule>
  </conditionalFormatting>
  <conditionalFormatting sqref="C492:R492">
    <cfRule type="cellIs" dxfId="1896" priority="2121" operator="greaterThanOrEqual">
      <formula>100</formula>
    </cfRule>
  </conditionalFormatting>
  <conditionalFormatting sqref="C496:S496">
    <cfRule type="cellIs" dxfId="1895" priority="2120" operator="greaterThanOrEqual">
      <formula>$T$279*1.2</formula>
    </cfRule>
  </conditionalFormatting>
  <conditionalFormatting sqref="C499:M499 O499:P499 R499">
    <cfRule type="cellIs" dxfId="1894" priority="2119" operator="lessThan">
      <formula>$T499*0.8</formula>
    </cfRule>
  </conditionalFormatting>
  <conditionalFormatting sqref="Q499">
    <cfRule type="cellIs" dxfId="1893" priority="2115" operator="lessThan">
      <formula>$T499*0.8</formula>
    </cfRule>
  </conditionalFormatting>
  <conditionalFormatting sqref="S499">
    <cfRule type="cellIs" dxfId="1892" priority="2114" operator="lessThan">
      <formula>$T499*0.8</formula>
    </cfRule>
  </conditionalFormatting>
  <conditionalFormatting sqref="N499">
    <cfRule type="cellIs" dxfId="1891" priority="2113" operator="lessThan">
      <formula>$T499*0.8</formula>
    </cfRule>
  </conditionalFormatting>
  <conditionalFormatting sqref="C501:R501">
    <cfRule type="cellIs" dxfId="1890" priority="2112" operator="greaterThanOrEqual">
      <formula>1000</formula>
    </cfRule>
  </conditionalFormatting>
  <conditionalFormatting sqref="C500:R500">
    <cfRule type="cellIs" dxfId="1889" priority="2111" operator="greaterThanOrEqual">
      <formula>100</formula>
    </cfRule>
  </conditionalFormatting>
  <conditionalFormatting sqref="C504:S504">
    <cfRule type="cellIs" dxfId="1888" priority="2110" operator="greaterThanOrEqual">
      <formula>$T$279*1.2</formula>
    </cfRule>
  </conditionalFormatting>
  <conditionalFormatting sqref="C507:M507 O507:P507">
    <cfRule type="cellIs" dxfId="1887" priority="2109" operator="lessThan">
      <formula>$T507*0.8</formula>
    </cfRule>
  </conditionalFormatting>
  <conditionalFormatting sqref="N507">
    <cfRule type="cellIs" dxfId="1886" priority="2106" operator="lessThan">
      <formula>$T507*0.8</formula>
    </cfRule>
  </conditionalFormatting>
  <conditionalFormatting sqref="S507">
    <cfRule type="cellIs" dxfId="1885" priority="2105" operator="lessThan">
      <formula>$T507*0.8</formula>
    </cfRule>
  </conditionalFormatting>
  <conditionalFormatting sqref="R507">
    <cfRule type="cellIs" dxfId="1884" priority="2104" operator="lessThan">
      <formula>$T507*0.8</formula>
    </cfRule>
  </conditionalFormatting>
  <conditionalFormatting sqref="Q507">
    <cfRule type="cellIs" dxfId="1883" priority="2103" operator="lessThan">
      <formula>$T507*0.8</formula>
    </cfRule>
  </conditionalFormatting>
  <conditionalFormatting sqref="C509:R509">
    <cfRule type="cellIs" dxfId="1882" priority="2102" operator="greaterThanOrEqual">
      <formula>1000</formula>
    </cfRule>
  </conditionalFormatting>
  <conditionalFormatting sqref="C508:R508">
    <cfRule type="cellIs" dxfId="1881" priority="2101" operator="greaterThanOrEqual">
      <formula>100</formula>
    </cfRule>
  </conditionalFormatting>
  <conditionalFormatting sqref="C512:S512">
    <cfRule type="cellIs" dxfId="1880" priority="2100" operator="greaterThanOrEqual">
      <formula>$T$279*1.2</formula>
    </cfRule>
  </conditionalFormatting>
  <conditionalFormatting sqref="C515:M515 O515:P515">
    <cfRule type="cellIs" dxfId="1879" priority="2099" operator="lessThan">
      <formula>$T515*0.8</formula>
    </cfRule>
  </conditionalFormatting>
  <conditionalFormatting sqref="N515">
    <cfRule type="cellIs" dxfId="1878" priority="2098" operator="lessThan">
      <formula>$T515*0.8</formula>
    </cfRule>
  </conditionalFormatting>
  <conditionalFormatting sqref="S515">
    <cfRule type="cellIs" dxfId="1877" priority="2094" operator="lessThan">
      <formula>$T515*0.8</formula>
    </cfRule>
  </conditionalFormatting>
  <conditionalFormatting sqref="Q515">
    <cfRule type="cellIs" dxfId="1876" priority="2093" operator="lessThan">
      <formula>$T515*0.8</formula>
    </cfRule>
  </conditionalFormatting>
  <conditionalFormatting sqref="R515">
    <cfRule type="cellIs" dxfId="1875" priority="2092" operator="lessThan">
      <formula>$T515*0.8</formula>
    </cfRule>
  </conditionalFormatting>
  <conditionalFormatting sqref="C517:R517">
    <cfRule type="cellIs" dxfId="1874" priority="2091" operator="greaterThanOrEqual">
      <formula>1000</formula>
    </cfRule>
  </conditionalFormatting>
  <conditionalFormatting sqref="C516:R516">
    <cfRule type="cellIs" dxfId="1873" priority="2090" operator="greaterThanOrEqual">
      <formula>100</formula>
    </cfRule>
  </conditionalFormatting>
  <conditionalFormatting sqref="C520:S520">
    <cfRule type="cellIs" dxfId="1872" priority="2089" operator="greaterThanOrEqual">
      <formula>$T$279*1.2</formula>
    </cfRule>
  </conditionalFormatting>
  <conditionalFormatting sqref="C523:M523 O523:P523">
    <cfRule type="cellIs" dxfId="1871" priority="2088" operator="lessThan">
      <formula>$T523*0.8</formula>
    </cfRule>
  </conditionalFormatting>
  <conditionalFormatting sqref="S523">
    <cfRule type="cellIs" dxfId="1870" priority="2083" operator="lessThan">
      <formula>$T523*0.8</formula>
    </cfRule>
  </conditionalFormatting>
  <conditionalFormatting sqref="Q523">
    <cfRule type="cellIs" dxfId="1869" priority="2082" operator="lessThan">
      <formula>$T523*0.8</formula>
    </cfRule>
  </conditionalFormatting>
  <conditionalFormatting sqref="N523">
    <cfRule type="cellIs" dxfId="1868" priority="2081" operator="lessThan">
      <formula>$T523*0.8</formula>
    </cfRule>
  </conditionalFormatting>
  <conditionalFormatting sqref="R523">
    <cfRule type="cellIs" dxfId="1867" priority="2080" operator="lessThan">
      <formula>$T523*0.8</formula>
    </cfRule>
  </conditionalFormatting>
  <conditionalFormatting sqref="C525:R525">
    <cfRule type="cellIs" dxfId="1866" priority="2079" operator="greaterThanOrEqual">
      <formula>1000</formula>
    </cfRule>
  </conditionalFormatting>
  <conditionalFormatting sqref="C524:R524">
    <cfRule type="cellIs" dxfId="1865" priority="2078" operator="greaterThanOrEqual">
      <formula>100</formula>
    </cfRule>
  </conditionalFormatting>
  <conditionalFormatting sqref="C528:S528">
    <cfRule type="cellIs" dxfId="1864" priority="2077" operator="greaterThanOrEqual">
      <formula>$T$279*1.2</formula>
    </cfRule>
  </conditionalFormatting>
  <conditionalFormatting sqref="C531:M531 O531:P531">
    <cfRule type="cellIs" dxfId="1863" priority="2076" operator="lessThan">
      <formula>$T531*0.8</formula>
    </cfRule>
  </conditionalFormatting>
  <conditionalFormatting sqref="R531">
    <cfRule type="cellIs" dxfId="1862" priority="2071" operator="lessThan">
      <formula>$T531*0.8</formula>
    </cfRule>
  </conditionalFormatting>
  <conditionalFormatting sqref="S531">
    <cfRule type="cellIs" dxfId="1861" priority="2070" operator="lessThan">
      <formula>$T531*0.8</formula>
    </cfRule>
  </conditionalFormatting>
  <conditionalFormatting sqref="Q531">
    <cfRule type="cellIs" dxfId="1860" priority="2069" operator="lessThan">
      <formula>$T531*0.8</formula>
    </cfRule>
  </conditionalFormatting>
  <conditionalFormatting sqref="N531">
    <cfRule type="cellIs" dxfId="1859" priority="2068" operator="lessThan">
      <formula>$T531*0.8</formula>
    </cfRule>
  </conditionalFormatting>
  <conditionalFormatting sqref="C533:R533">
    <cfRule type="cellIs" dxfId="1858" priority="2067" operator="greaterThanOrEqual">
      <formula>1000</formula>
    </cfRule>
  </conditionalFormatting>
  <conditionalFormatting sqref="C532:R532">
    <cfRule type="cellIs" dxfId="1857" priority="2066" operator="greaterThanOrEqual">
      <formula>100</formula>
    </cfRule>
  </conditionalFormatting>
  <conditionalFormatting sqref="C536:S536">
    <cfRule type="cellIs" dxfId="1856" priority="2065" operator="greaterThanOrEqual">
      <formula>$T$279*1.2</formula>
    </cfRule>
  </conditionalFormatting>
  <conditionalFormatting sqref="C539:K539 O539:P539 M539">
    <cfRule type="cellIs" dxfId="1855" priority="2064" operator="lessThan">
      <formula>$T539*0.8</formula>
    </cfRule>
  </conditionalFormatting>
  <conditionalFormatting sqref="S539">
    <cfRule type="cellIs" dxfId="1854" priority="2059" operator="lessThan">
      <formula>$T539*0.8</formula>
    </cfRule>
  </conditionalFormatting>
  <conditionalFormatting sqref="Q539">
    <cfRule type="cellIs" dxfId="1853" priority="2058" operator="lessThan">
      <formula>$T539*0.8</formula>
    </cfRule>
  </conditionalFormatting>
  <conditionalFormatting sqref="N539">
    <cfRule type="cellIs" dxfId="1852" priority="2057" operator="lessThan">
      <formula>$T539*0.8</formula>
    </cfRule>
  </conditionalFormatting>
  <conditionalFormatting sqref="L539">
    <cfRule type="cellIs" dxfId="1851" priority="2056" operator="lessThan">
      <formula>$T539*0.8</formula>
    </cfRule>
  </conditionalFormatting>
  <conditionalFormatting sqref="R539">
    <cfRule type="cellIs" dxfId="1850" priority="2055" operator="lessThan">
      <formula>$T539*0.8</formula>
    </cfRule>
  </conditionalFormatting>
  <conditionalFormatting sqref="C541:R541">
    <cfRule type="cellIs" dxfId="1849" priority="2054" operator="greaterThanOrEqual">
      <formula>1000</formula>
    </cfRule>
  </conditionalFormatting>
  <conditionalFormatting sqref="C540:R540">
    <cfRule type="cellIs" dxfId="1848" priority="2053" operator="greaterThanOrEqual">
      <formula>100</formula>
    </cfRule>
  </conditionalFormatting>
  <conditionalFormatting sqref="C544:S544">
    <cfRule type="cellIs" dxfId="1847" priority="2052" operator="greaterThanOrEqual">
      <formula>$T$279*1.2</formula>
    </cfRule>
  </conditionalFormatting>
  <conditionalFormatting sqref="C547:K547 O547:P547 M547">
    <cfRule type="cellIs" dxfId="1846" priority="2051" operator="lessThan">
      <formula>$T547*0.8</formula>
    </cfRule>
  </conditionalFormatting>
  <conditionalFormatting sqref="Q547">
    <cfRule type="cellIs" dxfId="1845" priority="2045" operator="lessThan">
      <formula>$T547*0.8</formula>
    </cfRule>
  </conditionalFormatting>
  <conditionalFormatting sqref="R547">
    <cfRule type="cellIs" dxfId="1844" priority="2044" operator="lessThan">
      <formula>$T547*0.8</formula>
    </cfRule>
  </conditionalFormatting>
  <conditionalFormatting sqref="S547">
    <cfRule type="cellIs" dxfId="1843" priority="2043" operator="lessThan">
      <formula>$T547*0.8</formula>
    </cfRule>
  </conditionalFormatting>
  <conditionalFormatting sqref="L547">
    <cfRule type="cellIs" dxfId="1842" priority="2042" operator="lessThan">
      <formula>$T547*0.8</formula>
    </cfRule>
  </conditionalFormatting>
  <conditionalFormatting sqref="N547">
    <cfRule type="cellIs" dxfId="1841" priority="2041" operator="lessThan">
      <formula>$T547*0.8</formula>
    </cfRule>
  </conditionalFormatting>
  <conditionalFormatting sqref="C549:R549">
    <cfRule type="cellIs" dxfId="1840" priority="2040" operator="greaterThanOrEqual">
      <formula>1000</formula>
    </cfRule>
  </conditionalFormatting>
  <conditionalFormatting sqref="C548:R548">
    <cfRule type="cellIs" dxfId="1839" priority="2039" operator="greaterThanOrEqual">
      <formula>100</formula>
    </cfRule>
  </conditionalFormatting>
  <conditionalFormatting sqref="C552:S552">
    <cfRule type="cellIs" dxfId="1838" priority="2038" operator="greaterThanOrEqual">
      <formula>$T$279*1.2</formula>
    </cfRule>
  </conditionalFormatting>
  <conditionalFormatting sqref="C555:K555 O555:P555 M555">
    <cfRule type="cellIs" dxfId="1837" priority="2037" operator="lessThan">
      <formula>$T555*0.8</formula>
    </cfRule>
  </conditionalFormatting>
  <conditionalFormatting sqref="Q555">
    <cfRule type="cellIs" dxfId="1836" priority="2031" operator="lessThan">
      <formula>$T555*0.8</formula>
    </cfRule>
  </conditionalFormatting>
  <conditionalFormatting sqref="R555">
    <cfRule type="cellIs" dxfId="1835" priority="2030" operator="lessThan">
      <formula>$T555*0.8</formula>
    </cfRule>
  </conditionalFormatting>
  <conditionalFormatting sqref="S555">
    <cfRule type="cellIs" dxfId="1834" priority="2029" operator="lessThan">
      <formula>$T555*0.8</formula>
    </cfRule>
  </conditionalFormatting>
  <conditionalFormatting sqref="N555">
    <cfRule type="cellIs" dxfId="1833" priority="2028" operator="lessThan">
      <formula>$T555*0.8</formula>
    </cfRule>
  </conditionalFormatting>
  <conditionalFormatting sqref="L555">
    <cfRule type="cellIs" dxfId="1832" priority="2027" operator="lessThan">
      <formula>$T555*0.8</formula>
    </cfRule>
  </conditionalFormatting>
  <conditionalFormatting sqref="C557:R557">
    <cfRule type="cellIs" dxfId="1831" priority="2026" operator="greaterThanOrEqual">
      <formula>1000</formula>
    </cfRule>
  </conditionalFormatting>
  <conditionalFormatting sqref="C556:R556">
    <cfRule type="cellIs" dxfId="1830" priority="2025" operator="greaterThanOrEqual">
      <formula>100</formula>
    </cfRule>
  </conditionalFormatting>
  <conditionalFormatting sqref="C560:S560">
    <cfRule type="cellIs" dxfId="1829" priority="2024" operator="greaterThanOrEqual">
      <formula>$T$279*1.2</formula>
    </cfRule>
  </conditionalFormatting>
  <conditionalFormatting sqref="C563:K563 O563:P563 M563">
    <cfRule type="cellIs" dxfId="1828" priority="2023" operator="lessThan">
      <formula>$T563*0.8</formula>
    </cfRule>
  </conditionalFormatting>
  <conditionalFormatting sqref="Q563">
    <cfRule type="cellIs" dxfId="1827" priority="2017" operator="lessThan">
      <formula>$T563*0.8</formula>
    </cfRule>
  </conditionalFormatting>
  <conditionalFormatting sqref="R563">
    <cfRule type="cellIs" dxfId="1826" priority="2016" operator="lessThan">
      <formula>$T563*0.8</formula>
    </cfRule>
  </conditionalFormatting>
  <conditionalFormatting sqref="S563">
    <cfRule type="cellIs" dxfId="1825" priority="2015" operator="lessThan">
      <formula>$T563*0.8</formula>
    </cfRule>
  </conditionalFormatting>
  <conditionalFormatting sqref="N563">
    <cfRule type="cellIs" dxfId="1824" priority="2014" operator="lessThan">
      <formula>$T563*0.8</formula>
    </cfRule>
  </conditionalFormatting>
  <conditionalFormatting sqref="L563">
    <cfRule type="cellIs" dxfId="1823" priority="2013" operator="lessThan">
      <formula>$T563*0.8</formula>
    </cfRule>
  </conditionalFormatting>
  <conditionalFormatting sqref="C565:R565">
    <cfRule type="cellIs" dxfId="1822" priority="2012" operator="greaterThanOrEqual">
      <formula>1000</formula>
    </cfRule>
  </conditionalFormatting>
  <conditionalFormatting sqref="C564:R564">
    <cfRule type="cellIs" dxfId="1821" priority="2011" operator="greaterThanOrEqual">
      <formula>100</formula>
    </cfRule>
  </conditionalFormatting>
  <conditionalFormatting sqref="C568:S568">
    <cfRule type="cellIs" dxfId="1820" priority="2010" operator="greaterThanOrEqual">
      <formula>$T$279*1.2</formula>
    </cfRule>
  </conditionalFormatting>
  <conditionalFormatting sqref="C571:K571 O571:P571 M571">
    <cfRule type="cellIs" dxfId="1819" priority="2009" operator="lessThan">
      <formula>$T571*0.8</formula>
    </cfRule>
  </conditionalFormatting>
  <conditionalFormatting sqref="Q571">
    <cfRule type="cellIs" dxfId="1818" priority="2003" operator="lessThan">
      <formula>$T571*0.8</formula>
    </cfRule>
  </conditionalFormatting>
  <conditionalFormatting sqref="R571">
    <cfRule type="cellIs" dxfId="1817" priority="2002" operator="lessThan">
      <formula>$T571*0.8</formula>
    </cfRule>
  </conditionalFormatting>
  <conditionalFormatting sqref="S571">
    <cfRule type="cellIs" dxfId="1816" priority="2001" operator="lessThan">
      <formula>$T571*0.8</formula>
    </cfRule>
  </conditionalFormatting>
  <conditionalFormatting sqref="N571">
    <cfRule type="cellIs" dxfId="1815" priority="2000" operator="lessThan">
      <formula>$T571*0.8</formula>
    </cfRule>
  </conditionalFormatting>
  <conditionalFormatting sqref="L571">
    <cfRule type="cellIs" dxfId="1814" priority="1999" operator="lessThan">
      <formula>$T571*0.8</formula>
    </cfRule>
  </conditionalFormatting>
  <conditionalFormatting sqref="C573:R573">
    <cfRule type="cellIs" dxfId="1813" priority="1998" operator="greaterThanOrEqual">
      <formula>1000</formula>
    </cfRule>
  </conditionalFormatting>
  <conditionalFormatting sqref="C572:R572">
    <cfRule type="cellIs" dxfId="1812" priority="1997" operator="greaterThanOrEqual">
      <formula>100</formula>
    </cfRule>
  </conditionalFormatting>
  <conditionalFormatting sqref="C576:S576">
    <cfRule type="cellIs" dxfId="1811" priority="1996" operator="greaterThanOrEqual">
      <formula>$T$279*1.2</formula>
    </cfRule>
  </conditionalFormatting>
  <conditionalFormatting sqref="C579:K579 O579:P579 M579">
    <cfRule type="cellIs" dxfId="1810" priority="1995" operator="lessThan">
      <formula>$T579*0.8</formula>
    </cfRule>
  </conditionalFormatting>
  <conditionalFormatting sqref="L579">
    <cfRule type="cellIs" dxfId="1809" priority="1990" operator="lessThan">
      <formula>$T579*0.8</formula>
    </cfRule>
  </conditionalFormatting>
  <conditionalFormatting sqref="N579">
    <cfRule type="cellIs" dxfId="1808" priority="1989" operator="lessThan">
      <formula>$T579*0.8</formula>
    </cfRule>
  </conditionalFormatting>
  <conditionalFormatting sqref="Q579">
    <cfRule type="cellIs" dxfId="1807" priority="1988" operator="lessThan">
      <formula>$T579*0.8</formula>
    </cfRule>
  </conditionalFormatting>
  <conditionalFormatting sqref="R579">
    <cfRule type="cellIs" dxfId="1806" priority="1987" operator="lessThan">
      <formula>$T579*0.8</formula>
    </cfRule>
  </conditionalFormatting>
  <conditionalFormatting sqref="S579">
    <cfRule type="cellIs" dxfId="1805" priority="1986" operator="lessThan">
      <formula>$T579*0.8</formula>
    </cfRule>
  </conditionalFormatting>
  <conditionalFormatting sqref="C581:R581">
    <cfRule type="cellIs" dxfId="1804" priority="1985" operator="greaterThanOrEqual">
      <formula>1000</formula>
    </cfRule>
  </conditionalFormatting>
  <conditionalFormatting sqref="C580:R580">
    <cfRule type="cellIs" dxfId="1803" priority="1984" operator="greaterThanOrEqual">
      <formula>100</formula>
    </cfRule>
  </conditionalFormatting>
  <conditionalFormatting sqref="C584:S584">
    <cfRule type="cellIs" dxfId="1802" priority="1983" operator="greaterThanOrEqual">
      <formula>$T$279*1.2</formula>
    </cfRule>
  </conditionalFormatting>
  <conditionalFormatting sqref="C587:K587 P587 M587">
    <cfRule type="cellIs" dxfId="1801" priority="1982" operator="lessThan">
      <formula>$T587*0.8</formula>
    </cfRule>
  </conditionalFormatting>
  <conditionalFormatting sqref="L587">
    <cfRule type="cellIs" dxfId="1800" priority="1981" operator="lessThan">
      <formula>$T587*0.8</formula>
    </cfRule>
  </conditionalFormatting>
  <conditionalFormatting sqref="N587">
    <cfRule type="cellIs" dxfId="1799" priority="1976" operator="lessThan">
      <formula>$T587*0.8</formula>
    </cfRule>
  </conditionalFormatting>
  <conditionalFormatting sqref="O587">
    <cfRule type="cellIs" dxfId="1798" priority="1975" operator="lessThan">
      <formula>$T587*0.8</formula>
    </cfRule>
  </conditionalFormatting>
  <conditionalFormatting sqref="Q587">
    <cfRule type="cellIs" dxfId="1797" priority="1974" operator="lessThan">
      <formula>$T587*0.8</formula>
    </cfRule>
  </conditionalFormatting>
  <conditionalFormatting sqref="R587">
    <cfRule type="cellIs" dxfId="1796" priority="1973" operator="lessThan">
      <formula>$T587*0.8</formula>
    </cfRule>
  </conditionalFormatting>
  <conditionalFormatting sqref="S587">
    <cfRule type="cellIs" dxfId="1795" priority="1972" operator="lessThan">
      <formula>$T587*0.8</formula>
    </cfRule>
  </conditionalFormatting>
  <conditionalFormatting sqref="C589:R589">
    <cfRule type="cellIs" dxfId="1794" priority="1971" operator="greaterThanOrEqual">
      <formula>1000</formula>
    </cfRule>
  </conditionalFormatting>
  <conditionalFormatting sqref="C588:R588">
    <cfRule type="cellIs" dxfId="1793" priority="1970" operator="greaterThanOrEqual">
      <formula>100</formula>
    </cfRule>
  </conditionalFormatting>
  <conditionalFormatting sqref="C592:S592">
    <cfRule type="cellIs" dxfId="1792" priority="1969" operator="greaterThanOrEqual">
      <formula>$T$279*1.2</formula>
    </cfRule>
  </conditionalFormatting>
  <conditionalFormatting sqref="C595:K595 P595 M595">
    <cfRule type="cellIs" dxfId="1791" priority="1968" operator="lessThan">
      <formula>$T595*0.8</formula>
    </cfRule>
  </conditionalFormatting>
  <conditionalFormatting sqref="L595">
    <cfRule type="cellIs" dxfId="1790" priority="1967" operator="lessThan">
      <formula>$T595*0.8</formula>
    </cfRule>
  </conditionalFormatting>
  <conditionalFormatting sqref="R595">
    <cfRule type="cellIs" dxfId="1789" priority="1961" operator="lessThan">
      <formula>$T595*0.8</formula>
    </cfRule>
  </conditionalFormatting>
  <conditionalFormatting sqref="S595">
    <cfRule type="cellIs" dxfId="1788" priority="1960" operator="lessThan">
      <formula>$T595*0.8</formula>
    </cfRule>
  </conditionalFormatting>
  <conditionalFormatting sqref="Q595">
    <cfRule type="cellIs" dxfId="1787" priority="1959" operator="lessThan">
      <formula>$T595*0.8</formula>
    </cfRule>
  </conditionalFormatting>
  <conditionalFormatting sqref="N595">
    <cfRule type="cellIs" dxfId="1786" priority="1958" operator="lessThan">
      <formula>$T595*0.8</formula>
    </cfRule>
  </conditionalFormatting>
  <conditionalFormatting sqref="O595">
    <cfRule type="cellIs" dxfId="1785" priority="1957" operator="lessThan">
      <formula>$T595*0.8</formula>
    </cfRule>
  </conditionalFormatting>
  <conditionalFormatting sqref="C597:R597">
    <cfRule type="cellIs" dxfId="1784" priority="1956" operator="greaterThanOrEqual">
      <formula>1000</formula>
    </cfRule>
  </conditionalFormatting>
  <conditionalFormatting sqref="C596:R596">
    <cfRule type="cellIs" dxfId="1783" priority="1955" operator="greaterThanOrEqual">
      <formula>100</formula>
    </cfRule>
  </conditionalFormatting>
  <conditionalFormatting sqref="C600:S600">
    <cfRule type="cellIs" dxfId="1782" priority="1954" operator="greaterThanOrEqual">
      <formula>$T$279*1.2</formula>
    </cfRule>
  </conditionalFormatting>
  <conditionalFormatting sqref="C603:I603 P603 M603 K603">
    <cfRule type="cellIs" dxfId="1781" priority="1953" operator="lessThan">
      <formula>$T603*0.8</formula>
    </cfRule>
  </conditionalFormatting>
  <conditionalFormatting sqref="L603">
    <cfRule type="cellIs" dxfId="1780" priority="1952" operator="lessThan">
      <formula>$T603*0.8</formula>
    </cfRule>
  </conditionalFormatting>
  <conditionalFormatting sqref="O603">
    <cfRule type="cellIs" dxfId="1779" priority="1947" operator="lessThan">
      <formula>$T603*0.8</formula>
    </cfRule>
  </conditionalFormatting>
  <conditionalFormatting sqref="S603">
    <cfRule type="cellIs" dxfId="1778" priority="1946" operator="lessThan">
      <formula>$T603*0.8</formula>
    </cfRule>
  </conditionalFormatting>
  <conditionalFormatting sqref="Q603">
    <cfRule type="cellIs" dxfId="1777" priority="1945" operator="lessThan">
      <formula>$T603*0.8</formula>
    </cfRule>
  </conditionalFormatting>
  <conditionalFormatting sqref="N603">
    <cfRule type="cellIs" dxfId="1776" priority="1944" operator="lessThan">
      <formula>$T603*0.8</formula>
    </cfRule>
  </conditionalFormatting>
  <conditionalFormatting sqref="R603">
    <cfRule type="cellIs" dxfId="1775" priority="1943" operator="lessThan">
      <formula>$T603*0.8</formula>
    </cfRule>
  </conditionalFormatting>
  <conditionalFormatting sqref="J603">
    <cfRule type="cellIs" dxfId="1774" priority="1942" operator="lessThan">
      <formula>$T603*0.8</formula>
    </cfRule>
  </conditionalFormatting>
  <conditionalFormatting sqref="C605:R605">
    <cfRule type="cellIs" dxfId="1773" priority="1941" operator="greaterThanOrEqual">
      <formula>1000</formula>
    </cfRule>
  </conditionalFormatting>
  <conditionalFormatting sqref="C604:R604">
    <cfRule type="cellIs" dxfId="1772" priority="1940" operator="greaterThanOrEqual">
      <formula>100</formula>
    </cfRule>
  </conditionalFormatting>
  <conditionalFormatting sqref="C608:S608">
    <cfRule type="cellIs" dxfId="1771" priority="1939" operator="greaterThanOrEqual">
      <formula>$T$279*1.2</formula>
    </cfRule>
  </conditionalFormatting>
  <conditionalFormatting sqref="C611:F611 P611 M611 K611 H611:I611">
    <cfRule type="cellIs" dxfId="1770" priority="1938" operator="lessThan">
      <formula>$T611*0.8</formula>
    </cfRule>
  </conditionalFormatting>
  <conditionalFormatting sqref="Q611">
    <cfRule type="cellIs" dxfId="1769" priority="1930" operator="lessThan">
      <formula>$T611*0.8</formula>
    </cfRule>
  </conditionalFormatting>
  <conditionalFormatting sqref="R611">
    <cfRule type="cellIs" dxfId="1768" priority="1929" operator="lessThan">
      <formula>$T611*0.8</formula>
    </cfRule>
  </conditionalFormatting>
  <conditionalFormatting sqref="S611">
    <cfRule type="cellIs" dxfId="1767" priority="1928" operator="lessThan">
      <formula>$T611*0.8</formula>
    </cfRule>
  </conditionalFormatting>
  <conditionalFormatting sqref="O611">
    <cfRule type="cellIs" dxfId="1766" priority="1927" operator="lessThan">
      <formula>$T611*0.8</formula>
    </cfRule>
  </conditionalFormatting>
  <conditionalFormatting sqref="L611">
    <cfRule type="cellIs" dxfId="1765" priority="1926" operator="lessThan">
      <formula>$T611*0.8</formula>
    </cfRule>
  </conditionalFormatting>
  <conditionalFormatting sqref="N611">
    <cfRule type="cellIs" dxfId="1764" priority="1925" operator="lessThan">
      <formula>$T611*0.8</formula>
    </cfRule>
  </conditionalFormatting>
  <conditionalFormatting sqref="G611">
    <cfRule type="cellIs" dxfId="1763" priority="1924" operator="lessThan">
      <formula>$T611*0.8</formula>
    </cfRule>
  </conditionalFormatting>
  <conditionalFormatting sqref="J611">
    <cfRule type="cellIs" dxfId="1762" priority="1923" operator="lessThan">
      <formula>$T611*0.8</formula>
    </cfRule>
  </conditionalFormatting>
  <conditionalFormatting sqref="C613:R613">
    <cfRule type="cellIs" dxfId="1761" priority="1922" operator="greaterThanOrEqual">
      <formula>1000</formula>
    </cfRule>
  </conditionalFormatting>
  <conditionalFormatting sqref="C612:R612">
    <cfRule type="cellIs" dxfId="1760" priority="1921" operator="greaterThanOrEqual">
      <formula>100</formula>
    </cfRule>
  </conditionalFormatting>
  <conditionalFormatting sqref="C616:S616">
    <cfRule type="cellIs" dxfId="1759" priority="1920" operator="greaterThanOrEqual">
      <formula>$T$279*1.2</formula>
    </cfRule>
  </conditionalFormatting>
  <conditionalFormatting sqref="D619:F619 M619 K619 H619:I619">
    <cfRule type="cellIs" dxfId="1758" priority="1919" operator="lessThan">
      <formula>$T619*0.8</formula>
    </cfRule>
  </conditionalFormatting>
  <conditionalFormatting sqref="J619">
    <cfRule type="cellIs" dxfId="1757" priority="1911" operator="lessThan">
      <formula>$T619*0.8</formula>
    </cfRule>
  </conditionalFormatting>
  <conditionalFormatting sqref="L619">
    <cfRule type="cellIs" dxfId="1756" priority="1910" operator="lessThan">
      <formula>$T619*0.8</formula>
    </cfRule>
  </conditionalFormatting>
  <conditionalFormatting sqref="O619">
    <cfRule type="cellIs" dxfId="1755" priority="1909" operator="lessThan">
      <formula>$T619*0.8</formula>
    </cfRule>
  </conditionalFormatting>
  <conditionalFormatting sqref="N619">
    <cfRule type="cellIs" dxfId="1754" priority="1908" operator="lessThan">
      <formula>$T619*0.8</formula>
    </cfRule>
  </conditionalFormatting>
  <conditionalFormatting sqref="P619">
    <cfRule type="cellIs" dxfId="1753" priority="1907" operator="lessThan">
      <formula>$T619*0.8</formula>
    </cfRule>
  </conditionalFormatting>
  <conditionalFormatting sqref="Q619">
    <cfRule type="cellIs" dxfId="1752" priority="1906" operator="lessThan">
      <formula>$T619*0.8</formula>
    </cfRule>
  </conditionalFormatting>
  <conditionalFormatting sqref="R619">
    <cfRule type="cellIs" dxfId="1751" priority="1905" operator="lessThan">
      <formula>$T619*0.8</formula>
    </cfRule>
  </conditionalFormatting>
  <conditionalFormatting sqref="S619">
    <cfRule type="cellIs" dxfId="1750" priority="1904" operator="lessThan">
      <formula>$T619*0.8</formula>
    </cfRule>
  </conditionalFormatting>
  <conditionalFormatting sqref="C619">
    <cfRule type="cellIs" dxfId="1749" priority="1903" operator="lessThan">
      <formula>$T619*0.8</formula>
    </cfRule>
  </conditionalFormatting>
  <conditionalFormatting sqref="G619">
    <cfRule type="cellIs" dxfId="1748" priority="1902" operator="lessThan">
      <formula>$T619*0.8</formula>
    </cfRule>
  </conditionalFormatting>
  <conditionalFormatting sqref="E621:R621">
    <cfRule type="cellIs" dxfId="1747" priority="1901" operator="greaterThanOrEqual">
      <formula>1000</formula>
    </cfRule>
  </conditionalFormatting>
  <conditionalFormatting sqref="E620:R620">
    <cfRule type="cellIs" dxfId="1746" priority="1900" operator="greaterThanOrEqual">
      <formula>100</formula>
    </cfRule>
  </conditionalFormatting>
  <conditionalFormatting sqref="C624:S624">
    <cfRule type="cellIs" dxfId="1745" priority="1899" operator="greaterThanOrEqual">
      <formula>$T$279*1.2</formula>
    </cfRule>
  </conditionalFormatting>
  <conditionalFormatting sqref="E627:F627 M627 H627:I627">
    <cfRule type="cellIs" dxfId="1744" priority="1898" operator="lessThan">
      <formula>$T627*0.8</formula>
    </cfRule>
  </conditionalFormatting>
  <conditionalFormatting sqref="J627">
    <cfRule type="cellIs" dxfId="1743" priority="1897" operator="lessThan">
      <formula>$T627*0.8</formula>
    </cfRule>
  </conditionalFormatting>
  <conditionalFormatting sqref="O627">
    <cfRule type="cellIs" dxfId="1742" priority="1895" operator="lessThan">
      <formula>$T627*0.8</formula>
    </cfRule>
  </conditionalFormatting>
  <conditionalFormatting sqref="C621">
    <cfRule type="cellIs" dxfId="1741" priority="1887" operator="greaterThanOrEqual">
      <formula>1000</formula>
    </cfRule>
  </conditionalFormatting>
  <conditionalFormatting sqref="C620">
    <cfRule type="cellIs" dxfId="1740" priority="1886" operator="greaterThanOrEqual">
      <formula>100</formula>
    </cfRule>
  </conditionalFormatting>
  <conditionalFormatting sqref="C627">
    <cfRule type="cellIs" dxfId="1739" priority="1884" operator="lessThan">
      <formula>$T627*0.8</formula>
    </cfRule>
  </conditionalFormatting>
  <conditionalFormatting sqref="D621">
    <cfRule type="cellIs" dxfId="1738" priority="1882" operator="greaterThanOrEqual">
      <formula>1000</formula>
    </cfRule>
  </conditionalFormatting>
  <conditionalFormatting sqref="D620">
    <cfRule type="cellIs" dxfId="1737" priority="1881" operator="greaterThanOrEqual">
      <formula>100</formula>
    </cfRule>
  </conditionalFormatting>
  <conditionalFormatting sqref="D627">
    <cfRule type="cellIs" dxfId="1736" priority="1880" operator="lessThan">
      <formula>$T627*0.8</formula>
    </cfRule>
  </conditionalFormatting>
  <conditionalFormatting sqref="K627">
    <cfRule type="cellIs" dxfId="1735" priority="1879" operator="lessThan">
      <formula>$T627*0.8</formula>
    </cfRule>
  </conditionalFormatting>
  <conditionalFormatting sqref="G627">
    <cfRule type="cellIs" dxfId="1734" priority="1878" operator="lessThan">
      <formula>$T627*0.8</formula>
    </cfRule>
  </conditionalFormatting>
  <conditionalFormatting sqref="L627">
    <cfRule type="cellIs" dxfId="1733" priority="1877" operator="lessThan">
      <formula>$T627*0.8</formula>
    </cfRule>
  </conditionalFormatting>
  <conditionalFormatting sqref="N627">
    <cfRule type="cellIs" dxfId="1732" priority="1876" operator="lessThan">
      <formula>$T627*0.8</formula>
    </cfRule>
  </conditionalFormatting>
  <conditionalFormatting sqref="P627">
    <cfRule type="cellIs" dxfId="1731" priority="1875" operator="lessThan">
      <formula>$T627*0.8</formula>
    </cfRule>
  </conditionalFormatting>
  <conditionalFormatting sqref="Q627">
    <cfRule type="cellIs" dxfId="1730" priority="1874" operator="lessThan">
      <formula>$T627*0.8</formula>
    </cfRule>
  </conditionalFormatting>
  <conditionalFormatting sqref="R627">
    <cfRule type="cellIs" dxfId="1729" priority="1873" operator="lessThan">
      <formula>$T627*0.8</formula>
    </cfRule>
  </conditionalFormatting>
  <conditionalFormatting sqref="S627">
    <cfRule type="cellIs" dxfId="1728" priority="1872" operator="lessThan">
      <formula>$T627*0.8</formula>
    </cfRule>
  </conditionalFormatting>
  <conditionalFormatting sqref="E629:R629">
    <cfRule type="cellIs" dxfId="1727" priority="1871" operator="greaterThanOrEqual">
      <formula>1000</formula>
    </cfRule>
  </conditionalFormatting>
  <conditionalFormatting sqref="E628:R628">
    <cfRule type="cellIs" dxfId="1726" priority="1870" operator="greaterThanOrEqual">
      <formula>100</formula>
    </cfRule>
  </conditionalFormatting>
  <conditionalFormatting sqref="C632:S632">
    <cfRule type="cellIs" dxfId="1725" priority="1869" operator="greaterThanOrEqual">
      <formula>$T$279*1.2</formula>
    </cfRule>
  </conditionalFormatting>
  <conditionalFormatting sqref="E635:F635 M635 H635">
    <cfRule type="cellIs" dxfId="1724" priority="1868" operator="lessThan">
      <formula>$T635*0.8</formula>
    </cfRule>
  </conditionalFormatting>
  <conditionalFormatting sqref="C629">
    <cfRule type="cellIs" dxfId="1723" priority="1865" operator="greaterThanOrEqual">
      <formula>1000</formula>
    </cfRule>
  </conditionalFormatting>
  <conditionalFormatting sqref="C628">
    <cfRule type="cellIs" dxfId="1722" priority="1864" operator="greaterThanOrEqual">
      <formula>100</formula>
    </cfRule>
  </conditionalFormatting>
  <conditionalFormatting sqref="D629">
    <cfRule type="cellIs" dxfId="1721" priority="1862" operator="greaterThanOrEqual">
      <formula>1000</formula>
    </cfRule>
  </conditionalFormatting>
  <conditionalFormatting sqref="D628">
    <cfRule type="cellIs" dxfId="1720" priority="1861" operator="greaterThanOrEqual">
      <formula>100</formula>
    </cfRule>
  </conditionalFormatting>
  <conditionalFormatting sqref="N635">
    <cfRule type="cellIs" dxfId="1719" priority="1851" operator="lessThan">
      <formula>$T635*0.8</formula>
    </cfRule>
  </conditionalFormatting>
  <conditionalFormatting sqref="O635">
    <cfRule type="cellIs" dxfId="1718" priority="1850" operator="lessThan">
      <formula>$T635*0.8</formula>
    </cfRule>
  </conditionalFormatting>
  <conditionalFormatting sqref="P635">
    <cfRule type="cellIs" dxfId="1717" priority="1849" operator="lessThan">
      <formula>$T635*0.8</formula>
    </cfRule>
  </conditionalFormatting>
  <conditionalFormatting sqref="Q635">
    <cfRule type="cellIs" dxfId="1716" priority="1848" operator="lessThan">
      <formula>$T635*0.8</formula>
    </cfRule>
  </conditionalFormatting>
  <conditionalFormatting sqref="R635">
    <cfRule type="cellIs" dxfId="1715" priority="1847" operator="lessThan">
      <formula>$T635*0.8</formula>
    </cfRule>
  </conditionalFormatting>
  <conditionalFormatting sqref="S635">
    <cfRule type="cellIs" dxfId="1714" priority="1846" operator="lessThan">
      <formula>$T635*0.8</formula>
    </cfRule>
  </conditionalFormatting>
  <conditionalFormatting sqref="G635">
    <cfRule type="cellIs" dxfId="1713" priority="1845" operator="lessThan">
      <formula>$T635*0.8</formula>
    </cfRule>
  </conditionalFormatting>
  <conditionalFormatting sqref="D635">
    <cfRule type="cellIs" dxfId="1712" priority="1844" operator="lessThan">
      <formula>$T635*0.8</formula>
    </cfRule>
  </conditionalFormatting>
  <conditionalFormatting sqref="I635">
    <cfRule type="cellIs" dxfId="1711" priority="1843" operator="lessThan">
      <formula>$T635*0.8</formula>
    </cfRule>
  </conditionalFormatting>
  <conditionalFormatting sqref="J635">
    <cfRule type="cellIs" dxfId="1710" priority="1842" operator="lessThan">
      <formula>$T635*0.8</formula>
    </cfRule>
  </conditionalFormatting>
  <conditionalFormatting sqref="K635">
    <cfRule type="cellIs" dxfId="1709" priority="1841" operator="lessThan">
      <formula>$T635*0.8</formula>
    </cfRule>
  </conditionalFormatting>
  <conditionalFormatting sqref="L635">
    <cfRule type="cellIs" dxfId="1708" priority="1840" operator="lessThan">
      <formula>$T635*0.8</formula>
    </cfRule>
  </conditionalFormatting>
  <conditionalFormatting sqref="C635">
    <cfRule type="cellIs" dxfId="1707" priority="1839" operator="lessThan">
      <formula>$T635*0.8</formula>
    </cfRule>
  </conditionalFormatting>
  <conditionalFormatting sqref="E637:R637">
    <cfRule type="cellIs" dxfId="1706" priority="1838" operator="greaterThanOrEqual">
      <formula>1000</formula>
    </cfRule>
  </conditionalFormatting>
  <conditionalFormatting sqref="E636:R636">
    <cfRule type="cellIs" dxfId="1705" priority="1837" operator="greaterThanOrEqual">
      <formula>100</formula>
    </cfRule>
  </conditionalFormatting>
  <conditionalFormatting sqref="C640:S640">
    <cfRule type="cellIs" dxfId="1704" priority="1836" operator="greaterThanOrEqual">
      <formula>$T$279*1.2</formula>
    </cfRule>
  </conditionalFormatting>
  <conditionalFormatting sqref="E643:F643 M643 H643">
    <cfRule type="cellIs" dxfId="1703" priority="1835" operator="lessThan">
      <formula>$T643*0.8</formula>
    </cfRule>
  </conditionalFormatting>
  <conditionalFormatting sqref="C637">
    <cfRule type="cellIs" dxfId="1702" priority="1834" operator="greaterThanOrEqual">
      <formula>1000</formula>
    </cfRule>
  </conditionalFormatting>
  <conditionalFormatting sqref="C636">
    <cfRule type="cellIs" dxfId="1701" priority="1833" operator="greaterThanOrEqual">
      <formula>100</formula>
    </cfRule>
  </conditionalFormatting>
  <conditionalFormatting sqref="D637">
    <cfRule type="cellIs" dxfId="1700" priority="1832" operator="greaterThanOrEqual">
      <formula>1000</formula>
    </cfRule>
  </conditionalFormatting>
  <conditionalFormatting sqref="D636">
    <cfRule type="cellIs" dxfId="1699" priority="1831" operator="greaterThanOrEqual">
      <formula>100</formula>
    </cfRule>
  </conditionalFormatting>
  <conditionalFormatting sqref="D643">
    <cfRule type="cellIs" dxfId="1698" priority="1817" operator="lessThan">
      <formula>$T643*0.8</formula>
    </cfRule>
  </conditionalFormatting>
  <conditionalFormatting sqref="C643">
    <cfRule type="cellIs" dxfId="1697" priority="1816" operator="lessThan">
      <formula>$T643*0.8</formula>
    </cfRule>
  </conditionalFormatting>
  <conditionalFormatting sqref="G643">
    <cfRule type="cellIs" dxfId="1696" priority="1815" operator="lessThan">
      <formula>$T643*0.8</formula>
    </cfRule>
  </conditionalFormatting>
  <conditionalFormatting sqref="I643">
    <cfRule type="cellIs" dxfId="1695" priority="1814" operator="lessThan">
      <formula>$T643*0.8</formula>
    </cfRule>
  </conditionalFormatting>
  <conditionalFormatting sqref="J643">
    <cfRule type="cellIs" dxfId="1694" priority="1813" operator="lessThan">
      <formula>$T643*0.8</formula>
    </cfRule>
  </conditionalFormatting>
  <conditionalFormatting sqref="K643">
    <cfRule type="cellIs" dxfId="1693" priority="1812" operator="lessThan">
      <formula>$T643*0.8</formula>
    </cfRule>
  </conditionalFormatting>
  <conditionalFormatting sqref="L643">
    <cfRule type="cellIs" dxfId="1692" priority="1811" operator="lessThan">
      <formula>$T643*0.8</formula>
    </cfRule>
  </conditionalFormatting>
  <conditionalFormatting sqref="N643">
    <cfRule type="cellIs" dxfId="1691" priority="1810" operator="lessThan">
      <formula>$T643*0.8</formula>
    </cfRule>
  </conditionalFormatting>
  <conditionalFormatting sqref="O643">
    <cfRule type="cellIs" dxfId="1690" priority="1809" operator="lessThan">
      <formula>$T643*0.8</formula>
    </cfRule>
  </conditionalFormatting>
  <conditionalFormatting sqref="Q643">
    <cfRule type="cellIs" dxfId="1689" priority="1808" operator="lessThan">
      <formula>$T643*0.8</formula>
    </cfRule>
  </conditionalFormatting>
  <conditionalFormatting sqref="R643">
    <cfRule type="cellIs" dxfId="1688" priority="1807" operator="lessThan">
      <formula>$T643*0.8</formula>
    </cfRule>
  </conditionalFormatting>
  <conditionalFormatting sqref="S643">
    <cfRule type="cellIs" dxfId="1687" priority="1806" operator="lessThan">
      <formula>$T643*0.8</formula>
    </cfRule>
  </conditionalFormatting>
  <conditionalFormatting sqref="P643">
    <cfRule type="cellIs" dxfId="1686" priority="1805" operator="lessThan">
      <formula>$T643*0.8</formula>
    </cfRule>
  </conditionalFormatting>
  <conditionalFormatting sqref="E645:R645">
    <cfRule type="cellIs" dxfId="1685" priority="1804" operator="greaterThanOrEqual">
      <formula>1000</formula>
    </cfRule>
  </conditionalFormatting>
  <conditionalFormatting sqref="E644:R644">
    <cfRule type="cellIs" dxfId="1684" priority="1803" operator="greaterThanOrEqual">
      <formula>100</formula>
    </cfRule>
  </conditionalFormatting>
  <conditionalFormatting sqref="C648:S648">
    <cfRule type="cellIs" dxfId="1683" priority="1802" operator="greaterThanOrEqual">
      <formula>$T$279*1.2</formula>
    </cfRule>
  </conditionalFormatting>
  <conditionalFormatting sqref="F651 M651 H651">
    <cfRule type="cellIs" dxfId="1682" priority="1801" operator="lessThan">
      <formula>$T651*0.8</formula>
    </cfRule>
  </conditionalFormatting>
  <conditionalFormatting sqref="C645">
    <cfRule type="cellIs" dxfId="1681" priority="1800" operator="greaterThanOrEqual">
      <formula>1000</formula>
    </cfRule>
  </conditionalFormatting>
  <conditionalFormatting sqref="C644">
    <cfRule type="cellIs" dxfId="1680" priority="1799" operator="greaterThanOrEqual">
      <formula>100</formula>
    </cfRule>
  </conditionalFormatting>
  <conditionalFormatting sqref="D645">
    <cfRule type="cellIs" dxfId="1679" priority="1798" operator="greaterThanOrEqual">
      <formula>1000</formula>
    </cfRule>
  </conditionalFormatting>
  <conditionalFormatting sqref="D644">
    <cfRule type="cellIs" dxfId="1678" priority="1797" operator="greaterThanOrEqual">
      <formula>100</formula>
    </cfRule>
  </conditionalFormatting>
  <conditionalFormatting sqref="N651:S651">
    <cfRule type="cellIs" dxfId="1677" priority="1783" operator="lessThan">
      <formula>$T651*0.8</formula>
    </cfRule>
  </conditionalFormatting>
  <conditionalFormatting sqref="G651">
    <cfRule type="cellIs" dxfId="1676" priority="1782" operator="lessThan">
      <formula>$T651*0.8</formula>
    </cfRule>
  </conditionalFormatting>
  <conditionalFormatting sqref="I651">
    <cfRule type="cellIs" dxfId="1675" priority="1781" operator="lessThan">
      <formula>$T651*0.8</formula>
    </cfRule>
  </conditionalFormatting>
  <conditionalFormatting sqref="J651">
    <cfRule type="cellIs" dxfId="1674" priority="1780" operator="lessThan">
      <formula>$T651*0.8</formula>
    </cfRule>
  </conditionalFormatting>
  <conditionalFormatting sqref="K651">
    <cfRule type="cellIs" dxfId="1673" priority="1779" operator="lessThan">
      <formula>$T651*0.8</formula>
    </cfRule>
  </conditionalFormatting>
  <conditionalFormatting sqref="L651">
    <cfRule type="cellIs" dxfId="1672" priority="1778" operator="lessThan">
      <formula>$T651*0.8</formula>
    </cfRule>
  </conditionalFormatting>
  <conditionalFormatting sqref="D651">
    <cfRule type="cellIs" dxfId="1671" priority="1777" operator="lessThan">
      <formula>$T651*0.8</formula>
    </cfRule>
  </conditionalFormatting>
  <conditionalFormatting sqref="E651">
    <cfRule type="cellIs" dxfId="1670" priority="1776" operator="lessThan">
      <formula>$T651*0.8</formula>
    </cfRule>
  </conditionalFormatting>
  <conditionalFormatting sqref="C651">
    <cfRule type="cellIs" dxfId="1669" priority="1775" operator="lessThan">
      <formula>$T651*0.8</formula>
    </cfRule>
  </conditionalFormatting>
  <conditionalFormatting sqref="E653:R653">
    <cfRule type="cellIs" dxfId="1668" priority="1774" operator="greaterThanOrEqual">
      <formula>1000</formula>
    </cfRule>
  </conditionalFormatting>
  <conditionalFormatting sqref="E652:R652">
    <cfRule type="cellIs" dxfId="1667" priority="1773" operator="greaterThanOrEqual">
      <formula>100</formula>
    </cfRule>
  </conditionalFormatting>
  <conditionalFormatting sqref="C656:S656">
    <cfRule type="cellIs" dxfId="1666" priority="1772" operator="greaterThanOrEqual">
      <formula>$T$279*1.2</formula>
    </cfRule>
  </conditionalFormatting>
  <conditionalFormatting sqref="F659 M659 H659">
    <cfRule type="cellIs" dxfId="1665" priority="1771" operator="lessThan">
      <formula>$T659*0.8</formula>
    </cfRule>
  </conditionalFormatting>
  <conditionalFormatting sqref="C653">
    <cfRule type="cellIs" dxfId="1664" priority="1770" operator="greaterThanOrEqual">
      <formula>1000</formula>
    </cfRule>
  </conditionalFormatting>
  <conditionalFormatting sqref="C652">
    <cfRule type="cellIs" dxfId="1663" priority="1769" operator="greaterThanOrEqual">
      <formula>100</formula>
    </cfRule>
  </conditionalFormatting>
  <conditionalFormatting sqref="D653">
    <cfRule type="cellIs" dxfId="1662" priority="1768" operator="greaterThanOrEqual">
      <formula>1000</formula>
    </cfRule>
  </conditionalFormatting>
  <conditionalFormatting sqref="D652">
    <cfRule type="cellIs" dxfId="1661" priority="1767" operator="greaterThanOrEqual">
      <formula>100</formula>
    </cfRule>
  </conditionalFormatting>
  <conditionalFormatting sqref="C659">
    <cfRule type="cellIs" dxfId="1660" priority="1758" operator="lessThan">
      <formula>$T659*0.8</formula>
    </cfRule>
  </conditionalFormatting>
  <conditionalFormatting sqref="D659">
    <cfRule type="cellIs" dxfId="1659" priority="1757" operator="lessThan">
      <formula>$T659*0.8</formula>
    </cfRule>
  </conditionalFormatting>
  <conditionalFormatting sqref="E659">
    <cfRule type="cellIs" dxfId="1658" priority="1756" operator="lessThan">
      <formula>$T659*0.8</formula>
    </cfRule>
  </conditionalFormatting>
  <conditionalFormatting sqref="G659">
    <cfRule type="cellIs" dxfId="1657" priority="1755" operator="lessThan">
      <formula>$T659*0.8</formula>
    </cfRule>
  </conditionalFormatting>
  <conditionalFormatting sqref="I659">
    <cfRule type="cellIs" dxfId="1656" priority="1754" operator="lessThan">
      <formula>$T659*0.8</formula>
    </cfRule>
  </conditionalFormatting>
  <conditionalFormatting sqref="J659">
    <cfRule type="cellIs" dxfId="1655" priority="1753" operator="lessThan">
      <formula>$T659*0.8</formula>
    </cfRule>
  </conditionalFormatting>
  <conditionalFormatting sqref="L659">
    <cfRule type="cellIs" dxfId="1654" priority="1752" operator="lessThan">
      <formula>$T659*0.8</formula>
    </cfRule>
  </conditionalFormatting>
  <conditionalFormatting sqref="N659">
    <cfRule type="cellIs" dxfId="1653" priority="1751" operator="lessThan">
      <formula>$T659*0.8</formula>
    </cfRule>
  </conditionalFormatting>
  <conditionalFormatting sqref="O659">
    <cfRule type="cellIs" dxfId="1652" priority="1750" operator="lessThan">
      <formula>$T659*0.8</formula>
    </cfRule>
  </conditionalFormatting>
  <conditionalFormatting sqref="P659">
    <cfRule type="cellIs" dxfId="1651" priority="1749" operator="lessThan">
      <formula>$T659*0.8</formula>
    </cfRule>
  </conditionalFormatting>
  <conditionalFormatting sqref="Q659">
    <cfRule type="cellIs" dxfId="1650" priority="1748" operator="lessThan">
      <formula>$T659*0.8</formula>
    </cfRule>
  </conditionalFormatting>
  <conditionalFormatting sqref="R659">
    <cfRule type="cellIs" dxfId="1649" priority="1747" operator="lessThan">
      <formula>$T659*0.8</formula>
    </cfRule>
  </conditionalFormatting>
  <conditionalFormatting sqref="S659">
    <cfRule type="cellIs" dxfId="1648" priority="1746" operator="lessThan">
      <formula>$T659*0.8</formula>
    </cfRule>
  </conditionalFormatting>
  <conditionalFormatting sqref="K659">
    <cfRule type="cellIs" dxfId="1647" priority="1745" operator="lessThan">
      <formula>$T659*0.8</formula>
    </cfRule>
  </conditionalFormatting>
  <conditionalFormatting sqref="E661:R661">
    <cfRule type="cellIs" dxfId="1646" priority="1744" operator="greaterThanOrEqual">
      <formula>1000</formula>
    </cfRule>
  </conditionalFormatting>
  <conditionalFormatting sqref="E660:R660">
    <cfRule type="cellIs" dxfId="1645" priority="1743" operator="greaterThanOrEqual">
      <formula>100</formula>
    </cfRule>
  </conditionalFormatting>
  <conditionalFormatting sqref="C664:S664">
    <cfRule type="cellIs" dxfId="1644" priority="1742" operator="greaterThanOrEqual">
      <formula>$T$279*1.2</formula>
    </cfRule>
  </conditionalFormatting>
  <conditionalFormatting sqref="M667 H667">
    <cfRule type="cellIs" dxfId="1643" priority="1741" operator="lessThan">
      <formula>$T667*0.8</formula>
    </cfRule>
  </conditionalFormatting>
  <conditionalFormatting sqref="C661">
    <cfRule type="cellIs" dxfId="1642" priority="1740" operator="greaterThanOrEqual">
      <formula>1000</formula>
    </cfRule>
  </conditionalFormatting>
  <conditionalFormatting sqref="C660">
    <cfRule type="cellIs" dxfId="1641" priority="1739" operator="greaterThanOrEqual">
      <formula>100</formula>
    </cfRule>
  </conditionalFormatting>
  <conditionalFormatting sqref="D661">
    <cfRule type="cellIs" dxfId="1640" priority="1738" operator="greaterThanOrEqual">
      <formula>1000</formula>
    </cfRule>
  </conditionalFormatting>
  <conditionalFormatting sqref="D660">
    <cfRule type="cellIs" dxfId="1639" priority="1737" operator="greaterThanOrEqual">
      <formula>100</formula>
    </cfRule>
  </conditionalFormatting>
  <conditionalFormatting sqref="C667">
    <cfRule type="cellIs" dxfId="1638" priority="1736" operator="lessThan">
      <formula>$T667*0.8</formula>
    </cfRule>
  </conditionalFormatting>
  <conditionalFormatting sqref="D667">
    <cfRule type="cellIs" dxfId="1637" priority="1735" operator="lessThan">
      <formula>$T667*0.8</formula>
    </cfRule>
  </conditionalFormatting>
  <conditionalFormatting sqref="K667">
    <cfRule type="cellIs" dxfId="1636" priority="1723" operator="lessThan">
      <formula>$T667*0.8</formula>
    </cfRule>
  </conditionalFormatting>
  <conditionalFormatting sqref="N667">
    <cfRule type="cellIs" dxfId="1635" priority="1722" operator="lessThan">
      <formula>$T667*0.8</formula>
    </cfRule>
  </conditionalFormatting>
  <conditionalFormatting sqref="O667">
    <cfRule type="cellIs" dxfId="1634" priority="1721" operator="lessThan">
      <formula>$T667*0.8</formula>
    </cfRule>
  </conditionalFormatting>
  <conditionalFormatting sqref="P667">
    <cfRule type="cellIs" dxfId="1633" priority="1720" operator="lessThan">
      <formula>$T667*0.8</formula>
    </cfRule>
  </conditionalFormatting>
  <conditionalFormatting sqref="Q667">
    <cfRule type="cellIs" dxfId="1632" priority="1719" operator="lessThan">
      <formula>$T667*0.8</formula>
    </cfRule>
  </conditionalFormatting>
  <conditionalFormatting sqref="R667">
    <cfRule type="cellIs" dxfId="1631" priority="1718" operator="lessThan">
      <formula>$T667*0.8</formula>
    </cfRule>
  </conditionalFormatting>
  <conditionalFormatting sqref="S667">
    <cfRule type="cellIs" dxfId="1630" priority="1717" operator="lessThan">
      <formula>$T667*0.8</formula>
    </cfRule>
  </conditionalFormatting>
  <conditionalFormatting sqref="L667">
    <cfRule type="cellIs" dxfId="1629" priority="1716" operator="lessThan">
      <formula>$T667*0.8</formula>
    </cfRule>
  </conditionalFormatting>
  <conditionalFormatting sqref="J667">
    <cfRule type="cellIs" dxfId="1628" priority="1715" operator="lessThan">
      <formula>$T667*0.8</formula>
    </cfRule>
  </conditionalFormatting>
  <conditionalFormatting sqref="F667">
    <cfRule type="cellIs" dxfId="1627" priority="1714" operator="lessThan">
      <formula>$T667*0.8</formula>
    </cfRule>
  </conditionalFormatting>
  <conditionalFormatting sqref="G667">
    <cfRule type="cellIs" dxfId="1626" priority="1713" operator="lessThan">
      <formula>$T667*0.8</formula>
    </cfRule>
  </conditionalFormatting>
  <conditionalFormatting sqref="I667">
    <cfRule type="cellIs" dxfId="1625" priority="1712" operator="lessThan">
      <formula>$T667*0.8</formula>
    </cfRule>
  </conditionalFormatting>
  <conditionalFormatting sqref="E667">
    <cfRule type="cellIs" dxfId="1624" priority="1711" operator="lessThan">
      <formula>$T667*0.8</formula>
    </cfRule>
  </conditionalFormatting>
  <conditionalFormatting sqref="E669:R669">
    <cfRule type="cellIs" dxfId="1623" priority="1710" operator="greaterThanOrEqual">
      <formula>1000</formula>
    </cfRule>
  </conditionalFormatting>
  <conditionalFormatting sqref="E668:R668">
    <cfRule type="cellIs" dxfId="1622" priority="1709" operator="greaterThanOrEqual">
      <formula>100</formula>
    </cfRule>
  </conditionalFormatting>
  <conditionalFormatting sqref="C672:S672">
    <cfRule type="cellIs" dxfId="1621" priority="1708" operator="greaterThanOrEqual">
      <formula>$T$279*1.2</formula>
    </cfRule>
  </conditionalFormatting>
  <conditionalFormatting sqref="M675 H675">
    <cfRule type="cellIs" dxfId="1620" priority="1707" operator="lessThan">
      <formula>$T675*0.8</formula>
    </cfRule>
  </conditionalFormatting>
  <conditionalFormatting sqref="C669">
    <cfRule type="cellIs" dxfId="1619" priority="1706" operator="greaterThanOrEqual">
      <formula>1000</formula>
    </cfRule>
  </conditionalFormatting>
  <conditionalFormatting sqref="C668">
    <cfRule type="cellIs" dxfId="1618" priority="1705" operator="greaterThanOrEqual">
      <formula>100</formula>
    </cfRule>
  </conditionalFormatting>
  <conditionalFormatting sqref="D669">
    <cfRule type="cellIs" dxfId="1617" priority="1704" operator="greaterThanOrEqual">
      <formula>1000</formula>
    </cfRule>
  </conditionalFormatting>
  <conditionalFormatting sqref="D668">
    <cfRule type="cellIs" dxfId="1616" priority="1703" operator="greaterThanOrEqual">
      <formula>100</formula>
    </cfRule>
  </conditionalFormatting>
  <conditionalFormatting sqref="C675">
    <cfRule type="cellIs" dxfId="1615" priority="1702" operator="lessThan">
      <formula>$T675*0.8</formula>
    </cfRule>
  </conditionalFormatting>
  <conditionalFormatting sqref="K675">
    <cfRule type="cellIs" dxfId="1614" priority="1700" operator="lessThan">
      <formula>$T675*0.8</formula>
    </cfRule>
  </conditionalFormatting>
  <conditionalFormatting sqref="J675">
    <cfRule type="cellIs" dxfId="1613" priority="1687" operator="lessThan">
      <formula>$T675*0.8</formula>
    </cfRule>
  </conditionalFormatting>
  <conditionalFormatting sqref="L675">
    <cfRule type="cellIs" dxfId="1612" priority="1686" operator="lessThan">
      <formula>$T675*0.8</formula>
    </cfRule>
  </conditionalFormatting>
  <conditionalFormatting sqref="I675">
    <cfRule type="cellIs" dxfId="1611" priority="1685" operator="lessThan">
      <formula>$T675*0.8</formula>
    </cfRule>
  </conditionalFormatting>
  <conditionalFormatting sqref="G675">
    <cfRule type="cellIs" dxfId="1610" priority="1684" operator="lessThan">
      <formula>$T675*0.8</formula>
    </cfRule>
  </conditionalFormatting>
  <conditionalFormatting sqref="F675">
    <cfRule type="cellIs" dxfId="1609" priority="1683" operator="lessThan">
      <formula>$T675*0.8</formula>
    </cfRule>
  </conditionalFormatting>
  <conditionalFormatting sqref="D675">
    <cfRule type="cellIs" dxfId="1608" priority="1682" operator="lessThan">
      <formula>$T675*0.8</formula>
    </cfRule>
  </conditionalFormatting>
  <conditionalFormatting sqref="E675">
    <cfRule type="cellIs" dxfId="1607" priority="1681" operator="lessThan">
      <formula>$T675*0.8</formula>
    </cfRule>
  </conditionalFormatting>
  <conditionalFormatting sqref="N675">
    <cfRule type="cellIs" dxfId="1606" priority="1680" operator="lessThan">
      <formula>$T675*0.8</formula>
    </cfRule>
  </conditionalFormatting>
  <conditionalFormatting sqref="O675">
    <cfRule type="cellIs" dxfId="1605" priority="1679" operator="lessThan">
      <formula>$T675*0.8</formula>
    </cfRule>
  </conditionalFormatting>
  <conditionalFormatting sqref="P675">
    <cfRule type="cellIs" dxfId="1604" priority="1678" operator="lessThan">
      <formula>$T675*0.8</formula>
    </cfRule>
  </conditionalFormatting>
  <conditionalFormatting sqref="Q675">
    <cfRule type="cellIs" dxfId="1603" priority="1677" operator="lessThan">
      <formula>$T675*0.8</formula>
    </cfRule>
  </conditionalFormatting>
  <conditionalFormatting sqref="R675">
    <cfRule type="cellIs" dxfId="1602" priority="1676" operator="lessThan">
      <formula>$T675*0.8</formula>
    </cfRule>
  </conditionalFormatting>
  <conditionalFormatting sqref="S675">
    <cfRule type="cellIs" dxfId="1601" priority="1675" operator="lessThan">
      <formula>$T675*0.8</formula>
    </cfRule>
  </conditionalFormatting>
  <conditionalFormatting sqref="E677:R677">
    <cfRule type="cellIs" dxfId="1600" priority="1674" operator="greaterThanOrEqual">
      <formula>1000</formula>
    </cfRule>
  </conditionalFormatting>
  <conditionalFormatting sqref="E676:R676">
    <cfRule type="cellIs" dxfId="1599" priority="1673" operator="greaterThanOrEqual">
      <formula>100</formula>
    </cfRule>
  </conditionalFormatting>
  <conditionalFormatting sqref="C680:S680">
    <cfRule type="cellIs" dxfId="1598" priority="1672" operator="greaterThanOrEqual">
      <formula>$T$279*1.2</formula>
    </cfRule>
  </conditionalFormatting>
  <conditionalFormatting sqref="H683">
    <cfRule type="cellIs" dxfId="1597" priority="1671" operator="lessThan">
      <formula>$T683*0.8</formula>
    </cfRule>
  </conditionalFormatting>
  <conditionalFormatting sqref="C677">
    <cfRule type="cellIs" dxfId="1596" priority="1670" operator="greaterThanOrEqual">
      <formula>1000</formula>
    </cfRule>
  </conditionalFormatting>
  <conditionalFormatting sqref="C676">
    <cfRule type="cellIs" dxfId="1595" priority="1669" operator="greaterThanOrEqual">
      <formula>100</formula>
    </cfRule>
  </conditionalFormatting>
  <conditionalFormatting sqref="D677">
    <cfRule type="cellIs" dxfId="1594" priority="1668" operator="greaterThanOrEqual">
      <formula>1000</formula>
    </cfRule>
  </conditionalFormatting>
  <conditionalFormatting sqref="D676">
    <cfRule type="cellIs" dxfId="1593" priority="1667" operator="greaterThanOrEqual">
      <formula>100</formula>
    </cfRule>
  </conditionalFormatting>
  <conditionalFormatting sqref="C683">
    <cfRule type="cellIs" dxfId="1592" priority="1666" operator="lessThan">
      <formula>$T683*0.8</formula>
    </cfRule>
  </conditionalFormatting>
  <conditionalFormatting sqref="J683">
    <cfRule type="cellIs" dxfId="1591" priority="1664" operator="lessThan">
      <formula>$T683*0.8</formula>
    </cfRule>
  </conditionalFormatting>
  <conditionalFormatting sqref="E683">
    <cfRule type="cellIs" dxfId="1590" priority="1651" operator="lessThan">
      <formula>$T683*0.8</formula>
    </cfRule>
  </conditionalFormatting>
  <conditionalFormatting sqref="F683">
    <cfRule type="cellIs" dxfId="1589" priority="1650" operator="lessThan">
      <formula>$T683*0.8</formula>
    </cfRule>
  </conditionalFormatting>
  <conditionalFormatting sqref="D683">
    <cfRule type="cellIs" dxfId="1588" priority="1649" operator="lessThan">
      <formula>$T683*0.8</formula>
    </cfRule>
  </conditionalFormatting>
  <conditionalFormatting sqref="G683">
    <cfRule type="cellIs" dxfId="1587" priority="1648" operator="lessThan">
      <formula>$T683*0.8</formula>
    </cfRule>
  </conditionalFormatting>
  <conditionalFormatting sqref="I683">
    <cfRule type="cellIs" dxfId="1586" priority="1647" operator="lessThan">
      <formula>$T683*0.8</formula>
    </cfRule>
  </conditionalFormatting>
  <conditionalFormatting sqref="K683 N683 Q683">
    <cfRule type="cellIs" dxfId="1585" priority="1646" operator="lessThan">
      <formula>$T683*0.8</formula>
    </cfRule>
  </conditionalFormatting>
  <conditionalFormatting sqref="L683 O683 R683">
    <cfRule type="cellIs" dxfId="1584" priority="1645" operator="lessThan">
      <formula>$T683*0.8</formula>
    </cfRule>
  </conditionalFormatting>
  <conditionalFormatting sqref="M683 P683 S683">
    <cfRule type="cellIs" dxfId="1583" priority="1644" operator="lessThan">
      <formula>$T683*0.8</formula>
    </cfRule>
  </conditionalFormatting>
  <conditionalFormatting sqref="E685:R685">
    <cfRule type="cellIs" dxfId="1582" priority="1643" operator="greaterThanOrEqual">
      <formula>1000</formula>
    </cfRule>
  </conditionalFormatting>
  <conditionalFormatting sqref="E684:R684">
    <cfRule type="cellIs" dxfId="1581" priority="1642" operator="greaterThanOrEqual">
      <formula>100</formula>
    </cfRule>
  </conditionalFormatting>
  <conditionalFormatting sqref="C688:S688">
    <cfRule type="cellIs" dxfId="1580" priority="1641" operator="greaterThanOrEqual">
      <formula>$T$279*1.2</formula>
    </cfRule>
  </conditionalFormatting>
  <conditionalFormatting sqref="H691">
    <cfRule type="cellIs" dxfId="1579" priority="1640" operator="lessThan">
      <formula>$T691*0.8</formula>
    </cfRule>
  </conditionalFormatting>
  <conditionalFormatting sqref="C685">
    <cfRule type="cellIs" dxfId="1578" priority="1639" operator="greaterThanOrEqual">
      <formula>1000</formula>
    </cfRule>
  </conditionalFormatting>
  <conditionalFormatting sqref="C684">
    <cfRule type="cellIs" dxfId="1577" priority="1638" operator="greaterThanOrEqual">
      <formula>100</formula>
    </cfRule>
  </conditionalFormatting>
  <conditionalFormatting sqref="D685">
    <cfRule type="cellIs" dxfId="1576" priority="1637" operator="greaterThanOrEqual">
      <formula>1000</formula>
    </cfRule>
  </conditionalFormatting>
  <conditionalFormatting sqref="D684">
    <cfRule type="cellIs" dxfId="1575" priority="1636" operator="greaterThanOrEqual">
      <formula>100</formula>
    </cfRule>
  </conditionalFormatting>
  <conditionalFormatting sqref="F691">
    <cfRule type="cellIs" dxfId="1574" priority="1632" operator="lessThan">
      <formula>$T691*0.8</formula>
    </cfRule>
  </conditionalFormatting>
  <conditionalFormatting sqref="D691">
    <cfRule type="cellIs" dxfId="1573" priority="1631" operator="lessThan">
      <formula>$T691*0.8</formula>
    </cfRule>
  </conditionalFormatting>
  <conditionalFormatting sqref="K691">
    <cfRule type="cellIs" dxfId="1572" priority="1625" operator="lessThan">
      <formula>$T691*0.8</formula>
    </cfRule>
  </conditionalFormatting>
  <conditionalFormatting sqref="M691">
    <cfRule type="cellIs" dxfId="1571" priority="1624" operator="lessThan">
      <formula>$T691*0.8</formula>
    </cfRule>
  </conditionalFormatting>
  <conditionalFormatting sqref="G691">
    <cfRule type="cellIs" dxfId="1570" priority="1623" operator="lessThan">
      <formula>$T691*0.8</formula>
    </cfRule>
  </conditionalFormatting>
  <conditionalFormatting sqref="C691">
    <cfRule type="cellIs" dxfId="1569" priority="1622" operator="lessThan">
      <formula>$T691*0.8</formula>
    </cfRule>
  </conditionalFormatting>
  <conditionalFormatting sqref="E691">
    <cfRule type="cellIs" dxfId="1568" priority="1621" operator="lessThan">
      <formula>$T691*0.8</formula>
    </cfRule>
  </conditionalFormatting>
  <conditionalFormatting sqref="J691">
    <cfRule type="cellIs" dxfId="1567" priority="1620" operator="lessThan">
      <formula>$T691*0.8</formula>
    </cfRule>
  </conditionalFormatting>
  <conditionalFormatting sqref="L691">
    <cfRule type="cellIs" dxfId="1566" priority="1619" operator="lessThan">
      <formula>$T691*0.8</formula>
    </cfRule>
  </conditionalFormatting>
  <conditionalFormatting sqref="N691">
    <cfRule type="cellIs" dxfId="1565" priority="1618" operator="lessThan">
      <formula>$T691*0.8</formula>
    </cfRule>
  </conditionalFormatting>
  <conditionalFormatting sqref="O691">
    <cfRule type="cellIs" dxfId="1564" priority="1617" operator="lessThan">
      <formula>$T691*0.8</formula>
    </cfRule>
  </conditionalFormatting>
  <conditionalFormatting sqref="P691">
    <cfRule type="cellIs" dxfId="1563" priority="1616" operator="lessThan">
      <formula>$T691*0.8</formula>
    </cfRule>
  </conditionalFormatting>
  <conditionalFormatting sqref="Q691">
    <cfRule type="cellIs" dxfId="1562" priority="1615" operator="lessThan">
      <formula>$T691*0.8</formula>
    </cfRule>
  </conditionalFormatting>
  <conditionalFormatting sqref="R691">
    <cfRule type="cellIs" dxfId="1561" priority="1614" operator="lessThan">
      <formula>$T691*0.8</formula>
    </cfRule>
  </conditionalFormatting>
  <conditionalFormatting sqref="S691">
    <cfRule type="cellIs" dxfId="1560" priority="1613" operator="lessThan">
      <formula>$T691*0.8</formula>
    </cfRule>
  </conditionalFormatting>
  <conditionalFormatting sqref="I691">
    <cfRule type="cellIs" dxfId="1559" priority="1612" operator="lessThan">
      <formula>$T691*0.8</formula>
    </cfRule>
  </conditionalFormatting>
  <conditionalFormatting sqref="E693:R693">
    <cfRule type="cellIs" dxfId="1558" priority="1611" operator="greaterThanOrEqual">
      <formula>1000</formula>
    </cfRule>
  </conditionalFormatting>
  <conditionalFormatting sqref="E692:R692">
    <cfRule type="cellIs" dxfId="1557" priority="1610" operator="greaterThanOrEqual">
      <formula>100</formula>
    </cfRule>
  </conditionalFormatting>
  <conditionalFormatting sqref="C696:S696">
    <cfRule type="cellIs" dxfId="1556" priority="1609" operator="greaterThanOrEqual">
      <formula>$T$279*1.2</formula>
    </cfRule>
  </conditionalFormatting>
  <conditionalFormatting sqref="H699">
    <cfRule type="cellIs" dxfId="1555" priority="1608" operator="lessThan">
      <formula>$T699*0.8</formula>
    </cfRule>
  </conditionalFormatting>
  <conditionalFormatting sqref="C693">
    <cfRule type="cellIs" dxfId="1554" priority="1607" operator="greaterThanOrEqual">
      <formula>1000</formula>
    </cfRule>
  </conditionalFormatting>
  <conditionalFormatting sqref="C692">
    <cfRule type="cellIs" dxfId="1553" priority="1606" operator="greaterThanOrEqual">
      <formula>100</formula>
    </cfRule>
  </conditionalFormatting>
  <conditionalFormatting sqref="D693">
    <cfRule type="cellIs" dxfId="1552" priority="1605" operator="greaterThanOrEqual">
      <formula>1000</formula>
    </cfRule>
  </conditionalFormatting>
  <conditionalFormatting sqref="D692">
    <cfRule type="cellIs" dxfId="1551" priority="1604" operator="greaterThanOrEqual">
      <formula>100</formula>
    </cfRule>
  </conditionalFormatting>
  <conditionalFormatting sqref="F699">
    <cfRule type="cellIs" dxfId="1550" priority="1603" operator="lessThan">
      <formula>$T699*0.8</formula>
    </cfRule>
  </conditionalFormatting>
  <conditionalFormatting sqref="D699">
    <cfRule type="cellIs" dxfId="1549" priority="1602" operator="lessThan">
      <formula>$T699*0.8</formula>
    </cfRule>
  </conditionalFormatting>
  <conditionalFormatting sqref="M699">
    <cfRule type="cellIs" dxfId="1548" priority="1600" operator="lessThan">
      <formula>$T699*0.8</formula>
    </cfRule>
  </conditionalFormatting>
  <conditionalFormatting sqref="I699">
    <cfRule type="cellIs" dxfId="1547" priority="1588" operator="lessThan">
      <formula>$T699*0.8</formula>
    </cfRule>
  </conditionalFormatting>
  <conditionalFormatting sqref="S699">
    <cfRule type="cellIs" dxfId="1546" priority="1587" operator="lessThan">
      <formula>$T699*0.8</formula>
    </cfRule>
  </conditionalFormatting>
  <conditionalFormatting sqref="N699">
    <cfRule type="cellIs" dxfId="1545" priority="1586" operator="lessThan">
      <formula>$T699*0.8</formula>
    </cfRule>
  </conditionalFormatting>
  <conditionalFormatting sqref="O699">
    <cfRule type="cellIs" dxfId="1544" priority="1585" operator="lessThan">
      <formula>$T699*0.8</formula>
    </cfRule>
  </conditionalFormatting>
  <conditionalFormatting sqref="P699">
    <cfRule type="cellIs" dxfId="1543" priority="1584" operator="lessThan">
      <formula>$T699*0.8</formula>
    </cfRule>
  </conditionalFormatting>
  <conditionalFormatting sqref="Q699">
    <cfRule type="cellIs" dxfId="1542" priority="1583" operator="lessThan">
      <formula>$T699*0.8</formula>
    </cfRule>
  </conditionalFormatting>
  <conditionalFormatting sqref="R699">
    <cfRule type="cellIs" dxfId="1541" priority="1582" operator="lessThan">
      <formula>$T699*0.8</formula>
    </cfRule>
  </conditionalFormatting>
  <conditionalFormatting sqref="J699">
    <cfRule type="cellIs" dxfId="1540" priority="1581" operator="lessThan">
      <formula>$T699*0.8</formula>
    </cfRule>
  </conditionalFormatting>
  <conditionalFormatting sqref="K699">
    <cfRule type="cellIs" dxfId="1539" priority="1580" operator="lessThan">
      <formula>$T699*0.8</formula>
    </cfRule>
  </conditionalFormatting>
  <conditionalFormatting sqref="L699">
    <cfRule type="cellIs" dxfId="1538" priority="1579" operator="lessThan">
      <formula>$T699*0.8</formula>
    </cfRule>
  </conditionalFormatting>
  <conditionalFormatting sqref="G699">
    <cfRule type="cellIs" dxfId="1537" priority="1578" operator="lessThan">
      <formula>$T699*0.8</formula>
    </cfRule>
  </conditionalFormatting>
  <conditionalFormatting sqref="E699">
    <cfRule type="cellIs" dxfId="1536" priority="1577" operator="lessThan">
      <formula>$T699*0.8</formula>
    </cfRule>
  </conditionalFormatting>
  <conditionalFormatting sqref="C699">
    <cfRule type="cellIs" dxfId="1535" priority="1576" operator="lessThan">
      <formula>$T699*0.8</formula>
    </cfRule>
  </conditionalFormatting>
  <conditionalFormatting sqref="E701:R701">
    <cfRule type="cellIs" dxfId="1534" priority="1575" operator="greaterThanOrEqual">
      <formula>1000</formula>
    </cfRule>
  </conditionalFormatting>
  <conditionalFormatting sqref="E700:R700">
    <cfRule type="cellIs" dxfId="1533" priority="1574" operator="greaterThanOrEqual">
      <formula>100</formula>
    </cfRule>
  </conditionalFormatting>
  <conditionalFormatting sqref="C704:S704">
    <cfRule type="cellIs" dxfId="1532" priority="1573" operator="greaterThanOrEqual">
      <formula>$T$279*1.2</formula>
    </cfRule>
  </conditionalFormatting>
  <conditionalFormatting sqref="C701">
    <cfRule type="cellIs" dxfId="1531" priority="1571" operator="greaterThanOrEqual">
      <formula>1000</formula>
    </cfRule>
  </conditionalFormatting>
  <conditionalFormatting sqref="C700">
    <cfRule type="cellIs" dxfId="1530" priority="1570" operator="greaterThanOrEqual">
      <formula>100</formula>
    </cfRule>
  </conditionalFormatting>
  <conditionalFormatting sqref="D701">
    <cfRule type="cellIs" dxfId="1529" priority="1569" operator="greaterThanOrEqual">
      <formula>1000</formula>
    </cfRule>
  </conditionalFormatting>
  <conditionalFormatting sqref="D700">
    <cfRule type="cellIs" dxfId="1528" priority="1568" operator="greaterThanOrEqual">
      <formula>100</formula>
    </cfRule>
  </conditionalFormatting>
  <conditionalFormatting sqref="D707">
    <cfRule type="cellIs" dxfId="1527" priority="1566" operator="lessThan">
      <formula>$T707*0.8</formula>
    </cfRule>
  </conditionalFormatting>
  <conditionalFormatting sqref="C707">
    <cfRule type="cellIs" dxfId="1526" priority="1552" operator="lessThan">
      <formula>$T707*0.8</formula>
    </cfRule>
  </conditionalFormatting>
  <conditionalFormatting sqref="E707">
    <cfRule type="cellIs" dxfId="1525" priority="1551" operator="lessThan">
      <formula>$T707*0.8</formula>
    </cfRule>
  </conditionalFormatting>
  <conditionalFormatting sqref="J707">
    <cfRule type="cellIs" dxfId="1524" priority="1550" operator="lessThan">
      <formula>$T707*0.8</formula>
    </cfRule>
  </conditionalFormatting>
  <conditionalFormatting sqref="K707">
    <cfRule type="cellIs" dxfId="1523" priority="1549" operator="lessThan">
      <formula>$T707*0.8</formula>
    </cfRule>
  </conditionalFormatting>
  <conditionalFormatting sqref="O707">
    <cfRule type="cellIs" dxfId="1522" priority="1548" operator="lessThan">
      <formula>$T707*0.8</formula>
    </cfRule>
  </conditionalFormatting>
  <conditionalFormatting sqref="F707">
    <cfRule type="cellIs" dxfId="1521" priority="1547" operator="lessThan">
      <formula>$T707*0.8</formula>
    </cfRule>
  </conditionalFormatting>
  <conditionalFormatting sqref="G707">
    <cfRule type="cellIs" dxfId="1520" priority="1546" operator="lessThan">
      <formula>$T707*0.8</formula>
    </cfRule>
  </conditionalFormatting>
  <conditionalFormatting sqref="H707">
    <cfRule type="cellIs" dxfId="1519" priority="1545" operator="lessThan">
      <formula>$T707*0.8</formula>
    </cfRule>
  </conditionalFormatting>
  <conditionalFormatting sqref="I707">
    <cfRule type="cellIs" dxfId="1518" priority="1544" operator="lessThan">
      <formula>$T707*0.8</formula>
    </cfRule>
  </conditionalFormatting>
  <conditionalFormatting sqref="L707">
    <cfRule type="cellIs" dxfId="1517" priority="1543" operator="lessThan">
      <formula>$T707*0.8</formula>
    </cfRule>
  </conditionalFormatting>
  <conditionalFormatting sqref="N707">
    <cfRule type="cellIs" dxfId="1516" priority="1542" operator="lessThan">
      <formula>$T707*0.8</formula>
    </cfRule>
  </conditionalFormatting>
  <conditionalFormatting sqref="P707">
    <cfRule type="cellIs" dxfId="1515" priority="1541" operator="lessThan">
      <formula>$T707*0.8</formula>
    </cfRule>
  </conditionalFormatting>
  <conditionalFormatting sqref="M707">
    <cfRule type="cellIs" dxfId="1514" priority="1540" operator="lessThan">
      <formula>$T707*0.8</formula>
    </cfRule>
  </conditionalFormatting>
  <conditionalFormatting sqref="Q707">
    <cfRule type="cellIs" dxfId="1513" priority="1539" operator="lessThan">
      <formula>$T707*0.8</formula>
    </cfRule>
  </conditionalFormatting>
  <conditionalFormatting sqref="R707">
    <cfRule type="cellIs" dxfId="1512" priority="1538" operator="lessThan">
      <formula>$T707*0.8</formula>
    </cfRule>
  </conditionalFormatting>
  <conditionalFormatting sqref="S707">
    <cfRule type="cellIs" dxfId="1511" priority="1537" operator="lessThan">
      <formula>$T707*0.8</formula>
    </cfRule>
  </conditionalFormatting>
  <conditionalFormatting sqref="T9 C9:R9">
    <cfRule type="cellIs" dxfId="1510" priority="1536" operator="greaterThan">
      <formula>0</formula>
    </cfRule>
  </conditionalFormatting>
  <conditionalFormatting sqref="E709:R709">
    <cfRule type="cellIs" dxfId="1509" priority="1535" operator="greaterThanOrEqual">
      <formula>1000</formula>
    </cfRule>
  </conditionalFormatting>
  <conditionalFormatting sqref="E708:R708">
    <cfRule type="cellIs" dxfId="1508" priority="1534" operator="greaterThanOrEqual">
      <formula>100</formula>
    </cfRule>
  </conditionalFormatting>
  <conditionalFormatting sqref="C712:S712">
    <cfRule type="cellIs" dxfId="1507" priority="1533" operator="greaterThanOrEqual">
      <formula>$T$279*1.2</formula>
    </cfRule>
  </conditionalFormatting>
  <conditionalFormatting sqref="C709">
    <cfRule type="cellIs" dxfId="1506" priority="1532" operator="greaterThanOrEqual">
      <formula>1000</formula>
    </cfRule>
  </conditionalFormatting>
  <conditionalFormatting sqref="C708">
    <cfRule type="cellIs" dxfId="1505" priority="1531" operator="greaterThanOrEqual">
      <formula>100</formula>
    </cfRule>
  </conditionalFormatting>
  <conditionalFormatting sqref="D709">
    <cfRule type="cellIs" dxfId="1504" priority="1530" operator="greaterThanOrEqual">
      <formula>1000</formula>
    </cfRule>
  </conditionalFormatting>
  <conditionalFormatting sqref="D708">
    <cfRule type="cellIs" dxfId="1503" priority="1529" operator="greaterThanOrEqual">
      <formula>100</formula>
    </cfRule>
  </conditionalFormatting>
  <conditionalFormatting sqref="D715">
    <cfRule type="cellIs" dxfId="1502" priority="1528" operator="lessThan">
      <formula>$T715*0.8</formula>
    </cfRule>
  </conditionalFormatting>
  <conditionalFormatting sqref="E715">
    <cfRule type="cellIs" dxfId="1501" priority="1526" operator="lessThan">
      <formula>$T715*0.8</formula>
    </cfRule>
  </conditionalFormatting>
  <conditionalFormatting sqref="J715">
    <cfRule type="cellIs" dxfId="1500" priority="1525" operator="lessThan">
      <formula>$T715*0.8</formula>
    </cfRule>
  </conditionalFormatting>
  <conditionalFormatting sqref="K715">
    <cfRule type="cellIs" dxfId="1499" priority="1524" operator="lessThan">
      <formula>$T715*0.8</formula>
    </cfRule>
  </conditionalFormatting>
  <conditionalFormatting sqref="F715:H715">
    <cfRule type="cellIs" dxfId="1498" priority="1511" operator="lessThan">
      <formula>$T715*0.8</formula>
    </cfRule>
  </conditionalFormatting>
  <conditionalFormatting sqref="Q715">
    <cfRule type="cellIs" dxfId="1497" priority="1510" operator="lessThan">
      <formula>$T715*0.8</formula>
    </cfRule>
  </conditionalFormatting>
  <conditionalFormatting sqref="C715">
    <cfRule type="cellIs" dxfId="1496" priority="1509" operator="lessThan">
      <formula>$T715*0.8</formula>
    </cfRule>
  </conditionalFormatting>
  <conditionalFormatting sqref="I715">
    <cfRule type="cellIs" dxfId="1495" priority="1508" operator="lessThan">
      <formula>$T715*0.8</formula>
    </cfRule>
  </conditionalFormatting>
  <conditionalFormatting sqref="L715">
    <cfRule type="cellIs" dxfId="1494" priority="1507" operator="lessThan">
      <formula>$T715*0.8</formula>
    </cfRule>
  </conditionalFormatting>
  <conditionalFormatting sqref="M715">
    <cfRule type="cellIs" dxfId="1493" priority="1506" operator="lessThan">
      <formula>$T715*0.8</formula>
    </cfRule>
  </conditionalFormatting>
  <conditionalFormatting sqref="N715">
    <cfRule type="cellIs" dxfId="1492" priority="1505" operator="lessThan">
      <formula>$T715*0.8</formula>
    </cfRule>
  </conditionalFormatting>
  <conditionalFormatting sqref="O715">
    <cfRule type="cellIs" dxfId="1491" priority="1504" operator="lessThan">
      <formula>$T715*0.8</formula>
    </cfRule>
  </conditionalFormatting>
  <conditionalFormatting sqref="P715">
    <cfRule type="cellIs" dxfId="1490" priority="1503" operator="lessThan">
      <formula>$T715*0.8</formula>
    </cfRule>
  </conditionalFormatting>
  <conditionalFormatting sqref="R715">
    <cfRule type="cellIs" dxfId="1489" priority="1502" operator="lessThan">
      <formula>$T715*0.8</formula>
    </cfRule>
  </conditionalFormatting>
  <conditionalFormatting sqref="S715">
    <cfRule type="cellIs" dxfId="1488" priority="1501" operator="lessThan">
      <formula>$T715*0.8</formula>
    </cfRule>
  </conditionalFormatting>
  <conditionalFormatting sqref="E717:R717">
    <cfRule type="cellIs" dxfId="1487" priority="1500" operator="greaterThanOrEqual">
      <formula>1000</formula>
    </cfRule>
  </conditionalFormatting>
  <conditionalFormatting sqref="E716:R716">
    <cfRule type="cellIs" dxfId="1486" priority="1499" operator="greaterThanOrEqual">
      <formula>100</formula>
    </cfRule>
  </conditionalFormatting>
  <conditionalFormatting sqref="C720:S720">
    <cfRule type="cellIs" dxfId="1485" priority="1498" operator="greaterThanOrEqual">
      <formula>$T$279*1.2</formula>
    </cfRule>
  </conditionalFormatting>
  <conditionalFormatting sqref="C717">
    <cfRule type="cellIs" dxfId="1484" priority="1497" operator="greaterThanOrEqual">
      <formula>1000</formula>
    </cfRule>
  </conditionalFormatting>
  <conditionalFormatting sqref="C716">
    <cfRule type="cellIs" dxfId="1483" priority="1496" operator="greaterThanOrEqual">
      <formula>100</formula>
    </cfRule>
  </conditionalFormatting>
  <conditionalFormatting sqref="D717">
    <cfRule type="cellIs" dxfId="1482" priority="1495" operator="greaterThanOrEqual">
      <formula>1000</formula>
    </cfRule>
  </conditionalFormatting>
  <conditionalFormatting sqref="D716">
    <cfRule type="cellIs" dxfId="1481" priority="1494" operator="greaterThanOrEqual">
      <formula>100</formula>
    </cfRule>
  </conditionalFormatting>
  <conditionalFormatting sqref="D723">
    <cfRule type="cellIs" dxfId="1480" priority="1493" operator="lessThan">
      <formula>$T723*0.8</formula>
    </cfRule>
  </conditionalFormatting>
  <conditionalFormatting sqref="J723">
    <cfRule type="cellIs" dxfId="1479" priority="1491" operator="lessThan">
      <formula>$T723*0.8</formula>
    </cfRule>
  </conditionalFormatting>
  <conditionalFormatting sqref="K723">
    <cfRule type="cellIs" dxfId="1478" priority="1490" operator="lessThan">
      <formula>$T723*0.8</formula>
    </cfRule>
  </conditionalFormatting>
  <conditionalFormatting sqref="F723 H723">
    <cfRule type="cellIs" dxfId="1477" priority="1489" operator="lessThan">
      <formula>$T723*0.8</formula>
    </cfRule>
  </conditionalFormatting>
  <conditionalFormatting sqref="Q723">
    <cfRule type="cellIs" dxfId="1476" priority="1488" operator="lessThan">
      <formula>$T723*0.8</formula>
    </cfRule>
  </conditionalFormatting>
  <conditionalFormatting sqref="C723">
    <cfRule type="cellIs" dxfId="1475" priority="1478" operator="lessThan">
      <formula>$T723*0.8</formula>
    </cfRule>
  </conditionalFormatting>
  <conditionalFormatting sqref="M723">
    <cfRule type="cellIs" dxfId="1474" priority="1477" operator="lessThan">
      <formula>$T723*0.8</formula>
    </cfRule>
  </conditionalFormatting>
  <conditionalFormatting sqref="P723">
    <cfRule type="cellIs" dxfId="1473" priority="1476" operator="lessThan">
      <formula>$T723*0.8</formula>
    </cfRule>
  </conditionalFormatting>
  <conditionalFormatting sqref="I723">
    <cfRule type="cellIs" dxfId="1472" priority="1475" operator="lessThan">
      <formula>$T723*0.8</formula>
    </cfRule>
  </conditionalFormatting>
  <conditionalFormatting sqref="E723">
    <cfRule type="cellIs" dxfId="1471" priority="1474" operator="lessThan">
      <formula>$T723*0.8</formula>
    </cfRule>
  </conditionalFormatting>
  <conditionalFormatting sqref="G723">
    <cfRule type="cellIs" dxfId="1470" priority="1473" operator="lessThan">
      <formula>$T723*0.8</formula>
    </cfRule>
  </conditionalFormatting>
  <conditionalFormatting sqref="L723">
    <cfRule type="cellIs" dxfId="1469" priority="1472" operator="lessThan">
      <formula>$T723*0.8</formula>
    </cfRule>
  </conditionalFormatting>
  <conditionalFormatting sqref="N723">
    <cfRule type="cellIs" dxfId="1468" priority="1471" operator="lessThan">
      <formula>$T723*0.8</formula>
    </cfRule>
  </conditionalFormatting>
  <conditionalFormatting sqref="O723">
    <cfRule type="cellIs" dxfId="1467" priority="1470" operator="lessThan">
      <formula>$T723*0.8</formula>
    </cfRule>
  </conditionalFormatting>
  <conditionalFormatting sqref="R723">
    <cfRule type="cellIs" dxfId="1466" priority="1469" operator="lessThan">
      <formula>$T723*0.8</formula>
    </cfRule>
  </conditionalFormatting>
  <conditionalFormatting sqref="S723">
    <cfRule type="cellIs" dxfId="1465" priority="1468" operator="lessThan">
      <formula>$T723*0.8</formula>
    </cfRule>
  </conditionalFormatting>
  <conditionalFormatting sqref="E725:R725">
    <cfRule type="cellIs" dxfId="1464" priority="1467" operator="greaterThanOrEqual">
      <formula>1000</formula>
    </cfRule>
  </conditionalFormatting>
  <conditionalFormatting sqref="E724:R724">
    <cfRule type="cellIs" dxfId="1463" priority="1466" operator="greaterThanOrEqual">
      <formula>100</formula>
    </cfRule>
  </conditionalFormatting>
  <conditionalFormatting sqref="C728:S728">
    <cfRule type="cellIs" dxfId="1462" priority="1465" operator="greaterThanOrEqual">
      <formula>$T$279*1.2</formula>
    </cfRule>
  </conditionalFormatting>
  <conditionalFormatting sqref="C725">
    <cfRule type="cellIs" dxfId="1461" priority="1464" operator="greaterThanOrEqual">
      <formula>1000</formula>
    </cfRule>
  </conditionalFormatting>
  <conditionalFormatting sqref="C724">
    <cfRule type="cellIs" dxfId="1460" priority="1463" operator="greaterThanOrEqual">
      <formula>100</formula>
    </cfRule>
  </conditionalFormatting>
  <conditionalFormatting sqref="D725">
    <cfRule type="cellIs" dxfId="1459" priority="1462" operator="greaterThanOrEqual">
      <formula>1000</formula>
    </cfRule>
  </conditionalFormatting>
  <conditionalFormatting sqref="D724">
    <cfRule type="cellIs" dxfId="1458" priority="1461" operator="greaterThanOrEqual">
      <formula>100</formula>
    </cfRule>
  </conditionalFormatting>
  <conditionalFormatting sqref="D731">
    <cfRule type="cellIs" dxfId="1457" priority="1460" operator="lessThan">
      <formula>$T731*0.8</formula>
    </cfRule>
  </conditionalFormatting>
  <conditionalFormatting sqref="J731">
    <cfRule type="cellIs" dxfId="1456" priority="1459" operator="lessThan">
      <formula>$T731*0.8</formula>
    </cfRule>
  </conditionalFormatting>
  <conditionalFormatting sqref="K731">
    <cfRule type="cellIs" dxfId="1455" priority="1458" operator="lessThan">
      <formula>$T731*0.8</formula>
    </cfRule>
  </conditionalFormatting>
  <conditionalFormatting sqref="F731 H731">
    <cfRule type="cellIs" dxfId="1454" priority="1457" operator="lessThan">
      <formula>$T731*0.8</formula>
    </cfRule>
  </conditionalFormatting>
  <conditionalFormatting sqref="M731">
    <cfRule type="cellIs" dxfId="1453" priority="1454" operator="lessThan">
      <formula>$T731*0.8</formula>
    </cfRule>
  </conditionalFormatting>
  <conditionalFormatting sqref="P731">
    <cfRule type="cellIs" dxfId="1452" priority="1453" operator="lessThan">
      <formula>$T731*0.8</formula>
    </cfRule>
  </conditionalFormatting>
  <conditionalFormatting sqref="I731">
    <cfRule type="cellIs" dxfId="1451" priority="1452" operator="lessThan">
      <formula>$T731*0.8</formula>
    </cfRule>
  </conditionalFormatting>
  <conditionalFormatting sqref="R731">
    <cfRule type="cellIs" dxfId="1450" priority="1444" operator="lessThan">
      <formula>$T731*0.8</formula>
    </cfRule>
  </conditionalFormatting>
  <conditionalFormatting sqref="S731">
    <cfRule type="cellIs" dxfId="1449" priority="1443" operator="lessThan">
      <formula>$T731*0.8</formula>
    </cfRule>
  </conditionalFormatting>
  <conditionalFormatting sqref="Q731">
    <cfRule type="cellIs" dxfId="1448" priority="1442" operator="lessThan">
      <formula>$T731*0.8</formula>
    </cfRule>
  </conditionalFormatting>
  <conditionalFormatting sqref="O731">
    <cfRule type="cellIs" dxfId="1447" priority="1441" operator="lessThan">
      <formula>$T731*0.8</formula>
    </cfRule>
  </conditionalFormatting>
  <conditionalFormatting sqref="N731">
    <cfRule type="cellIs" dxfId="1446" priority="1440" operator="lessThan">
      <formula>$T731*0.8</formula>
    </cfRule>
  </conditionalFormatting>
  <conditionalFormatting sqref="L731">
    <cfRule type="cellIs" dxfId="1445" priority="1439" operator="lessThan">
      <formula>$T731*0.8</formula>
    </cfRule>
  </conditionalFormatting>
  <conditionalFormatting sqref="G731">
    <cfRule type="cellIs" dxfId="1444" priority="1438" operator="lessThan">
      <formula>$T731*0.8</formula>
    </cfRule>
  </conditionalFormatting>
  <conditionalFormatting sqref="E731">
    <cfRule type="cellIs" dxfId="1443" priority="1437" operator="lessThan">
      <formula>$T731*0.8</formula>
    </cfRule>
  </conditionalFormatting>
  <conditionalFormatting sqref="C731">
    <cfRule type="cellIs" dxfId="1442" priority="1436" operator="lessThan">
      <formula>$T731*0.8</formula>
    </cfRule>
  </conditionalFormatting>
  <conditionalFormatting sqref="E733:R733">
    <cfRule type="cellIs" dxfId="1441" priority="1435" operator="greaterThanOrEqual">
      <formula>1000</formula>
    </cfRule>
  </conditionalFormatting>
  <conditionalFormatting sqref="E732:R732">
    <cfRule type="cellIs" dxfId="1440" priority="1434" operator="greaterThanOrEqual">
      <formula>100</formula>
    </cfRule>
  </conditionalFormatting>
  <conditionalFormatting sqref="C736:S736">
    <cfRule type="cellIs" dxfId="1439" priority="1433" operator="greaterThanOrEqual">
      <formula>$T$279*1.2</formula>
    </cfRule>
  </conditionalFormatting>
  <conditionalFormatting sqref="C733">
    <cfRule type="cellIs" dxfId="1438" priority="1432" operator="greaterThanOrEqual">
      <formula>1000</formula>
    </cfRule>
  </conditionalFormatting>
  <conditionalFormatting sqref="C732">
    <cfRule type="cellIs" dxfId="1437" priority="1431" operator="greaterThanOrEqual">
      <formula>100</formula>
    </cfRule>
  </conditionalFormatting>
  <conditionalFormatting sqref="D733">
    <cfRule type="cellIs" dxfId="1436" priority="1430" operator="greaterThanOrEqual">
      <formula>1000</formula>
    </cfRule>
  </conditionalFormatting>
  <conditionalFormatting sqref="D732">
    <cfRule type="cellIs" dxfId="1435" priority="1429" operator="greaterThanOrEqual">
      <formula>100</formula>
    </cfRule>
  </conditionalFormatting>
  <conditionalFormatting sqref="D739">
    <cfRule type="cellIs" dxfId="1434" priority="1428" operator="lessThan">
      <formula>$T739*0.8</formula>
    </cfRule>
  </conditionalFormatting>
  <conditionalFormatting sqref="K739">
    <cfRule type="cellIs" dxfId="1433" priority="1426" operator="lessThan">
      <formula>$T739*0.8</formula>
    </cfRule>
  </conditionalFormatting>
  <conditionalFormatting sqref="F739 H739">
    <cfRule type="cellIs" dxfId="1432" priority="1425" operator="lessThan">
      <formula>$T739*0.8</formula>
    </cfRule>
  </conditionalFormatting>
  <conditionalFormatting sqref="M739">
    <cfRule type="cellIs" dxfId="1431" priority="1424" operator="lessThan">
      <formula>$T739*0.8</formula>
    </cfRule>
  </conditionalFormatting>
  <conditionalFormatting sqref="C739">
    <cfRule type="cellIs" dxfId="1430" priority="1412" operator="lessThan">
      <formula>$T739*0.8</formula>
    </cfRule>
  </conditionalFormatting>
  <conditionalFormatting sqref="L739">
    <cfRule type="cellIs" dxfId="1429" priority="1402" operator="lessThan">
      <formula>$T739*0.8</formula>
    </cfRule>
  </conditionalFormatting>
  <conditionalFormatting sqref="E739">
    <cfRule type="cellIs" dxfId="1428" priority="1401" operator="lessThan">
      <formula>$T739*0.8</formula>
    </cfRule>
  </conditionalFormatting>
  <conditionalFormatting sqref="G739">
    <cfRule type="cellIs" dxfId="1427" priority="1400" operator="lessThan">
      <formula>$T739*0.8</formula>
    </cfRule>
  </conditionalFormatting>
  <conditionalFormatting sqref="J739">
    <cfRule type="cellIs" dxfId="1426" priority="1399" operator="lessThan">
      <formula>$T739*0.8</formula>
    </cfRule>
  </conditionalFormatting>
  <conditionalFormatting sqref="N739:S739">
    <cfRule type="cellIs" dxfId="1425" priority="1398" operator="lessThan">
      <formula>$T739*0.8</formula>
    </cfRule>
  </conditionalFormatting>
  <conditionalFormatting sqref="E741:R741">
    <cfRule type="cellIs" dxfId="1424" priority="1397" operator="greaterThanOrEqual">
      <formula>1000</formula>
    </cfRule>
  </conditionalFormatting>
  <conditionalFormatting sqref="E740:R740">
    <cfRule type="cellIs" dxfId="1423" priority="1396" operator="greaterThanOrEqual">
      <formula>100</formula>
    </cfRule>
  </conditionalFormatting>
  <conditionalFormatting sqref="C744:S744">
    <cfRule type="cellIs" dxfId="1422" priority="1395" operator="greaterThanOrEqual">
      <formula>$T$279*1.2</formula>
    </cfRule>
  </conditionalFormatting>
  <conditionalFormatting sqref="C741">
    <cfRule type="cellIs" dxfId="1421" priority="1394" operator="greaterThanOrEqual">
      <formula>1000</formula>
    </cfRule>
  </conditionalFormatting>
  <conditionalFormatting sqref="C740">
    <cfRule type="cellIs" dxfId="1420" priority="1393" operator="greaterThanOrEqual">
      <formula>100</formula>
    </cfRule>
  </conditionalFormatting>
  <conditionalFormatting sqref="D741">
    <cfRule type="cellIs" dxfId="1419" priority="1392" operator="greaterThanOrEqual">
      <formula>1000</formula>
    </cfRule>
  </conditionalFormatting>
  <conditionalFormatting sqref="D740">
    <cfRule type="cellIs" dxfId="1418" priority="1391" operator="greaterThanOrEqual">
      <formula>100</formula>
    </cfRule>
  </conditionalFormatting>
  <conditionalFormatting sqref="D747">
    <cfRule type="cellIs" dxfId="1417" priority="1390" operator="lessThan">
      <formula>$T747*0.8</formula>
    </cfRule>
  </conditionalFormatting>
  <conditionalFormatting sqref="K747">
    <cfRule type="cellIs" dxfId="1416" priority="1389" operator="lessThan">
      <formula>$T747*0.8</formula>
    </cfRule>
  </conditionalFormatting>
  <conditionalFormatting sqref="I747">
    <cfRule type="cellIs" dxfId="1415" priority="1386" operator="lessThan">
      <formula>$T747*0.8</formula>
    </cfRule>
  </conditionalFormatting>
  <conditionalFormatting sqref="O747">
    <cfRule type="cellIs" dxfId="1414" priority="1380" operator="lessThan">
      <formula>$T747*0.8</formula>
    </cfRule>
  </conditionalFormatting>
  <conditionalFormatting sqref="C747">
    <cfRule type="cellIs" dxfId="1413" priority="1379" operator="lessThan">
      <formula>$T747*0.8</formula>
    </cfRule>
  </conditionalFormatting>
  <conditionalFormatting sqref="E747">
    <cfRule type="cellIs" dxfId="1412" priority="1378" operator="lessThan">
      <formula>$T747*0.8</formula>
    </cfRule>
  </conditionalFormatting>
  <conditionalFormatting sqref="F747">
    <cfRule type="cellIs" dxfId="1411" priority="1377" operator="lessThan">
      <formula>$T747*0.8</formula>
    </cfRule>
  </conditionalFormatting>
  <conditionalFormatting sqref="G747">
    <cfRule type="cellIs" dxfId="1410" priority="1376" operator="lessThan">
      <formula>$T747*0.8</formula>
    </cfRule>
  </conditionalFormatting>
  <conditionalFormatting sqref="H747">
    <cfRule type="cellIs" dxfId="1409" priority="1375" operator="lessThan">
      <formula>$T747*0.8</formula>
    </cfRule>
  </conditionalFormatting>
  <conditionalFormatting sqref="J747">
    <cfRule type="cellIs" dxfId="1408" priority="1374" operator="lessThan">
      <formula>$T747*0.8</formula>
    </cfRule>
  </conditionalFormatting>
  <conditionalFormatting sqref="L747">
    <cfRule type="cellIs" dxfId="1407" priority="1373" operator="lessThan">
      <formula>$T747*0.8</formula>
    </cfRule>
  </conditionalFormatting>
  <conditionalFormatting sqref="M747">
    <cfRule type="cellIs" dxfId="1406" priority="1372" operator="lessThan">
      <formula>$T747*0.8</formula>
    </cfRule>
  </conditionalFormatting>
  <conditionalFormatting sqref="N747">
    <cfRule type="cellIs" dxfId="1405" priority="1371" operator="lessThan">
      <formula>$T747*0.8</formula>
    </cfRule>
  </conditionalFormatting>
  <conditionalFormatting sqref="P747">
    <cfRule type="cellIs" dxfId="1404" priority="1370" operator="lessThan">
      <formula>$T747*0.8</formula>
    </cfRule>
  </conditionalFormatting>
  <conditionalFormatting sqref="Q747">
    <cfRule type="cellIs" dxfId="1403" priority="1369" operator="lessThan">
      <formula>$T747*0.8</formula>
    </cfRule>
  </conditionalFormatting>
  <conditionalFormatting sqref="R747">
    <cfRule type="cellIs" dxfId="1402" priority="1368" operator="lessThan">
      <formula>$T747*0.8</formula>
    </cfRule>
  </conditionalFormatting>
  <conditionalFormatting sqref="S747">
    <cfRule type="cellIs" dxfId="1401" priority="1367" operator="lessThan">
      <formula>$T747*0.8</formula>
    </cfRule>
  </conditionalFormatting>
  <conditionalFormatting sqref="I739">
    <cfRule type="cellIs" dxfId="1400" priority="1366" operator="lessThan">
      <formula>$T739*0.8</formula>
    </cfRule>
  </conditionalFormatting>
  <conditionalFormatting sqref="E749:R749">
    <cfRule type="cellIs" dxfId="1399" priority="1365" operator="greaterThanOrEqual">
      <formula>1000</formula>
    </cfRule>
  </conditionalFormatting>
  <conditionalFormatting sqref="E748:R748">
    <cfRule type="cellIs" dxfId="1398" priority="1364" operator="greaterThanOrEqual">
      <formula>100</formula>
    </cfRule>
  </conditionalFormatting>
  <conditionalFormatting sqref="C752:S752">
    <cfRule type="cellIs" dxfId="1397" priority="1363" operator="greaterThanOrEqual">
      <formula>$T$279*1.2</formula>
    </cfRule>
  </conditionalFormatting>
  <conditionalFormatting sqref="C749">
    <cfRule type="cellIs" dxfId="1396" priority="1362" operator="greaterThanOrEqual">
      <formula>1000</formula>
    </cfRule>
  </conditionalFormatting>
  <conditionalFormatting sqref="C748">
    <cfRule type="cellIs" dxfId="1395" priority="1361" operator="greaterThanOrEqual">
      <formula>100</formula>
    </cfRule>
  </conditionalFormatting>
  <conditionalFormatting sqref="D749">
    <cfRule type="cellIs" dxfId="1394" priority="1360" operator="greaterThanOrEqual">
      <formula>1000</formula>
    </cfRule>
  </conditionalFormatting>
  <conditionalFormatting sqref="D748">
    <cfRule type="cellIs" dxfId="1393" priority="1359" operator="greaterThanOrEqual">
      <formula>100</formula>
    </cfRule>
  </conditionalFormatting>
  <conditionalFormatting sqref="D755">
    <cfRule type="cellIs" dxfId="1392" priority="1358" operator="lessThan">
      <formula>$T755*0.8</formula>
    </cfRule>
  </conditionalFormatting>
  <conditionalFormatting sqref="K755">
    <cfRule type="cellIs" dxfId="1391" priority="1357" operator="lessThan">
      <formula>$T755*0.8</formula>
    </cfRule>
  </conditionalFormatting>
  <conditionalFormatting sqref="I755">
    <cfRule type="cellIs" dxfId="1390" priority="1356" operator="lessThan">
      <formula>$T755*0.8</formula>
    </cfRule>
  </conditionalFormatting>
  <conditionalFormatting sqref="C755">
    <cfRule type="cellIs" dxfId="1389" priority="1341" operator="lessThan">
      <formula>$T755*0.8</formula>
    </cfRule>
  </conditionalFormatting>
  <conditionalFormatting sqref="E755">
    <cfRule type="cellIs" dxfId="1388" priority="1340" operator="lessThan">
      <formula>$T755*0.8</formula>
    </cfRule>
  </conditionalFormatting>
  <conditionalFormatting sqref="F755">
    <cfRule type="cellIs" dxfId="1387" priority="1339" operator="lessThan">
      <formula>$T755*0.8</formula>
    </cfRule>
  </conditionalFormatting>
  <conditionalFormatting sqref="G755">
    <cfRule type="cellIs" dxfId="1386" priority="1338" operator="lessThan">
      <formula>$T755*0.8</formula>
    </cfRule>
  </conditionalFormatting>
  <conditionalFormatting sqref="J755">
    <cfRule type="cellIs" dxfId="1385" priority="1337" operator="lessThan">
      <formula>$T755*0.8</formula>
    </cfRule>
  </conditionalFormatting>
  <conditionalFormatting sqref="L755">
    <cfRule type="cellIs" dxfId="1384" priority="1336" operator="lessThan">
      <formula>$T755*0.8</formula>
    </cfRule>
  </conditionalFormatting>
  <conditionalFormatting sqref="N755">
    <cfRule type="cellIs" dxfId="1383" priority="1335" operator="lessThan">
      <formula>$T755*0.8</formula>
    </cfRule>
  </conditionalFormatting>
  <conditionalFormatting sqref="O755">
    <cfRule type="cellIs" dxfId="1382" priority="1334" operator="lessThan">
      <formula>$T755*0.8</formula>
    </cfRule>
  </conditionalFormatting>
  <conditionalFormatting sqref="Q755">
    <cfRule type="cellIs" dxfId="1381" priority="1333" operator="lessThan">
      <formula>$T755*0.8</formula>
    </cfRule>
  </conditionalFormatting>
  <conditionalFormatting sqref="R755">
    <cfRule type="cellIs" dxfId="1380" priority="1332" operator="lessThan">
      <formula>$T755*0.8</formula>
    </cfRule>
  </conditionalFormatting>
  <conditionalFormatting sqref="S755">
    <cfRule type="cellIs" dxfId="1379" priority="1331" operator="lessThan">
      <formula>$T755*0.8</formula>
    </cfRule>
  </conditionalFormatting>
  <conditionalFormatting sqref="H755">
    <cfRule type="cellIs" dxfId="1378" priority="1330" operator="lessThan">
      <formula>$T755*0.8</formula>
    </cfRule>
  </conditionalFormatting>
  <conditionalFormatting sqref="P755">
    <cfRule type="cellIs" dxfId="1377" priority="1329" operator="lessThan">
      <formula>$T755*0.8</formula>
    </cfRule>
  </conditionalFormatting>
  <conditionalFormatting sqref="M755">
    <cfRule type="cellIs" dxfId="1376" priority="1328" operator="lessThan">
      <formula>$T755*0.8</formula>
    </cfRule>
  </conditionalFormatting>
  <conditionalFormatting sqref="K757:L757">
    <cfRule type="cellIs" dxfId="1375" priority="1327" operator="greaterThanOrEqual">
      <formula>1000</formula>
    </cfRule>
  </conditionalFormatting>
  <conditionalFormatting sqref="K756:L756">
    <cfRule type="cellIs" dxfId="1374" priority="1326" operator="greaterThanOrEqual">
      <formula>100</formula>
    </cfRule>
  </conditionalFormatting>
  <conditionalFormatting sqref="C760:T760">
    <cfRule type="cellIs" priority="1261" stopIfTrue="1" operator="equal">
      <formula>"-"</formula>
    </cfRule>
    <cfRule type="cellIs" dxfId="1373" priority="1325" operator="greaterThanOrEqual">
      <formula>$T$279*1.2</formula>
    </cfRule>
  </conditionalFormatting>
  <conditionalFormatting sqref="C757">
    <cfRule type="cellIs" dxfId="1372" priority="1324" operator="greaterThanOrEqual">
      <formula>1000</formula>
    </cfRule>
  </conditionalFormatting>
  <conditionalFormatting sqref="C756">
    <cfRule type="cellIs" dxfId="1371" priority="1323" operator="greaterThanOrEqual">
      <formula>100</formula>
    </cfRule>
  </conditionalFormatting>
  <conditionalFormatting sqref="K763 K771">
    <cfRule type="cellIs" dxfId="1370" priority="1319" operator="lessThan">
      <formula>$T763*0.8</formula>
    </cfRule>
  </conditionalFormatting>
  <conditionalFormatting sqref="D757">
    <cfRule type="cellIs" dxfId="1369" priority="1303" operator="greaterThanOrEqual">
      <formula>1000</formula>
    </cfRule>
  </conditionalFormatting>
  <conditionalFormatting sqref="D756">
    <cfRule type="cellIs" dxfId="1368" priority="1302" operator="greaterThanOrEqual">
      <formula>100</formula>
    </cfRule>
  </conditionalFormatting>
  <conditionalFormatting sqref="E757">
    <cfRule type="cellIs" dxfId="1367" priority="1301" operator="greaterThanOrEqual">
      <formula>1000</formula>
    </cfRule>
  </conditionalFormatting>
  <conditionalFormatting sqref="E756">
    <cfRule type="cellIs" dxfId="1366" priority="1300" operator="greaterThanOrEqual">
      <formula>100</formula>
    </cfRule>
  </conditionalFormatting>
  <conditionalFormatting sqref="F757">
    <cfRule type="cellIs" dxfId="1365" priority="1299" operator="greaterThanOrEqual">
      <formula>1000</formula>
    </cfRule>
  </conditionalFormatting>
  <conditionalFormatting sqref="F756">
    <cfRule type="cellIs" dxfId="1364" priority="1298" operator="greaterThanOrEqual">
      <formula>100</formula>
    </cfRule>
  </conditionalFormatting>
  <conditionalFormatting sqref="G757">
    <cfRule type="cellIs" dxfId="1363" priority="1297" operator="greaterThanOrEqual">
      <formula>1000</formula>
    </cfRule>
  </conditionalFormatting>
  <conditionalFormatting sqref="G756">
    <cfRule type="cellIs" dxfId="1362" priority="1296" operator="greaterThanOrEqual">
      <formula>100</formula>
    </cfRule>
  </conditionalFormatting>
  <conditionalFormatting sqref="H757">
    <cfRule type="cellIs" dxfId="1361" priority="1295" operator="greaterThanOrEqual">
      <formula>1000</formula>
    </cfRule>
  </conditionalFormatting>
  <conditionalFormatting sqref="H756">
    <cfRule type="cellIs" dxfId="1360" priority="1294" operator="greaterThanOrEqual">
      <formula>100</formula>
    </cfRule>
  </conditionalFormatting>
  <conditionalFormatting sqref="I757">
    <cfRule type="cellIs" dxfId="1359" priority="1293" operator="greaterThanOrEqual">
      <formula>1000</formula>
    </cfRule>
  </conditionalFormatting>
  <conditionalFormatting sqref="I756">
    <cfRule type="cellIs" dxfId="1358" priority="1292" operator="greaterThanOrEqual">
      <formula>100</formula>
    </cfRule>
  </conditionalFormatting>
  <conditionalFormatting sqref="J757">
    <cfRule type="cellIs" dxfId="1357" priority="1291" operator="greaterThanOrEqual">
      <formula>1000</formula>
    </cfRule>
  </conditionalFormatting>
  <conditionalFormatting sqref="J756">
    <cfRule type="cellIs" dxfId="1356" priority="1290" operator="greaterThanOrEqual">
      <formula>100</formula>
    </cfRule>
  </conditionalFormatting>
  <conditionalFormatting sqref="M757">
    <cfRule type="cellIs" dxfId="1355" priority="1289" operator="greaterThanOrEqual">
      <formula>1000</formula>
    </cfRule>
  </conditionalFormatting>
  <conditionalFormatting sqref="M756">
    <cfRule type="cellIs" dxfId="1354" priority="1288" operator="greaterThanOrEqual">
      <formula>100</formula>
    </cfRule>
  </conditionalFormatting>
  <conditionalFormatting sqref="N757">
    <cfRule type="cellIs" dxfId="1353" priority="1287" operator="greaterThanOrEqual">
      <formula>1000</formula>
    </cfRule>
  </conditionalFormatting>
  <conditionalFormatting sqref="N756">
    <cfRule type="cellIs" dxfId="1352" priority="1286" operator="greaterThanOrEqual">
      <formula>100</formula>
    </cfRule>
  </conditionalFormatting>
  <conditionalFormatting sqref="O757">
    <cfRule type="cellIs" dxfId="1351" priority="1285" operator="greaterThanOrEqual">
      <formula>1000</formula>
    </cfRule>
  </conditionalFormatting>
  <conditionalFormatting sqref="O756">
    <cfRule type="cellIs" dxfId="1350" priority="1284" operator="greaterThanOrEqual">
      <formula>100</formula>
    </cfRule>
  </conditionalFormatting>
  <conditionalFormatting sqref="P757">
    <cfRule type="cellIs" dxfId="1349" priority="1283" operator="greaterThanOrEqual">
      <formula>1000</formula>
    </cfRule>
  </conditionalFormatting>
  <conditionalFormatting sqref="P756">
    <cfRule type="cellIs" dxfId="1348" priority="1282" operator="greaterThanOrEqual">
      <formula>100</formula>
    </cfRule>
  </conditionalFormatting>
  <conditionalFormatting sqref="Q757">
    <cfRule type="cellIs" dxfId="1347" priority="1281" operator="greaterThanOrEqual">
      <formula>1000</formula>
    </cfRule>
  </conditionalFormatting>
  <conditionalFormatting sqref="Q756">
    <cfRule type="cellIs" dxfId="1346" priority="1280" operator="greaterThanOrEqual">
      <formula>100</formula>
    </cfRule>
  </conditionalFormatting>
  <conditionalFormatting sqref="R757">
    <cfRule type="cellIs" dxfId="1345" priority="1279" operator="greaterThanOrEqual">
      <formula>1000</formula>
    </cfRule>
  </conditionalFormatting>
  <conditionalFormatting sqref="R756">
    <cfRule type="cellIs" dxfId="1344" priority="1278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343" priority="1277" operator="lessThan">
      <formula>$T763*0.8</formula>
    </cfRule>
  </conditionalFormatting>
  <conditionalFormatting sqref="L763">
    <cfRule type="cellIs" dxfId="1342" priority="1262" operator="lessThan">
      <formula>$T763*0.8</formula>
    </cfRule>
  </conditionalFormatting>
  <conditionalFormatting sqref="M763:S763">
    <cfRule type="cellIs" dxfId="1341" priority="1260" operator="lessThan">
      <formula>$T763*0.8</formula>
    </cfRule>
  </conditionalFormatting>
  <conditionalFormatting sqref="K765:L765">
    <cfRule type="cellIs" dxfId="1340" priority="1259" operator="greaterThanOrEqual">
      <formula>1000</formula>
    </cfRule>
  </conditionalFormatting>
  <conditionalFormatting sqref="K764:L764">
    <cfRule type="cellIs" dxfId="1339" priority="1258" operator="greaterThanOrEqual">
      <formula>100</formula>
    </cfRule>
  </conditionalFormatting>
  <conditionalFormatting sqref="C768:T768">
    <cfRule type="cellIs" priority="1228" stopIfTrue="1" operator="equal">
      <formula>"-"</formula>
    </cfRule>
    <cfRule type="cellIs" dxfId="1338" priority="1257" operator="greaterThanOrEqual">
      <formula>$T$279*1.2</formula>
    </cfRule>
  </conditionalFormatting>
  <conditionalFormatting sqref="C765">
    <cfRule type="cellIs" dxfId="1337" priority="1256" operator="greaterThanOrEqual">
      <formula>1000</formula>
    </cfRule>
  </conditionalFormatting>
  <conditionalFormatting sqref="C764">
    <cfRule type="cellIs" dxfId="1336" priority="1255" operator="greaterThanOrEqual">
      <formula>100</formula>
    </cfRule>
  </conditionalFormatting>
  <conditionalFormatting sqref="D765">
    <cfRule type="cellIs" dxfId="1335" priority="1254" operator="greaterThanOrEqual">
      <formula>1000</formula>
    </cfRule>
  </conditionalFormatting>
  <conditionalFormatting sqref="D764">
    <cfRule type="cellIs" dxfId="1334" priority="1253" operator="greaterThanOrEqual">
      <formula>100</formula>
    </cfRule>
  </conditionalFormatting>
  <conditionalFormatting sqref="E765">
    <cfRule type="cellIs" dxfId="1333" priority="1252" operator="greaterThanOrEqual">
      <formula>1000</formula>
    </cfRule>
  </conditionalFormatting>
  <conditionalFormatting sqref="E764">
    <cfRule type="cellIs" dxfId="1332" priority="1251" operator="greaterThanOrEqual">
      <formula>100</formula>
    </cfRule>
  </conditionalFormatting>
  <conditionalFormatting sqref="F765">
    <cfRule type="cellIs" dxfId="1331" priority="1250" operator="greaterThanOrEqual">
      <formula>1000</formula>
    </cfRule>
  </conditionalFormatting>
  <conditionalFormatting sqref="F764">
    <cfRule type="cellIs" dxfId="1330" priority="1249" operator="greaterThanOrEqual">
      <formula>100</formula>
    </cfRule>
  </conditionalFormatting>
  <conditionalFormatting sqref="G765">
    <cfRule type="cellIs" dxfId="1329" priority="1248" operator="greaterThanOrEqual">
      <formula>1000</formula>
    </cfRule>
  </conditionalFormatting>
  <conditionalFormatting sqref="G764">
    <cfRule type="cellIs" dxfId="1328" priority="1247" operator="greaterThanOrEqual">
      <formula>100</formula>
    </cfRule>
  </conditionalFormatting>
  <conditionalFormatting sqref="H765">
    <cfRule type="cellIs" dxfId="1327" priority="1246" operator="greaterThanOrEqual">
      <formula>1000</formula>
    </cfRule>
  </conditionalFormatting>
  <conditionalFormatting sqref="H764">
    <cfRule type="cellIs" dxfId="1326" priority="1245" operator="greaterThanOrEqual">
      <formula>100</formula>
    </cfRule>
  </conditionalFormatting>
  <conditionalFormatting sqref="I765">
    <cfRule type="cellIs" dxfId="1325" priority="1244" operator="greaterThanOrEqual">
      <formula>1000</formula>
    </cfRule>
  </conditionalFormatting>
  <conditionalFormatting sqref="I764">
    <cfRule type="cellIs" dxfId="1324" priority="1243" operator="greaterThanOrEqual">
      <formula>100</formula>
    </cfRule>
  </conditionalFormatting>
  <conditionalFormatting sqref="J765">
    <cfRule type="cellIs" dxfId="1323" priority="1242" operator="greaterThanOrEqual">
      <formula>1000</formula>
    </cfRule>
  </conditionalFormatting>
  <conditionalFormatting sqref="J764">
    <cfRule type="cellIs" dxfId="1322" priority="1241" operator="greaterThanOrEqual">
      <formula>100</formula>
    </cfRule>
  </conditionalFormatting>
  <conditionalFormatting sqref="M765">
    <cfRule type="cellIs" dxfId="1321" priority="1240" operator="greaterThanOrEqual">
      <formula>1000</formula>
    </cfRule>
  </conditionalFormatting>
  <conditionalFormatting sqref="M764">
    <cfRule type="cellIs" dxfId="1320" priority="1239" operator="greaterThanOrEqual">
      <formula>100</formula>
    </cfRule>
  </conditionalFormatting>
  <conditionalFormatting sqref="N765">
    <cfRule type="cellIs" dxfId="1319" priority="1238" operator="greaterThanOrEqual">
      <formula>1000</formula>
    </cfRule>
  </conditionalFormatting>
  <conditionalFormatting sqref="N764">
    <cfRule type="cellIs" dxfId="1318" priority="1237" operator="greaterThanOrEqual">
      <formula>100</formula>
    </cfRule>
  </conditionalFormatting>
  <conditionalFormatting sqref="O765">
    <cfRule type="cellIs" dxfId="1317" priority="1236" operator="greaterThanOrEqual">
      <formula>1000</formula>
    </cfRule>
  </conditionalFormatting>
  <conditionalFormatting sqref="O764">
    <cfRule type="cellIs" dxfId="1316" priority="1235" operator="greaterThanOrEqual">
      <formula>100</formula>
    </cfRule>
  </conditionalFormatting>
  <conditionalFormatting sqref="P765">
    <cfRule type="cellIs" dxfId="1315" priority="1234" operator="greaterThanOrEqual">
      <formula>1000</formula>
    </cfRule>
  </conditionalFormatting>
  <conditionalFormatting sqref="P764">
    <cfRule type="cellIs" dxfId="1314" priority="1233" operator="greaterThanOrEqual">
      <formula>100</formula>
    </cfRule>
  </conditionalFormatting>
  <conditionalFormatting sqref="Q765">
    <cfRule type="cellIs" dxfId="1313" priority="1232" operator="greaterThanOrEqual">
      <formula>1000</formula>
    </cfRule>
  </conditionalFormatting>
  <conditionalFormatting sqref="Q764">
    <cfRule type="cellIs" dxfId="1312" priority="1231" operator="greaterThanOrEqual">
      <formula>100</formula>
    </cfRule>
  </conditionalFormatting>
  <conditionalFormatting sqref="R765">
    <cfRule type="cellIs" dxfId="1311" priority="1230" operator="greaterThanOrEqual">
      <formula>1000</formula>
    </cfRule>
  </conditionalFormatting>
  <conditionalFormatting sqref="R764">
    <cfRule type="cellIs" dxfId="1310" priority="1229" operator="greaterThanOrEqual">
      <formula>100</formula>
    </cfRule>
  </conditionalFormatting>
  <conditionalFormatting sqref="L771 N771 P771 R771">
    <cfRule type="cellIs" dxfId="1309" priority="1227" operator="lessThan">
      <formula>$T771*0.8</formula>
    </cfRule>
  </conditionalFormatting>
  <conditionalFormatting sqref="M771 O771 Q771 S771">
    <cfRule type="cellIs" dxfId="1308" priority="1226" operator="lessThan">
      <formula>$T771*0.8</formula>
    </cfRule>
  </conditionalFormatting>
  <conditionalFormatting sqref="D771">
    <cfRule type="cellIs" dxfId="1307" priority="1225" operator="lessThan">
      <formula>$T771*0.8</formula>
    </cfRule>
  </conditionalFormatting>
  <conditionalFormatting sqref="G771 F779:G779 F787:G787 F795:G795 F803 F811 F819 F827 F835 F843 F851 F859 F867 F875 F883 F891 F899 F907">
    <cfRule type="cellIs" dxfId="1306" priority="1224" operator="lessThan">
      <formula>$T771*0.8</formula>
    </cfRule>
  </conditionalFormatting>
  <conditionalFormatting sqref="W2158">
    <cfRule type="cellIs" dxfId="1305" priority="1222" operator="lessThan">
      <formula>$T2158*0.8</formula>
    </cfRule>
  </conditionalFormatting>
  <conditionalFormatting sqref="K773:L773">
    <cfRule type="cellIs" dxfId="1304" priority="1221" operator="greaterThanOrEqual">
      <formula>1000</formula>
    </cfRule>
  </conditionalFormatting>
  <conditionalFormatting sqref="K772:L772">
    <cfRule type="cellIs" dxfId="1303" priority="1220" operator="greaterThanOrEqual">
      <formula>100</formula>
    </cfRule>
  </conditionalFormatting>
  <conditionalFormatting sqref="C776:T776">
    <cfRule type="cellIs" priority="1190" stopIfTrue="1" operator="equal">
      <formula>"-"</formula>
    </cfRule>
    <cfRule type="cellIs" dxfId="1302" priority="1219" operator="greaterThanOrEqual">
      <formula>$T$279*1.2</formula>
    </cfRule>
  </conditionalFormatting>
  <conditionalFormatting sqref="C773">
    <cfRule type="cellIs" dxfId="1301" priority="1218" operator="greaterThanOrEqual">
      <formula>1000</formula>
    </cfRule>
  </conditionalFormatting>
  <conditionalFormatting sqref="C772">
    <cfRule type="cellIs" dxfId="1300" priority="1217" operator="greaterThanOrEqual">
      <formula>100</formula>
    </cfRule>
  </conditionalFormatting>
  <conditionalFormatting sqref="D773">
    <cfRule type="cellIs" dxfId="1299" priority="1216" operator="greaterThanOrEqual">
      <formula>1000</formula>
    </cfRule>
  </conditionalFormatting>
  <conditionalFormatting sqref="D772">
    <cfRule type="cellIs" dxfId="1298" priority="1215" operator="greaterThanOrEqual">
      <formula>100</formula>
    </cfRule>
  </conditionalFormatting>
  <conditionalFormatting sqref="E773">
    <cfRule type="cellIs" dxfId="1297" priority="1214" operator="greaterThanOrEqual">
      <formula>1000</formula>
    </cfRule>
  </conditionalFormatting>
  <conditionalFormatting sqref="E772">
    <cfRule type="cellIs" dxfId="1296" priority="1213" operator="greaterThanOrEqual">
      <formula>100</formula>
    </cfRule>
  </conditionalFormatting>
  <conditionalFormatting sqref="F773">
    <cfRule type="cellIs" dxfId="1295" priority="1212" operator="greaterThanOrEqual">
      <formula>1000</formula>
    </cfRule>
  </conditionalFormatting>
  <conditionalFormatting sqref="F772">
    <cfRule type="cellIs" dxfId="1294" priority="1211" operator="greaterThanOrEqual">
      <formula>100</formula>
    </cfRule>
  </conditionalFormatting>
  <conditionalFormatting sqref="G773">
    <cfRule type="cellIs" dxfId="1293" priority="1210" operator="greaterThanOrEqual">
      <formula>1000</formula>
    </cfRule>
  </conditionalFormatting>
  <conditionalFormatting sqref="G772">
    <cfRule type="cellIs" dxfId="1292" priority="1209" operator="greaterThanOrEqual">
      <formula>100</formula>
    </cfRule>
  </conditionalFormatting>
  <conditionalFormatting sqref="H773">
    <cfRule type="cellIs" dxfId="1291" priority="1208" operator="greaterThanOrEqual">
      <formula>1000</formula>
    </cfRule>
  </conditionalFormatting>
  <conditionalFormatting sqref="H772">
    <cfRule type="cellIs" dxfId="1290" priority="1207" operator="greaterThanOrEqual">
      <formula>100</formula>
    </cfRule>
  </conditionalFormatting>
  <conditionalFormatting sqref="I773">
    <cfRule type="cellIs" dxfId="1289" priority="1206" operator="greaterThanOrEqual">
      <formula>1000</formula>
    </cfRule>
  </conditionalFormatting>
  <conditionalFormatting sqref="I772">
    <cfRule type="cellIs" dxfId="1288" priority="1205" operator="greaterThanOrEqual">
      <formula>100</formula>
    </cfRule>
  </conditionalFormatting>
  <conditionalFormatting sqref="J773">
    <cfRule type="cellIs" dxfId="1287" priority="1204" operator="greaterThanOrEqual">
      <formula>1000</formula>
    </cfRule>
  </conditionalFormatting>
  <conditionalFormatting sqref="J772">
    <cfRule type="cellIs" dxfId="1286" priority="1203" operator="greaterThanOrEqual">
      <formula>100</formula>
    </cfRule>
  </conditionalFormatting>
  <conditionalFormatting sqref="M773">
    <cfRule type="cellIs" dxfId="1285" priority="1202" operator="greaterThanOrEqual">
      <formula>1000</formula>
    </cfRule>
  </conditionalFormatting>
  <conditionalFormatting sqref="M772">
    <cfRule type="cellIs" dxfId="1284" priority="1201" operator="greaterThanOrEqual">
      <formula>100</formula>
    </cfRule>
  </conditionalFormatting>
  <conditionalFormatting sqref="N773">
    <cfRule type="cellIs" dxfId="1283" priority="1200" operator="greaterThanOrEqual">
      <formula>1000</formula>
    </cfRule>
  </conditionalFormatting>
  <conditionalFormatting sqref="N772">
    <cfRule type="cellIs" dxfId="1282" priority="1199" operator="greaterThanOrEqual">
      <formula>100</formula>
    </cfRule>
  </conditionalFormatting>
  <conditionalFormatting sqref="O773">
    <cfRule type="cellIs" dxfId="1281" priority="1198" operator="greaterThanOrEqual">
      <formula>1000</formula>
    </cfRule>
  </conditionalFormatting>
  <conditionalFormatting sqref="O772">
    <cfRule type="cellIs" dxfId="1280" priority="1197" operator="greaterThanOrEqual">
      <formula>100</formula>
    </cfRule>
  </conditionalFormatting>
  <conditionalFormatting sqref="P773">
    <cfRule type="cellIs" dxfId="1279" priority="1196" operator="greaterThanOrEqual">
      <formula>1000</formula>
    </cfRule>
  </conditionalFormatting>
  <conditionalFormatting sqref="P772">
    <cfRule type="cellIs" dxfId="1278" priority="1195" operator="greaterThanOrEqual">
      <formula>100</formula>
    </cfRule>
  </conditionalFormatting>
  <conditionalFormatting sqref="Q773">
    <cfRule type="cellIs" dxfId="1277" priority="1194" operator="greaterThanOrEqual">
      <formula>1000</formula>
    </cfRule>
  </conditionalFormatting>
  <conditionalFormatting sqref="Q772">
    <cfRule type="cellIs" dxfId="1276" priority="1193" operator="greaterThanOrEqual">
      <formula>100</formula>
    </cfRule>
  </conditionalFormatting>
  <conditionalFormatting sqref="R773">
    <cfRule type="cellIs" dxfId="1275" priority="1192" operator="greaterThanOrEqual">
      <formula>1000</formula>
    </cfRule>
  </conditionalFormatting>
  <conditionalFormatting sqref="R772">
    <cfRule type="cellIs" dxfId="1274" priority="1191" operator="greaterThanOrEqual">
      <formula>100</formula>
    </cfRule>
  </conditionalFormatting>
  <conditionalFormatting sqref="K781:L781">
    <cfRule type="cellIs" dxfId="1273" priority="1189" operator="greaterThanOrEqual">
      <formula>1000</formula>
    </cfRule>
  </conditionalFormatting>
  <conditionalFormatting sqref="K780:L780">
    <cfRule type="cellIs" dxfId="1272" priority="1188" operator="greaterThanOrEqual">
      <formula>100</formula>
    </cfRule>
  </conditionalFormatting>
  <conditionalFormatting sqref="C784:T784">
    <cfRule type="cellIs" priority="1158" stopIfTrue="1" operator="equal">
      <formula>"-"</formula>
    </cfRule>
    <cfRule type="cellIs" dxfId="1271" priority="1187" operator="greaterThanOrEqual">
      <formula>$T$279*1.2</formula>
    </cfRule>
  </conditionalFormatting>
  <conditionalFormatting sqref="C781">
    <cfRule type="cellIs" dxfId="1270" priority="1186" operator="greaterThanOrEqual">
      <formula>1000</formula>
    </cfRule>
  </conditionalFormatting>
  <conditionalFormatting sqref="C780">
    <cfRule type="cellIs" dxfId="1269" priority="1185" operator="greaterThanOrEqual">
      <formula>100</formula>
    </cfRule>
  </conditionalFormatting>
  <conditionalFormatting sqref="D781">
    <cfRule type="cellIs" dxfId="1268" priority="1184" operator="greaterThanOrEqual">
      <formula>1000</formula>
    </cfRule>
  </conditionalFormatting>
  <conditionalFormatting sqref="D780">
    <cfRule type="cellIs" dxfId="1267" priority="1183" operator="greaterThanOrEqual">
      <formula>100</formula>
    </cfRule>
  </conditionalFormatting>
  <conditionalFormatting sqref="E781">
    <cfRule type="cellIs" dxfId="1266" priority="1182" operator="greaterThanOrEqual">
      <formula>1000</formula>
    </cfRule>
  </conditionalFormatting>
  <conditionalFormatting sqref="E780">
    <cfRule type="cellIs" dxfId="1265" priority="1181" operator="greaterThanOrEqual">
      <formula>100</formula>
    </cfRule>
  </conditionalFormatting>
  <conditionalFormatting sqref="F781">
    <cfRule type="cellIs" dxfId="1264" priority="1180" operator="greaterThanOrEqual">
      <formula>1000</formula>
    </cfRule>
  </conditionalFormatting>
  <conditionalFormatting sqref="F780">
    <cfRule type="cellIs" dxfId="1263" priority="1179" operator="greaterThanOrEqual">
      <formula>100</formula>
    </cfRule>
  </conditionalFormatting>
  <conditionalFormatting sqref="G781">
    <cfRule type="cellIs" dxfId="1262" priority="1178" operator="greaterThanOrEqual">
      <formula>1000</formula>
    </cfRule>
  </conditionalFormatting>
  <conditionalFormatting sqref="G780">
    <cfRule type="cellIs" dxfId="1261" priority="1177" operator="greaterThanOrEqual">
      <formula>100</formula>
    </cfRule>
  </conditionalFormatting>
  <conditionalFormatting sqref="H781">
    <cfRule type="cellIs" dxfId="1260" priority="1176" operator="greaterThanOrEqual">
      <formula>1000</formula>
    </cfRule>
  </conditionalFormatting>
  <conditionalFormatting sqref="H780">
    <cfRule type="cellIs" dxfId="1259" priority="1175" operator="greaterThanOrEqual">
      <formula>100</formula>
    </cfRule>
  </conditionalFormatting>
  <conditionalFormatting sqref="I781">
    <cfRule type="cellIs" dxfId="1258" priority="1174" operator="greaterThanOrEqual">
      <formula>1000</formula>
    </cfRule>
  </conditionalFormatting>
  <conditionalFormatting sqref="I780">
    <cfRule type="cellIs" dxfId="1257" priority="1173" operator="greaterThanOrEqual">
      <formula>100</formula>
    </cfRule>
  </conditionalFormatting>
  <conditionalFormatting sqref="J781">
    <cfRule type="cellIs" dxfId="1256" priority="1172" operator="greaterThanOrEqual">
      <formula>1000</formula>
    </cfRule>
  </conditionalFormatting>
  <conditionalFormatting sqref="J780">
    <cfRule type="cellIs" dxfId="1255" priority="1171" operator="greaterThanOrEqual">
      <formula>100</formula>
    </cfRule>
  </conditionalFormatting>
  <conditionalFormatting sqref="M781">
    <cfRule type="cellIs" dxfId="1254" priority="1170" operator="greaterThanOrEqual">
      <formula>1000</formula>
    </cfRule>
  </conditionalFormatting>
  <conditionalFormatting sqref="M780">
    <cfRule type="cellIs" dxfId="1253" priority="1169" operator="greaterThanOrEqual">
      <formula>100</formula>
    </cfRule>
  </conditionalFormatting>
  <conditionalFormatting sqref="N781">
    <cfRule type="cellIs" dxfId="1252" priority="1168" operator="greaterThanOrEqual">
      <formula>1000</formula>
    </cfRule>
  </conditionalFormatting>
  <conditionalFormatting sqref="N780">
    <cfRule type="cellIs" dxfId="1251" priority="1167" operator="greaterThanOrEqual">
      <formula>100</formula>
    </cfRule>
  </conditionalFormatting>
  <conditionalFormatting sqref="O781">
    <cfRule type="cellIs" dxfId="1250" priority="1166" operator="greaterThanOrEqual">
      <formula>1000</formula>
    </cfRule>
  </conditionalFormatting>
  <conditionalFormatting sqref="O780">
    <cfRule type="cellIs" dxfId="1249" priority="1165" operator="greaterThanOrEqual">
      <formula>100</formula>
    </cfRule>
  </conditionalFormatting>
  <conditionalFormatting sqref="P781">
    <cfRule type="cellIs" dxfId="1248" priority="1164" operator="greaterThanOrEqual">
      <formula>1000</formula>
    </cfRule>
  </conditionalFormatting>
  <conditionalFormatting sqref="P780">
    <cfRule type="cellIs" dxfId="1247" priority="1163" operator="greaterThanOrEqual">
      <formula>100</formula>
    </cfRule>
  </conditionalFormatting>
  <conditionalFormatting sqref="Q781">
    <cfRule type="cellIs" dxfId="1246" priority="1162" operator="greaterThanOrEqual">
      <formula>1000</formula>
    </cfRule>
  </conditionalFormatting>
  <conditionalFormatting sqref="Q780">
    <cfRule type="cellIs" dxfId="1245" priority="1161" operator="greaterThanOrEqual">
      <formula>100</formula>
    </cfRule>
  </conditionalFormatting>
  <conditionalFormatting sqref="R781">
    <cfRule type="cellIs" dxfId="1244" priority="1160" operator="greaterThanOrEqual">
      <formula>1000</formula>
    </cfRule>
  </conditionalFormatting>
  <conditionalFormatting sqref="R780">
    <cfRule type="cellIs" dxfId="1243" priority="1159" operator="greaterThanOrEqual">
      <formula>100</formula>
    </cfRule>
  </conditionalFormatting>
  <conditionalFormatting sqref="K787">
    <cfRule type="cellIs" dxfId="1242" priority="1157" operator="lessThan">
      <formula>$T787*0.8</formula>
    </cfRule>
  </conditionalFormatting>
  <conditionalFormatting sqref="K789:L789">
    <cfRule type="cellIs" dxfId="1241" priority="1156" operator="greaterThanOrEqual">
      <formula>1000</formula>
    </cfRule>
  </conditionalFormatting>
  <conditionalFormatting sqref="K788:L788">
    <cfRule type="cellIs" dxfId="1240" priority="1155" operator="greaterThanOrEqual">
      <formula>100</formula>
    </cfRule>
  </conditionalFormatting>
  <conditionalFormatting sqref="C792:T792">
    <cfRule type="cellIs" priority="1125" stopIfTrue="1" operator="equal">
      <formula>"-"</formula>
    </cfRule>
    <cfRule type="cellIs" dxfId="1239" priority="1154" operator="greaterThanOrEqual">
      <formula>$T$279*1.2</formula>
    </cfRule>
  </conditionalFormatting>
  <conditionalFormatting sqref="C789">
    <cfRule type="cellIs" dxfId="1238" priority="1153" operator="greaterThanOrEqual">
      <formula>1000</formula>
    </cfRule>
  </conditionalFormatting>
  <conditionalFormatting sqref="C788">
    <cfRule type="cellIs" dxfId="1237" priority="1152" operator="greaterThanOrEqual">
      <formula>100</formula>
    </cfRule>
  </conditionalFormatting>
  <conditionalFormatting sqref="D789">
    <cfRule type="cellIs" dxfId="1236" priority="1151" operator="greaterThanOrEqual">
      <formula>1000</formula>
    </cfRule>
  </conditionalFormatting>
  <conditionalFormatting sqref="D788">
    <cfRule type="cellIs" dxfId="1235" priority="1150" operator="greaterThanOrEqual">
      <formula>100</formula>
    </cfRule>
  </conditionalFormatting>
  <conditionalFormatting sqref="E789">
    <cfRule type="cellIs" dxfId="1234" priority="1149" operator="greaterThanOrEqual">
      <formula>1000</formula>
    </cfRule>
  </conditionalFormatting>
  <conditionalFormatting sqref="E788">
    <cfRule type="cellIs" dxfId="1233" priority="1148" operator="greaterThanOrEqual">
      <formula>100</formula>
    </cfRule>
  </conditionalFormatting>
  <conditionalFormatting sqref="F789">
    <cfRule type="cellIs" dxfId="1232" priority="1147" operator="greaterThanOrEqual">
      <formula>1000</formula>
    </cfRule>
  </conditionalFormatting>
  <conditionalFormatting sqref="F788">
    <cfRule type="cellIs" dxfId="1231" priority="1146" operator="greaterThanOrEqual">
      <formula>100</formula>
    </cfRule>
  </conditionalFormatting>
  <conditionalFormatting sqref="G789">
    <cfRule type="cellIs" dxfId="1230" priority="1145" operator="greaterThanOrEqual">
      <formula>1000</formula>
    </cfRule>
  </conditionalFormatting>
  <conditionalFormatting sqref="G788">
    <cfRule type="cellIs" dxfId="1229" priority="1144" operator="greaterThanOrEqual">
      <formula>100</formula>
    </cfRule>
  </conditionalFormatting>
  <conditionalFormatting sqref="H789">
    <cfRule type="cellIs" dxfId="1228" priority="1143" operator="greaterThanOrEqual">
      <formula>1000</formula>
    </cfRule>
  </conditionalFormatting>
  <conditionalFormatting sqref="H788">
    <cfRule type="cellIs" dxfId="1227" priority="1142" operator="greaterThanOrEqual">
      <formula>100</formula>
    </cfRule>
  </conditionalFormatting>
  <conditionalFormatting sqref="I789">
    <cfRule type="cellIs" dxfId="1226" priority="1141" operator="greaterThanOrEqual">
      <formula>1000</formula>
    </cfRule>
  </conditionalFormatting>
  <conditionalFormatting sqref="I788">
    <cfRule type="cellIs" dxfId="1225" priority="1140" operator="greaterThanOrEqual">
      <formula>100</formula>
    </cfRule>
  </conditionalFormatting>
  <conditionalFormatting sqref="J789">
    <cfRule type="cellIs" dxfId="1224" priority="1139" operator="greaterThanOrEqual">
      <formula>1000</formula>
    </cfRule>
  </conditionalFormatting>
  <conditionalFormatting sqref="J788">
    <cfRule type="cellIs" dxfId="1223" priority="1138" operator="greaterThanOrEqual">
      <formula>100</formula>
    </cfRule>
  </conditionalFormatting>
  <conditionalFormatting sqref="M789">
    <cfRule type="cellIs" dxfId="1222" priority="1137" operator="greaterThanOrEqual">
      <formula>1000</formula>
    </cfRule>
  </conditionalFormatting>
  <conditionalFormatting sqref="M788">
    <cfRule type="cellIs" dxfId="1221" priority="1136" operator="greaterThanOrEqual">
      <formula>100</formula>
    </cfRule>
  </conditionalFormatting>
  <conditionalFormatting sqref="N789">
    <cfRule type="cellIs" dxfId="1220" priority="1135" operator="greaterThanOrEqual">
      <formula>1000</formula>
    </cfRule>
  </conditionalFormatting>
  <conditionalFormatting sqref="N788">
    <cfRule type="cellIs" dxfId="1219" priority="1134" operator="greaterThanOrEqual">
      <formula>100</formula>
    </cfRule>
  </conditionalFormatting>
  <conditionalFormatting sqref="O789">
    <cfRule type="cellIs" dxfId="1218" priority="1133" operator="greaterThanOrEqual">
      <formula>1000</formula>
    </cfRule>
  </conditionalFormatting>
  <conditionalFormatting sqref="O788">
    <cfRule type="cellIs" dxfId="1217" priority="1132" operator="greaterThanOrEqual">
      <formula>100</formula>
    </cfRule>
  </conditionalFormatting>
  <conditionalFormatting sqref="P789">
    <cfRule type="cellIs" dxfId="1216" priority="1131" operator="greaterThanOrEqual">
      <formula>1000</formula>
    </cfRule>
  </conditionalFormatting>
  <conditionalFormatting sqref="P788">
    <cfRule type="cellIs" dxfId="1215" priority="1130" operator="greaterThanOrEqual">
      <formula>100</formula>
    </cfRule>
  </conditionalFormatting>
  <conditionalFormatting sqref="Q789">
    <cfRule type="cellIs" dxfId="1214" priority="1129" operator="greaterThanOrEqual">
      <formula>1000</formula>
    </cfRule>
  </conditionalFormatting>
  <conditionalFormatting sqref="Q788">
    <cfRule type="cellIs" dxfId="1213" priority="1128" operator="greaterThanOrEqual">
      <formula>100</formula>
    </cfRule>
  </conditionalFormatting>
  <conditionalFormatting sqref="R789">
    <cfRule type="cellIs" dxfId="1212" priority="1127" operator="greaterThanOrEqual">
      <formula>1000</formula>
    </cfRule>
  </conditionalFormatting>
  <conditionalFormatting sqref="R788">
    <cfRule type="cellIs" dxfId="1211" priority="1126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1210" priority="1124" operator="lessThan">
      <formula>$T795*0.8</formula>
    </cfRule>
  </conditionalFormatting>
  <conditionalFormatting sqref="K797:L797">
    <cfRule type="cellIs" dxfId="1209" priority="1123" operator="greaterThanOrEqual">
      <formula>1000</formula>
    </cfRule>
  </conditionalFormatting>
  <conditionalFormatting sqref="K796:L796">
    <cfRule type="cellIs" dxfId="1208" priority="1122" operator="greaterThanOrEqual">
      <formula>100</formula>
    </cfRule>
  </conditionalFormatting>
  <conditionalFormatting sqref="C800:T800">
    <cfRule type="cellIs" priority="1092" stopIfTrue="1" operator="equal">
      <formula>"-"</formula>
    </cfRule>
    <cfRule type="cellIs" dxfId="1207" priority="1121" operator="greaterThanOrEqual">
      <formula>$T$279*1.2</formula>
    </cfRule>
  </conditionalFormatting>
  <conditionalFormatting sqref="C797">
    <cfRule type="cellIs" dxfId="1206" priority="1120" operator="greaterThanOrEqual">
      <formula>1000</formula>
    </cfRule>
  </conditionalFormatting>
  <conditionalFormatting sqref="C796">
    <cfRule type="cellIs" dxfId="1205" priority="1119" operator="greaterThanOrEqual">
      <formula>100</formula>
    </cfRule>
  </conditionalFormatting>
  <conditionalFormatting sqref="D797">
    <cfRule type="cellIs" dxfId="1204" priority="1118" operator="greaterThanOrEqual">
      <formula>1000</formula>
    </cfRule>
  </conditionalFormatting>
  <conditionalFormatting sqref="D796">
    <cfRule type="cellIs" dxfId="1203" priority="1117" operator="greaterThanOrEqual">
      <formula>100</formula>
    </cfRule>
  </conditionalFormatting>
  <conditionalFormatting sqref="E797">
    <cfRule type="cellIs" dxfId="1202" priority="1116" operator="greaterThanOrEqual">
      <formula>1000</formula>
    </cfRule>
  </conditionalFormatting>
  <conditionalFormatting sqref="E796">
    <cfRule type="cellIs" dxfId="1201" priority="1115" operator="greaterThanOrEqual">
      <formula>100</formula>
    </cfRule>
  </conditionalFormatting>
  <conditionalFormatting sqref="F797">
    <cfRule type="cellIs" dxfId="1200" priority="1114" operator="greaterThanOrEqual">
      <formula>1000</formula>
    </cfRule>
  </conditionalFormatting>
  <conditionalFormatting sqref="F796">
    <cfRule type="cellIs" dxfId="1199" priority="1113" operator="greaterThanOrEqual">
      <formula>100</formula>
    </cfRule>
  </conditionalFormatting>
  <conditionalFormatting sqref="G797">
    <cfRule type="cellIs" dxfId="1198" priority="1112" operator="greaterThanOrEqual">
      <formula>1000</formula>
    </cfRule>
  </conditionalFormatting>
  <conditionalFormatting sqref="G796">
    <cfRule type="cellIs" dxfId="1197" priority="1111" operator="greaterThanOrEqual">
      <formula>100</formula>
    </cfRule>
  </conditionalFormatting>
  <conditionalFormatting sqref="H797">
    <cfRule type="cellIs" dxfId="1196" priority="1110" operator="greaterThanOrEqual">
      <formula>1000</formula>
    </cfRule>
  </conditionalFormatting>
  <conditionalFormatting sqref="H796">
    <cfRule type="cellIs" dxfId="1195" priority="1109" operator="greaterThanOrEqual">
      <formula>100</formula>
    </cfRule>
  </conditionalFormatting>
  <conditionalFormatting sqref="I797">
    <cfRule type="cellIs" dxfId="1194" priority="1108" operator="greaterThanOrEqual">
      <formula>1000</formula>
    </cfRule>
  </conditionalFormatting>
  <conditionalFormatting sqref="I796">
    <cfRule type="cellIs" dxfId="1193" priority="1107" operator="greaterThanOrEqual">
      <formula>100</formula>
    </cfRule>
  </conditionalFormatting>
  <conditionalFormatting sqref="J797">
    <cfRule type="cellIs" dxfId="1192" priority="1106" operator="greaterThanOrEqual">
      <formula>1000</formula>
    </cfRule>
  </conditionalFormatting>
  <conditionalFormatting sqref="J796">
    <cfRule type="cellIs" dxfId="1191" priority="1105" operator="greaterThanOrEqual">
      <formula>100</formula>
    </cfRule>
  </conditionalFormatting>
  <conditionalFormatting sqref="M797">
    <cfRule type="cellIs" dxfId="1190" priority="1104" operator="greaterThanOrEqual">
      <formula>1000</formula>
    </cfRule>
  </conditionalFormatting>
  <conditionalFormatting sqref="M796">
    <cfRule type="cellIs" dxfId="1189" priority="1103" operator="greaterThanOrEqual">
      <formula>100</formula>
    </cfRule>
  </conditionalFormatting>
  <conditionalFormatting sqref="N797">
    <cfRule type="cellIs" dxfId="1188" priority="1102" operator="greaterThanOrEqual">
      <formula>1000</formula>
    </cfRule>
  </conditionalFormatting>
  <conditionalFormatting sqref="N796">
    <cfRule type="cellIs" dxfId="1187" priority="1101" operator="greaterThanOrEqual">
      <formula>100</formula>
    </cfRule>
  </conditionalFormatting>
  <conditionalFormatting sqref="O797">
    <cfRule type="cellIs" dxfId="1186" priority="1100" operator="greaterThanOrEqual">
      <formula>1000</formula>
    </cfRule>
  </conditionalFormatting>
  <conditionalFormatting sqref="O796">
    <cfRule type="cellIs" dxfId="1185" priority="1099" operator="greaterThanOrEqual">
      <formula>100</formula>
    </cfRule>
  </conditionalFormatting>
  <conditionalFormatting sqref="P797">
    <cfRule type="cellIs" dxfId="1184" priority="1098" operator="greaterThanOrEqual">
      <formula>1000</formula>
    </cfRule>
  </conditionalFormatting>
  <conditionalFormatting sqref="P796">
    <cfRule type="cellIs" dxfId="1183" priority="1097" operator="greaterThanOrEqual">
      <formula>100</formula>
    </cfRule>
  </conditionalFormatting>
  <conditionalFormatting sqref="Q797">
    <cfRule type="cellIs" dxfId="1182" priority="1096" operator="greaterThanOrEqual">
      <formula>1000</formula>
    </cfRule>
  </conditionalFormatting>
  <conditionalFormatting sqref="Q796">
    <cfRule type="cellIs" dxfId="1181" priority="1095" operator="greaterThanOrEqual">
      <formula>100</formula>
    </cfRule>
  </conditionalFormatting>
  <conditionalFormatting sqref="R797">
    <cfRule type="cellIs" dxfId="1180" priority="1094" operator="greaterThanOrEqual">
      <formula>1000</formula>
    </cfRule>
  </conditionalFormatting>
  <conditionalFormatting sqref="R796">
    <cfRule type="cellIs" dxfId="1179" priority="1093" operator="greaterThanOrEqual">
      <formula>100</formula>
    </cfRule>
  </conditionalFormatting>
  <conditionalFormatting sqref="K805:L805">
    <cfRule type="cellIs" dxfId="1178" priority="1091" operator="greaterThanOrEqual">
      <formula>1000</formula>
    </cfRule>
  </conditionalFormatting>
  <conditionalFormatting sqref="K804:L804">
    <cfRule type="cellIs" dxfId="1177" priority="1090" operator="greaterThanOrEqual">
      <formula>100</formula>
    </cfRule>
  </conditionalFormatting>
  <conditionalFormatting sqref="C808:T808">
    <cfRule type="cellIs" priority="1060" stopIfTrue="1" operator="equal">
      <formula>"-"</formula>
    </cfRule>
    <cfRule type="cellIs" dxfId="1176" priority="1089" operator="greaterThanOrEqual">
      <formula>$T$279*1.2</formula>
    </cfRule>
  </conditionalFormatting>
  <conditionalFormatting sqref="C805">
    <cfRule type="cellIs" dxfId="1175" priority="1088" operator="greaterThanOrEqual">
      <formula>1000</formula>
    </cfRule>
  </conditionalFormatting>
  <conditionalFormatting sqref="C804">
    <cfRule type="cellIs" dxfId="1174" priority="1087" operator="greaterThanOrEqual">
      <formula>100</formula>
    </cfRule>
  </conditionalFormatting>
  <conditionalFormatting sqref="D805">
    <cfRule type="cellIs" dxfId="1173" priority="1086" operator="greaterThanOrEqual">
      <formula>1000</formula>
    </cfRule>
  </conditionalFormatting>
  <conditionalFormatting sqref="D804">
    <cfRule type="cellIs" dxfId="1172" priority="1085" operator="greaterThanOrEqual">
      <formula>100</formula>
    </cfRule>
  </conditionalFormatting>
  <conditionalFormatting sqref="E805">
    <cfRule type="cellIs" dxfId="1171" priority="1084" operator="greaterThanOrEqual">
      <formula>1000</formula>
    </cfRule>
  </conditionalFormatting>
  <conditionalFormatting sqref="E804">
    <cfRule type="cellIs" dxfId="1170" priority="1083" operator="greaterThanOrEqual">
      <formula>100</formula>
    </cfRule>
  </conditionalFormatting>
  <conditionalFormatting sqref="F805">
    <cfRule type="cellIs" dxfId="1169" priority="1082" operator="greaterThanOrEqual">
      <formula>1000</formula>
    </cfRule>
  </conditionalFormatting>
  <conditionalFormatting sqref="F804">
    <cfRule type="cellIs" dxfId="1168" priority="1081" operator="greaterThanOrEqual">
      <formula>100</formula>
    </cfRule>
  </conditionalFormatting>
  <conditionalFormatting sqref="G805">
    <cfRule type="cellIs" dxfId="1167" priority="1080" operator="greaterThanOrEqual">
      <formula>1000</formula>
    </cfRule>
  </conditionalFormatting>
  <conditionalFormatting sqref="G804">
    <cfRule type="cellIs" dxfId="1166" priority="1079" operator="greaterThanOrEqual">
      <formula>100</formula>
    </cfRule>
  </conditionalFormatting>
  <conditionalFormatting sqref="H805">
    <cfRule type="cellIs" dxfId="1165" priority="1078" operator="greaterThanOrEqual">
      <formula>1000</formula>
    </cfRule>
  </conditionalFormatting>
  <conditionalFormatting sqref="H804">
    <cfRule type="cellIs" dxfId="1164" priority="1077" operator="greaterThanOrEqual">
      <formula>100</formula>
    </cfRule>
  </conditionalFormatting>
  <conditionalFormatting sqref="I805">
    <cfRule type="cellIs" dxfId="1163" priority="1076" operator="greaterThanOrEqual">
      <formula>1000</formula>
    </cfRule>
  </conditionalFormatting>
  <conditionalFormatting sqref="I804">
    <cfRule type="cellIs" dxfId="1162" priority="1075" operator="greaterThanOrEqual">
      <formula>100</formula>
    </cfRule>
  </conditionalFormatting>
  <conditionalFormatting sqref="J805">
    <cfRule type="cellIs" dxfId="1161" priority="1074" operator="greaterThanOrEqual">
      <formula>1000</formula>
    </cfRule>
  </conditionalFormatting>
  <conditionalFormatting sqref="J804">
    <cfRule type="cellIs" dxfId="1160" priority="1073" operator="greaterThanOrEqual">
      <formula>100</formula>
    </cfRule>
  </conditionalFormatting>
  <conditionalFormatting sqref="M805">
    <cfRule type="cellIs" dxfId="1159" priority="1072" operator="greaterThanOrEqual">
      <formula>1000</formula>
    </cfRule>
  </conditionalFormatting>
  <conditionalFormatting sqref="M804">
    <cfRule type="cellIs" dxfId="1158" priority="1071" operator="greaterThanOrEqual">
      <formula>100</formula>
    </cfRule>
  </conditionalFormatting>
  <conditionalFormatting sqref="N805">
    <cfRule type="cellIs" dxfId="1157" priority="1070" operator="greaterThanOrEqual">
      <formula>1000</formula>
    </cfRule>
  </conditionalFormatting>
  <conditionalFormatting sqref="N804">
    <cfRule type="cellIs" dxfId="1156" priority="1069" operator="greaterThanOrEqual">
      <formula>100</formula>
    </cfRule>
  </conditionalFormatting>
  <conditionalFormatting sqref="O805">
    <cfRule type="cellIs" dxfId="1155" priority="1068" operator="greaterThanOrEqual">
      <formula>1000</formula>
    </cfRule>
  </conditionalFormatting>
  <conditionalFormatting sqref="O804">
    <cfRule type="cellIs" dxfId="1154" priority="1067" operator="greaterThanOrEqual">
      <formula>100</formula>
    </cfRule>
  </conditionalFormatting>
  <conditionalFormatting sqref="P805">
    <cfRule type="cellIs" dxfId="1153" priority="1066" operator="greaterThanOrEqual">
      <formula>1000</formula>
    </cfRule>
  </conditionalFormatting>
  <conditionalFormatting sqref="P804">
    <cfRule type="cellIs" dxfId="1152" priority="1065" operator="greaterThanOrEqual">
      <formula>100</formula>
    </cfRule>
  </conditionalFormatting>
  <conditionalFormatting sqref="Q805">
    <cfRule type="cellIs" dxfId="1151" priority="1064" operator="greaterThanOrEqual">
      <formula>1000</formula>
    </cfRule>
  </conditionalFormatting>
  <conditionalFormatting sqref="Q804">
    <cfRule type="cellIs" dxfId="1150" priority="1063" operator="greaterThanOrEqual">
      <formula>100</formula>
    </cfRule>
  </conditionalFormatting>
  <conditionalFormatting sqref="R805">
    <cfRule type="cellIs" dxfId="1149" priority="1062" operator="greaterThanOrEqual">
      <formula>1000</formula>
    </cfRule>
  </conditionalFormatting>
  <conditionalFormatting sqref="R804">
    <cfRule type="cellIs" dxfId="1148" priority="1061" operator="greaterThanOrEqual">
      <formula>100</formula>
    </cfRule>
  </conditionalFormatting>
  <conditionalFormatting sqref="K813:L813">
    <cfRule type="cellIs" dxfId="1147" priority="1059" operator="greaterThanOrEqual">
      <formula>1000</formula>
    </cfRule>
  </conditionalFormatting>
  <conditionalFormatting sqref="K812:L812">
    <cfRule type="cellIs" dxfId="1146" priority="1058" operator="greaterThanOrEqual">
      <formula>100</formula>
    </cfRule>
  </conditionalFormatting>
  <conditionalFormatting sqref="C816:T816">
    <cfRule type="cellIs" priority="1028" stopIfTrue="1" operator="equal">
      <formula>"-"</formula>
    </cfRule>
    <cfRule type="cellIs" dxfId="1145" priority="1057" operator="greaterThanOrEqual">
      <formula>$T$279*1.2</formula>
    </cfRule>
  </conditionalFormatting>
  <conditionalFormatting sqref="C813">
    <cfRule type="cellIs" dxfId="1144" priority="1056" operator="greaterThanOrEqual">
      <formula>1000</formula>
    </cfRule>
  </conditionalFormatting>
  <conditionalFormatting sqref="C812">
    <cfRule type="cellIs" dxfId="1143" priority="1055" operator="greaterThanOrEqual">
      <formula>100</formula>
    </cfRule>
  </conditionalFormatting>
  <conditionalFormatting sqref="D813">
    <cfRule type="cellIs" dxfId="1142" priority="1054" operator="greaterThanOrEqual">
      <formula>1000</formula>
    </cfRule>
  </conditionalFormatting>
  <conditionalFormatting sqref="D812">
    <cfRule type="cellIs" dxfId="1141" priority="1053" operator="greaterThanOrEqual">
      <formula>100</formula>
    </cfRule>
  </conditionalFormatting>
  <conditionalFormatting sqref="E813">
    <cfRule type="cellIs" dxfId="1140" priority="1052" operator="greaterThanOrEqual">
      <formula>1000</formula>
    </cfRule>
  </conditionalFormatting>
  <conditionalFormatting sqref="E812">
    <cfRule type="cellIs" dxfId="1139" priority="1051" operator="greaterThanOrEqual">
      <formula>100</formula>
    </cfRule>
  </conditionalFormatting>
  <conditionalFormatting sqref="F813">
    <cfRule type="cellIs" dxfId="1138" priority="1050" operator="greaterThanOrEqual">
      <formula>1000</formula>
    </cfRule>
  </conditionalFormatting>
  <conditionalFormatting sqref="F812">
    <cfRule type="cellIs" dxfId="1137" priority="1049" operator="greaterThanOrEqual">
      <formula>100</formula>
    </cfRule>
  </conditionalFormatting>
  <conditionalFormatting sqref="G813">
    <cfRule type="cellIs" dxfId="1136" priority="1048" operator="greaterThanOrEqual">
      <formula>1000</formula>
    </cfRule>
  </conditionalFormatting>
  <conditionalFormatting sqref="G812">
    <cfRule type="cellIs" dxfId="1135" priority="1047" operator="greaterThanOrEqual">
      <formula>100</formula>
    </cfRule>
  </conditionalFormatting>
  <conditionalFormatting sqref="H813">
    <cfRule type="cellIs" dxfId="1134" priority="1046" operator="greaterThanOrEqual">
      <formula>1000</formula>
    </cfRule>
  </conditionalFormatting>
  <conditionalFormatting sqref="H812">
    <cfRule type="cellIs" dxfId="1133" priority="1045" operator="greaterThanOrEqual">
      <formula>100</formula>
    </cfRule>
  </conditionalFormatting>
  <conditionalFormatting sqref="I813">
    <cfRule type="cellIs" dxfId="1132" priority="1044" operator="greaterThanOrEqual">
      <formula>1000</formula>
    </cfRule>
  </conditionalFormatting>
  <conditionalFormatting sqref="I812">
    <cfRule type="cellIs" dxfId="1131" priority="1043" operator="greaterThanOrEqual">
      <formula>100</formula>
    </cfRule>
  </conditionalFormatting>
  <conditionalFormatting sqref="J813">
    <cfRule type="cellIs" dxfId="1130" priority="1042" operator="greaterThanOrEqual">
      <formula>1000</formula>
    </cfRule>
  </conditionalFormatting>
  <conditionalFormatting sqref="J812">
    <cfRule type="cellIs" dxfId="1129" priority="1041" operator="greaterThanOrEqual">
      <formula>100</formula>
    </cfRule>
  </conditionalFormatting>
  <conditionalFormatting sqref="M813">
    <cfRule type="cellIs" dxfId="1128" priority="1040" operator="greaterThanOrEqual">
      <formula>1000</formula>
    </cfRule>
  </conditionalFormatting>
  <conditionalFormatting sqref="M812">
    <cfRule type="cellIs" dxfId="1127" priority="1039" operator="greaterThanOrEqual">
      <formula>100</formula>
    </cfRule>
  </conditionalFormatting>
  <conditionalFormatting sqref="N813">
    <cfRule type="cellIs" dxfId="1126" priority="1038" operator="greaterThanOrEqual">
      <formula>1000</formula>
    </cfRule>
  </conditionalFormatting>
  <conditionalFormatting sqref="N812">
    <cfRule type="cellIs" dxfId="1125" priority="1037" operator="greaterThanOrEqual">
      <formula>100</formula>
    </cfRule>
  </conditionalFormatting>
  <conditionalFormatting sqref="O813">
    <cfRule type="cellIs" dxfId="1124" priority="1036" operator="greaterThanOrEqual">
      <formula>1000</formula>
    </cfRule>
  </conditionalFormatting>
  <conditionalFormatting sqref="O812">
    <cfRule type="cellIs" dxfId="1123" priority="1035" operator="greaterThanOrEqual">
      <formula>100</formula>
    </cfRule>
  </conditionalFormatting>
  <conditionalFormatting sqref="P813">
    <cfRule type="cellIs" dxfId="1122" priority="1034" operator="greaterThanOrEqual">
      <formula>1000</formula>
    </cfRule>
  </conditionalFormatting>
  <conditionalFormatting sqref="P812">
    <cfRule type="cellIs" dxfId="1121" priority="1033" operator="greaterThanOrEqual">
      <formula>100</formula>
    </cfRule>
  </conditionalFormatting>
  <conditionalFormatting sqref="Q813">
    <cfRule type="cellIs" dxfId="1120" priority="1032" operator="greaterThanOrEqual">
      <formula>1000</formula>
    </cfRule>
  </conditionalFormatting>
  <conditionalFormatting sqref="Q812">
    <cfRule type="cellIs" dxfId="1119" priority="1031" operator="greaterThanOrEqual">
      <formula>100</formula>
    </cfRule>
  </conditionalFormatting>
  <conditionalFormatting sqref="R813">
    <cfRule type="cellIs" dxfId="1118" priority="1030" operator="greaterThanOrEqual">
      <formula>1000</formula>
    </cfRule>
  </conditionalFormatting>
  <conditionalFormatting sqref="R812">
    <cfRule type="cellIs" dxfId="1117" priority="1029" operator="greaterThanOrEqual">
      <formula>100</formula>
    </cfRule>
  </conditionalFormatting>
  <conditionalFormatting sqref="K821:L821">
    <cfRule type="cellIs" dxfId="1116" priority="1027" operator="greaterThanOrEqual">
      <formula>1000</formula>
    </cfRule>
  </conditionalFormatting>
  <conditionalFormatting sqref="K820:L820">
    <cfRule type="cellIs" dxfId="1115" priority="1026" operator="greaterThanOrEqual">
      <formula>100</formula>
    </cfRule>
  </conditionalFormatting>
  <conditionalFormatting sqref="C824:T824">
    <cfRule type="cellIs" priority="996" stopIfTrue="1" operator="equal">
      <formula>"-"</formula>
    </cfRule>
    <cfRule type="cellIs" dxfId="1114" priority="1025" operator="greaterThanOrEqual">
      <formula>$T$279*1.2</formula>
    </cfRule>
  </conditionalFormatting>
  <conditionalFormatting sqref="C821">
    <cfRule type="cellIs" dxfId="1113" priority="1024" operator="greaterThanOrEqual">
      <formula>1000</formula>
    </cfRule>
  </conditionalFormatting>
  <conditionalFormatting sqref="C820">
    <cfRule type="cellIs" dxfId="1112" priority="1023" operator="greaterThanOrEqual">
      <formula>100</formula>
    </cfRule>
  </conditionalFormatting>
  <conditionalFormatting sqref="D821">
    <cfRule type="cellIs" dxfId="1111" priority="1022" operator="greaterThanOrEqual">
      <formula>1000</formula>
    </cfRule>
  </conditionalFormatting>
  <conditionalFormatting sqref="D820">
    <cfRule type="cellIs" dxfId="1110" priority="1021" operator="greaterThanOrEqual">
      <formula>100</formula>
    </cfRule>
  </conditionalFormatting>
  <conditionalFormatting sqref="E821">
    <cfRule type="cellIs" dxfId="1109" priority="1020" operator="greaterThanOrEqual">
      <formula>1000</formula>
    </cfRule>
  </conditionalFormatting>
  <conditionalFormatting sqref="E820">
    <cfRule type="cellIs" dxfId="1108" priority="1019" operator="greaterThanOrEqual">
      <formula>100</formula>
    </cfRule>
  </conditionalFormatting>
  <conditionalFormatting sqref="F821">
    <cfRule type="cellIs" dxfId="1107" priority="1018" operator="greaterThanOrEqual">
      <formula>1000</formula>
    </cfRule>
  </conditionalFormatting>
  <conditionalFormatting sqref="F820">
    <cfRule type="cellIs" dxfId="1106" priority="1017" operator="greaterThanOrEqual">
      <formula>100</formula>
    </cfRule>
  </conditionalFormatting>
  <conditionalFormatting sqref="G821">
    <cfRule type="cellIs" dxfId="1105" priority="1016" operator="greaterThanOrEqual">
      <formula>1000</formula>
    </cfRule>
  </conditionalFormatting>
  <conditionalFormatting sqref="G820">
    <cfRule type="cellIs" dxfId="1104" priority="1015" operator="greaterThanOrEqual">
      <formula>100</formula>
    </cfRule>
  </conditionalFormatting>
  <conditionalFormatting sqref="H821">
    <cfRule type="cellIs" dxfId="1103" priority="1014" operator="greaterThanOrEqual">
      <formula>1000</formula>
    </cfRule>
  </conditionalFormatting>
  <conditionalFormatting sqref="H820">
    <cfRule type="cellIs" dxfId="1102" priority="1013" operator="greaterThanOrEqual">
      <formula>100</formula>
    </cfRule>
  </conditionalFormatting>
  <conditionalFormatting sqref="I821">
    <cfRule type="cellIs" dxfId="1101" priority="1012" operator="greaterThanOrEqual">
      <formula>1000</formula>
    </cfRule>
  </conditionalFormatting>
  <conditionalFormatting sqref="I820">
    <cfRule type="cellIs" dxfId="1100" priority="1011" operator="greaterThanOrEqual">
      <formula>100</formula>
    </cfRule>
  </conditionalFormatting>
  <conditionalFormatting sqref="J821">
    <cfRule type="cellIs" dxfId="1099" priority="1010" operator="greaterThanOrEqual">
      <formula>1000</formula>
    </cfRule>
  </conditionalFormatting>
  <conditionalFormatting sqref="J820">
    <cfRule type="cellIs" dxfId="1098" priority="1009" operator="greaterThanOrEqual">
      <formula>100</formula>
    </cfRule>
  </conditionalFormatting>
  <conditionalFormatting sqref="M821">
    <cfRule type="cellIs" dxfId="1097" priority="1008" operator="greaterThanOrEqual">
      <formula>1000</formula>
    </cfRule>
  </conditionalFormatting>
  <conditionalFormatting sqref="M820">
    <cfRule type="cellIs" dxfId="1096" priority="1007" operator="greaterThanOrEqual">
      <formula>100</formula>
    </cfRule>
  </conditionalFormatting>
  <conditionalFormatting sqref="N821">
    <cfRule type="cellIs" dxfId="1095" priority="1006" operator="greaterThanOrEqual">
      <formula>1000</formula>
    </cfRule>
  </conditionalFormatting>
  <conditionalFormatting sqref="N820">
    <cfRule type="cellIs" dxfId="1094" priority="1005" operator="greaterThanOrEqual">
      <formula>100</formula>
    </cfRule>
  </conditionalFormatting>
  <conditionalFormatting sqref="O821">
    <cfRule type="cellIs" dxfId="1093" priority="1004" operator="greaterThanOrEqual">
      <formula>1000</formula>
    </cfRule>
  </conditionalFormatting>
  <conditionalFormatting sqref="O820">
    <cfRule type="cellIs" dxfId="1092" priority="1003" operator="greaterThanOrEqual">
      <formula>100</formula>
    </cfRule>
  </conditionalFormatting>
  <conditionalFormatting sqref="P821">
    <cfRule type="cellIs" dxfId="1091" priority="1002" operator="greaterThanOrEqual">
      <formula>1000</formula>
    </cfRule>
  </conditionalFormatting>
  <conditionalFormatting sqref="P820">
    <cfRule type="cellIs" dxfId="1090" priority="1001" operator="greaterThanOrEqual">
      <formula>100</formula>
    </cfRule>
  </conditionalFormatting>
  <conditionalFormatting sqref="Q821">
    <cfRule type="cellIs" dxfId="1089" priority="1000" operator="greaterThanOrEqual">
      <formula>1000</formula>
    </cfRule>
  </conditionalFormatting>
  <conditionalFormatting sqref="Q820">
    <cfRule type="cellIs" dxfId="1088" priority="999" operator="greaterThanOrEqual">
      <formula>100</formula>
    </cfRule>
  </conditionalFormatting>
  <conditionalFormatting sqref="R821">
    <cfRule type="cellIs" dxfId="1087" priority="998" operator="greaterThanOrEqual">
      <formula>1000</formula>
    </cfRule>
  </conditionalFormatting>
  <conditionalFormatting sqref="R820">
    <cfRule type="cellIs" dxfId="1086" priority="997" operator="greaterThanOrEqual">
      <formula>100</formula>
    </cfRule>
  </conditionalFormatting>
  <conditionalFormatting sqref="K829:L829">
    <cfRule type="cellIs" dxfId="1085" priority="995" operator="greaterThanOrEqual">
      <formula>1000</formula>
    </cfRule>
  </conditionalFormatting>
  <conditionalFormatting sqref="K828:L828">
    <cfRule type="cellIs" dxfId="1084" priority="994" operator="greaterThanOrEqual">
      <formula>100</formula>
    </cfRule>
  </conditionalFormatting>
  <conditionalFormatting sqref="C832:S832">
    <cfRule type="cellIs" priority="964" stopIfTrue="1" operator="equal">
      <formula>"-"</formula>
    </cfRule>
    <cfRule type="cellIs" dxfId="1083" priority="993" operator="greaterThanOrEqual">
      <formula>$T$279*1.2</formula>
    </cfRule>
  </conditionalFormatting>
  <conditionalFormatting sqref="C829">
    <cfRule type="cellIs" dxfId="1082" priority="992" operator="greaterThanOrEqual">
      <formula>1000</formula>
    </cfRule>
  </conditionalFormatting>
  <conditionalFormatting sqref="C828">
    <cfRule type="cellIs" dxfId="1081" priority="991" operator="greaterThanOrEqual">
      <formula>100</formula>
    </cfRule>
  </conditionalFormatting>
  <conditionalFormatting sqref="D829">
    <cfRule type="cellIs" dxfId="1080" priority="990" operator="greaterThanOrEqual">
      <formula>1000</formula>
    </cfRule>
  </conditionalFormatting>
  <conditionalFormatting sqref="D828">
    <cfRule type="cellIs" dxfId="1079" priority="989" operator="greaterThanOrEqual">
      <formula>100</formula>
    </cfRule>
  </conditionalFormatting>
  <conditionalFormatting sqref="E829">
    <cfRule type="cellIs" dxfId="1078" priority="988" operator="greaterThanOrEqual">
      <formula>1000</formula>
    </cfRule>
  </conditionalFormatting>
  <conditionalFormatting sqref="E828">
    <cfRule type="cellIs" dxfId="1077" priority="987" operator="greaterThanOrEqual">
      <formula>100</formula>
    </cfRule>
  </conditionalFormatting>
  <conditionalFormatting sqref="F829">
    <cfRule type="cellIs" dxfId="1076" priority="986" operator="greaterThanOrEqual">
      <formula>1000</formula>
    </cfRule>
  </conditionalFormatting>
  <conditionalFormatting sqref="F828">
    <cfRule type="cellIs" dxfId="1075" priority="985" operator="greaterThanOrEqual">
      <formula>100</formula>
    </cfRule>
  </conditionalFormatting>
  <conditionalFormatting sqref="G829">
    <cfRule type="cellIs" dxfId="1074" priority="984" operator="greaterThanOrEqual">
      <formula>1000</formula>
    </cfRule>
  </conditionalFormatting>
  <conditionalFormatting sqref="G828">
    <cfRule type="cellIs" dxfId="1073" priority="983" operator="greaterThanOrEqual">
      <formula>100</formula>
    </cfRule>
  </conditionalFormatting>
  <conditionalFormatting sqref="H829">
    <cfRule type="cellIs" dxfId="1072" priority="982" operator="greaterThanOrEqual">
      <formula>1000</formula>
    </cfRule>
  </conditionalFormatting>
  <conditionalFormatting sqref="H828">
    <cfRule type="cellIs" dxfId="1071" priority="981" operator="greaterThanOrEqual">
      <formula>100</formula>
    </cfRule>
  </conditionalFormatting>
  <conditionalFormatting sqref="I829">
    <cfRule type="cellIs" dxfId="1070" priority="980" operator="greaterThanOrEqual">
      <formula>1000</formula>
    </cfRule>
  </conditionalFormatting>
  <conditionalFormatting sqref="I828">
    <cfRule type="cellIs" dxfId="1069" priority="979" operator="greaterThanOrEqual">
      <formula>100</formula>
    </cfRule>
  </conditionalFormatting>
  <conditionalFormatting sqref="J829">
    <cfRule type="cellIs" dxfId="1068" priority="978" operator="greaterThanOrEqual">
      <formula>1000</formula>
    </cfRule>
  </conditionalFormatting>
  <conditionalFormatting sqref="J828">
    <cfRule type="cellIs" dxfId="1067" priority="977" operator="greaterThanOrEqual">
      <formula>100</formula>
    </cfRule>
  </conditionalFormatting>
  <conditionalFormatting sqref="M829">
    <cfRule type="cellIs" dxfId="1066" priority="976" operator="greaterThanOrEqual">
      <formula>1000</formula>
    </cfRule>
  </conditionalFormatting>
  <conditionalFormatting sqref="M828">
    <cfRule type="cellIs" dxfId="1065" priority="975" operator="greaterThanOrEqual">
      <formula>100</formula>
    </cfRule>
  </conditionalFormatting>
  <conditionalFormatting sqref="N829">
    <cfRule type="cellIs" dxfId="1064" priority="974" operator="greaterThanOrEqual">
      <formula>1000</formula>
    </cfRule>
  </conditionalFormatting>
  <conditionalFormatting sqref="N828">
    <cfRule type="cellIs" dxfId="1063" priority="973" operator="greaterThanOrEqual">
      <formula>100</formula>
    </cfRule>
  </conditionalFormatting>
  <conditionalFormatting sqref="O829">
    <cfRule type="cellIs" dxfId="1062" priority="972" operator="greaterThanOrEqual">
      <formula>1000</formula>
    </cfRule>
  </conditionalFormatting>
  <conditionalFormatting sqref="O828">
    <cfRule type="cellIs" dxfId="1061" priority="971" operator="greaterThanOrEqual">
      <formula>100</formula>
    </cfRule>
  </conditionalFormatting>
  <conditionalFormatting sqref="P829">
    <cfRule type="cellIs" dxfId="1060" priority="970" operator="greaterThanOrEqual">
      <formula>1000</formula>
    </cfRule>
  </conditionalFormatting>
  <conditionalFormatting sqref="P828">
    <cfRule type="cellIs" dxfId="1059" priority="969" operator="greaterThanOrEqual">
      <formula>100</formula>
    </cfRule>
  </conditionalFormatting>
  <conditionalFormatting sqref="Q829">
    <cfRule type="cellIs" dxfId="1058" priority="968" operator="greaterThanOrEqual">
      <formula>1000</formula>
    </cfRule>
  </conditionalFormatting>
  <conditionalFormatting sqref="Q828">
    <cfRule type="cellIs" dxfId="1057" priority="967" operator="greaterThanOrEqual">
      <formula>100</formula>
    </cfRule>
  </conditionalFormatting>
  <conditionalFormatting sqref="R829">
    <cfRule type="cellIs" dxfId="1056" priority="966" operator="greaterThanOrEqual">
      <formula>1000</formula>
    </cfRule>
  </conditionalFormatting>
  <conditionalFormatting sqref="R828">
    <cfRule type="cellIs" dxfId="1055" priority="965" operator="greaterThanOrEqual">
      <formula>100</formula>
    </cfRule>
  </conditionalFormatting>
  <conditionalFormatting sqref="K837:L837">
    <cfRule type="cellIs" dxfId="1054" priority="963" operator="greaterThanOrEqual">
      <formula>1000</formula>
    </cfRule>
  </conditionalFormatting>
  <conditionalFormatting sqref="K836:L836">
    <cfRule type="cellIs" dxfId="1053" priority="962" operator="greaterThanOrEqual">
      <formula>100</formula>
    </cfRule>
  </conditionalFormatting>
  <conditionalFormatting sqref="C840:T840">
    <cfRule type="cellIs" priority="932" stopIfTrue="1" operator="equal">
      <formula>"-"</formula>
    </cfRule>
    <cfRule type="cellIs" dxfId="1052" priority="961" operator="greaterThanOrEqual">
      <formula>$T$279*1.2</formula>
    </cfRule>
  </conditionalFormatting>
  <conditionalFormatting sqref="C837">
    <cfRule type="cellIs" dxfId="1051" priority="960" operator="greaterThanOrEqual">
      <formula>1000</formula>
    </cfRule>
  </conditionalFormatting>
  <conditionalFormatting sqref="C836">
    <cfRule type="cellIs" dxfId="1050" priority="959" operator="greaterThanOrEqual">
      <formula>100</formula>
    </cfRule>
  </conditionalFormatting>
  <conditionalFormatting sqref="D837">
    <cfRule type="cellIs" dxfId="1049" priority="958" operator="greaterThanOrEqual">
      <formula>1000</formula>
    </cfRule>
  </conditionalFormatting>
  <conditionalFormatting sqref="D836">
    <cfRule type="cellIs" dxfId="1048" priority="957" operator="greaterThanOrEqual">
      <formula>100</formula>
    </cfRule>
  </conditionalFormatting>
  <conditionalFormatting sqref="E837">
    <cfRule type="cellIs" dxfId="1047" priority="956" operator="greaterThanOrEqual">
      <formula>1000</formula>
    </cfRule>
  </conditionalFormatting>
  <conditionalFormatting sqref="E836">
    <cfRule type="cellIs" dxfId="1046" priority="955" operator="greaterThanOrEqual">
      <formula>100</formula>
    </cfRule>
  </conditionalFormatting>
  <conditionalFormatting sqref="F837">
    <cfRule type="cellIs" dxfId="1045" priority="954" operator="greaterThanOrEqual">
      <formula>1000</formula>
    </cfRule>
  </conditionalFormatting>
  <conditionalFormatting sqref="F836">
    <cfRule type="cellIs" dxfId="1044" priority="953" operator="greaterThanOrEqual">
      <formula>100</formula>
    </cfRule>
  </conditionalFormatting>
  <conditionalFormatting sqref="G837">
    <cfRule type="cellIs" dxfId="1043" priority="952" operator="greaterThanOrEqual">
      <formula>1000</formula>
    </cfRule>
  </conditionalFormatting>
  <conditionalFormatting sqref="G836">
    <cfRule type="cellIs" dxfId="1042" priority="951" operator="greaterThanOrEqual">
      <formula>100</formula>
    </cfRule>
  </conditionalFormatting>
  <conditionalFormatting sqref="H837">
    <cfRule type="cellIs" dxfId="1041" priority="950" operator="greaterThanOrEqual">
      <formula>1000</formula>
    </cfRule>
  </conditionalFormatting>
  <conditionalFormatting sqref="H836">
    <cfRule type="cellIs" dxfId="1040" priority="949" operator="greaterThanOrEqual">
      <formula>100</formula>
    </cfRule>
  </conditionalFormatting>
  <conditionalFormatting sqref="I837">
    <cfRule type="cellIs" dxfId="1039" priority="948" operator="greaterThanOrEqual">
      <formula>1000</formula>
    </cfRule>
  </conditionalFormatting>
  <conditionalFormatting sqref="I836">
    <cfRule type="cellIs" dxfId="1038" priority="947" operator="greaterThanOrEqual">
      <formula>100</formula>
    </cfRule>
  </conditionalFormatting>
  <conditionalFormatting sqref="J837">
    <cfRule type="cellIs" dxfId="1037" priority="946" operator="greaterThanOrEqual">
      <formula>1000</formula>
    </cfRule>
  </conditionalFormatting>
  <conditionalFormatting sqref="J836">
    <cfRule type="cellIs" dxfId="1036" priority="945" operator="greaterThanOrEqual">
      <formula>100</formula>
    </cfRule>
  </conditionalFormatting>
  <conditionalFormatting sqref="M837">
    <cfRule type="cellIs" dxfId="1035" priority="944" operator="greaterThanOrEqual">
      <formula>1000</formula>
    </cfRule>
  </conditionalFormatting>
  <conditionalFormatting sqref="M836">
    <cfRule type="cellIs" dxfId="1034" priority="943" operator="greaterThanOrEqual">
      <formula>100</formula>
    </cfRule>
  </conditionalFormatting>
  <conditionalFormatting sqref="N837">
    <cfRule type="cellIs" dxfId="1033" priority="942" operator="greaterThanOrEqual">
      <formula>1000</formula>
    </cfRule>
  </conditionalFormatting>
  <conditionalFormatting sqref="N836">
    <cfRule type="cellIs" dxfId="1032" priority="941" operator="greaterThanOrEqual">
      <formula>100</formula>
    </cfRule>
  </conditionalFormatting>
  <conditionalFormatting sqref="O837">
    <cfRule type="cellIs" dxfId="1031" priority="940" operator="greaterThanOrEqual">
      <formula>1000</formula>
    </cfRule>
  </conditionalFormatting>
  <conditionalFormatting sqref="O836">
    <cfRule type="cellIs" dxfId="1030" priority="939" operator="greaterThanOrEqual">
      <formula>100</formula>
    </cfRule>
  </conditionalFormatting>
  <conditionalFormatting sqref="P837">
    <cfRule type="cellIs" dxfId="1029" priority="938" operator="greaterThanOrEqual">
      <formula>1000</formula>
    </cfRule>
  </conditionalFormatting>
  <conditionalFormatting sqref="P836">
    <cfRule type="cellIs" dxfId="1028" priority="937" operator="greaterThanOrEqual">
      <formula>100</formula>
    </cfRule>
  </conditionalFormatting>
  <conditionalFormatting sqref="Q837">
    <cfRule type="cellIs" dxfId="1027" priority="936" operator="greaterThanOrEqual">
      <formula>1000</formula>
    </cfRule>
  </conditionalFormatting>
  <conditionalFormatting sqref="Q836">
    <cfRule type="cellIs" dxfId="1026" priority="935" operator="greaterThanOrEqual">
      <formula>100</formula>
    </cfRule>
  </conditionalFormatting>
  <conditionalFormatting sqref="R837">
    <cfRule type="cellIs" dxfId="1025" priority="934" operator="greaterThanOrEqual">
      <formula>1000</formula>
    </cfRule>
  </conditionalFormatting>
  <conditionalFormatting sqref="R836">
    <cfRule type="cellIs" dxfId="1024" priority="933" operator="greaterThanOrEqual">
      <formula>100</formula>
    </cfRule>
  </conditionalFormatting>
  <conditionalFormatting sqref="K845:L845">
    <cfRule type="cellIs" dxfId="1023" priority="931" operator="greaterThanOrEqual">
      <formula>1000</formula>
    </cfRule>
  </conditionalFormatting>
  <conditionalFormatting sqref="K844:L844">
    <cfRule type="cellIs" dxfId="1022" priority="930" operator="greaterThanOrEqual">
      <formula>100</formula>
    </cfRule>
  </conditionalFormatting>
  <conditionalFormatting sqref="C848:S848">
    <cfRule type="cellIs" priority="900" stopIfTrue="1" operator="equal">
      <formula>"-"</formula>
    </cfRule>
    <cfRule type="cellIs" dxfId="1021" priority="929" operator="greaterThanOrEqual">
      <formula>$T$279*1.2</formula>
    </cfRule>
  </conditionalFormatting>
  <conditionalFormatting sqref="C845">
    <cfRule type="cellIs" dxfId="1020" priority="928" operator="greaterThanOrEqual">
      <formula>1000</formula>
    </cfRule>
  </conditionalFormatting>
  <conditionalFormatting sqref="C844">
    <cfRule type="cellIs" dxfId="1019" priority="927" operator="greaterThanOrEqual">
      <formula>100</formula>
    </cfRule>
  </conditionalFormatting>
  <conditionalFormatting sqref="D845">
    <cfRule type="cellIs" dxfId="1018" priority="926" operator="greaterThanOrEqual">
      <formula>1000</formula>
    </cfRule>
  </conditionalFormatting>
  <conditionalFormatting sqref="D844">
    <cfRule type="cellIs" dxfId="1017" priority="925" operator="greaterThanOrEqual">
      <formula>100</formula>
    </cfRule>
  </conditionalFormatting>
  <conditionalFormatting sqref="E845">
    <cfRule type="cellIs" dxfId="1016" priority="924" operator="greaterThanOrEqual">
      <formula>1000</formula>
    </cfRule>
  </conditionalFormatting>
  <conditionalFormatting sqref="E844">
    <cfRule type="cellIs" dxfId="1015" priority="923" operator="greaterThanOrEqual">
      <formula>100</formula>
    </cfRule>
  </conditionalFormatting>
  <conditionalFormatting sqref="F845">
    <cfRule type="cellIs" dxfId="1014" priority="922" operator="greaterThanOrEqual">
      <formula>1000</formula>
    </cfRule>
  </conditionalFormatting>
  <conditionalFormatting sqref="F844">
    <cfRule type="cellIs" dxfId="1013" priority="921" operator="greaterThanOrEqual">
      <formula>100</formula>
    </cfRule>
  </conditionalFormatting>
  <conditionalFormatting sqref="G845">
    <cfRule type="cellIs" dxfId="1012" priority="920" operator="greaterThanOrEqual">
      <formula>1000</formula>
    </cfRule>
  </conditionalFormatting>
  <conditionalFormatting sqref="G844">
    <cfRule type="cellIs" dxfId="1011" priority="919" operator="greaterThanOrEqual">
      <formula>100</formula>
    </cfRule>
  </conditionalFormatting>
  <conditionalFormatting sqref="H845">
    <cfRule type="cellIs" dxfId="1010" priority="918" operator="greaterThanOrEqual">
      <formula>1000</formula>
    </cfRule>
  </conditionalFormatting>
  <conditionalFormatting sqref="H844">
    <cfRule type="cellIs" dxfId="1009" priority="917" operator="greaterThanOrEqual">
      <formula>100</formula>
    </cfRule>
  </conditionalFormatting>
  <conditionalFormatting sqref="I845">
    <cfRule type="cellIs" dxfId="1008" priority="916" operator="greaterThanOrEqual">
      <formula>1000</formula>
    </cfRule>
  </conditionalFormatting>
  <conditionalFormatting sqref="I844">
    <cfRule type="cellIs" dxfId="1007" priority="915" operator="greaterThanOrEqual">
      <formula>100</formula>
    </cfRule>
  </conditionalFormatting>
  <conditionalFormatting sqref="J845">
    <cfRule type="cellIs" dxfId="1006" priority="914" operator="greaterThanOrEqual">
      <formula>1000</formula>
    </cfRule>
  </conditionalFormatting>
  <conditionalFormatting sqref="J844">
    <cfRule type="cellIs" dxfId="1005" priority="913" operator="greaterThanOrEqual">
      <formula>100</formula>
    </cfRule>
  </conditionalFormatting>
  <conditionalFormatting sqref="M845">
    <cfRule type="cellIs" dxfId="1004" priority="912" operator="greaterThanOrEqual">
      <formula>1000</formula>
    </cfRule>
  </conditionalFormatting>
  <conditionalFormatting sqref="M844">
    <cfRule type="cellIs" dxfId="1003" priority="911" operator="greaterThanOrEqual">
      <formula>100</formula>
    </cfRule>
  </conditionalFormatting>
  <conditionalFormatting sqref="N845">
    <cfRule type="cellIs" dxfId="1002" priority="910" operator="greaterThanOrEqual">
      <formula>1000</formula>
    </cfRule>
  </conditionalFormatting>
  <conditionalFormatting sqref="N844">
    <cfRule type="cellIs" dxfId="1001" priority="909" operator="greaterThanOrEqual">
      <formula>100</formula>
    </cfRule>
  </conditionalFormatting>
  <conditionalFormatting sqref="O845">
    <cfRule type="cellIs" dxfId="1000" priority="908" operator="greaterThanOrEqual">
      <formula>1000</formula>
    </cfRule>
  </conditionalFormatting>
  <conditionalFormatting sqref="O844">
    <cfRule type="cellIs" dxfId="999" priority="907" operator="greaterThanOrEqual">
      <formula>100</formula>
    </cfRule>
  </conditionalFormatting>
  <conditionalFormatting sqref="P845">
    <cfRule type="cellIs" dxfId="998" priority="906" operator="greaterThanOrEqual">
      <formula>1000</formula>
    </cfRule>
  </conditionalFormatting>
  <conditionalFormatting sqref="P844">
    <cfRule type="cellIs" dxfId="997" priority="905" operator="greaterThanOrEqual">
      <formula>100</formula>
    </cfRule>
  </conditionalFormatting>
  <conditionalFormatting sqref="Q845">
    <cfRule type="cellIs" dxfId="996" priority="904" operator="greaterThanOrEqual">
      <formula>1000</formula>
    </cfRule>
  </conditionalFormatting>
  <conditionalFormatting sqref="Q844">
    <cfRule type="cellIs" dxfId="995" priority="903" operator="greaterThanOrEqual">
      <formula>100</formula>
    </cfRule>
  </conditionalFormatting>
  <conditionalFormatting sqref="R845">
    <cfRule type="cellIs" dxfId="994" priority="902" operator="greaterThanOrEqual">
      <formula>1000</formula>
    </cfRule>
  </conditionalFormatting>
  <conditionalFormatting sqref="R844">
    <cfRule type="cellIs" dxfId="993" priority="901" operator="greaterThanOrEqual">
      <formula>100</formula>
    </cfRule>
  </conditionalFormatting>
  <conditionalFormatting sqref="K853:L853">
    <cfRule type="cellIs" dxfId="992" priority="899" operator="greaterThanOrEqual">
      <formula>1000</formula>
    </cfRule>
  </conditionalFormatting>
  <conditionalFormatting sqref="K852:L852">
    <cfRule type="cellIs" dxfId="991" priority="898" operator="greaterThanOrEqual">
      <formula>100</formula>
    </cfRule>
  </conditionalFormatting>
  <conditionalFormatting sqref="C856:S856">
    <cfRule type="cellIs" priority="868" stopIfTrue="1" operator="equal">
      <formula>"-"</formula>
    </cfRule>
    <cfRule type="cellIs" dxfId="990" priority="897" operator="greaterThanOrEqual">
      <formula>$T$279*1.2</formula>
    </cfRule>
  </conditionalFormatting>
  <conditionalFormatting sqref="C853">
    <cfRule type="cellIs" dxfId="989" priority="896" operator="greaterThanOrEqual">
      <formula>1000</formula>
    </cfRule>
  </conditionalFormatting>
  <conditionalFormatting sqref="C852">
    <cfRule type="cellIs" dxfId="988" priority="895" operator="greaterThanOrEqual">
      <formula>100</formula>
    </cfRule>
  </conditionalFormatting>
  <conditionalFormatting sqref="D853">
    <cfRule type="cellIs" dxfId="987" priority="894" operator="greaterThanOrEqual">
      <formula>1000</formula>
    </cfRule>
  </conditionalFormatting>
  <conditionalFormatting sqref="D852">
    <cfRule type="cellIs" dxfId="986" priority="893" operator="greaterThanOrEqual">
      <formula>100</formula>
    </cfRule>
  </conditionalFormatting>
  <conditionalFormatting sqref="E853">
    <cfRule type="cellIs" dxfId="985" priority="892" operator="greaterThanOrEqual">
      <formula>1000</formula>
    </cfRule>
  </conditionalFormatting>
  <conditionalFormatting sqref="E852">
    <cfRule type="cellIs" dxfId="984" priority="891" operator="greaterThanOrEqual">
      <formula>100</formula>
    </cfRule>
  </conditionalFormatting>
  <conditionalFormatting sqref="F853">
    <cfRule type="cellIs" dxfId="983" priority="890" operator="greaterThanOrEqual">
      <formula>1000</formula>
    </cfRule>
  </conditionalFormatting>
  <conditionalFormatting sqref="F852">
    <cfRule type="cellIs" dxfId="982" priority="889" operator="greaterThanOrEqual">
      <formula>100</formula>
    </cfRule>
  </conditionalFormatting>
  <conditionalFormatting sqref="G853">
    <cfRule type="cellIs" dxfId="981" priority="888" operator="greaterThanOrEqual">
      <formula>1000</formula>
    </cfRule>
  </conditionalFormatting>
  <conditionalFormatting sqref="G852">
    <cfRule type="cellIs" dxfId="980" priority="887" operator="greaterThanOrEqual">
      <formula>100</formula>
    </cfRule>
  </conditionalFormatting>
  <conditionalFormatting sqref="H853">
    <cfRule type="cellIs" dxfId="979" priority="886" operator="greaterThanOrEqual">
      <formula>1000</formula>
    </cfRule>
  </conditionalFormatting>
  <conditionalFormatting sqref="H852">
    <cfRule type="cellIs" dxfId="978" priority="885" operator="greaterThanOrEqual">
      <formula>100</formula>
    </cfRule>
  </conditionalFormatting>
  <conditionalFormatting sqref="I853">
    <cfRule type="cellIs" dxfId="977" priority="884" operator="greaterThanOrEqual">
      <formula>1000</formula>
    </cfRule>
  </conditionalFormatting>
  <conditionalFormatting sqref="I852">
    <cfRule type="cellIs" dxfId="976" priority="883" operator="greaterThanOrEqual">
      <formula>100</formula>
    </cfRule>
  </conditionalFormatting>
  <conditionalFormatting sqref="J853">
    <cfRule type="cellIs" dxfId="975" priority="882" operator="greaterThanOrEqual">
      <formula>1000</formula>
    </cfRule>
  </conditionalFormatting>
  <conditionalFormatting sqref="J852">
    <cfRule type="cellIs" dxfId="974" priority="881" operator="greaterThanOrEqual">
      <formula>100</formula>
    </cfRule>
  </conditionalFormatting>
  <conditionalFormatting sqref="M853">
    <cfRule type="cellIs" dxfId="973" priority="880" operator="greaterThanOrEqual">
      <formula>1000</formula>
    </cfRule>
  </conditionalFormatting>
  <conditionalFormatting sqref="M852">
    <cfRule type="cellIs" dxfId="972" priority="879" operator="greaterThanOrEqual">
      <formula>100</formula>
    </cfRule>
  </conditionalFormatting>
  <conditionalFormatting sqref="N853">
    <cfRule type="cellIs" dxfId="971" priority="878" operator="greaterThanOrEqual">
      <formula>1000</formula>
    </cfRule>
  </conditionalFormatting>
  <conditionalFormatting sqref="N852">
    <cfRule type="cellIs" dxfId="970" priority="877" operator="greaterThanOrEqual">
      <formula>100</formula>
    </cfRule>
  </conditionalFormatting>
  <conditionalFormatting sqref="O853">
    <cfRule type="cellIs" dxfId="969" priority="876" operator="greaterThanOrEqual">
      <formula>1000</formula>
    </cfRule>
  </conditionalFormatting>
  <conditionalFormatting sqref="O852">
    <cfRule type="cellIs" dxfId="968" priority="875" operator="greaterThanOrEqual">
      <formula>100</formula>
    </cfRule>
  </conditionalFormatting>
  <conditionalFormatting sqref="P853">
    <cfRule type="cellIs" dxfId="967" priority="874" operator="greaterThanOrEqual">
      <formula>1000</formula>
    </cfRule>
  </conditionalFormatting>
  <conditionalFormatting sqref="P852">
    <cfRule type="cellIs" dxfId="966" priority="873" operator="greaterThanOrEqual">
      <formula>100</formula>
    </cfRule>
  </conditionalFormatting>
  <conditionalFormatting sqref="Q853">
    <cfRule type="cellIs" dxfId="965" priority="872" operator="greaterThanOrEqual">
      <formula>1000</formula>
    </cfRule>
  </conditionalFormatting>
  <conditionalFormatting sqref="Q852">
    <cfRule type="cellIs" dxfId="964" priority="871" operator="greaterThanOrEqual">
      <formula>100</formula>
    </cfRule>
  </conditionalFormatting>
  <conditionalFormatting sqref="R853">
    <cfRule type="cellIs" dxfId="963" priority="870" operator="greaterThanOrEqual">
      <formula>1000</formula>
    </cfRule>
  </conditionalFormatting>
  <conditionalFormatting sqref="R852">
    <cfRule type="cellIs" dxfId="962" priority="869" operator="greaterThanOrEqual">
      <formula>100</formula>
    </cfRule>
  </conditionalFormatting>
  <conditionalFormatting sqref="K861:L861">
    <cfRule type="cellIs" dxfId="961" priority="867" operator="greaterThanOrEqual">
      <formula>1000</formula>
    </cfRule>
  </conditionalFormatting>
  <conditionalFormatting sqref="K860:L860">
    <cfRule type="cellIs" dxfId="960" priority="866" operator="greaterThanOrEqual">
      <formula>100</formula>
    </cfRule>
  </conditionalFormatting>
  <conditionalFormatting sqref="C864:S864">
    <cfRule type="cellIs" priority="836" stopIfTrue="1" operator="equal">
      <formula>"-"</formula>
    </cfRule>
    <cfRule type="cellIs" dxfId="959" priority="865" operator="greaterThanOrEqual">
      <formula>$T$279*1.2</formula>
    </cfRule>
  </conditionalFormatting>
  <conditionalFormatting sqref="C861">
    <cfRule type="cellIs" dxfId="958" priority="864" operator="greaterThanOrEqual">
      <formula>1000</formula>
    </cfRule>
  </conditionalFormatting>
  <conditionalFormatting sqref="C860">
    <cfRule type="cellIs" dxfId="957" priority="863" operator="greaterThanOrEqual">
      <formula>100</formula>
    </cfRule>
  </conditionalFormatting>
  <conditionalFormatting sqref="D861">
    <cfRule type="cellIs" dxfId="956" priority="862" operator="greaterThanOrEqual">
      <formula>1000</formula>
    </cfRule>
  </conditionalFormatting>
  <conditionalFormatting sqref="D860">
    <cfRule type="cellIs" dxfId="955" priority="861" operator="greaterThanOrEqual">
      <formula>100</formula>
    </cfRule>
  </conditionalFormatting>
  <conditionalFormatting sqref="E861">
    <cfRule type="cellIs" dxfId="954" priority="860" operator="greaterThanOrEqual">
      <formula>1000</formula>
    </cfRule>
  </conditionalFormatting>
  <conditionalFormatting sqref="E860">
    <cfRule type="cellIs" dxfId="953" priority="859" operator="greaterThanOrEqual">
      <formula>100</formula>
    </cfRule>
  </conditionalFormatting>
  <conditionalFormatting sqref="F861">
    <cfRule type="cellIs" dxfId="952" priority="858" operator="greaterThanOrEqual">
      <formula>1000</formula>
    </cfRule>
  </conditionalFormatting>
  <conditionalFormatting sqref="F860">
    <cfRule type="cellIs" dxfId="951" priority="857" operator="greaterThanOrEqual">
      <formula>100</formula>
    </cfRule>
  </conditionalFormatting>
  <conditionalFormatting sqref="G861">
    <cfRule type="cellIs" dxfId="950" priority="856" operator="greaterThanOrEqual">
      <formula>1000</formula>
    </cfRule>
  </conditionalFormatting>
  <conditionalFormatting sqref="G860">
    <cfRule type="cellIs" dxfId="949" priority="855" operator="greaterThanOrEqual">
      <formula>100</formula>
    </cfRule>
  </conditionalFormatting>
  <conditionalFormatting sqref="H861">
    <cfRule type="cellIs" dxfId="948" priority="854" operator="greaterThanOrEqual">
      <formula>1000</formula>
    </cfRule>
  </conditionalFormatting>
  <conditionalFormatting sqref="H860">
    <cfRule type="cellIs" dxfId="947" priority="853" operator="greaterThanOrEqual">
      <formula>100</formula>
    </cfRule>
  </conditionalFormatting>
  <conditionalFormatting sqref="I861">
    <cfRule type="cellIs" dxfId="946" priority="852" operator="greaterThanOrEqual">
      <formula>1000</formula>
    </cfRule>
  </conditionalFormatting>
  <conditionalFormatting sqref="I860">
    <cfRule type="cellIs" dxfId="945" priority="851" operator="greaterThanOrEqual">
      <formula>100</formula>
    </cfRule>
  </conditionalFormatting>
  <conditionalFormatting sqref="J861">
    <cfRule type="cellIs" dxfId="944" priority="850" operator="greaterThanOrEqual">
      <formula>1000</formula>
    </cfRule>
  </conditionalFormatting>
  <conditionalFormatting sqref="J860">
    <cfRule type="cellIs" dxfId="943" priority="849" operator="greaterThanOrEqual">
      <formula>100</formula>
    </cfRule>
  </conditionalFormatting>
  <conditionalFormatting sqref="M861">
    <cfRule type="cellIs" dxfId="942" priority="848" operator="greaterThanOrEqual">
      <formula>1000</formula>
    </cfRule>
  </conditionalFormatting>
  <conditionalFormatting sqref="M860">
    <cfRule type="cellIs" dxfId="941" priority="847" operator="greaterThanOrEqual">
      <formula>100</formula>
    </cfRule>
  </conditionalFormatting>
  <conditionalFormatting sqref="N861">
    <cfRule type="cellIs" dxfId="940" priority="846" operator="greaterThanOrEqual">
      <formula>1000</formula>
    </cfRule>
  </conditionalFormatting>
  <conditionalFormatting sqref="N860">
    <cfRule type="cellIs" dxfId="939" priority="845" operator="greaterThanOrEqual">
      <formula>100</formula>
    </cfRule>
  </conditionalFormatting>
  <conditionalFormatting sqref="O861">
    <cfRule type="cellIs" dxfId="938" priority="844" operator="greaterThanOrEqual">
      <formula>1000</formula>
    </cfRule>
  </conditionalFormatting>
  <conditionalFormatting sqref="O860">
    <cfRule type="cellIs" dxfId="937" priority="843" operator="greaterThanOrEqual">
      <formula>100</formula>
    </cfRule>
  </conditionalFormatting>
  <conditionalFormatting sqref="P861">
    <cfRule type="cellIs" dxfId="936" priority="842" operator="greaterThanOrEqual">
      <formula>1000</formula>
    </cfRule>
  </conditionalFormatting>
  <conditionalFormatting sqref="P860">
    <cfRule type="cellIs" dxfId="935" priority="841" operator="greaterThanOrEqual">
      <formula>100</formula>
    </cfRule>
  </conditionalFormatting>
  <conditionalFormatting sqref="Q861">
    <cfRule type="cellIs" dxfId="934" priority="840" operator="greaterThanOrEqual">
      <formula>1000</formula>
    </cfRule>
  </conditionalFormatting>
  <conditionalFormatting sqref="Q860">
    <cfRule type="cellIs" dxfId="933" priority="839" operator="greaterThanOrEqual">
      <formula>100</formula>
    </cfRule>
  </conditionalFormatting>
  <conditionalFormatting sqref="R861">
    <cfRule type="cellIs" dxfId="932" priority="838" operator="greaterThanOrEqual">
      <formula>1000</formula>
    </cfRule>
  </conditionalFormatting>
  <conditionalFormatting sqref="R860">
    <cfRule type="cellIs" dxfId="931" priority="837" operator="greaterThanOrEqual">
      <formula>100</formula>
    </cfRule>
  </conditionalFormatting>
  <conditionalFormatting sqref="K869:L869">
    <cfRule type="cellIs" dxfId="930" priority="835" operator="greaterThanOrEqual">
      <formula>1000</formula>
    </cfRule>
  </conditionalFormatting>
  <conditionalFormatting sqref="K868:L868">
    <cfRule type="cellIs" dxfId="929" priority="834" operator="greaterThanOrEqual">
      <formula>100</formula>
    </cfRule>
  </conditionalFormatting>
  <conditionalFormatting sqref="C872:S872">
    <cfRule type="cellIs" priority="804" stopIfTrue="1" operator="equal">
      <formula>"-"</formula>
    </cfRule>
    <cfRule type="cellIs" dxfId="928" priority="833" operator="greaterThanOrEqual">
      <formula>$T$279*1.2</formula>
    </cfRule>
  </conditionalFormatting>
  <conditionalFormatting sqref="C869">
    <cfRule type="cellIs" dxfId="927" priority="832" operator="greaterThanOrEqual">
      <formula>1000</formula>
    </cfRule>
  </conditionalFormatting>
  <conditionalFormatting sqref="C868">
    <cfRule type="cellIs" dxfId="926" priority="831" operator="greaterThanOrEqual">
      <formula>100</formula>
    </cfRule>
  </conditionalFormatting>
  <conditionalFormatting sqref="D869">
    <cfRule type="cellIs" dxfId="925" priority="830" operator="greaterThanOrEqual">
      <formula>1000</formula>
    </cfRule>
  </conditionalFormatting>
  <conditionalFormatting sqref="D868">
    <cfRule type="cellIs" dxfId="924" priority="829" operator="greaterThanOrEqual">
      <formula>100</formula>
    </cfRule>
  </conditionalFormatting>
  <conditionalFormatting sqref="E869">
    <cfRule type="cellIs" dxfId="923" priority="828" operator="greaterThanOrEqual">
      <formula>1000</formula>
    </cfRule>
  </conditionalFormatting>
  <conditionalFormatting sqref="E868">
    <cfRule type="cellIs" dxfId="922" priority="827" operator="greaterThanOrEqual">
      <formula>100</formula>
    </cfRule>
  </conditionalFormatting>
  <conditionalFormatting sqref="F869">
    <cfRule type="cellIs" dxfId="921" priority="826" operator="greaterThanOrEqual">
      <formula>1000</formula>
    </cfRule>
  </conditionalFormatting>
  <conditionalFormatting sqref="F868">
    <cfRule type="cellIs" dxfId="920" priority="825" operator="greaterThanOrEqual">
      <formula>100</formula>
    </cfRule>
  </conditionalFormatting>
  <conditionalFormatting sqref="G869">
    <cfRule type="cellIs" dxfId="919" priority="824" operator="greaterThanOrEqual">
      <formula>1000</formula>
    </cfRule>
  </conditionalFormatting>
  <conditionalFormatting sqref="G868">
    <cfRule type="cellIs" dxfId="918" priority="823" operator="greaterThanOrEqual">
      <formula>100</formula>
    </cfRule>
  </conditionalFormatting>
  <conditionalFormatting sqref="H869">
    <cfRule type="cellIs" dxfId="917" priority="822" operator="greaterThanOrEqual">
      <formula>1000</formula>
    </cfRule>
  </conditionalFormatting>
  <conditionalFormatting sqref="H868">
    <cfRule type="cellIs" dxfId="916" priority="821" operator="greaterThanOrEqual">
      <formula>100</formula>
    </cfRule>
  </conditionalFormatting>
  <conditionalFormatting sqref="I869">
    <cfRule type="cellIs" dxfId="915" priority="820" operator="greaterThanOrEqual">
      <formula>1000</formula>
    </cfRule>
  </conditionalFormatting>
  <conditionalFormatting sqref="I868">
    <cfRule type="cellIs" dxfId="914" priority="819" operator="greaterThanOrEqual">
      <formula>100</formula>
    </cfRule>
  </conditionalFormatting>
  <conditionalFormatting sqref="J869">
    <cfRule type="cellIs" dxfId="913" priority="818" operator="greaterThanOrEqual">
      <formula>1000</formula>
    </cfRule>
  </conditionalFormatting>
  <conditionalFormatting sqref="J868">
    <cfRule type="cellIs" dxfId="912" priority="817" operator="greaterThanOrEqual">
      <formula>100</formula>
    </cfRule>
  </conditionalFormatting>
  <conditionalFormatting sqref="M869">
    <cfRule type="cellIs" dxfId="911" priority="816" operator="greaterThanOrEqual">
      <formula>1000</formula>
    </cfRule>
  </conditionalFormatting>
  <conditionalFormatting sqref="M868">
    <cfRule type="cellIs" dxfId="910" priority="815" operator="greaterThanOrEqual">
      <formula>100</formula>
    </cfRule>
  </conditionalFormatting>
  <conditionalFormatting sqref="N869">
    <cfRule type="cellIs" dxfId="909" priority="814" operator="greaterThanOrEqual">
      <formula>1000</formula>
    </cfRule>
  </conditionalFormatting>
  <conditionalFormatting sqref="N868">
    <cfRule type="cellIs" dxfId="908" priority="813" operator="greaterThanOrEqual">
      <formula>100</formula>
    </cfRule>
  </conditionalFormatting>
  <conditionalFormatting sqref="O869">
    <cfRule type="cellIs" dxfId="907" priority="812" operator="greaterThanOrEqual">
      <formula>1000</formula>
    </cfRule>
  </conditionalFormatting>
  <conditionalFormatting sqref="O868">
    <cfRule type="cellIs" dxfId="906" priority="811" operator="greaterThanOrEqual">
      <formula>100</formula>
    </cfRule>
  </conditionalFormatting>
  <conditionalFormatting sqref="P869">
    <cfRule type="cellIs" dxfId="905" priority="810" operator="greaterThanOrEqual">
      <formula>1000</formula>
    </cfRule>
  </conditionalFormatting>
  <conditionalFormatting sqref="P868">
    <cfRule type="cellIs" dxfId="904" priority="809" operator="greaterThanOrEqual">
      <formula>100</formula>
    </cfRule>
  </conditionalFormatting>
  <conditionalFormatting sqref="Q869">
    <cfRule type="cellIs" dxfId="903" priority="808" operator="greaterThanOrEqual">
      <formula>1000</formula>
    </cfRule>
  </conditionalFormatting>
  <conditionalFormatting sqref="Q868">
    <cfRule type="cellIs" dxfId="902" priority="807" operator="greaterThanOrEqual">
      <formula>100</formula>
    </cfRule>
  </conditionalFormatting>
  <conditionalFormatting sqref="R869">
    <cfRule type="cellIs" dxfId="901" priority="806" operator="greaterThanOrEqual">
      <formula>1000</formula>
    </cfRule>
  </conditionalFormatting>
  <conditionalFormatting sqref="R868">
    <cfRule type="cellIs" dxfId="900" priority="805" operator="greaterThanOrEqual">
      <formula>100</formula>
    </cfRule>
  </conditionalFormatting>
  <conditionalFormatting sqref="K877:L877">
    <cfRule type="cellIs" dxfId="899" priority="803" operator="greaterThanOrEqual">
      <formula>1000</formula>
    </cfRule>
  </conditionalFormatting>
  <conditionalFormatting sqref="K876:L876">
    <cfRule type="cellIs" dxfId="898" priority="802" operator="greaterThanOrEqual">
      <formula>100</formula>
    </cfRule>
  </conditionalFormatting>
  <conditionalFormatting sqref="C880:S880">
    <cfRule type="cellIs" priority="772" stopIfTrue="1" operator="equal">
      <formula>"-"</formula>
    </cfRule>
    <cfRule type="cellIs" dxfId="897" priority="801" operator="greaterThanOrEqual">
      <formula>$T$279*1.2</formula>
    </cfRule>
  </conditionalFormatting>
  <conditionalFormatting sqref="C877">
    <cfRule type="cellIs" dxfId="896" priority="800" operator="greaterThanOrEqual">
      <formula>1000</formula>
    </cfRule>
  </conditionalFormatting>
  <conditionalFormatting sqref="C876">
    <cfRule type="cellIs" dxfId="895" priority="799" operator="greaterThanOrEqual">
      <formula>100</formula>
    </cfRule>
  </conditionalFormatting>
  <conditionalFormatting sqref="D877">
    <cfRule type="cellIs" dxfId="894" priority="798" operator="greaterThanOrEqual">
      <formula>1000</formula>
    </cfRule>
  </conditionalFormatting>
  <conditionalFormatting sqref="D876">
    <cfRule type="cellIs" dxfId="893" priority="797" operator="greaterThanOrEqual">
      <formula>100</formula>
    </cfRule>
  </conditionalFormatting>
  <conditionalFormatting sqref="E877">
    <cfRule type="cellIs" dxfId="892" priority="796" operator="greaterThanOrEqual">
      <formula>1000</formula>
    </cfRule>
  </conditionalFormatting>
  <conditionalFormatting sqref="E876">
    <cfRule type="cellIs" dxfId="891" priority="795" operator="greaterThanOrEqual">
      <formula>100</formula>
    </cfRule>
  </conditionalFormatting>
  <conditionalFormatting sqref="F877">
    <cfRule type="cellIs" dxfId="890" priority="794" operator="greaterThanOrEqual">
      <formula>1000</formula>
    </cfRule>
  </conditionalFormatting>
  <conditionalFormatting sqref="F876">
    <cfRule type="cellIs" dxfId="889" priority="793" operator="greaterThanOrEqual">
      <formula>100</formula>
    </cfRule>
  </conditionalFormatting>
  <conditionalFormatting sqref="G877">
    <cfRule type="cellIs" dxfId="888" priority="792" operator="greaterThanOrEqual">
      <formula>1000</formula>
    </cfRule>
  </conditionalFormatting>
  <conditionalFormatting sqref="G876">
    <cfRule type="cellIs" dxfId="887" priority="791" operator="greaterThanOrEqual">
      <formula>100</formula>
    </cfRule>
  </conditionalFormatting>
  <conditionalFormatting sqref="H877">
    <cfRule type="cellIs" dxfId="886" priority="790" operator="greaterThanOrEqual">
      <formula>1000</formula>
    </cfRule>
  </conditionalFormatting>
  <conditionalFormatting sqref="H876">
    <cfRule type="cellIs" dxfId="885" priority="789" operator="greaterThanOrEqual">
      <formula>100</formula>
    </cfRule>
  </conditionalFormatting>
  <conditionalFormatting sqref="I877">
    <cfRule type="cellIs" dxfId="884" priority="788" operator="greaterThanOrEqual">
      <formula>1000</formula>
    </cfRule>
  </conditionalFormatting>
  <conditionalFormatting sqref="I876">
    <cfRule type="cellIs" dxfId="883" priority="787" operator="greaterThanOrEqual">
      <formula>100</formula>
    </cfRule>
  </conditionalFormatting>
  <conditionalFormatting sqref="J877">
    <cfRule type="cellIs" dxfId="882" priority="786" operator="greaterThanOrEqual">
      <formula>1000</formula>
    </cfRule>
  </conditionalFormatting>
  <conditionalFormatting sqref="J876">
    <cfRule type="cellIs" dxfId="881" priority="785" operator="greaterThanOrEqual">
      <formula>100</formula>
    </cfRule>
  </conditionalFormatting>
  <conditionalFormatting sqref="M877">
    <cfRule type="cellIs" dxfId="880" priority="784" operator="greaterThanOrEqual">
      <formula>1000</formula>
    </cfRule>
  </conditionalFormatting>
  <conditionalFormatting sqref="M876">
    <cfRule type="cellIs" dxfId="879" priority="783" operator="greaterThanOrEqual">
      <formula>100</formula>
    </cfRule>
  </conditionalFormatting>
  <conditionalFormatting sqref="N877">
    <cfRule type="cellIs" dxfId="878" priority="782" operator="greaterThanOrEqual">
      <formula>1000</formula>
    </cfRule>
  </conditionalFormatting>
  <conditionalFormatting sqref="N876">
    <cfRule type="cellIs" dxfId="877" priority="781" operator="greaterThanOrEqual">
      <formula>100</formula>
    </cfRule>
  </conditionalFormatting>
  <conditionalFormatting sqref="O877">
    <cfRule type="cellIs" dxfId="876" priority="780" operator="greaterThanOrEqual">
      <formula>1000</formula>
    </cfRule>
  </conditionalFormatting>
  <conditionalFormatting sqref="O876">
    <cfRule type="cellIs" dxfId="875" priority="779" operator="greaterThanOrEqual">
      <formula>100</formula>
    </cfRule>
  </conditionalFormatting>
  <conditionalFormatting sqref="P877">
    <cfRule type="cellIs" dxfId="874" priority="778" operator="greaterThanOrEqual">
      <formula>1000</formula>
    </cfRule>
  </conditionalFormatting>
  <conditionalFormatting sqref="P876">
    <cfRule type="cellIs" dxfId="873" priority="777" operator="greaterThanOrEqual">
      <formula>100</formula>
    </cfRule>
  </conditionalFormatting>
  <conditionalFormatting sqref="Q877">
    <cfRule type="cellIs" dxfId="872" priority="776" operator="greaterThanOrEqual">
      <formula>1000</formula>
    </cfRule>
  </conditionalFormatting>
  <conditionalFormatting sqref="Q876">
    <cfRule type="cellIs" dxfId="871" priority="775" operator="greaterThanOrEqual">
      <formula>100</formula>
    </cfRule>
  </conditionalFormatting>
  <conditionalFormatting sqref="R877">
    <cfRule type="cellIs" dxfId="870" priority="774" operator="greaterThanOrEqual">
      <formula>1000</formula>
    </cfRule>
  </conditionalFormatting>
  <conditionalFormatting sqref="R876">
    <cfRule type="cellIs" dxfId="869" priority="773" operator="greaterThanOrEqual">
      <formula>100</formula>
    </cfRule>
  </conditionalFormatting>
  <conditionalFormatting sqref="K885:L885">
    <cfRule type="cellIs" dxfId="868" priority="739" operator="greaterThanOrEqual">
      <formula>1000</formula>
    </cfRule>
  </conditionalFormatting>
  <conditionalFormatting sqref="K884:L884">
    <cfRule type="cellIs" dxfId="867" priority="738" operator="greaterThanOrEqual">
      <formula>100</formula>
    </cfRule>
  </conditionalFormatting>
  <conditionalFormatting sqref="C888:S888">
    <cfRule type="cellIs" priority="708" stopIfTrue="1" operator="equal">
      <formula>"-"</formula>
    </cfRule>
    <cfRule type="cellIs" dxfId="866" priority="737" operator="greaterThanOrEqual">
      <formula>$T$279*1.2</formula>
    </cfRule>
  </conditionalFormatting>
  <conditionalFormatting sqref="C885">
    <cfRule type="cellIs" dxfId="865" priority="736" operator="greaterThanOrEqual">
      <formula>1000</formula>
    </cfRule>
  </conditionalFormatting>
  <conditionalFormatting sqref="C884">
    <cfRule type="cellIs" dxfId="864" priority="735" operator="greaterThanOrEqual">
      <formula>100</formula>
    </cfRule>
  </conditionalFormatting>
  <conditionalFormatting sqref="D885">
    <cfRule type="cellIs" dxfId="863" priority="734" operator="greaterThanOrEqual">
      <formula>1000</formula>
    </cfRule>
  </conditionalFormatting>
  <conditionalFormatting sqref="D884">
    <cfRule type="cellIs" dxfId="862" priority="733" operator="greaterThanOrEqual">
      <formula>100</formula>
    </cfRule>
  </conditionalFormatting>
  <conditionalFormatting sqref="E885">
    <cfRule type="cellIs" dxfId="861" priority="732" operator="greaterThanOrEqual">
      <formula>1000</formula>
    </cfRule>
  </conditionalFormatting>
  <conditionalFormatting sqref="E884">
    <cfRule type="cellIs" dxfId="860" priority="731" operator="greaterThanOrEqual">
      <formula>100</formula>
    </cfRule>
  </conditionalFormatting>
  <conditionalFormatting sqref="F885">
    <cfRule type="cellIs" dxfId="859" priority="730" operator="greaterThanOrEqual">
      <formula>1000</formula>
    </cfRule>
  </conditionalFormatting>
  <conditionalFormatting sqref="F884">
    <cfRule type="cellIs" dxfId="858" priority="729" operator="greaterThanOrEqual">
      <formula>100</formula>
    </cfRule>
  </conditionalFormatting>
  <conditionalFormatting sqref="G885">
    <cfRule type="cellIs" dxfId="857" priority="728" operator="greaterThanOrEqual">
      <formula>1000</formula>
    </cfRule>
  </conditionalFormatting>
  <conditionalFormatting sqref="G884">
    <cfRule type="cellIs" dxfId="856" priority="727" operator="greaterThanOrEqual">
      <formula>100</formula>
    </cfRule>
  </conditionalFormatting>
  <conditionalFormatting sqref="H885">
    <cfRule type="cellIs" dxfId="855" priority="726" operator="greaterThanOrEqual">
      <formula>1000</formula>
    </cfRule>
  </conditionalFormatting>
  <conditionalFormatting sqref="H884">
    <cfRule type="cellIs" dxfId="854" priority="725" operator="greaterThanOrEqual">
      <formula>100</formula>
    </cfRule>
  </conditionalFormatting>
  <conditionalFormatting sqref="I885">
    <cfRule type="cellIs" dxfId="853" priority="724" operator="greaterThanOrEqual">
      <formula>1000</formula>
    </cfRule>
  </conditionalFormatting>
  <conditionalFormatting sqref="I884">
    <cfRule type="cellIs" dxfId="852" priority="723" operator="greaterThanOrEqual">
      <formula>100</formula>
    </cfRule>
  </conditionalFormatting>
  <conditionalFormatting sqref="J885">
    <cfRule type="cellIs" dxfId="851" priority="722" operator="greaterThanOrEqual">
      <formula>1000</formula>
    </cfRule>
  </conditionalFormatting>
  <conditionalFormatting sqref="J884">
    <cfRule type="cellIs" dxfId="850" priority="721" operator="greaterThanOrEqual">
      <formula>100</formula>
    </cfRule>
  </conditionalFormatting>
  <conditionalFormatting sqref="M885">
    <cfRule type="cellIs" dxfId="849" priority="720" operator="greaterThanOrEqual">
      <formula>1000</formula>
    </cfRule>
  </conditionalFormatting>
  <conditionalFormatting sqref="M884">
    <cfRule type="cellIs" dxfId="848" priority="719" operator="greaterThanOrEqual">
      <formula>100</formula>
    </cfRule>
  </conditionalFormatting>
  <conditionalFormatting sqref="N885">
    <cfRule type="cellIs" dxfId="847" priority="718" operator="greaterThanOrEqual">
      <formula>1000</formula>
    </cfRule>
  </conditionalFormatting>
  <conditionalFormatting sqref="N884">
    <cfRule type="cellIs" dxfId="846" priority="717" operator="greaterThanOrEqual">
      <formula>100</formula>
    </cfRule>
  </conditionalFormatting>
  <conditionalFormatting sqref="O885">
    <cfRule type="cellIs" dxfId="845" priority="716" operator="greaterThanOrEqual">
      <formula>1000</formula>
    </cfRule>
  </conditionalFormatting>
  <conditionalFormatting sqref="O884">
    <cfRule type="cellIs" dxfId="844" priority="715" operator="greaterThanOrEqual">
      <formula>100</formula>
    </cfRule>
  </conditionalFormatting>
  <conditionalFormatting sqref="P885">
    <cfRule type="cellIs" dxfId="843" priority="714" operator="greaterThanOrEqual">
      <formula>1000</formula>
    </cfRule>
  </conditionalFormatting>
  <conditionalFormatting sqref="P884">
    <cfRule type="cellIs" dxfId="842" priority="713" operator="greaterThanOrEqual">
      <formula>100</formula>
    </cfRule>
  </conditionalFormatting>
  <conditionalFormatting sqref="Q885">
    <cfRule type="cellIs" dxfId="841" priority="712" operator="greaterThanOrEqual">
      <formula>1000</formula>
    </cfRule>
  </conditionalFormatting>
  <conditionalFormatting sqref="Q884">
    <cfRule type="cellIs" dxfId="840" priority="711" operator="greaterThanOrEqual">
      <formula>100</formula>
    </cfRule>
  </conditionalFormatting>
  <conditionalFormatting sqref="R885">
    <cfRule type="cellIs" dxfId="839" priority="710" operator="greaterThanOrEqual">
      <formula>1000</formula>
    </cfRule>
  </conditionalFormatting>
  <conditionalFormatting sqref="R884">
    <cfRule type="cellIs" dxfId="838" priority="709" operator="greaterThanOrEqual">
      <formula>100</formula>
    </cfRule>
  </conditionalFormatting>
  <conditionalFormatting sqref="M891 M899 M907">
    <cfRule type="cellIs" dxfId="837" priority="707" operator="lessThan">
      <formula>$T891*0.8</formula>
    </cfRule>
  </conditionalFormatting>
  <conditionalFormatting sqref="K893:L893">
    <cfRule type="cellIs" dxfId="836" priority="706" operator="greaterThanOrEqual">
      <formula>1000</formula>
    </cfRule>
  </conditionalFormatting>
  <conditionalFormatting sqref="K892:L892">
    <cfRule type="cellIs" dxfId="835" priority="705" operator="greaterThanOrEqual">
      <formula>100</formula>
    </cfRule>
  </conditionalFormatting>
  <conditionalFormatting sqref="C896:S896">
    <cfRule type="cellIs" priority="675" stopIfTrue="1" operator="equal">
      <formula>"-"</formula>
    </cfRule>
    <cfRule type="cellIs" dxfId="834" priority="704" operator="greaterThanOrEqual">
      <formula>$T$279*1.2</formula>
    </cfRule>
  </conditionalFormatting>
  <conditionalFormatting sqref="C893">
    <cfRule type="cellIs" dxfId="833" priority="703" operator="greaterThanOrEqual">
      <formula>1000</formula>
    </cfRule>
  </conditionalFormatting>
  <conditionalFormatting sqref="C892">
    <cfRule type="cellIs" dxfId="832" priority="702" operator="greaterThanOrEqual">
      <formula>100</formula>
    </cfRule>
  </conditionalFormatting>
  <conditionalFormatting sqref="D893">
    <cfRule type="cellIs" dxfId="831" priority="701" operator="greaterThanOrEqual">
      <formula>1000</formula>
    </cfRule>
  </conditionalFormatting>
  <conditionalFormatting sqref="D892">
    <cfRule type="cellIs" dxfId="830" priority="700" operator="greaterThanOrEqual">
      <formula>100</formula>
    </cfRule>
  </conditionalFormatting>
  <conditionalFormatting sqref="E893">
    <cfRule type="cellIs" dxfId="829" priority="699" operator="greaterThanOrEqual">
      <formula>1000</formula>
    </cfRule>
  </conditionalFormatting>
  <conditionalFormatting sqref="E892">
    <cfRule type="cellIs" dxfId="828" priority="698" operator="greaterThanOrEqual">
      <formula>100</formula>
    </cfRule>
  </conditionalFormatting>
  <conditionalFormatting sqref="F893">
    <cfRule type="cellIs" dxfId="827" priority="697" operator="greaterThanOrEqual">
      <formula>1000</formula>
    </cfRule>
  </conditionalFormatting>
  <conditionalFormatting sqref="F892">
    <cfRule type="cellIs" dxfId="826" priority="696" operator="greaterThanOrEqual">
      <formula>100</formula>
    </cfRule>
  </conditionalFormatting>
  <conditionalFormatting sqref="G893">
    <cfRule type="cellIs" dxfId="825" priority="695" operator="greaterThanOrEqual">
      <formula>1000</formula>
    </cfRule>
  </conditionalFormatting>
  <conditionalFormatting sqref="G892">
    <cfRule type="cellIs" dxfId="824" priority="694" operator="greaterThanOrEqual">
      <formula>100</formula>
    </cfRule>
  </conditionalFormatting>
  <conditionalFormatting sqref="H893">
    <cfRule type="cellIs" dxfId="823" priority="693" operator="greaterThanOrEqual">
      <formula>1000</formula>
    </cfRule>
  </conditionalFormatting>
  <conditionalFormatting sqref="H892">
    <cfRule type="cellIs" dxfId="822" priority="692" operator="greaterThanOrEqual">
      <formula>100</formula>
    </cfRule>
  </conditionalFormatting>
  <conditionalFormatting sqref="I893">
    <cfRule type="cellIs" dxfId="821" priority="691" operator="greaterThanOrEqual">
      <formula>1000</formula>
    </cfRule>
  </conditionalFormatting>
  <conditionalFormatting sqref="I892">
    <cfRule type="cellIs" dxfId="820" priority="690" operator="greaterThanOrEqual">
      <formula>100</formula>
    </cfRule>
  </conditionalFormatting>
  <conditionalFormatting sqref="J893">
    <cfRule type="cellIs" dxfId="819" priority="689" operator="greaterThanOrEqual">
      <formula>1000</formula>
    </cfRule>
  </conditionalFormatting>
  <conditionalFormatting sqref="J892">
    <cfRule type="cellIs" dxfId="818" priority="688" operator="greaterThanOrEqual">
      <formula>100</formula>
    </cfRule>
  </conditionalFormatting>
  <conditionalFormatting sqref="M893">
    <cfRule type="cellIs" dxfId="817" priority="687" operator="greaterThanOrEqual">
      <formula>1000</formula>
    </cfRule>
  </conditionalFormatting>
  <conditionalFormatting sqref="M892">
    <cfRule type="cellIs" dxfId="816" priority="686" operator="greaterThanOrEqual">
      <formula>100</formula>
    </cfRule>
  </conditionalFormatting>
  <conditionalFormatting sqref="N893">
    <cfRule type="cellIs" dxfId="815" priority="685" operator="greaterThanOrEqual">
      <formula>1000</formula>
    </cfRule>
  </conditionalFormatting>
  <conditionalFormatting sqref="N892">
    <cfRule type="cellIs" dxfId="814" priority="684" operator="greaterThanOrEqual">
      <formula>100</formula>
    </cfRule>
  </conditionalFormatting>
  <conditionalFormatting sqref="O893">
    <cfRule type="cellIs" dxfId="813" priority="683" operator="greaterThanOrEqual">
      <formula>1000</formula>
    </cfRule>
  </conditionalFormatting>
  <conditionalFormatting sqref="O892">
    <cfRule type="cellIs" dxfId="812" priority="682" operator="greaterThanOrEqual">
      <formula>100</formula>
    </cfRule>
  </conditionalFormatting>
  <conditionalFormatting sqref="P893">
    <cfRule type="cellIs" dxfId="811" priority="681" operator="greaterThanOrEqual">
      <formula>1000</formula>
    </cfRule>
  </conditionalFormatting>
  <conditionalFormatting sqref="P892">
    <cfRule type="cellIs" dxfId="810" priority="680" operator="greaterThanOrEqual">
      <formula>100</formula>
    </cfRule>
  </conditionalFormatting>
  <conditionalFormatting sqref="Q893">
    <cfRule type="cellIs" dxfId="809" priority="679" operator="greaterThanOrEqual">
      <formula>1000</formula>
    </cfRule>
  </conditionalFormatting>
  <conditionalFormatting sqref="Q892">
    <cfRule type="cellIs" dxfId="808" priority="678" operator="greaterThanOrEqual">
      <formula>100</formula>
    </cfRule>
  </conditionalFormatting>
  <conditionalFormatting sqref="R893">
    <cfRule type="cellIs" dxfId="807" priority="677" operator="greaterThanOrEqual">
      <formula>1000</formula>
    </cfRule>
  </conditionalFormatting>
  <conditionalFormatting sqref="R892">
    <cfRule type="cellIs" dxfId="806" priority="676" operator="greaterThanOrEqual">
      <formula>100</formula>
    </cfRule>
  </conditionalFormatting>
  <conditionalFormatting sqref="G899 G907">
    <cfRule type="cellIs" dxfId="805" priority="674" operator="lessThan">
      <formula>$T899*0.8</formula>
    </cfRule>
  </conditionalFormatting>
  <conditionalFormatting sqref="T848">
    <cfRule type="cellIs" priority="672" stopIfTrue="1" operator="equal">
      <formula>"-"</formula>
    </cfRule>
    <cfRule type="cellIs" dxfId="804" priority="673" operator="greaterThanOrEqual">
      <formula>$T$279*1.2</formula>
    </cfRule>
  </conditionalFormatting>
  <conditionalFormatting sqref="T856">
    <cfRule type="cellIs" priority="670" stopIfTrue="1" operator="equal">
      <formula>"-"</formula>
    </cfRule>
    <cfRule type="cellIs" dxfId="803" priority="671" operator="greaterThanOrEqual">
      <formula>$T$279*1.2</formula>
    </cfRule>
  </conditionalFormatting>
  <conditionalFormatting sqref="T864">
    <cfRule type="cellIs" priority="668" stopIfTrue="1" operator="equal">
      <formula>"-"</formula>
    </cfRule>
    <cfRule type="cellIs" dxfId="802" priority="669" operator="greaterThanOrEqual">
      <formula>$T$279*1.2</formula>
    </cfRule>
  </conditionalFormatting>
  <conditionalFormatting sqref="T872">
    <cfRule type="cellIs" priority="666" stopIfTrue="1" operator="equal">
      <formula>"-"</formula>
    </cfRule>
    <cfRule type="cellIs" dxfId="801" priority="667" operator="greaterThanOrEqual">
      <formula>$T$279*1.2</formula>
    </cfRule>
  </conditionalFormatting>
  <conditionalFormatting sqref="T880">
    <cfRule type="cellIs" priority="664" stopIfTrue="1" operator="equal">
      <formula>"-"</formula>
    </cfRule>
    <cfRule type="cellIs" dxfId="800" priority="665" operator="greaterThanOrEqual">
      <formula>$T$279*1.2</formula>
    </cfRule>
  </conditionalFormatting>
  <conditionalFormatting sqref="T888">
    <cfRule type="cellIs" priority="662" stopIfTrue="1" operator="equal">
      <formula>"-"</formula>
    </cfRule>
    <cfRule type="cellIs" dxfId="799" priority="663" operator="greaterThanOrEqual">
      <formula>$T$279*1.2</formula>
    </cfRule>
  </conditionalFormatting>
  <conditionalFormatting sqref="T896">
    <cfRule type="cellIs" priority="660" stopIfTrue="1" operator="equal">
      <formula>"-"</formula>
    </cfRule>
  </conditionalFormatting>
  <conditionalFormatting sqref="K901:L901">
    <cfRule type="cellIs" dxfId="798" priority="659" operator="greaterThanOrEqual">
      <formula>1000</formula>
    </cfRule>
  </conditionalFormatting>
  <conditionalFormatting sqref="K900:L900">
    <cfRule type="cellIs" dxfId="797" priority="658" operator="greaterThanOrEqual">
      <formula>100</formula>
    </cfRule>
  </conditionalFormatting>
  <conditionalFormatting sqref="C904:S904">
    <cfRule type="cellIs" priority="628" stopIfTrue="1" operator="equal">
      <formula>"-"</formula>
    </cfRule>
    <cfRule type="cellIs" dxfId="796" priority="657" operator="greaterThanOrEqual">
      <formula>$T904*1.2</formula>
    </cfRule>
  </conditionalFormatting>
  <conditionalFormatting sqref="C901">
    <cfRule type="cellIs" dxfId="795" priority="656" operator="greaterThanOrEqual">
      <formula>1000</formula>
    </cfRule>
  </conditionalFormatting>
  <conditionalFormatting sqref="C900">
    <cfRule type="cellIs" dxfId="794" priority="655" operator="greaterThanOrEqual">
      <formula>100</formula>
    </cfRule>
  </conditionalFormatting>
  <conditionalFormatting sqref="D901">
    <cfRule type="cellIs" dxfId="793" priority="654" operator="greaterThanOrEqual">
      <formula>1000</formula>
    </cfRule>
  </conditionalFormatting>
  <conditionalFormatting sqref="D900">
    <cfRule type="cellIs" dxfId="792" priority="653" operator="greaterThanOrEqual">
      <formula>100</formula>
    </cfRule>
  </conditionalFormatting>
  <conditionalFormatting sqref="E901">
    <cfRule type="cellIs" dxfId="791" priority="652" operator="greaterThanOrEqual">
      <formula>1000</formula>
    </cfRule>
  </conditionalFormatting>
  <conditionalFormatting sqref="E900">
    <cfRule type="cellIs" dxfId="790" priority="651" operator="greaterThanOrEqual">
      <formula>100</formula>
    </cfRule>
  </conditionalFormatting>
  <conditionalFormatting sqref="F901">
    <cfRule type="cellIs" dxfId="789" priority="650" operator="greaterThanOrEqual">
      <formula>1000</formula>
    </cfRule>
  </conditionalFormatting>
  <conditionalFormatting sqref="F900">
    <cfRule type="cellIs" dxfId="788" priority="649" operator="greaterThanOrEqual">
      <formula>100</formula>
    </cfRule>
  </conditionalFormatting>
  <conditionalFormatting sqref="G901">
    <cfRule type="cellIs" dxfId="787" priority="648" operator="greaterThanOrEqual">
      <formula>1000</formula>
    </cfRule>
  </conditionalFormatting>
  <conditionalFormatting sqref="G900">
    <cfRule type="cellIs" dxfId="786" priority="647" operator="greaterThanOrEqual">
      <formula>100</formula>
    </cfRule>
  </conditionalFormatting>
  <conditionalFormatting sqref="H901">
    <cfRule type="cellIs" dxfId="785" priority="646" operator="greaterThanOrEqual">
      <formula>1000</formula>
    </cfRule>
  </conditionalFormatting>
  <conditionalFormatting sqref="H900">
    <cfRule type="cellIs" dxfId="784" priority="645" operator="greaterThanOrEqual">
      <formula>100</formula>
    </cfRule>
  </conditionalFormatting>
  <conditionalFormatting sqref="I901">
    <cfRule type="cellIs" dxfId="783" priority="644" operator="greaterThanOrEqual">
      <formula>1000</formula>
    </cfRule>
  </conditionalFormatting>
  <conditionalFormatting sqref="I900">
    <cfRule type="cellIs" dxfId="782" priority="643" operator="greaterThanOrEqual">
      <formula>100</formula>
    </cfRule>
  </conditionalFormatting>
  <conditionalFormatting sqref="J901">
    <cfRule type="cellIs" dxfId="781" priority="642" operator="greaterThanOrEqual">
      <formula>1000</formula>
    </cfRule>
  </conditionalFormatting>
  <conditionalFormatting sqref="J900">
    <cfRule type="cellIs" dxfId="780" priority="641" operator="greaterThanOrEqual">
      <formula>100</formula>
    </cfRule>
  </conditionalFormatting>
  <conditionalFormatting sqref="M901">
    <cfRule type="cellIs" dxfId="779" priority="640" operator="greaterThanOrEqual">
      <formula>1000</formula>
    </cfRule>
  </conditionalFormatting>
  <conditionalFormatting sqref="M900">
    <cfRule type="cellIs" dxfId="778" priority="639" operator="greaterThanOrEqual">
      <formula>100</formula>
    </cfRule>
  </conditionalFormatting>
  <conditionalFormatting sqref="N901">
    <cfRule type="cellIs" dxfId="777" priority="638" operator="greaterThanOrEqual">
      <formula>1000</formula>
    </cfRule>
  </conditionalFormatting>
  <conditionalFormatting sqref="N900">
    <cfRule type="cellIs" dxfId="776" priority="637" operator="greaterThanOrEqual">
      <formula>100</formula>
    </cfRule>
  </conditionalFormatting>
  <conditionalFormatting sqref="O901">
    <cfRule type="cellIs" dxfId="775" priority="636" operator="greaterThanOrEqual">
      <formula>1000</formula>
    </cfRule>
  </conditionalFormatting>
  <conditionalFormatting sqref="O900">
    <cfRule type="cellIs" dxfId="774" priority="635" operator="greaterThanOrEqual">
      <formula>100</formula>
    </cfRule>
  </conditionalFormatting>
  <conditionalFormatting sqref="P901">
    <cfRule type="cellIs" dxfId="773" priority="634" operator="greaterThanOrEqual">
      <formula>1000</formula>
    </cfRule>
  </conditionalFormatting>
  <conditionalFormatting sqref="P900">
    <cfRule type="cellIs" dxfId="772" priority="633" operator="greaterThanOrEqual">
      <formula>100</formula>
    </cfRule>
  </conditionalFormatting>
  <conditionalFormatting sqref="Q901">
    <cfRule type="cellIs" dxfId="771" priority="632" operator="greaterThanOrEqual">
      <formula>1000</formula>
    </cfRule>
  </conditionalFormatting>
  <conditionalFormatting sqref="Q900">
    <cfRule type="cellIs" dxfId="770" priority="631" operator="greaterThanOrEqual">
      <formula>100</formula>
    </cfRule>
  </conditionalFormatting>
  <conditionalFormatting sqref="R901">
    <cfRule type="cellIs" dxfId="769" priority="630" operator="greaterThanOrEqual">
      <formula>1000</formula>
    </cfRule>
  </conditionalFormatting>
  <conditionalFormatting sqref="R900">
    <cfRule type="cellIs" dxfId="768" priority="629" operator="greaterThanOrEqual">
      <formula>100</formula>
    </cfRule>
  </conditionalFormatting>
  <conditionalFormatting sqref="T904">
    <cfRule type="cellIs" priority="626" stopIfTrue="1" operator="equal">
      <formula>"-"</formula>
    </cfRule>
  </conditionalFormatting>
  <conditionalFormatting sqref="N907">
    <cfRule type="cellIs" dxfId="767" priority="625" operator="lessThan">
      <formula>$T907*0.8</formula>
    </cfRule>
  </conditionalFormatting>
  <conditionalFormatting sqref="C909:S909">
    <cfRule type="cellIs" dxfId="766" priority="583" operator="greaterThanOrEqual">
      <formula>5</formula>
    </cfRule>
  </conditionalFormatting>
  <conditionalFormatting sqref="C908:S908">
    <cfRule type="cellIs" dxfId="765" priority="581" operator="greaterThanOrEqual">
      <formula>5</formula>
    </cfRule>
  </conditionalFormatting>
  <conditionalFormatting sqref="C912:S912">
    <cfRule type="cellIs" priority="593" stopIfTrue="1" operator="equal">
      <formula>"-"</formula>
    </cfRule>
    <cfRule type="cellIs" dxfId="764" priority="622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763" priority="624" operator="lessThan">
      <formula>$T915*0.8</formula>
    </cfRule>
  </conditionalFormatting>
  <conditionalFormatting sqref="C911:S911">
    <cfRule type="cellIs" dxfId="762" priority="591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623" stopIfTrue="1" operator="equal">
      <formula>"-"</formula>
    </cfRule>
  </conditionalFormatting>
  <conditionalFormatting sqref="C917:S917">
    <cfRule type="cellIs" dxfId="761" priority="577" operator="greaterThanOrEqual">
      <formula>5</formula>
    </cfRule>
  </conditionalFormatting>
  <conditionalFormatting sqref="C916:S916">
    <cfRule type="cellIs" dxfId="760" priority="576" operator="greaterThanOrEqual">
      <formula>5</formula>
    </cfRule>
  </conditionalFormatting>
  <conditionalFormatting sqref="C920:S920">
    <cfRule type="cellIs" priority="579" stopIfTrue="1" operator="equal">
      <formula>"-"</formula>
    </cfRule>
    <cfRule type="cellIs" dxfId="759" priority="580" operator="greaterThan">
      <formula>$T920*1.2</formula>
    </cfRule>
  </conditionalFormatting>
  <conditionalFormatting sqref="C919:S919">
    <cfRule type="cellIs" dxfId="758" priority="578" operator="greaterThan">
      <formula>0</formula>
    </cfRule>
  </conditionalFormatting>
  <conditionalFormatting sqref="C925:S925">
    <cfRule type="cellIs" dxfId="757" priority="572" operator="greaterThanOrEqual">
      <formula>5</formula>
    </cfRule>
  </conditionalFormatting>
  <conditionalFormatting sqref="C924:S924">
    <cfRule type="cellIs" dxfId="756" priority="571" operator="greaterThanOrEqual">
      <formula>5</formula>
    </cfRule>
  </conditionalFormatting>
  <conditionalFormatting sqref="C928:S928">
    <cfRule type="cellIs" priority="574" stopIfTrue="1" operator="equal">
      <formula>"-"</formula>
    </cfRule>
    <cfRule type="cellIs" dxfId="755" priority="575" operator="greaterThan">
      <formula>$T928*1.2</formula>
    </cfRule>
  </conditionalFormatting>
  <conditionalFormatting sqref="C927:S927">
    <cfRule type="cellIs" dxfId="754" priority="573" operator="greaterThan">
      <formula>0</formula>
    </cfRule>
  </conditionalFormatting>
  <conditionalFormatting sqref="C933:S933">
    <cfRule type="cellIs" dxfId="753" priority="567" operator="greaterThanOrEqual">
      <formula>5</formula>
    </cfRule>
  </conditionalFormatting>
  <conditionalFormatting sqref="C932:S932">
    <cfRule type="cellIs" dxfId="752" priority="566" operator="greaterThanOrEqual">
      <formula>5</formula>
    </cfRule>
  </conditionalFormatting>
  <conditionalFormatting sqref="C936:S936">
    <cfRule type="cellIs" priority="569" stopIfTrue="1" operator="equal">
      <formula>"-"</formula>
    </cfRule>
    <cfRule type="cellIs" dxfId="751" priority="570" operator="greaterThan">
      <formula>$T936*1.2</formula>
    </cfRule>
  </conditionalFormatting>
  <conditionalFormatting sqref="C935:S935">
    <cfRule type="cellIs" dxfId="750" priority="568" operator="greaterThan">
      <formula>0</formula>
    </cfRule>
  </conditionalFormatting>
  <conditionalFormatting sqref="C941:S941">
    <cfRule type="cellIs" dxfId="749" priority="562" operator="greaterThanOrEqual">
      <formula>5</formula>
    </cfRule>
  </conditionalFormatting>
  <conditionalFormatting sqref="C940:S940">
    <cfRule type="cellIs" dxfId="748" priority="561" operator="greaterThanOrEqual">
      <formula>5</formula>
    </cfRule>
  </conditionalFormatting>
  <conditionalFormatting sqref="C944:S944">
    <cfRule type="cellIs" priority="564" stopIfTrue="1" operator="equal">
      <formula>"-"</formula>
    </cfRule>
    <cfRule type="cellIs" dxfId="747" priority="565" operator="greaterThan">
      <formula>$T944*1.2</formula>
    </cfRule>
  </conditionalFormatting>
  <conditionalFormatting sqref="C943:S943">
    <cfRule type="cellIs" dxfId="746" priority="563" operator="greaterThan">
      <formula>0</formula>
    </cfRule>
  </conditionalFormatting>
  <conditionalFormatting sqref="C949:S949">
    <cfRule type="cellIs" dxfId="745" priority="557" operator="greaterThanOrEqual">
      <formula>5</formula>
    </cfRule>
  </conditionalFormatting>
  <conditionalFormatting sqref="C948:S948">
    <cfRule type="cellIs" dxfId="744" priority="556" operator="greaterThanOrEqual">
      <formula>5</formula>
    </cfRule>
  </conditionalFormatting>
  <conditionalFormatting sqref="C952:S952">
    <cfRule type="cellIs" priority="559" stopIfTrue="1" operator="equal">
      <formula>"-"</formula>
    </cfRule>
    <cfRule type="cellIs" dxfId="743" priority="560" operator="greaterThan">
      <formula>$T952*1.2</formula>
    </cfRule>
  </conditionalFormatting>
  <conditionalFormatting sqref="C951:S951">
    <cfRule type="cellIs" dxfId="742" priority="558" operator="greaterThan">
      <formula>0</formula>
    </cfRule>
  </conditionalFormatting>
  <conditionalFormatting sqref="C957:S957">
    <cfRule type="cellIs" dxfId="741" priority="552" operator="greaterThanOrEqual">
      <formula>5</formula>
    </cfRule>
  </conditionalFormatting>
  <conditionalFormatting sqref="C956:S956">
    <cfRule type="cellIs" dxfId="740" priority="551" operator="greaterThanOrEqual">
      <formula>5</formula>
    </cfRule>
  </conditionalFormatting>
  <conditionalFormatting sqref="C960:S960">
    <cfRule type="cellIs" priority="554" stopIfTrue="1" operator="equal">
      <formula>"-"</formula>
    </cfRule>
    <cfRule type="cellIs" dxfId="739" priority="555" operator="greaterThan">
      <formula>$T960*1.2</formula>
    </cfRule>
  </conditionalFormatting>
  <conditionalFormatting sqref="C959:S959">
    <cfRule type="cellIs" dxfId="738" priority="553" operator="greaterThan">
      <formula>0</formula>
    </cfRule>
  </conditionalFormatting>
  <conditionalFormatting sqref="C965:S965">
    <cfRule type="cellIs" dxfId="737" priority="547" operator="greaterThanOrEqual">
      <formula>5</formula>
    </cfRule>
  </conditionalFormatting>
  <conditionalFormatting sqref="C964:S964">
    <cfRule type="cellIs" dxfId="736" priority="546" operator="greaterThanOrEqual">
      <formula>5</formula>
    </cfRule>
  </conditionalFormatting>
  <conditionalFormatting sqref="C968:S968">
    <cfRule type="cellIs" priority="549" stopIfTrue="1" operator="equal">
      <formula>"-"</formula>
    </cfRule>
    <cfRule type="cellIs" dxfId="735" priority="550" operator="greaterThan">
      <formula>$T968*1.2</formula>
    </cfRule>
  </conditionalFormatting>
  <conditionalFormatting sqref="C967:S967">
    <cfRule type="cellIs" dxfId="734" priority="548" operator="greaterThan">
      <formula>0</formula>
    </cfRule>
  </conditionalFormatting>
  <conditionalFormatting sqref="C4:S4">
    <cfRule type="top10" dxfId="733" priority="545" rank="3"/>
  </conditionalFormatting>
  <conditionalFormatting sqref="C5:S5">
    <cfRule type="top10" dxfId="732" priority="544" rank="3"/>
  </conditionalFormatting>
  <conditionalFormatting sqref="C6:S6">
    <cfRule type="top10" dxfId="731" priority="543" rank="3"/>
  </conditionalFormatting>
  <conditionalFormatting sqref="C973:S973">
    <cfRule type="cellIs" dxfId="730" priority="539" operator="greaterThanOrEqual">
      <formula>5</formula>
    </cfRule>
  </conditionalFormatting>
  <conditionalFormatting sqref="C972:S972">
    <cfRule type="cellIs" dxfId="729" priority="538" operator="greaterThanOrEqual">
      <formula>5</formula>
    </cfRule>
  </conditionalFormatting>
  <conditionalFormatting sqref="C976:S976">
    <cfRule type="cellIs" priority="541" stopIfTrue="1" operator="equal">
      <formula>"-"</formula>
    </cfRule>
    <cfRule type="cellIs" dxfId="728" priority="542" operator="greaterThan">
      <formula>$T976*1.2</formula>
    </cfRule>
  </conditionalFormatting>
  <conditionalFormatting sqref="C975:S975">
    <cfRule type="cellIs" dxfId="727" priority="537" operator="greaterThan">
      <formula>0</formula>
    </cfRule>
  </conditionalFormatting>
  <conditionalFormatting sqref="C981:S981">
    <cfRule type="cellIs" dxfId="726" priority="534" operator="greaterThanOrEqual">
      <formula>5</formula>
    </cfRule>
  </conditionalFormatting>
  <conditionalFormatting sqref="C980:S980">
    <cfRule type="cellIs" dxfId="725" priority="533" operator="greaterThanOrEqual">
      <formula>5</formula>
    </cfRule>
  </conditionalFormatting>
  <conditionalFormatting sqref="C984:S984">
    <cfRule type="cellIs" priority="535" stopIfTrue="1" operator="equal">
      <formula>"-"</formula>
    </cfRule>
    <cfRule type="cellIs" dxfId="724" priority="536" operator="greaterThan">
      <formula>$T984*1.2</formula>
    </cfRule>
  </conditionalFormatting>
  <conditionalFormatting sqref="C983:S983">
    <cfRule type="cellIs" dxfId="723" priority="532" operator="greaterThan">
      <formula>0</formula>
    </cfRule>
  </conditionalFormatting>
  <conditionalFormatting sqref="C989:S989">
    <cfRule type="cellIs" dxfId="722" priority="529" operator="greaterThanOrEqual">
      <formula>5</formula>
    </cfRule>
  </conditionalFormatting>
  <conditionalFormatting sqref="C988:S988">
    <cfRule type="cellIs" dxfId="721" priority="528" operator="greaterThanOrEqual">
      <formula>5</formula>
    </cfRule>
  </conditionalFormatting>
  <conditionalFormatting sqref="C992:S992">
    <cfRule type="cellIs" priority="530" stopIfTrue="1" operator="equal">
      <formula>"-"</formula>
    </cfRule>
    <cfRule type="cellIs" dxfId="720" priority="531" operator="greaterThan">
      <formula>$T992*1.2</formula>
    </cfRule>
  </conditionalFormatting>
  <conditionalFormatting sqref="C991:S991">
    <cfRule type="cellIs" dxfId="719" priority="526" operator="greaterThan">
      <formula>0</formula>
    </cfRule>
  </conditionalFormatting>
  <conditionalFormatting sqref="C997:S997">
    <cfRule type="cellIs" dxfId="718" priority="523" operator="greaterThanOrEqual">
      <formula>5</formula>
    </cfRule>
  </conditionalFormatting>
  <conditionalFormatting sqref="C996:S996">
    <cfRule type="cellIs" dxfId="717" priority="522" operator="greaterThanOrEqual">
      <formula>5</formula>
    </cfRule>
  </conditionalFormatting>
  <conditionalFormatting sqref="C1000:S1000">
    <cfRule type="cellIs" priority="524" stopIfTrue="1" operator="equal">
      <formula>"-"</formula>
    </cfRule>
    <cfRule type="cellIs" dxfId="716" priority="525" operator="greaterThan">
      <formula>$T1000*1.2</formula>
    </cfRule>
  </conditionalFormatting>
  <conditionalFormatting sqref="C999:S999">
    <cfRule type="cellIs" dxfId="715" priority="521" operator="greaterThan">
      <formula>0</formula>
    </cfRule>
  </conditionalFormatting>
  <conditionalFormatting sqref="C1005:S1005">
    <cfRule type="cellIs" dxfId="714" priority="518" operator="greaterThanOrEqual">
      <formula>5</formula>
    </cfRule>
  </conditionalFormatting>
  <conditionalFormatting sqref="C1004:S1004">
    <cfRule type="cellIs" dxfId="713" priority="517" operator="greaterThanOrEqual">
      <formula>5</formula>
    </cfRule>
  </conditionalFormatting>
  <conditionalFormatting sqref="C1008:S1008">
    <cfRule type="cellIs" priority="519" stopIfTrue="1" operator="equal">
      <formula>"-"</formula>
    </cfRule>
    <cfRule type="cellIs" dxfId="712" priority="520" operator="greaterThan">
      <formula>$T1008*1.2</formula>
    </cfRule>
  </conditionalFormatting>
  <conditionalFormatting sqref="C1007:S1007">
    <cfRule type="cellIs" dxfId="711" priority="516" operator="greaterThan">
      <formula>0</formula>
    </cfRule>
  </conditionalFormatting>
  <conditionalFormatting sqref="C1013:S1013">
    <cfRule type="cellIs" dxfId="710" priority="510" operator="greaterThanOrEqual">
      <formula>5</formula>
    </cfRule>
  </conditionalFormatting>
  <conditionalFormatting sqref="C1012:S1012">
    <cfRule type="cellIs" dxfId="709" priority="512" operator="greaterThanOrEqual">
      <formula>5</formula>
    </cfRule>
  </conditionalFormatting>
  <conditionalFormatting sqref="C1016:S1016">
    <cfRule type="cellIs" priority="514" stopIfTrue="1" operator="equal">
      <formula>"-"</formula>
    </cfRule>
    <cfRule type="cellIs" dxfId="708" priority="515" operator="greaterThan">
      <formula>$T1016*1.2</formula>
    </cfRule>
  </conditionalFormatting>
  <conditionalFormatting sqref="C1015:S1015">
    <cfRule type="cellIs" dxfId="707" priority="511" operator="greaterThan">
      <formula>0</formula>
    </cfRule>
  </conditionalFormatting>
  <conditionalFormatting sqref="C1014:S1014">
    <cfRule type="cellIs" dxfId="706" priority="513" operator="greaterThanOrEqual">
      <formula>5</formula>
    </cfRule>
  </conditionalFormatting>
  <conditionalFormatting sqref="C1021:S1021">
    <cfRule type="cellIs" dxfId="705" priority="504" operator="greaterThanOrEqual">
      <formula>5</formula>
    </cfRule>
  </conditionalFormatting>
  <conditionalFormatting sqref="C1020:S1020">
    <cfRule type="cellIs" dxfId="704" priority="506" operator="greaterThanOrEqual">
      <formula>5</formula>
    </cfRule>
  </conditionalFormatting>
  <conditionalFormatting sqref="C1024:S1024">
    <cfRule type="cellIs" priority="508" stopIfTrue="1" operator="equal">
      <formula>"-"</formula>
    </cfRule>
    <cfRule type="cellIs" dxfId="703" priority="509" operator="greaterThan">
      <formula>$T1024*1.2</formula>
    </cfRule>
  </conditionalFormatting>
  <conditionalFormatting sqref="C1023:S1023">
    <cfRule type="cellIs" dxfId="702" priority="505" operator="greaterThan">
      <formula>0</formula>
    </cfRule>
  </conditionalFormatting>
  <conditionalFormatting sqref="C1022:S1022">
    <cfRule type="cellIs" dxfId="701" priority="507" operator="greaterThanOrEqual">
      <formula>5</formula>
    </cfRule>
  </conditionalFormatting>
  <conditionalFormatting sqref="C1029:S1029">
    <cfRule type="cellIs" dxfId="700" priority="498" operator="greaterThanOrEqual">
      <formula>5</formula>
    </cfRule>
  </conditionalFormatting>
  <conditionalFormatting sqref="C1028:S1028">
    <cfRule type="cellIs" dxfId="699" priority="500" operator="greaterThanOrEqual">
      <formula>5</formula>
    </cfRule>
  </conditionalFormatting>
  <conditionalFormatting sqref="C1032:S1032">
    <cfRule type="cellIs" priority="502" stopIfTrue="1" operator="equal">
      <formula>"-"</formula>
    </cfRule>
    <cfRule type="cellIs" dxfId="698" priority="503" operator="greaterThan">
      <formula>$T1032*1.2</formula>
    </cfRule>
  </conditionalFormatting>
  <conditionalFormatting sqref="C1031:S1031">
    <cfRule type="cellIs" dxfId="697" priority="499" operator="greaterThan">
      <formula>0</formula>
    </cfRule>
  </conditionalFormatting>
  <conditionalFormatting sqref="C1030:S1030">
    <cfRule type="cellIs" dxfId="696" priority="501" operator="greaterThanOrEqual">
      <formula>5</formula>
    </cfRule>
  </conditionalFormatting>
  <conditionalFormatting sqref="C1037:S1037">
    <cfRule type="cellIs" dxfId="695" priority="492" operator="greaterThanOrEqual">
      <formula>5</formula>
    </cfRule>
  </conditionalFormatting>
  <conditionalFormatting sqref="C1036:S1036">
    <cfRule type="cellIs" dxfId="694" priority="494" operator="greaterThanOrEqual">
      <formula>5</formula>
    </cfRule>
  </conditionalFormatting>
  <conditionalFormatting sqref="C1040:S1040">
    <cfRule type="cellIs" priority="496" stopIfTrue="1" operator="equal">
      <formula>"-"</formula>
    </cfRule>
    <cfRule type="cellIs" dxfId="693" priority="497" operator="greaterThan">
      <formula>$T1040*1.2</formula>
    </cfRule>
  </conditionalFormatting>
  <conditionalFormatting sqref="C1039:S1039">
    <cfRule type="cellIs" dxfId="692" priority="493" operator="greaterThan">
      <formula>0</formula>
    </cfRule>
  </conditionalFormatting>
  <conditionalFormatting sqref="C1038:S1038">
    <cfRule type="cellIs" dxfId="691" priority="495" operator="greaterThanOrEqual">
      <formula>5</formula>
    </cfRule>
  </conditionalFormatting>
  <conditionalFormatting sqref="C1045:S1045">
    <cfRule type="cellIs" dxfId="690" priority="486" operator="greaterThanOrEqual">
      <formula>5</formula>
    </cfRule>
  </conditionalFormatting>
  <conditionalFormatting sqref="C1044:S1044">
    <cfRule type="cellIs" dxfId="689" priority="488" operator="greaterThanOrEqual">
      <formula>5</formula>
    </cfRule>
  </conditionalFormatting>
  <conditionalFormatting sqref="C1048:S1048">
    <cfRule type="cellIs" priority="490" stopIfTrue="1" operator="equal">
      <formula>"-"</formula>
    </cfRule>
    <cfRule type="cellIs" dxfId="688" priority="491" operator="greaterThan">
      <formula>$T1048*1.2</formula>
    </cfRule>
  </conditionalFormatting>
  <conditionalFormatting sqref="C1047:S1047">
    <cfRule type="cellIs" dxfId="687" priority="487" operator="greaterThan">
      <formula>0</formula>
    </cfRule>
  </conditionalFormatting>
  <conditionalFormatting sqref="C1046:S1046">
    <cfRule type="cellIs" dxfId="686" priority="489" operator="greaterThanOrEqual">
      <formula>5</formula>
    </cfRule>
  </conditionalFormatting>
  <conditionalFormatting sqref="C1053:S1053">
    <cfRule type="cellIs" dxfId="685" priority="480" operator="greaterThanOrEqual">
      <formula>5</formula>
    </cfRule>
  </conditionalFormatting>
  <conditionalFormatting sqref="C1052:S1052">
    <cfRule type="cellIs" dxfId="684" priority="482" operator="greaterThanOrEqual">
      <formula>5</formula>
    </cfRule>
  </conditionalFormatting>
  <conditionalFormatting sqref="C1056:S1056">
    <cfRule type="cellIs" priority="484" stopIfTrue="1" operator="equal">
      <formula>"-"</formula>
    </cfRule>
    <cfRule type="cellIs" dxfId="683" priority="485" operator="greaterThan">
      <formula>$T1056*1.2</formula>
    </cfRule>
  </conditionalFormatting>
  <conditionalFormatting sqref="C1055:S1055">
    <cfRule type="cellIs" dxfId="682" priority="481" operator="greaterThan">
      <formula>0</formula>
    </cfRule>
  </conditionalFormatting>
  <conditionalFormatting sqref="C1054:S1054">
    <cfRule type="cellIs" dxfId="681" priority="483" operator="greaterThanOrEqual">
      <formula>5</formula>
    </cfRule>
  </conditionalFormatting>
  <conditionalFormatting sqref="C1061:S1061">
    <cfRule type="cellIs" dxfId="680" priority="474" operator="greaterThanOrEqual">
      <formula>5</formula>
    </cfRule>
  </conditionalFormatting>
  <conditionalFormatting sqref="C1060:S1060">
    <cfRule type="cellIs" dxfId="679" priority="476" operator="greaterThanOrEqual">
      <formula>5</formula>
    </cfRule>
  </conditionalFormatting>
  <conditionalFormatting sqref="C1064:S1064">
    <cfRule type="cellIs" priority="478" stopIfTrue="1" operator="equal">
      <formula>"-"</formula>
    </cfRule>
    <cfRule type="cellIs" dxfId="678" priority="479" operator="greaterThan">
      <formula>$T1064*1.2</formula>
    </cfRule>
  </conditionalFormatting>
  <conditionalFormatting sqref="C1062:S1062">
    <cfRule type="cellIs" dxfId="677" priority="477" operator="greaterThanOrEqual">
      <formula>5</formula>
    </cfRule>
  </conditionalFormatting>
  <conditionalFormatting sqref="C1063:S1063">
    <cfRule type="cellIs" dxfId="676" priority="473" operator="greaterThan">
      <formula>0</formula>
    </cfRule>
  </conditionalFormatting>
  <conditionalFormatting sqref="C1069:S1069">
    <cfRule type="cellIs" dxfId="675" priority="468" operator="greaterThanOrEqual">
      <formula>5</formula>
    </cfRule>
  </conditionalFormatting>
  <conditionalFormatting sqref="C1068:S1068">
    <cfRule type="cellIs" dxfId="674" priority="469" operator="greaterThanOrEqual">
      <formula>5</formula>
    </cfRule>
  </conditionalFormatting>
  <conditionalFormatting sqref="C1072:S1072">
    <cfRule type="cellIs" priority="471" stopIfTrue="1" operator="equal">
      <formula>"-"</formula>
    </cfRule>
    <cfRule type="cellIs" dxfId="673" priority="472" operator="greaterThan">
      <formula>$T1072*1.2</formula>
    </cfRule>
  </conditionalFormatting>
  <conditionalFormatting sqref="C1070:S1070">
    <cfRule type="cellIs" dxfId="672" priority="470" operator="greaterThanOrEqual">
      <formula>5</formula>
    </cfRule>
  </conditionalFormatting>
  <conditionalFormatting sqref="C1071:S1071">
    <cfRule type="cellIs" dxfId="671" priority="467" operator="greaterThan">
      <formula>0</formula>
    </cfRule>
  </conditionalFormatting>
  <conditionalFormatting sqref="C1077:S1077">
    <cfRule type="cellIs" dxfId="670" priority="462" operator="greaterThanOrEqual">
      <formula>5</formula>
    </cfRule>
  </conditionalFormatting>
  <conditionalFormatting sqref="C1076:S1076">
    <cfRule type="cellIs" dxfId="669" priority="463" operator="greaterThanOrEqual">
      <formula>5</formula>
    </cfRule>
  </conditionalFormatting>
  <conditionalFormatting sqref="C1080:S1080">
    <cfRule type="cellIs" priority="465" stopIfTrue="1" operator="equal">
      <formula>"-"</formula>
    </cfRule>
    <cfRule type="cellIs" dxfId="668" priority="466" operator="greaterThan">
      <formula>$T1080*1.2</formula>
    </cfRule>
  </conditionalFormatting>
  <conditionalFormatting sqref="C1078:S1078">
    <cfRule type="cellIs" dxfId="667" priority="464" operator="greaterThanOrEqual">
      <formula>5</formula>
    </cfRule>
  </conditionalFormatting>
  <conditionalFormatting sqref="C1079:S1079">
    <cfRule type="cellIs" dxfId="666" priority="461" operator="greaterThan">
      <formula>0</formula>
    </cfRule>
  </conditionalFormatting>
  <conditionalFormatting sqref="C1085:S1085">
    <cfRule type="cellIs" dxfId="665" priority="456" operator="greaterThanOrEqual">
      <formula>5</formula>
    </cfRule>
  </conditionalFormatting>
  <conditionalFormatting sqref="C1084:S1084">
    <cfRule type="cellIs" dxfId="664" priority="457" operator="greaterThanOrEqual">
      <formula>5</formula>
    </cfRule>
  </conditionalFormatting>
  <conditionalFormatting sqref="C1088:S1088">
    <cfRule type="cellIs" priority="459" stopIfTrue="1" operator="equal">
      <formula>"-"</formula>
    </cfRule>
    <cfRule type="cellIs" dxfId="663" priority="460" operator="greaterThan">
      <formula>$T1088*1.2</formula>
    </cfRule>
  </conditionalFormatting>
  <conditionalFormatting sqref="C1086:S1086">
    <cfRule type="cellIs" dxfId="662" priority="458" operator="greaterThanOrEqual">
      <formula>5</formula>
    </cfRule>
  </conditionalFormatting>
  <conditionalFormatting sqref="C1087:S1087">
    <cfRule type="cellIs" dxfId="661" priority="455" operator="greaterThan">
      <formula>0</formula>
    </cfRule>
  </conditionalFormatting>
  <conditionalFormatting sqref="C1093:S1093">
    <cfRule type="cellIs" dxfId="660" priority="450" operator="greaterThanOrEqual">
      <formula>5</formula>
    </cfRule>
  </conditionalFormatting>
  <conditionalFormatting sqref="C1092:S1092">
    <cfRule type="cellIs" dxfId="659" priority="451" operator="greaterThanOrEqual">
      <formula>5</formula>
    </cfRule>
  </conditionalFormatting>
  <conditionalFormatting sqref="C1096:S1096">
    <cfRule type="cellIs" priority="453" stopIfTrue="1" operator="equal">
      <formula>"-"</formula>
    </cfRule>
    <cfRule type="cellIs" dxfId="658" priority="454" operator="greaterThan">
      <formula>$T1096*1.2</formula>
    </cfRule>
  </conditionalFormatting>
  <conditionalFormatting sqref="C1094:S1094">
    <cfRule type="cellIs" dxfId="657" priority="452" operator="greaterThanOrEqual">
      <formula>5</formula>
    </cfRule>
  </conditionalFormatting>
  <conditionalFormatting sqref="C1095:S1095">
    <cfRule type="cellIs" dxfId="656" priority="449" operator="greaterThan">
      <formula>0</formula>
    </cfRule>
  </conditionalFormatting>
  <conditionalFormatting sqref="C1101:S1101">
    <cfRule type="cellIs" dxfId="655" priority="444" operator="greaterThanOrEqual">
      <formula>5</formula>
    </cfRule>
  </conditionalFormatting>
  <conditionalFormatting sqref="C1100:S1100">
    <cfRule type="cellIs" dxfId="654" priority="445" operator="greaterThanOrEqual">
      <formula>5</formula>
    </cfRule>
  </conditionalFormatting>
  <conditionalFormatting sqref="C1104:S1104">
    <cfRule type="cellIs" priority="447" stopIfTrue="1" operator="equal">
      <formula>"-"</formula>
    </cfRule>
    <cfRule type="cellIs" dxfId="653" priority="448" operator="greaterThan">
      <formula>$T1104*1.2</formula>
    </cfRule>
  </conditionalFormatting>
  <conditionalFormatting sqref="C1102:S1102">
    <cfRule type="cellIs" dxfId="652" priority="446" operator="greaterThanOrEqual">
      <formula>5</formula>
    </cfRule>
  </conditionalFormatting>
  <conditionalFormatting sqref="C1103:S1103">
    <cfRule type="cellIs" dxfId="651" priority="443" operator="greaterThan">
      <formula>0</formula>
    </cfRule>
  </conditionalFormatting>
  <conditionalFormatting sqref="C1109:S1109">
    <cfRule type="cellIs" dxfId="650" priority="438" operator="greaterThanOrEqual">
      <formula>5</formula>
    </cfRule>
  </conditionalFormatting>
  <conditionalFormatting sqref="C1108:S1108">
    <cfRule type="cellIs" dxfId="649" priority="439" operator="greaterThanOrEqual">
      <formula>5</formula>
    </cfRule>
  </conditionalFormatting>
  <conditionalFormatting sqref="C1112:S1112">
    <cfRule type="cellIs" priority="441" stopIfTrue="1" operator="equal">
      <formula>"-"</formula>
    </cfRule>
    <cfRule type="cellIs" dxfId="648" priority="442" operator="greaterThan">
      <formula>$T1112*1.2</formula>
    </cfRule>
  </conditionalFormatting>
  <conditionalFormatting sqref="C1110:S1110">
    <cfRule type="cellIs" dxfId="647" priority="440" operator="greaterThanOrEqual">
      <formula>5</formula>
    </cfRule>
  </conditionalFormatting>
  <conditionalFormatting sqref="C1111:S1111">
    <cfRule type="cellIs" dxfId="646" priority="437" operator="greaterThan">
      <formula>0</formula>
    </cfRule>
  </conditionalFormatting>
  <conditionalFormatting sqref="C1120:S1120">
    <cfRule type="cellIs" priority="435" stopIfTrue="1" operator="equal">
      <formula>"-"</formula>
    </cfRule>
    <cfRule type="cellIs" dxfId="645" priority="436" operator="greaterThan">
      <formula>$T1120*1.2</formula>
    </cfRule>
  </conditionalFormatting>
  <conditionalFormatting sqref="C1119:S1119">
    <cfRule type="cellIs" dxfId="644" priority="431" operator="greaterThan">
      <formula>0</formula>
    </cfRule>
  </conditionalFormatting>
  <conditionalFormatting sqref="C1116:S1116">
    <cfRule type="cellIs" dxfId="643" priority="430" operator="greaterThan">
      <formula>0</formula>
    </cfRule>
  </conditionalFormatting>
  <conditionalFormatting sqref="C1117:S1117">
    <cfRule type="cellIs" dxfId="642" priority="429" operator="greaterThan">
      <formula>0</formula>
    </cfRule>
  </conditionalFormatting>
  <conditionalFormatting sqref="C1118:S1118">
    <cfRule type="cellIs" dxfId="641" priority="428" operator="greaterThan">
      <formula>0</formula>
    </cfRule>
  </conditionalFormatting>
  <conditionalFormatting sqref="C1121:S1121">
    <cfRule type="cellIs" dxfId="640" priority="427" operator="greaterThan">
      <formula>0</formula>
    </cfRule>
  </conditionalFormatting>
  <conditionalFormatting sqref="C1128:S1128">
    <cfRule type="cellIs" priority="425" stopIfTrue="1" operator="equal">
      <formula>"-"</formula>
    </cfRule>
    <cfRule type="cellIs" dxfId="639" priority="426" operator="greaterThan">
      <formula>$T1128*1.2</formula>
    </cfRule>
  </conditionalFormatting>
  <conditionalFormatting sqref="C1127:S1127">
    <cfRule type="cellIs" dxfId="638" priority="424" operator="greaterThan">
      <formula>0</formula>
    </cfRule>
  </conditionalFormatting>
  <conditionalFormatting sqref="C1124:S1124">
    <cfRule type="cellIs" dxfId="637" priority="423" operator="greaterThan">
      <formula>0</formula>
    </cfRule>
  </conditionalFormatting>
  <conditionalFormatting sqref="C1125:S1125">
    <cfRule type="cellIs" dxfId="636" priority="422" operator="greaterThan">
      <formula>0</formula>
    </cfRule>
  </conditionalFormatting>
  <conditionalFormatting sqref="C1126:S1126">
    <cfRule type="cellIs" dxfId="635" priority="421" operator="greaterThan">
      <formula>0</formula>
    </cfRule>
  </conditionalFormatting>
  <conditionalFormatting sqref="C1129:S1129">
    <cfRule type="cellIs" dxfId="634" priority="420" operator="greaterThan">
      <formula>0</formula>
    </cfRule>
  </conditionalFormatting>
  <conditionalFormatting sqref="V3:V1048576">
    <cfRule type="containsText" dxfId="633" priority="418" operator="containsText" text="WRONG">
      <formula>NOT(ISERROR(SEARCH("WRONG",V3)))</formula>
    </cfRule>
    <cfRule type="containsText" dxfId="632" priority="419" operator="containsText" text="OK">
      <formula>NOT(ISERROR(SEARCH("OK",V3)))</formula>
    </cfRule>
  </conditionalFormatting>
  <conditionalFormatting sqref="C1136:S1136">
    <cfRule type="cellIs" priority="416" stopIfTrue="1" operator="equal">
      <formula>"-"</formula>
    </cfRule>
    <cfRule type="cellIs" dxfId="631" priority="417" operator="greaterThan">
      <formula>$T1136*1.2</formula>
    </cfRule>
  </conditionalFormatting>
  <conditionalFormatting sqref="C1135:S1135">
    <cfRule type="cellIs" dxfId="630" priority="415" operator="greaterThan">
      <formula>0</formula>
    </cfRule>
  </conditionalFormatting>
  <conditionalFormatting sqref="C1132:S1132">
    <cfRule type="cellIs" dxfId="629" priority="414" operator="greaterThan">
      <formula>0</formula>
    </cfRule>
  </conditionalFormatting>
  <conditionalFormatting sqref="C1133:S1133">
    <cfRule type="cellIs" dxfId="628" priority="413" operator="greaterThan">
      <formula>0</formula>
    </cfRule>
  </conditionalFormatting>
  <conditionalFormatting sqref="C1134:S1134">
    <cfRule type="cellIs" dxfId="627" priority="412" operator="greaterThan">
      <formula>0</formula>
    </cfRule>
  </conditionalFormatting>
  <conditionalFormatting sqref="C1137:S1137">
    <cfRule type="cellIs" dxfId="626" priority="411" operator="greaterThan">
      <formula>0</formula>
    </cfRule>
  </conditionalFormatting>
  <conditionalFormatting sqref="C1141:S1141">
    <cfRule type="cellIs" dxfId="625" priority="399" operator="greaterThan">
      <formula>0</formula>
    </cfRule>
  </conditionalFormatting>
  <conditionalFormatting sqref="C1140:S1140">
    <cfRule type="cellIs" dxfId="624" priority="400" operator="greaterThan">
      <formula>0</formula>
    </cfRule>
  </conditionalFormatting>
  <conditionalFormatting sqref="C1144:S1144">
    <cfRule type="cellIs" priority="402" stopIfTrue="1" operator="equal">
      <formula>"-"</formula>
    </cfRule>
    <cfRule type="cellIs" dxfId="623" priority="403" operator="greaterThan">
      <formula>$T1144*1.2</formula>
    </cfRule>
  </conditionalFormatting>
  <conditionalFormatting sqref="C1142:S1142">
    <cfRule type="cellIs" dxfId="622" priority="401" operator="greaterThan">
      <formula>0</formula>
    </cfRule>
  </conditionalFormatting>
  <conditionalFormatting sqref="C1143:S1143">
    <cfRule type="cellIs" dxfId="621" priority="398" operator="greaterThan">
      <formula>0</formula>
    </cfRule>
  </conditionalFormatting>
  <conditionalFormatting sqref="C1149:S1149">
    <cfRule type="cellIs" dxfId="620" priority="393" operator="greaterThan">
      <formula>0</formula>
    </cfRule>
  </conditionalFormatting>
  <conditionalFormatting sqref="C1148:S1148">
    <cfRule type="cellIs" dxfId="619" priority="394" operator="greaterThan">
      <formula>0</formula>
    </cfRule>
  </conditionalFormatting>
  <conditionalFormatting sqref="C1152:S1152">
    <cfRule type="cellIs" priority="396" stopIfTrue="1" operator="equal">
      <formula>"-"</formula>
    </cfRule>
    <cfRule type="cellIs" dxfId="618" priority="397" operator="greaterThan">
      <formula>$T1152*1.2</formula>
    </cfRule>
  </conditionalFormatting>
  <conditionalFormatting sqref="C1150:S1150">
    <cfRule type="cellIs" dxfId="617" priority="395" operator="greaterThan">
      <formula>0</formula>
    </cfRule>
  </conditionalFormatting>
  <conditionalFormatting sqref="C1151:S1151">
    <cfRule type="cellIs" dxfId="616" priority="392" operator="greaterThan">
      <formula>0</formula>
    </cfRule>
  </conditionalFormatting>
  <conditionalFormatting sqref="C1157:S1157">
    <cfRule type="cellIs" dxfId="615" priority="387" operator="greaterThan">
      <formula>0</formula>
    </cfRule>
  </conditionalFormatting>
  <conditionalFormatting sqref="C1156:S1156">
    <cfRule type="cellIs" dxfId="614" priority="388" operator="greaterThan">
      <formula>0</formula>
    </cfRule>
  </conditionalFormatting>
  <conditionalFormatting sqref="C1160:S1160">
    <cfRule type="cellIs" priority="390" stopIfTrue="1" operator="equal">
      <formula>"-"</formula>
    </cfRule>
    <cfRule type="cellIs" dxfId="613" priority="391" operator="greaterThan">
      <formula>$T1160*1.2</formula>
    </cfRule>
  </conditionalFormatting>
  <conditionalFormatting sqref="C1158:S1158">
    <cfRule type="cellIs" dxfId="612" priority="389" operator="greaterThan">
      <formula>0</formula>
    </cfRule>
  </conditionalFormatting>
  <conditionalFormatting sqref="C1159:S1159">
    <cfRule type="cellIs" dxfId="611" priority="386" operator="greaterThan">
      <formula>0</formula>
    </cfRule>
  </conditionalFormatting>
  <conditionalFormatting sqref="C1165:S1165">
    <cfRule type="cellIs" dxfId="610" priority="381" operator="greaterThan">
      <formula>0</formula>
    </cfRule>
  </conditionalFormatting>
  <conditionalFormatting sqref="C1164:S1164">
    <cfRule type="cellIs" dxfId="609" priority="382" operator="greaterThan">
      <formula>0</formula>
    </cfRule>
  </conditionalFormatting>
  <conditionalFormatting sqref="C1168:S1168">
    <cfRule type="cellIs" priority="384" stopIfTrue="1" operator="equal">
      <formula>"-"</formula>
    </cfRule>
    <cfRule type="cellIs" dxfId="608" priority="385" operator="greaterThan">
      <formula>$T1168*1.2</formula>
    </cfRule>
  </conditionalFormatting>
  <conditionalFormatting sqref="C1166:S1166">
    <cfRule type="cellIs" dxfId="607" priority="383" operator="greaterThan">
      <formula>0</formula>
    </cfRule>
  </conditionalFormatting>
  <conditionalFormatting sqref="C1167:S1167">
    <cfRule type="cellIs" dxfId="606" priority="380" operator="greaterThan">
      <formula>0</formula>
    </cfRule>
  </conditionalFormatting>
  <conditionalFormatting sqref="C1176:S1176">
    <cfRule type="cellIs" priority="378" stopIfTrue="1" operator="equal">
      <formula>"-"</formula>
    </cfRule>
    <cfRule type="cellIs" dxfId="605" priority="379" operator="greaterThan">
      <formula>$T1176*1.2</formula>
    </cfRule>
  </conditionalFormatting>
  <conditionalFormatting sqref="C1184:S1184">
    <cfRule type="cellIs" priority="376" stopIfTrue="1" operator="equal">
      <formula>"-"</formula>
    </cfRule>
    <cfRule type="cellIs" dxfId="604" priority="377" operator="greaterThan">
      <formula>$T1184*1.2</formula>
    </cfRule>
  </conditionalFormatting>
  <conditionalFormatting sqref="C1192:S1192">
    <cfRule type="cellIs" priority="374" stopIfTrue="1" operator="equal">
      <formula>"-"</formula>
    </cfRule>
    <cfRule type="cellIs" dxfId="603" priority="375" operator="greaterThan">
      <formula>$T1192*1.2</formula>
    </cfRule>
  </conditionalFormatting>
  <conditionalFormatting sqref="C1200:S1200">
    <cfRule type="cellIs" priority="372" stopIfTrue="1" operator="equal">
      <formula>"-"</formula>
    </cfRule>
    <cfRule type="cellIs" dxfId="602" priority="373" operator="greaterThan">
      <formula>$T1200*1.2</formula>
    </cfRule>
  </conditionalFormatting>
  <conditionalFormatting sqref="C1208:S1208">
    <cfRule type="cellIs" priority="370" stopIfTrue="1" operator="equal">
      <formula>"-"</formula>
    </cfRule>
    <cfRule type="cellIs" dxfId="601" priority="371" operator="greaterThan">
      <formula>$T1208*1.2</formula>
    </cfRule>
  </conditionalFormatting>
  <conditionalFormatting sqref="C1204:S1207">
    <cfRule type="cellIs" dxfId="600" priority="369" operator="greaterThan">
      <formula>0</formula>
    </cfRule>
  </conditionalFormatting>
  <conditionalFormatting sqref="C1211:S1211">
    <cfRule type="cellIs" dxfId="599" priority="368" operator="lessThan">
      <formula>$T$1211*0.8</formula>
    </cfRule>
  </conditionalFormatting>
  <conditionalFormatting sqref="C1216:S1216">
    <cfRule type="cellIs" priority="366" stopIfTrue="1" operator="equal">
      <formula>"-"</formula>
    </cfRule>
    <cfRule type="cellIs" dxfId="598" priority="367" operator="greaterThan">
      <formula>$T1216*1.2</formula>
    </cfRule>
  </conditionalFormatting>
  <conditionalFormatting sqref="C1212:S1215">
    <cfRule type="cellIs" dxfId="597" priority="365" operator="greaterThan">
      <formula>0</formula>
    </cfRule>
  </conditionalFormatting>
  <conditionalFormatting sqref="C1219:S1219 C1227:S1227 C1235:S1235 C1243:S1243 C1251:S1251 C1259:S1259 C1267:S1267 C1275:S1275 C1283:S1283">
    <cfRule type="cellIs" dxfId="596" priority="364" operator="lessThan">
      <formula>$T1219*0.8</formula>
    </cfRule>
  </conditionalFormatting>
  <conditionalFormatting sqref="C1224:S1224">
    <cfRule type="cellIs" priority="362" stopIfTrue="1" operator="equal">
      <formula>"-"</formula>
    </cfRule>
    <cfRule type="cellIs" dxfId="595" priority="363" operator="greaterThan">
      <formula>$T1224*1.2</formula>
    </cfRule>
  </conditionalFormatting>
  <conditionalFormatting sqref="C1220:S1223">
    <cfRule type="cellIs" dxfId="594" priority="361" operator="greaterThan">
      <formula>0</formula>
    </cfRule>
  </conditionalFormatting>
  <conditionalFormatting sqref="C1232:S1232">
    <cfRule type="cellIs" priority="359" stopIfTrue="1" operator="equal">
      <formula>"-"</formula>
    </cfRule>
    <cfRule type="cellIs" dxfId="593" priority="360" operator="greaterThan">
      <formula>$T1232*1.2</formula>
    </cfRule>
  </conditionalFormatting>
  <conditionalFormatting sqref="C1228:S1231">
    <cfRule type="cellIs" dxfId="592" priority="358" operator="greaterThan">
      <formula>0</formula>
    </cfRule>
  </conditionalFormatting>
  <conditionalFormatting sqref="C1240:S1240">
    <cfRule type="cellIs" priority="356" stopIfTrue="1" operator="equal">
      <formula>"-"</formula>
    </cfRule>
    <cfRule type="cellIs" dxfId="591" priority="357" operator="greaterThan">
      <formula>$T1240*1.2</formula>
    </cfRule>
  </conditionalFormatting>
  <conditionalFormatting sqref="C1236:S1239">
    <cfRule type="cellIs" dxfId="590" priority="355" operator="greaterThan">
      <formula>0</formula>
    </cfRule>
  </conditionalFormatting>
  <conditionalFormatting sqref="C11:R11 T11">
    <cfRule type="cellIs" dxfId="589" priority="354" operator="greaterThan">
      <formula>0</formula>
    </cfRule>
  </conditionalFormatting>
  <conditionalFormatting sqref="C1248:S1248">
    <cfRule type="cellIs" priority="352" stopIfTrue="1" operator="equal">
      <formula>"-"</formula>
    </cfRule>
    <cfRule type="cellIs" dxfId="588" priority="353" operator="greaterThan">
      <formula>$T1248*1.2</formula>
    </cfRule>
  </conditionalFormatting>
  <conditionalFormatting sqref="C1244:S1247">
    <cfRule type="cellIs" dxfId="587" priority="351" operator="greaterThan">
      <formula>0</formula>
    </cfRule>
  </conditionalFormatting>
  <conditionalFormatting sqref="C1256:S1256">
    <cfRule type="cellIs" priority="349" stopIfTrue="1" operator="equal">
      <formula>"-"</formula>
    </cfRule>
    <cfRule type="cellIs" dxfId="586" priority="350" operator="greaterThan">
      <formula>$T1256*1.2</formula>
    </cfRule>
  </conditionalFormatting>
  <conditionalFormatting sqref="C1252:S1255">
    <cfRule type="cellIs" dxfId="585" priority="348" operator="greaterThan">
      <formula>0</formula>
    </cfRule>
  </conditionalFormatting>
  <conditionalFormatting sqref="C1264:S1264">
    <cfRule type="cellIs" priority="346" stopIfTrue="1" operator="equal">
      <formula>"-"</formula>
    </cfRule>
    <cfRule type="cellIs" dxfId="584" priority="347" operator="greaterThan">
      <formula>$T1264*1.2</formula>
    </cfRule>
  </conditionalFormatting>
  <conditionalFormatting sqref="C1260:S1263">
    <cfRule type="cellIs" dxfId="583" priority="345" operator="greaterThan">
      <formula>0</formula>
    </cfRule>
  </conditionalFormatting>
  <conditionalFormatting sqref="C1272:S1272">
    <cfRule type="cellIs" priority="343" stopIfTrue="1" operator="equal">
      <formula>"-"</formula>
    </cfRule>
    <cfRule type="cellIs" dxfId="582" priority="344" operator="greaterThan">
      <formula>$T1272*1.2</formula>
    </cfRule>
  </conditionalFormatting>
  <conditionalFormatting sqref="C1268:S1271">
    <cfRule type="cellIs" dxfId="581" priority="342" operator="greaterThan">
      <formula>0</formula>
    </cfRule>
  </conditionalFormatting>
  <conditionalFormatting sqref="C1280:S1280">
    <cfRule type="cellIs" priority="340" stopIfTrue="1" operator="equal">
      <formula>"-"</formula>
    </cfRule>
    <cfRule type="cellIs" dxfId="580" priority="341" operator="greaterThan">
      <formula>$T1280*1.2</formula>
    </cfRule>
  </conditionalFormatting>
  <conditionalFormatting sqref="C1276:S1279">
    <cfRule type="cellIs" dxfId="579" priority="339" operator="greaterThan">
      <formula>0</formula>
    </cfRule>
  </conditionalFormatting>
  <conditionalFormatting sqref="C1291:S1291">
    <cfRule type="cellIs" dxfId="578" priority="337" operator="lessThan">
      <formula>$T1291*0.8</formula>
    </cfRule>
  </conditionalFormatting>
  <conditionalFormatting sqref="C1288:S1288">
    <cfRule type="cellIs" priority="335" stopIfTrue="1" operator="equal">
      <formula>"-"</formula>
    </cfRule>
    <cfRule type="cellIs" dxfId="577" priority="336" operator="greaterThan">
      <formula>$T1288*1.2</formula>
    </cfRule>
  </conditionalFormatting>
  <conditionalFormatting sqref="C1284:S1287">
    <cfRule type="cellIs" dxfId="576" priority="334" operator="greaterThan">
      <formula>0</formula>
    </cfRule>
  </conditionalFormatting>
  <conditionalFormatting sqref="C1296:S1296">
    <cfRule type="cellIs" priority="332" stopIfTrue="1" operator="equal">
      <formula>"-"</formula>
    </cfRule>
    <cfRule type="cellIs" dxfId="575" priority="333" operator="greaterThan">
      <formula>$T1296*1.2</formula>
    </cfRule>
  </conditionalFormatting>
  <conditionalFormatting sqref="C1292:S1295">
    <cfRule type="cellIs" dxfId="574" priority="331" operator="greaterThan">
      <formula>0</formula>
    </cfRule>
  </conditionalFormatting>
  <conditionalFormatting sqref="C1304:S1304">
    <cfRule type="cellIs" priority="329" stopIfTrue="1" operator="equal">
      <formula>"-"</formula>
    </cfRule>
    <cfRule type="cellIs" dxfId="573" priority="330" operator="greaterThan">
      <formula>$T1304*1.2</formula>
    </cfRule>
  </conditionalFormatting>
  <conditionalFormatting sqref="C1300:S1303">
    <cfRule type="cellIs" dxfId="572" priority="328" operator="greaterThan">
      <formula>0</formula>
    </cfRule>
  </conditionalFormatting>
  <conditionalFormatting sqref="C1312:S1312">
    <cfRule type="cellIs" priority="326" stopIfTrue="1" operator="equal">
      <formula>"-"</formula>
    </cfRule>
    <cfRule type="cellIs" dxfId="571" priority="327" operator="greaterThan">
      <formula>$T1312*1.2</formula>
    </cfRule>
  </conditionalFormatting>
  <conditionalFormatting sqref="C1308:S1311">
    <cfRule type="cellIs" dxfId="570" priority="325" operator="greaterThan">
      <formula>0</formula>
    </cfRule>
  </conditionalFormatting>
  <conditionalFormatting sqref="C1320:S1320">
    <cfRule type="cellIs" priority="323" stopIfTrue="1" operator="equal">
      <formula>"-"</formula>
    </cfRule>
    <cfRule type="cellIs" dxfId="569" priority="324" operator="greaterThan">
      <formula>$T1320*1.2</formula>
    </cfRule>
  </conditionalFormatting>
  <conditionalFormatting sqref="C1316:S1319">
    <cfRule type="cellIs" dxfId="568" priority="322" operator="greaterThan">
      <formula>0</formula>
    </cfRule>
  </conditionalFormatting>
  <conditionalFormatting sqref="C1328:S1328">
    <cfRule type="cellIs" priority="320" stopIfTrue="1" operator="equal">
      <formula>"-"</formula>
    </cfRule>
    <cfRule type="cellIs" dxfId="567" priority="321" operator="greaterThan">
      <formula>$T1328*1.2</formula>
    </cfRule>
  </conditionalFormatting>
  <conditionalFormatting sqref="C1324:S1327">
    <cfRule type="cellIs" dxfId="566" priority="319" operator="greaterThan">
      <formula>0</formula>
    </cfRule>
  </conditionalFormatting>
  <conditionalFormatting sqref="C1336:S1336">
    <cfRule type="cellIs" priority="317" stopIfTrue="1" operator="equal">
      <formula>"-"</formula>
    </cfRule>
    <cfRule type="cellIs" dxfId="565" priority="318" operator="greaterThan">
      <formula>$T1336*1.2</formula>
    </cfRule>
  </conditionalFormatting>
  <conditionalFormatting sqref="C1332:S1335">
    <cfRule type="cellIs" dxfId="564" priority="316" operator="greaterThan">
      <formula>0</formula>
    </cfRule>
  </conditionalFormatting>
  <conditionalFormatting sqref="C1344:S1344">
    <cfRule type="cellIs" priority="314" stopIfTrue="1" operator="equal">
      <formula>"-"</formula>
    </cfRule>
    <cfRule type="cellIs" dxfId="563" priority="315" operator="greaterThan">
      <formula>$T1344*1.2</formula>
    </cfRule>
  </conditionalFormatting>
  <conditionalFormatting sqref="C1340:S1343">
    <cfRule type="cellIs" dxfId="562" priority="313" operator="greaterThan">
      <formula>0</formula>
    </cfRule>
  </conditionalFormatting>
  <conditionalFormatting sqref="C1352:S1352">
    <cfRule type="cellIs" priority="311" stopIfTrue="1" operator="equal">
      <formula>"-"</formula>
    </cfRule>
    <cfRule type="cellIs" dxfId="561" priority="312" operator="greaterThan">
      <formula>$T1352*1.2</formula>
    </cfRule>
  </conditionalFormatting>
  <conditionalFormatting sqref="C1348:S1351">
    <cfRule type="cellIs" dxfId="560" priority="310" operator="greaterThan">
      <formula>0</formula>
    </cfRule>
  </conditionalFormatting>
  <conditionalFormatting sqref="C1360:S1360">
    <cfRule type="cellIs" priority="308" stopIfTrue="1" operator="equal">
      <formula>"-"</formula>
    </cfRule>
    <cfRule type="cellIs" dxfId="559" priority="309" operator="greaterThan">
      <formula>$T1360*1.2</formula>
    </cfRule>
  </conditionalFormatting>
  <conditionalFormatting sqref="C1356:S1359">
    <cfRule type="cellIs" dxfId="558" priority="307" operator="greaterThan">
      <formula>0</formula>
    </cfRule>
  </conditionalFormatting>
  <conditionalFormatting sqref="C1368:S1368">
    <cfRule type="cellIs" priority="305" stopIfTrue="1" operator="equal">
      <formula>"-"</formula>
    </cfRule>
    <cfRule type="cellIs" dxfId="557" priority="306" operator="greaterThan">
      <formula>$T1368*1.2</formula>
    </cfRule>
  </conditionalFormatting>
  <conditionalFormatting sqref="C1364:S1367">
    <cfRule type="cellIs" dxfId="556" priority="304" operator="greaterThan">
      <formula>0</formula>
    </cfRule>
  </conditionalFormatting>
  <conditionalFormatting sqref="C1376:S1376">
    <cfRule type="cellIs" priority="302" stopIfTrue="1" operator="equal">
      <formula>"-"</formula>
    </cfRule>
    <cfRule type="cellIs" dxfId="555" priority="303" operator="greaterThan">
      <formula>$T1376*1.2</formula>
    </cfRule>
  </conditionalFormatting>
  <conditionalFormatting sqref="C1372:S1375">
    <cfRule type="cellIs" dxfId="554" priority="301" operator="greaterThan">
      <formula>0</formula>
    </cfRule>
  </conditionalFormatting>
  <conditionalFormatting sqref="C1384:S1384">
    <cfRule type="cellIs" priority="299" stopIfTrue="1" operator="equal">
      <formula>"-"</formula>
    </cfRule>
    <cfRule type="cellIs" dxfId="553" priority="300" operator="greaterThan">
      <formula>$T1384*1.2</formula>
    </cfRule>
  </conditionalFormatting>
  <conditionalFormatting sqref="C1380:S1383">
    <cfRule type="cellIs" dxfId="552" priority="298" operator="greaterThan">
      <formula>0</formula>
    </cfRule>
  </conditionalFormatting>
  <conditionalFormatting sqref="C1392:S1392">
    <cfRule type="cellIs" priority="296" stopIfTrue="1" operator="equal">
      <formula>"-"</formula>
    </cfRule>
    <cfRule type="cellIs" dxfId="551" priority="297" operator="greaterThan">
      <formula>$T1392*1.2</formula>
    </cfRule>
  </conditionalFormatting>
  <conditionalFormatting sqref="C1388:S1391">
    <cfRule type="cellIs" dxfId="550" priority="295" operator="greaterThan">
      <formula>0</formula>
    </cfRule>
  </conditionalFormatting>
  <conditionalFormatting sqref="C1400:S1400">
    <cfRule type="cellIs" priority="293" stopIfTrue="1" operator="equal">
      <formula>"-"</formula>
    </cfRule>
    <cfRule type="cellIs" dxfId="549" priority="294" operator="greaterThan">
      <formula>$T1400*1.2</formula>
    </cfRule>
  </conditionalFormatting>
  <conditionalFormatting sqref="C1396:S1399">
    <cfRule type="cellIs" dxfId="548" priority="292" operator="greaterThan">
      <formula>0</formula>
    </cfRule>
  </conditionalFormatting>
  <conditionalFormatting sqref="C1408:S1408">
    <cfRule type="cellIs" priority="290" stopIfTrue="1" operator="equal">
      <formula>"-"</formula>
    </cfRule>
    <cfRule type="cellIs" dxfId="547" priority="291" operator="greaterThan">
      <formula>$T1408*1.2</formula>
    </cfRule>
  </conditionalFormatting>
  <conditionalFormatting sqref="C1404:S1407">
    <cfRule type="cellIs" dxfId="546" priority="289" operator="greaterThan">
      <formula>0</formula>
    </cfRule>
  </conditionalFormatting>
  <conditionalFormatting sqref="C1416:S1416">
    <cfRule type="cellIs" priority="287" stopIfTrue="1" operator="equal">
      <formula>"-"</formula>
    </cfRule>
    <cfRule type="cellIs" dxfId="545" priority="288" operator="greaterThan">
      <formula>$T1416*1.2</formula>
    </cfRule>
  </conditionalFormatting>
  <conditionalFormatting sqref="C1412:S1415">
    <cfRule type="cellIs" dxfId="544" priority="286" operator="greaterThan">
      <formula>0</formula>
    </cfRule>
  </conditionalFormatting>
  <conditionalFormatting sqref="C4:S6">
    <cfRule type="cellIs" dxfId="543" priority="285" stopIfTrue="1" operator="equal">
      <formula>0</formula>
    </cfRule>
  </conditionalFormatting>
  <conditionalFormatting sqref="C1424:S1424">
    <cfRule type="cellIs" priority="283" stopIfTrue="1" operator="equal">
      <formula>"-"</formula>
    </cfRule>
    <cfRule type="cellIs" dxfId="542" priority="284" operator="greaterThan">
      <formula>$T1424*1.2</formula>
    </cfRule>
  </conditionalFormatting>
  <conditionalFormatting sqref="C1420:S1423">
    <cfRule type="cellIs" dxfId="541" priority="282" operator="greaterThan">
      <formula>0</formula>
    </cfRule>
  </conditionalFormatting>
  <conditionalFormatting sqref="C1432:S1432">
    <cfRule type="cellIs" priority="280" stopIfTrue="1" operator="equal">
      <formula>"-"</formula>
    </cfRule>
    <cfRule type="cellIs" dxfId="540" priority="281" operator="greaterThan">
      <formula>$T1432*1.2</formula>
    </cfRule>
  </conditionalFormatting>
  <conditionalFormatting sqref="C1428:S1431">
    <cfRule type="cellIs" dxfId="539" priority="279" operator="greaterThan">
      <formula>0</formula>
    </cfRule>
  </conditionalFormatting>
  <conditionalFormatting sqref="C1440:S1440">
    <cfRule type="cellIs" priority="277" stopIfTrue="1" operator="equal">
      <formula>"-"</formula>
    </cfRule>
    <cfRule type="cellIs" dxfId="538" priority="278" operator="greaterThan">
      <formula>$T1440*1.2</formula>
    </cfRule>
  </conditionalFormatting>
  <conditionalFormatting sqref="C1436:S1439">
    <cfRule type="cellIs" dxfId="537" priority="276" operator="greaterThan">
      <formula>0</formula>
    </cfRule>
  </conditionalFormatting>
  <conditionalFormatting sqref="C1448:S1448">
    <cfRule type="cellIs" priority="274" stopIfTrue="1" operator="equal">
      <formula>"-"</formula>
    </cfRule>
    <cfRule type="cellIs" dxfId="536" priority="275" operator="greaterThan">
      <formula>$T1448*1.2</formula>
    </cfRule>
  </conditionalFormatting>
  <conditionalFormatting sqref="C1444:S1447">
    <cfRule type="cellIs" dxfId="535" priority="273" operator="greaterThan">
      <formula>0</formula>
    </cfRule>
  </conditionalFormatting>
  <conditionalFormatting sqref="C1456:S1456">
    <cfRule type="cellIs" priority="271" stopIfTrue="1" operator="equal">
      <formula>"-"</formula>
    </cfRule>
    <cfRule type="cellIs" dxfId="534" priority="272" operator="greaterThan">
      <formula>$T1456*1.2</formula>
    </cfRule>
  </conditionalFormatting>
  <conditionalFormatting sqref="C1452:S1455">
    <cfRule type="cellIs" dxfId="533" priority="270" operator="greaterThan">
      <formula>0</formula>
    </cfRule>
  </conditionalFormatting>
  <conditionalFormatting sqref="C1464:S1464">
    <cfRule type="cellIs" priority="268" stopIfTrue="1" operator="equal">
      <formula>"-"</formula>
    </cfRule>
    <cfRule type="cellIs" dxfId="532" priority="269" operator="greaterThan">
      <formula>$T1464*1.2</formula>
    </cfRule>
  </conditionalFormatting>
  <conditionalFormatting sqref="C1460:S1463">
    <cfRule type="cellIs" dxfId="531" priority="267" operator="greaterThan">
      <formula>0</formula>
    </cfRule>
  </conditionalFormatting>
  <conditionalFormatting sqref="C1472:S1472">
    <cfRule type="cellIs" priority="265" stopIfTrue="1" operator="equal">
      <formula>"-"</formula>
    </cfRule>
    <cfRule type="cellIs" dxfId="530" priority="266" operator="greaterThan">
      <formula>$T1472*1.2</formula>
    </cfRule>
  </conditionalFormatting>
  <conditionalFormatting sqref="C1468:S1471">
    <cfRule type="cellIs" dxfId="529" priority="264" operator="greaterThan">
      <formula>0</formula>
    </cfRule>
  </conditionalFormatting>
  <conditionalFormatting sqref="C1480:S1480">
    <cfRule type="cellIs" priority="262" stopIfTrue="1" operator="equal">
      <formula>"-"</formula>
    </cfRule>
    <cfRule type="cellIs" dxfId="528" priority="263" operator="greaterThan">
      <formula>$T1480*1.2</formula>
    </cfRule>
  </conditionalFormatting>
  <conditionalFormatting sqref="C1476:S1479">
    <cfRule type="cellIs" dxfId="527" priority="261" operator="greaterThan">
      <formula>0</formula>
    </cfRule>
  </conditionalFormatting>
  <conditionalFormatting sqref="C1488:S1488">
    <cfRule type="cellIs" priority="259" stopIfTrue="1" operator="equal">
      <formula>"-"</formula>
    </cfRule>
    <cfRule type="cellIs" dxfId="526" priority="260" operator="greaterThan">
      <formula>$T1488*1.2</formula>
    </cfRule>
  </conditionalFormatting>
  <conditionalFormatting sqref="C1484:S1487">
    <cfRule type="cellIs" dxfId="525" priority="258" operator="greaterThan">
      <formula>0</formula>
    </cfRule>
  </conditionalFormatting>
  <conditionalFormatting sqref="C1496:S1496">
    <cfRule type="cellIs" priority="256" stopIfTrue="1" operator="equal">
      <formula>"-"</formula>
    </cfRule>
    <cfRule type="cellIs" dxfId="524" priority="257" operator="greaterThan">
      <formula>$T1496*1.2</formula>
    </cfRule>
  </conditionalFormatting>
  <conditionalFormatting sqref="C1492:S1495">
    <cfRule type="cellIs" dxfId="523" priority="255" operator="greaterThan">
      <formula>0</formula>
    </cfRule>
  </conditionalFormatting>
  <conditionalFormatting sqref="C1504:S1504">
    <cfRule type="cellIs" priority="253" stopIfTrue="1" operator="equal">
      <formula>"-"</formula>
    </cfRule>
    <cfRule type="cellIs" dxfId="522" priority="254" operator="greaterThan">
      <formula>$T1504*1.2</formula>
    </cfRule>
  </conditionalFormatting>
  <conditionalFormatting sqref="C1500:S1503">
    <cfRule type="cellIs" dxfId="521" priority="252" operator="greaterThan">
      <formula>0</formula>
    </cfRule>
  </conditionalFormatting>
  <conditionalFormatting sqref="C1512:S1512">
    <cfRule type="cellIs" priority="250" stopIfTrue="1" operator="equal">
      <formula>"-"</formula>
    </cfRule>
    <cfRule type="cellIs" dxfId="520" priority="251" operator="greaterThan">
      <formula>$T1512*1.2</formula>
    </cfRule>
  </conditionalFormatting>
  <conditionalFormatting sqref="C1508:S1511">
    <cfRule type="cellIs" dxfId="519" priority="249" operator="greaterThan">
      <formula>0</formula>
    </cfRule>
  </conditionalFormatting>
  <conditionalFormatting sqref="C1520:S1520">
    <cfRule type="cellIs" priority="247" stopIfTrue="1" operator="equal">
      <formula>"-"</formula>
    </cfRule>
    <cfRule type="cellIs" dxfId="518" priority="248" operator="greaterThan">
      <formula>$T1520*1.2</formula>
    </cfRule>
  </conditionalFormatting>
  <conditionalFormatting sqref="C1516:S1519">
    <cfRule type="cellIs" dxfId="517" priority="246" operator="greaterThan">
      <formula>0</formula>
    </cfRule>
  </conditionalFormatting>
  <conditionalFormatting sqref="C1528:S1528">
    <cfRule type="cellIs" priority="244" stopIfTrue="1" operator="equal">
      <formula>"-"</formula>
    </cfRule>
    <cfRule type="cellIs" dxfId="516" priority="245" operator="greaterThan">
      <formula>$T1528*1.2</formula>
    </cfRule>
  </conditionalFormatting>
  <conditionalFormatting sqref="C1524:S1527">
    <cfRule type="cellIs" dxfId="515" priority="243" operator="greaterThan">
      <formula>0</formula>
    </cfRule>
  </conditionalFormatting>
  <conditionalFormatting sqref="C1536:S1536">
    <cfRule type="cellIs" priority="241" stopIfTrue="1" operator="equal">
      <formula>"-"</formula>
    </cfRule>
    <cfRule type="cellIs" dxfId="514" priority="242" operator="greaterThan">
      <formula>$T1536*1.2</formula>
    </cfRule>
  </conditionalFormatting>
  <conditionalFormatting sqref="C1532:S1535">
    <cfRule type="cellIs" dxfId="513" priority="240" operator="greaterThan">
      <formula>0</formula>
    </cfRule>
  </conditionalFormatting>
  <conditionalFormatting sqref="C1544:S1544">
    <cfRule type="cellIs" priority="238" stopIfTrue="1" operator="equal">
      <formula>"-"</formula>
    </cfRule>
    <cfRule type="cellIs" dxfId="512" priority="239" operator="greaterThan">
      <formula>$T1544*1.2</formula>
    </cfRule>
  </conditionalFormatting>
  <conditionalFormatting sqref="C1540:S1543">
    <cfRule type="cellIs" dxfId="511" priority="237" operator="greaterThan">
      <formula>0</formula>
    </cfRule>
  </conditionalFormatting>
  <conditionalFormatting sqref="C1552:S1552">
    <cfRule type="cellIs" priority="235" stopIfTrue="1" operator="equal">
      <formula>"-"</formula>
    </cfRule>
    <cfRule type="cellIs" dxfId="510" priority="236" operator="greaterThan">
      <formula>$T1552*1.2</formula>
    </cfRule>
  </conditionalFormatting>
  <conditionalFormatting sqref="C1548:S1551">
    <cfRule type="cellIs" dxfId="509" priority="234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 C2051:S2051 C2059:S2059 C2067:S2067 C2075:S2075 C2083:S2083 C2091:S2091 C2099:S2099 C2107:S2107 C2115:S2115 C2123:S2123 C2131:S2131 C2139:S2139 C2147:S2147">
    <cfRule type="cellIs" dxfId="508" priority="233" operator="lessThan">
      <formula>$T1563*0.8</formula>
    </cfRule>
  </conditionalFormatting>
  <conditionalFormatting sqref="C1560:S1560">
    <cfRule type="cellIs" priority="231" stopIfTrue="1" operator="equal">
      <formula>"-"</formula>
    </cfRule>
    <cfRule type="cellIs" dxfId="507" priority="232" operator="greaterThan">
      <formula>$T1560*1.2</formula>
    </cfRule>
  </conditionalFormatting>
  <conditionalFormatting sqref="C1556:S1559">
    <cfRule type="cellIs" dxfId="506" priority="230" operator="greaterThan">
      <formula>0</formula>
    </cfRule>
  </conditionalFormatting>
  <conditionalFormatting sqref="C1568:S1568">
    <cfRule type="cellIs" priority="228" stopIfTrue="1" operator="equal">
      <formula>"-"</formula>
    </cfRule>
    <cfRule type="cellIs" dxfId="505" priority="229" operator="greaterThan">
      <formula>$T1568*1.2</formula>
    </cfRule>
  </conditionalFormatting>
  <conditionalFormatting sqref="C1564:S1567">
    <cfRule type="cellIs" dxfId="504" priority="227" operator="greaterThan">
      <formula>0</formula>
    </cfRule>
  </conditionalFormatting>
  <conditionalFormatting sqref="C1576:S1576">
    <cfRule type="cellIs" priority="225" stopIfTrue="1" operator="equal">
      <formula>"-"</formula>
    </cfRule>
    <cfRule type="cellIs" dxfId="503" priority="226" operator="greaterThan">
      <formula>$T1576*1.2</formula>
    </cfRule>
  </conditionalFormatting>
  <conditionalFormatting sqref="C1572:S1575">
    <cfRule type="cellIs" dxfId="502" priority="224" operator="greaterThan">
      <formula>0</formula>
    </cfRule>
  </conditionalFormatting>
  <conditionalFormatting sqref="C1584:S1584">
    <cfRule type="cellIs" priority="222" stopIfTrue="1" operator="equal">
      <formula>"-"</formula>
    </cfRule>
    <cfRule type="cellIs" dxfId="501" priority="223" operator="greaterThan">
      <formula>$T1584*1.2</formula>
    </cfRule>
  </conditionalFormatting>
  <conditionalFormatting sqref="C1580:S1583">
    <cfRule type="cellIs" dxfId="500" priority="221" operator="greaterThan">
      <formula>0</formula>
    </cfRule>
  </conditionalFormatting>
  <conditionalFormatting sqref="C1592:S1592">
    <cfRule type="cellIs" priority="219" stopIfTrue="1" operator="equal">
      <formula>"-"</formula>
    </cfRule>
    <cfRule type="cellIs" dxfId="499" priority="220" operator="greaterThan">
      <formula>$T1592*1.2</formula>
    </cfRule>
  </conditionalFormatting>
  <conditionalFormatting sqref="C1588:S1591">
    <cfRule type="cellIs" dxfId="498" priority="218" operator="greaterThan">
      <formula>0</formula>
    </cfRule>
  </conditionalFormatting>
  <conditionalFormatting sqref="C1600:S1600">
    <cfRule type="cellIs" priority="216" stopIfTrue="1" operator="equal">
      <formula>"-"</formula>
    </cfRule>
    <cfRule type="cellIs" dxfId="497" priority="217" operator="greaterThan">
      <formula>$T1600*1.2</formula>
    </cfRule>
  </conditionalFormatting>
  <conditionalFormatting sqref="C1596:S1599">
    <cfRule type="cellIs" dxfId="496" priority="215" operator="greaterThan">
      <formula>0</formula>
    </cfRule>
  </conditionalFormatting>
  <conditionalFormatting sqref="C1608:S1608">
    <cfRule type="cellIs" priority="213" stopIfTrue="1" operator="equal">
      <formula>"-"</formula>
    </cfRule>
    <cfRule type="cellIs" dxfId="495" priority="214" operator="greaterThan">
      <formula>$T1608*1.2</formula>
    </cfRule>
  </conditionalFormatting>
  <conditionalFormatting sqref="C1604:S1607">
    <cfRule type="cellIs" dxfId="494" priority="212" operator="greaterThan">
      <formula>0</formula>
    </cfRule>
  </conditionalFormatting>
  <conditionalFormatting sqref="C1616:S1616">
    <cfRule type="cellIs" priority="210" stopIfTrue="1" operator="equal">
      <formula>"-"</formula>
    </cfRule>
    <cfRule type="cellIs" dxfId="493" priority="211" operator="greaterThan">
      <formula>$T1616*1.2</formula>
    </cfRule>
  </conditionalFormatting>
  <conditionalFormatting sqref="C1612:S1615">
    <cfRule type="cellIs" dxfId="492" priority="209" operator="greaterThan">
      <formula>0</formula>
    </cfRule>
  </conditionalFormatting>
  <conditionalFormatting sqref="C1624:S1624">
    <cfRule type="cellIs" priority="207" stopIfTrue="1" operator="equal">
      <formula>"-"</formula>
    </cfRule>
    <cfRule type="cellIs" dxfId="491" priority="208" operator="greaterThan">
      <formula>$T1624*1.2</formula>
    </cfRule>
  </conditionalFormatting>
  <conditionalFormatting sqref="C1620:S1623">
    <cfRule type="cellIs" dxfId="490" priority="206" operator="greaterThan">
      <formula>0</formula>
    </cfRule>
  </conditionalFormatting>
  <conditionalFormatting sqref="C1632:S1632">
    <cfRule type="cellIs" priority="204" stopIfTrue="1" operator="equal">
      <formula>"-"</formula>
    </cfRule>
    <cfRule type="cellIs" dxfId="489" priority="205" operator="greaterThan">
      <formula>$T1632*1.2</formula>
    </cfRule>
  </conditionalFormatting>
  <conditionalFormatting sqref="C1628:S1631">
    <cfRule type="cellIs" dxfId="488" priority="203" operator="greaterThan">
      <formula>0</formula>
    </cfRule>
  </conditionalFormatting>
  <conditionalFormatting sqref="C1640:S1640">
    <cfRule type="cellIs" priority="201" stopIfTrue="1" operator="equal">
      <formula>"-"</formula>
    </cfRule>
    <cfRule type="cellIs" dxfId="487" priority="202" operator="greaterThan">
      <formula>$T1640*1.2</formula>
    </cfRule>
  </conditionalFormatting>
  <conditionalFormatting sqref="C1636:S1639">
    <cfRule type="cellIs" dxfId="486" priority="200" operator="greaterThan">
      <formula>0</formula>
    </cfRule>
  </conditionalFormatting>
  <conditionalFormatting sqref="C1648:S1648">
    <cfRule type="cellIs" priority="198" stopIfTrue="1" operator="equal">
      <formula>"-"</formula>
    </cfRule>
    <cfRule type="cellIs" dxfId="485" priority="199" operator="greaterThan">
      <formula>$T1648*1.2</formula>
    </cfRule>
  </conditionalFormatting>
  <conditionalFormatting sqref="C1644:S1647">
    <cfRule type="cellIs" dxfId="484" priority="197" operator="greaterThan">
      <formula>0</formula>
    </cfRule>
  </conditionalFormatting>
  <conditionalFormatting sqref="C1656:S1656">
    <cfRule type="cellIs" priority="195" stopIfTrue="1" operator="equal">
      <formula>"-"</formula>
    </cfRule>
    <cfRule type="cellIs" dxfId="483" priority="196" operator="greaterThan">
      <formula>$T1656*1.2</formula>
    </cfRule>
  </conditionalFormatting>
  <conditionalFormatting sqref="C1652:S1655">
    <cfRule type="cellIs" dxfId="482" priority="194" operator="greaterThan">
      <formula>0</formula>
    </cfRule>
  </conditionalFormatting>
  <conditionalFormatting sqref="C1664:S1664">
    <cfRule type="cellIs" priority="192" stopIfTrue="1" operator="equal">
      <formula>"-"</formula>
    </cfRule>
    <cfRule type="cellIs" dxfId="481" priority="193" operator="greaterThan">
      <formula>$T1664*1.2</formula>
    </cfRule>
  </conditionalFormatting>
  <conditionalFormatting sqref="C1660:S1663">
    <cfRule type="cellIs" dxfId="480" priority="191" operator="greaterThan">
      <formula>0</formula>
    </cfRule>
  </conditionalFormatting>
  <conditionalFormatting sqref="C1672:S1672">
    <cfRule type="cellIs" priority="189" stopIfTrue="1" operator="equal">
      <formula>"-"</formula>
    </cfRule>
    <cfRule type="cellIs" dxfId="479" priority="190" operator="greaterThan">
      <formula>$T1672*1.2</formula>
    </cfRule>
  </conditionalFormatting>
  <conditionalFormatting sqref="C1668:S1671">
    <cfRule type="cellIs" dxfId="478" priority="188" operator="greaterThan">
      <formula>0</formula>
    </cfRule>
  </conditionalFormatting>
  <conditionalFormatting sqref="C1680:S1680">
    <cfRule type="cellIs" priority="186" stopIfTrue="1" operator="equal">
      <formula>"-"</formula>
    </cfRule>
    <cfRule type="cellIs" dxfId="477" priority="187" operator="greaterThan">
      <formula>$T1680*1.2</formula>
    </cfRule>
  </conditionalFormatting>
  <conditionalFormatting sqref="C1676:S1679">
    <cfRule type="cellIs" dxfId="476" priority="185" operator="greaterThan">
      <formula>0</formula>
    </cfRule>
  </conditionalFormatting>
  <conditionalFormatting sqref="C1688:S1688">
    <cfRule type="cellIs" priority="183" stopIfTrue="1" operator="equal">
      <formula>"-"</formula>
    </cfRule>
    <cfRule type="cellIs" dxfId="475" priority="184" operator="greaterThan">
      <formula>$T1688*1.2</formula>
    </cfRule>
  </conditionalFormatting>
  <conditionalFormatting sqref="C1684:S1687">
    <cfRule type="cellIs" dxfId="474" priority="182" operator="greaterThan">
      <formula>0</formula>
    </cfRule>
  </conditionalFormatting>
  <conditionalFormatting sqref="C1696:S1696">
    <cfRule type="cellIs" priority="180" stopIfTrue="1" operator="equal">
      <formula>"-"</formula>
    </cfRule>
    <cfRule type="cellIs" dxfId="473" priority="181" operator="greaterThan">
      <formula>$T1696*1.2</formula>
    </cfRule>
  </conditionalFormatting>
  <conditionalFormatting sqref="C1692:S1695">
    <cfRule type="cellIs" dxfId="472" priority="179" operator="greaterThan">
      <formula>0</formula>
    </cfRule>
  </conditionalFormatting>
  <conditionalFormatting sqref="C1704:S1704">
    <cfRule type="cellIs" priority="177" stopIfTrue="1" operator="equal">
      <formula>"-"</formula>
    </cfRule>
    <cfRule type="cellIs" dxfId="471" priority="178" operator="greaterThan">
      <formula>$T1704*1.2</formula>
    </cfRule>
  </conditionalFormatting>
  <conditionalFormatting sqref="C1700:S1703">
    <cfRule type="cellIs" dxfId="470" priority="176" operator="greaterThan">
      <formula>0</formula>
    </cfRule>
  </conditionalFormatting>
  <conditionalFormatting sqref="C1712:S1712">
    <cfRule type="cellIs" priority="174" stopIfTrue="1" operator="equal">
      <formula>"-"</formula>
    </cfRule>
    <cfRule type="cellIs" dxfId="469" priority="175" operator="greaterThan">
      <formula>$T1712*1.2</formula>
    </cfRule>
  </conditionalFormatting>
  <conditionalFormatting sqref="C1708:S1711">
    <cfRule type="cellIs" dxfId="468" priority="173" operator="greaterThan">
      <formula>0</formula>
    </cfRule>
  </conditionalFormatting>
  <conditionalFormatting sqref="C1720:S1720">
    <cfRule type="cellIs" priority="171" stopIfTrue="1" operator="equal">
      <formula>"-"</formula>
    </cfRule>
    <cfRule type="cellIs" dxfId="467" priority="172" operator="greaterThan">
      <formula>$T1720*1.2</formula>
    </cfRule>
  </conditionalFormatting>
  <conditionalFormatting sqref="C1716:S1719">
    <cfRule type="cellIs" dxfId="466" priority="170" operator="greaterThan">
      <formula>0</formula>
    </cfRule>
  </conditionalFormatting>
  <conditionalFormatting sqref="C1728:S1728">
    <cfRule type="cellIs" priority="168" stopIfTrue="1" operator="equal">
      <formula>"-"</formula>
    </cfRule>
    <cfRule type="cellIs" dxfId="465" priority="169" operator="greaterThan">
      <formula>$T1728*1.2</formula>
    </cfRule>
  </conditionalFormatting>
  <conditionalFormatting sqref="C1724:S1727">
    <cfRule type="cellIs" dxfId="464" priority="167" operator="greaterThan">
      <formula>0</formula>
    </cfRule>
  </conditionalFormatting>
  <conditionalFormatting sqref="C1736:S1736">
    <cfRule type="cellIs" priority="165" stopIfTrue="1" operator="equal">
      <formula>"-"</formula>
    </cfRule>
    <cfRule type="cellIs" dxfId="463" priority="166" operator="greaterThan">
      <formula>$T1736*1.2</formula>
    </cfRule>
  </conditionalFormatting>
  <conditionalFormatting sqref="C1732:S1735">
    <cfRule type="cellIs" dxfId="462" priority="164" operator="greaterThan">
      <formula>0</formula>
    </cfRule>
  </conditionalFormatting>
  <conditionalFormatting sqref="C1744:S1744">
    <cfRule type="cellIs" priority="162" stopIfTrue="1" operator="equal">
      <formula>"-"</formula>
    </cfRule>
    <cfRule type="cellIs" dxfId="461" priority="163" operator="greaterThan">
      <formula>$T1744*1.2</formula>
    </cfRule>
  </conditionalFormatting>
  <conditionalFormatting sqref="C1740:S1743">
    <cfRule type="cellIs" dxfId="460" priority="161" operator="greaterThan">
      <formula>0</formula>
    </cfRule>
  </conditionalFormatting>
  <conditionalFormatting sqref="C1752:S1752">
    <cfRule type="cellIs" priority="159" stopIfTrue="1" operator="equal">
      <formula>"-"</formula>
    </cfRule>
    <cfRule type="cellIs" dxfId="459" priority="160" operator="greaterThan">
      <formula>$T1752*1.2</formula>
    </cfRule>
  </conditionalFormatting>
  <conditionalFormatting sqref="C1748:S1751">
    <cfRule type="cellIs" dxfId="458" priority="158" operator="greaterThan">
      <formula>0</formula>
    </cfRule>
  </conditionalFormatting>
  <conditionalFormatting sqref="C1760:S1760">
    <cfRule type="cellIs" priority="156" stopIfTrue="1" operator="equal">
      <formula>"-"</formula>
    </cfRule>
    <cfRule type="cellIs" dxfId="457" priority="157" operator="greaterThan">
      <formula>$T1760*1.2</formula>
    </cfRule>
  </conditionalFormatting>
  <conditionalFormatting sqref="C1756:S1759">
    <cfRule type="cellIs" dxfId="456" priority="155" operator="greaterThan">
      <formula>0</formula>
    </cfRule>
  </conditionalFormatting>
  <conditionalFormatting sqref="C1768:S1768">
    <cfRule type="cellIs" priority="153" stopIfTrue="1" operator="equal">
      <formula>"-"</formula>
    </cfRule>
    <cfRule type="cellIs" dxfId="455" priority="154" operator="greaterThan">
      <formula>$T1768*1.2</formula>
    </cfRule>
  </conditionalFormatting>
  <conditionalFormatting sqref="C1764:S1767">
    <cfRule type="cellIs" dxfId="454" priority="152" operator="greaterThan">
      <formula>0</formula>
    </cfRule>
  </conditionalFormatting>
  <conditionalFormatting sqref="C1776:S1776">
    <cfRule type="cellIs" priority="150" stopIfTrue="1" operator="equal">
      <formula>"-"</formula>
    </cfRule>
    <cfRule type="cellIs" dxfId="453" priority="151" operator="greaterThan">
      <formula>$T1776*1.2</formula>
    </cfRule>
  </conditionalFormatting>
  <conditionalFormatting sqref="C1772:S1775">
    <cfRule type="cellIs" dxfId="452" priority="149" operator="greaterThan">
      <formula>0</formula>
    </cfRule>
  </conditionalFormatting>
  <conditionalFormatting sqref="C1784:S1784">
    <cfRule type="cellIs" priority="147" stopIfTrue="1" operator="equal">
      <formula>"-"</formula>
    </cfRule>
    <cfRule type="cellIs" dxfId="451" priority="148" operator="greaterThan">
      <formula>$T1784*1.2</formula>
    </cfRule>
  </conditionalFormatting>
  <conditionalFormatting sqref="C1780:S1783">
    <cfRule type="cellIs" dxfId="450" priority="146" operator="greaterThan">
      <formula>0</formula>
    </cfRule>
  </conditionalFormatting>
  <conditionalFormatting sqref="C1792:S1792">
    <cfRule type="cellIs" priority="144" stopIfTrue="1" operator="equal">
      <formula>"-"</formula>
    </cfRule>
    <cfRule type="cellIs" dxfId="449" priority="145" operator="greaterThan">
      <formula>$T1792*1.2</formula>
    </cfRule>
  </conditionalFormatting>
  <conditionalFormatting sqref="C1788:S1791">
    <cfRule type="cellIs" dxfId="448" priority="143" operator="greaterThan">
      <formula>0</formula>
    </cfRule>
  </conditionalFormatting>
  <conditionalFormatting sqref="C1800:S1800">
    <cfRule type="cellIs" priority="141" stopIfTrue="1" operator="equal">
      <formula>"-"</formula>
    </cfRule>
    <cfRule type="cellIs" dxfId="447" priority="142" operator="greaterThan">
      <formula>$T1800*1.2</formula>
    </cfRule>
  </conditionalFormatting>
  <conditionalFormatting sqref="C1796:S1799">
    <cfRule type="cellIs" dxfId="446" priority="140" operator="greaterThan">
      <formula>0</formula>
    </cfRule>
  </conditionalFormatting>
  <conditionalFormatting sqref="C1808:S1808">
    <cfRule type="cellIs" priority="138" stopIfTrue="1" operator="equal">
      <formula>"-"</formula>
    </cfRule>
    <cfRule type="cellIs" dxfId="445" priority="139" operator="greaterThan">
      <formula>$T1808*1.2</formula>
    </cfRule>
  </conditionalFormatting>
  <conditionalFormatting sqref="C1804:S1807">
    <cfRule type="cellIs" dxfId="444" priority="137" operator="greaterThan">
      <formula>0</formula>
    </cfRule>
  </conditionalFormatting>
  <conditionalFormatting sqref="X2163">
    <cfRule type="cellIs" dxfId="443" priority="136" operator="lessThan">
      <formula>$T2163*0.8</formula>
    </cfRule>
  </conditionalFormatting>
  <conditionalFormatting sqref="C1816:S1816">
    <cfRule type="cellIs" priority="134" stopIfTrue="1" operator="equal">
      <formula>"-"</formula>
    </cfRule>
    <cfRule type="cellIs" dxfId="442" priority="135" operator="greaterThan">
      <formula>$T1816*1.2</formula>
    </cfRule>
  </conditionalFormatting>
  <conditionalFormatting sqref="C1812:S1815">
    <cfRule type="cellIs" dxfId="441" priority="133" operator="greaterThan">
      <formula>0</formula>
    </cfRule>
  </conditionalFormatting>
  <conditionalFormatting sqref="C1824:S1824">
    <cfRule type="cellIs" priority="131" stopIfTrue="1" operator="equal">
      <formula>"-"</formula>
    </cfRule>
    <cfRule type="cellIs" dxfId="440" priority="132" operator="greaterThan">
      <formula>$T1824*1.2</formula>
    </cfRule>
  </conditionalFormatting>
  <conditionalFormatting sqref="C1820:S1823">
    <cfRule type="cellIs" dxfId="439" priority="130" operator="greaterThan">
      <formula>0</formula>
    </cfRule>
  </conditionalFormatting>
  <conditionalFormatting sqref="C1832:S1832">
    <cfRule type="cellIs" priority="128" stopIfTrue="1" operator="equal">
      <formula>"-"</formula>
    </cfRule>
    <cfRule type="cellIs" dxfId="438" priority="129" operator="greaterThan">
      <formula>$T1832*1.2</formula>
    </cfRule>
  </conditionalFormatting>
  <conditionalFormatting sqref="C1828:S1831">
    <cfRule type="cellIs" dxfId="437" priority="127" operator="greaterThan">
      <formula>0</formula>
    </cfRule>
  </conditionalFormatting>
  <conditionalFormatting sqref="C1840:S1840">
    <cfRule type="cellIs" priority="125" stopIfTrue="1" operator="equal">
      <formula>"-"</formula>
    </cfRule>
    <cfRule type="cellIs" dxfId="436" priority="126" operator="greaterThan">
      <formula>$T1840*1.2</formula>
    </cfRule>
  </conditionalFormatting>
  <conditionalFormatting sqref="C1836:S1839">
    <cfRule type="cellIs" dxfId="435" priority="124" operator="greaterThan">
      <formula>0</formula>
    </cfRule>
  </conditionalFormatting>
  <conditionalFormatting sqref="C1848:S1848">
    <cfRule type="cellIs" priority="122" stopIfTrue="1" operator="equal">
      <formula>"-"</formula>
    </cfRule>
    <cfRule type="cellIs" dxfId="434" priority="123" operator="greaterThan">
      <formula>$T1848*1.2</formula>
    </cfRule>
  </conditionalFormatting>
  <conditionalFormatting sqref="C1844:S1847">
    <cfRule type="cellIs" dxfId="433" priority="121" operator="greaterThan">
      <formula>0</formula>
    </cfRule>
  </conditionalFormatting>
  <conditionalFormatting sqref="C1856:S1856">
    <cfRule type="cellIs" priority="119" stopIfTrue="1" operator="equal">
      <formula>"-"</formula>
    </cfRule>
    <cfRule type="cellIs" dxfId="432" priority="120" operator="greaterThan">
      <formula>$T1856*1.2</formula>
    </cfRule>
  </conditionalFormatting>
  <conditionalFormatting sqref="C1852:S1855">
    <cfRule type="cellIs" dxfId="431" priority="118" operator="greaterThan">
      <formula>0</formula>
    </cfRule>
  </conditionalFormatting>
  <conditionalFormatting sqref="C1864:S1864">
    <cfRule type="cellIs" priority="116" stopIfTrue="1" operator="equal">
      <formula>"-"</formula>
    </cfRule>
    <cfRule type="cellIs" dxfId="430" priority="117" operator="greaterThan">
      <formula>$T1864*1.2</formula>
    </cfRule>
  </conditionalFormatting>
  <conditionalFormatting sqref="C1860:S1863">
    <cfRule type="cellIs" dxfId="429" priority="115" operator="greaterThan">
      <formula>0</formula>
    </cfRule>
  </conditionalFormatting>
  <conditionalFormatting sqref="C1872:S1872">
    <cfRule type="cellIs" priority="113" stopIfTrue="1" operator="equal">
      <formula>"-"</formula>
    </cfRule>
    <cfRule type="cellIs" dxfId="428" priority="114" operator="greaterThan">
      <formula>$T1872*1.2</formula>
    </cfRule>
  </conditionalFormatting>
  <conditionalFormatting sqref="C1868:S1871">
    <cfRule type="cellIs" dxfId="427" priority="112" operator="greaterThan">
      <formula>0</formula>
    </cfRule>
  </conditionalFormatting>
  <conditionalFormatting sqref="C1880:S1880">
    <cfRule type="cellIs" priority="110" stopIfTrue="1" operator="equal">
      <formula>"-"</formula>
    </cfRule>
    <cfRule type="cellIs" dxfId="426" priority="111" operator="greaterThan">
      <formula>$T1880*1.2</formula>
    </cfRule>
  </conditionalFormatting>
  <conditionalFormatting sqref="C1876:S1879">
    <cfRule type="cellIs" dxfId="425" priority="109" operator="greaterThan">
      <formula>0</formula>
    </cfRule>
  </conditionalFormatting>
  <conditionalFormatting sqref="C1888:S1888">
    <cfRule type="cellIs" priority="107" stopIfTrue="1" operator="equal">
      <formula>"-"</formula>
    </cfRule>
    <cfRule type="cellIs" dxfId="424" priority="108" operator="greaterThan">
      <formula>$T1888*1.2</formula>
    </cfRule>
  </conditionalFormatting>
  <conditionalFormatting sqref="C1884:S1887">
    <cfRule type="cellIs" dxfId="423" priority="106" operator="greaterThan">
      <formula>0</formula>
    </cfRule>
  </conditionalFormatting>
  <conditionalFormatting sqref="C1896:S1896">
    <cfRule type="cellIs" priority="104" stopIfTrue="1" operator="equal">
      <formula>"-"</formula>
    </cfRule>
    <cfRule type="cellIs" dxfId="422" priority="105" operator="greaterThan">
      <formula>$T1896*1.2</formula>
    </cfRule>
  </conditionalFormatting>
  <conditionalFormatting sqref="C1892:S1895">
    <cfRule type="cellIs" dxfId="421" priority="103" operator="greaterThan">
      <formula>0</formula>
    </cfRule>
  </conditionalFormatting>
  <conditionalFormatting sqref="C1904:S1904">
    <cfRule type="cellIs" priority="101" stopIfTrue="1" operator="equal">
      <formula>"-"</formula>
    </cfRule>
    <cfRule type="cellIs" dxfId="420" priority="102" operator="greaterThan">
      <formula>$T1904*1.2</formula>
    </cfRule>
  </conditionalFormatting>
  <conditionalFormatting sqref="C1900:S1903">
    <cfRule type="cellIs" dxfId="419" priority="100" operator="greaterThan">
      <formula>0</formula>
    </cfRule>
  </conditionalFormatting>
  <conditionalFormatting sqref="C1912:S1912">
    <cfRule type="cellIs" priority="98" stopIfTrue="1" operator="equal">
      <formula>"-"</formula>
    </cfRule>
    <cfRule type="cellIs" dxfId="418" priority="99" operator="greaterThan">
      <formula>$T1912*1.2</formula>
    </cfRule>
  </conditionalFormatting>
  <conditionalFormatting sqref="C1908:S1911">
    <cfRule type="cellIs" dxfId="417" priority="97" operator="greaterThan">
      <formula>0</formula>
    </cfRule>
  </conditionalFormatting>
  <conditionalFormatting sqref="C1920:S1920">
    <cfRule type="cellIs" priority="95" stopIfTrue="1" operator="equal">
      <formula>"-"</formula>
    </cfRule>
    <cfRule type="cellIs" dxfId="416" priority="96" operator="greaterThan">
      <formula>$T1920*1.2</formula>
    </cfRule>
  </conditionalFormatting>
  <conditionalFormatting sqref="C1916:S1919">
    <cfRule type="cellIs" dxfId="415" priority="94" operator="greaterThan">
      <formula>0</formula>
    </cfRule>
  </conditionalFormatting>
  <conditionalFormatting sqref="C1928:S1928">
    <cfRule type="cellIs" priority="92" stopIfTrue="1" operator="equal">
      <formula>"-"</formula>
    </cfRule>
    <cfRule type="cellIs" dxfId="414" priority="93" operator="greaterThan">
      <formula>$T1928*1.2</formula>
    </cfRule>
  </conditionalFormatting>
  <conditionalFormatting sqref="C1924:S1927">
    <cfRule type="cellIs" dxfId="413" priority="91" operator="greaterThan">
      <formula>0</formula>
    </cfRule>
  </conditionalFormatting>
  <conditionalFormatting sqref="C1936:S1936">
    <cfRule type="cellIs" priority="89" stopIfTrue="1" operator="equal">
      <formula>"-"</formula>
    </cfRule>
    <cfRule type="cellIs" dxfId="412" priority="90" operator="greaterThan">
      <formula>$T1936*1.2</formula>
    </cfRule>
  </conditionalFormatting>
  <conditionalFormatting sqref="C1932:S1935">
    <cfRule type="cellIs" dxfId="411" priority="88" operator="greaterThan">
      <formula>0</formula>
    </cfRule>
  </conditionalFormatting>
  <conditionalFormatting sqref="C1944:S1944">
    <cfRule type="cellIs" priority="86" stopIfTrue="1" operator="equal">
      <formula>"-"</formula>
    </cfRule>
    <cfRule type="cellIs" dxfId="410" priority="87" operator="greaterThan">
      <formula>$T1944*1.2</formula>
    </cfRule>
  </conditionalFormatting>
  <conditionalFormatting sqref="C1940:S1943">
    <cfRule type="cellIs" dxfId="409" priority="85" operator="greaterThan">
      <formula>0</formula>
    </cfRule>
  </conditionalFormatting>
  <conditionalFormatting sqref="C1952:S1952">
    <cfRule type="cellIs" priority="83" stopIfTrue="1" operator="equal">
      <formula>"-"</formula>
    </cfRule>
    <cfRule type="cellIs" dxfId="408" priority="84" operator="greaterThan">
      <formula>$T1952*1.2</formula>
    </cfRule>
  </conditionalFormatting>
  <conditionalFormatting sqref="C1948:S1951">
    <cfRule type="cellIs" dxfId="407" priority="82" operator="greaterThan">
      <formula>0</formula>
    </cfRule>
  </conditionalFormatting>
  <conditionalFormatting sqref="C1960:S1960">
    <cfRule type="cellIs" priority="80" stopIfTrue="1" operator="equal">
      <formula>"-"</formula>
    </cfRule>
    <cfRule type="cellIs" dxfId="406" priority="81" operator="greaterThan">
      <formula>$T1960*1.2</formula>
    </cfRule>
  </conditionalFormatting>
  <conditionalFormatting sqref="C1956:S1959">
    <cfRule type="cellIs" dxfId="405" priority="79" operator="greaterThan">
      <formula>0</formula>
    </cfRule>
  </conditionalFormatting>
  <conditionalFormatting sqref="C1968:S1968">
    <cfRule type="cellIs" priority="77" stopIfTrue="1" operator="equal">
      <formula>"-"</formula>
    </cfRule>
    <cfRule type="cellIs" dxfId="404" priority="78" operator="greaterThan">
      <formula>$T1968*1.2</formula>
    </cfRule>
  </conditionalFormatting>
  <conditionalFormatting sqref="C1964:S1967">
    <cfRule type="cellIs" dxfId="403" priority="76" operator="greaterThan">
      <formula>0</formula>
    </cfRule>
  </conditionalFormatting>
  <conditionalFormatting sqref="C1976:S1976">
    <cfRule type="cellIs" priority="74" stopIfTrue="1" operator="equal">
      <formula>"-"</formula>
    </cfRule>
    <cfRule type="cellIs" dxfId="402" priority="75" operator="greaterThan">
      <formula>$T1976*1.2</formula>
    </cfRule>
  </conditionalFormatting>
  <conditionalFormatting sqref="C1972:S1975">
    <cfRule type="cellIs" dxfId="401" priority="73" operator="greaterThan">
      <formula>0</formula>
    </cfRule>
  </conditionalFormatting>
  <conditionalFormatting sqref="C1984:S1984">
    <cfRule type="cellIs" priority="71" stopIfTrue="1" operator="equal">
      <formula>"-"</formula>
    </cfRule>
    <cfRule type="cellIs" dxfId="400" priority="72" operator="greaterThan">
      <formula>$T1984*1.2</formula>
    </cfRule>
  </conditionalFormatting>
  <conditionalFormatting sqref="C1980:S1983">
    <cfRule type="cellIs" dxfId="399" priority="70" operator="greaterThan">
      <formula>0</formula>
    </cfRule>
  </conditionalFormatting>
  <conditionalFormatting sqref="C1992:S1992">
    <cfRule type="cellIs" priority="68" stopIfTrue="1" operator="equal">
      <formula>"-"</formula>
    </cfRule>
    <cfRule type="cellIs" dxfId="398" priority="69" operator="greaterThan">
      <formula>$T1992*1.2</formula>
    </cfRule>
  </conditionalFormatting>
  <conditionalFormatting sqref="C1988:S1991">
    <cfRule type="cellIs" dxfId="397" priority="67" operator="greaterThan">
      <formula>0</formula>
    </cfRule>
  </conditionalFormatting>
  <conditionalFormatting sqref="C2000:S2000">
    <cfRule type="cellIs" priority="65" stopIfTrue="1" operator="equal">
      <formula>"-"</formula>
    </cfRule>
    <cfRule type="cellIs" dxfId="396" priority="66" operator="greaterThan">
      <formula>$T2000*1.2</formula>
    </cfRule>
  </conditionalFormatting>
  <conditionalFormatting sqref="C1996:S1999">
    <cfRule type="cellIs" dxfId="395" priority="64" operator="greaterThan">
      <formula>0</formula>
    </cfRule>
  </conditionalFormatting>
  <conditionalFormatting sqref="C2008:S2008">
    <cfRule type="cellIs" priority="62" stopIfTrue="1" operator="equal">
      <formula>"-"</formula>
    </cfRule>
    <cfRule type="cellIs" dxfId="394" priority="63" operator="greaterThan">
      <formula>$T2008*1.2</formula>
    </cfRule>
  </conditionalFormatting>
  <conditionalFormatting sqref="C2004:S2007">
    <cfRule type="cellIs" dxfId="393" priority="61" operator="greaterThan">
      <formula>0</formula>
    </cfRule>
  </conditionalFormatting>
  <conditionalFormatting sqref="C2016:S2016">
    <cfRule type="cellIs" priority="59" stopIfTrue="1" operator="equal">
      <formula>"-"</formula>
    </cfRule>
    <cfRule type="cellIs" dxfId="392" priority="60" operator="greaterThan">
      <formula>$T2016*1.2</formula>
    </cfRule>
  </conditionalFormatting>
  <conditionalFormatting sqref="C2012:S2015">
    <cfRule type="cellIs" dxfId="391" priority="58" operator="greaterThan">
      <formula>0</formula>
    </cfRule>
  </conditionalFormatting>
  <conditionalFormatting sqref="C2024:S2024">
    <cfRule type="cellIs" priority="56" stopIfTrue="1" operator="equal">
      <formula>"-"</formula>
    </cfRule>
    <cfRule type="cellIs" dxfId="390" priority="57" operator="greaterThan">
      <formula>$T2024*1.2</formula>
    </cfRule>
  </conditionalFormatting>
  <conditionalFormatting sqref="C2020:S2023">
    <cfRule type="cellIs" dxfId="389" priority="55" operator="greaterThan">
      <formula>0</formula>
    </cfRule>
  </conditionalFormatting>
  <conditionalFormatting sqref="C2032:S2032">
    <cfRule type="cellIs" priority="53" stopIfTrue="1" operator="equal">
      <formula>"-"</formula>
    </cfRule>
    <cfRule type="cellIs" dxfId="388" priority="54" operator="greaterThan">
      <formula>$T2032*1.2</formula>
    </cfRule>
  </conditionalFormatting>
  <conditionalFormatting sqref="C2028:S2031">
    <cfRule type="cellIs" dxfId="387" priority="52" operator="greaterThan">
      <formula>0</formula>
    </cfRule>
  </conditionalFormatting>
  <conditionalFormatting sqref="C2040:S2040">
    <cfRule type="cellIs" priority="50" stopIfTrue="1" operator="equal">
      <formula>"-"</formula>
    </cfRule>
    <cfRule type="cellIs" dxfId="386" priority="51" operator="greaterThan">
      <formula>$T2040*1.2</formula>
    </cfRule>
  </conditionalFormatting>
  <conditionalFormatting sqref="C2036:S2039">
    <cfRule type="cellIs" dxfId="385" priority="49" operator="greaterThan">
      <formula>0</formula>
    </cfRule>
  </conditionalFormatting>
  <conditionalFormatting sqref="C2048:S2048">
    <cfRule type="cellIs" priority="47" stopIfTrue="1" operator="equal">
      <formula>"-"</formula>
    </cfRule>
    <cfRule type="cellIs" dxfId="384" priority="48" operator="greaterThan">
      <formula>$T2048*1.2</formula>
    </cfRule>
  </conditionalFormatting>
  <conditionalFormatting sqref="C2044:S2047">
    <cfRule type="cellIs" dxfId="383" priority="46" operator="greaterThan">
      <formula>0</formula>
    </cfRule>
  </conditionalFormatting>
  <conditionalFormatting sqref="C2056:S2056">
    <cfRule type="cellIs" priority="44" stopIfTrue="1" operator="equal">
      <formula>"-"</formula>
    </cfRule>
    <cfRule type="cellIs" dxfId="382" priority="45" operator="greaterThan">
      <formula>$T2056*1.2</formula>
    </cfRule>
  </conditionalFormatting>
  <conditionalFormatting sqref="C2052:S2055">
    <cfRule type="cellIs" dxfId="381" priority="43" operator="greaterThan">
      <formula>0</formula>
    </cfRule>
  </conditionalFormatting>
  <conditionalFormatting sqref="C2064:S2064">
    <cfRule type="cellIs" priority="41" stopIfTrue="1" operator="equal">
      <formula>"-"</formula>
    </cfRule>
    <cfRule type="cellIs" dxfId="380" priority="42" operator="greaterThan">
      <formula>$T2064*1.2</formula>
    </cfRule>
  </conditionalFormatting>
  <conditionalFormatting sqref="C2060:S2063">
    <cfRule type="cellIs" dxfId="379" priority="40" operator="greaterThan">
      <formula>0</formula>
    </cfRule>
  </conditionalFormatting>
  <conditionalFormatting sqref="C2072:S2072">
    <cfRule type="cellIs" priority="38" stopIfTrue="1" operator="equal">
      <formula>"-"</formula>
    </cfRule>
    <cfRule type="cellIs" dxfId="378" priority="39" operator="greaterThan">
      <formula>$T2072*1.2</formula>
    </cfRule>
  </conditionalFormatting>
  <conditionalFormatting sqref="C2068:S2071">
    <cfRule type="cellIs" dxfId="377" priority="37" operator="greaterThan">
      <formula>0</formula>
    </cfRule>
  </conditionalFormatting>
  <conditionalFormatting sqref="C2080:S2080">
    <cfRule type="cellIs" priority="35" stopIfTrue="1" operator="equal">
      <formula>"-"</formula>
    </cfRule>
    <cfRule type="cellIs" dxfId="376" priority="36" operator="greaterThan">
      <formula>$T2080*1.2</formula>
    </cfRule>
  </conditionalFormatting>
  <conditionalFormatting sqref="C2076:S2079">
    <cfRule type="cellIs" dxfId="375" priority="34" operator="greaterThan">
      <formula>0</formula>
    </cfRule>
  </conditionalFormatting>
  <conditionalFormatting sqref="C2088:S2088">
    <cfRule type="cellIs" priority="32" stopIfTrue="1" operator="equal">
      <formula>"-"</formula>
    </cfRule>
    <cfRule type="cellIs" dxfId="374" priority="33" operator="greaterThan">
      <formula>$T2088*1.2</formula>
    </cfRule>
  </conditionalFormatting>
  <conditionalFormatting sqref="C2084:S2087">
    <cfRule type="cellIs" dxfId="373" priority="31" operator="greaterThan">
      <formula>0</formula>
    </cfRule>
  </conditionalFormatting>
  <conditionalFormatting sqref="C2096:S2096">
    <cfRule type="cellIs" priority="29" stopIfTrue="1" operator="equal">
      <formula>"-"</formula>
    </cfRule>
    <cfRule type="cellIs" dxfId="372" priority="30" operator="greaterThan">
      <formula>$T2096*1.2</formula>
    </cfRule>
  </conditionalFormatting>
  <conditionalFormatting sqref="C2092:S2095">
    <cfRule type="cellIs" dxfId="371" priority="28" operator="greaterThan">
      <formula>0</formula>
    </cfRule>
  </conditionalFormatting>
  <conditionalFormatting sqref="C2104:S2104">
    <cfRule type="cellIs" priority="26" stopIfTrue="1" operator="equal">
      <formula>"-"</formula>
    </cfRule>
    <cfRule type="cellIs" dxfId="370" priority="27" operator="greaterThan">
      <formula>$T2104*1.2</formula>
    </cfRule>
  </conditionalFormatting>
  <conditionalFormatting sqref="C2100:S2103">
    <cfRule type="cellIs" dxfId="369" priority="25" operator="greaterThan">
      <formula>0</formula>
    </cfRule>
  </conditionalFormatting>
  <conditionalFormatting sqref="C2112:S2112">
    <cfRule type="cellIs" priority="23" stopIfTrue="1" operator="equal">
      <formula>"-"</formula>
    </cfRule>
    <cfRule type="cellIs" dxfId="368" priority="24" operator="greaterThan">
      <formula>$T2112*1.2</formula>
    </cfRule>
  </conditionalFormatting>
  <conditionalFormatting sqref="C2108:S2111">
    <cfRule type="cellIs" dxfId="367" priority="22" operator="greaterThan">
      <formula>0</formula>
    </cfRule>
  </conditionalFormatting>
  <conditionalFormatting sqref="C2120:S2120">
    <cfRule type="cellIs" priority="20" stopIfTrue="1" operator="equal">
      <formula>"-"</formula>
    </cfRule>
    <cfRule type="cellIs" dxfId="366" priority="21" operator="greaterThan">
      <formula>$T2120*1.2</formula>
    </cfRule>
  </conditionalFormatting>
  <conditionalFormatting sqref="C2116:S2119">
    <cfRule type="cellIs" dxfId="365" priority="19" operator="greaterThan">
      <formula>0</formula>
    </cfRule>
  </conditionalFormatting>
  <conditionalFormatting sqref="C2128:S2128">
    <cfRule type="cellIs" priority="17" stopIfTrue="1" operator="equal">
      <formula>"-"</formula>
    </cfRule>
    <cfRule type="cellIs" dxfId="364" priority="18" operator="greaterThan">
      <formula>$T2128*1.2</formula>
    </cfRule>
  </conditionalFormatting>
  <conditionalFormatting sqref="C2124:S2124">
    <cfRule type="top10" dxfId="363" priority="13" rank="3"/>
  </conditionalFormatting>
  <conditionalFormatting sqref="C2125:S2125">
    <cfRule type="top10" dxfId="362" priority="14" rank="3"/>
  </conditionalFormatting>
  <conditionalFormatting sqref="C2126:S2126">
    <cfRule type="top10" dxfId="361" priority="15" rank="3"/>
  </conditionalFormatting>
  <conditionalFormatting sqref="C2127:S2127">
    <cfRule type="top10" dxfId="360" priority="16" rank="3"/>
  </conditionalFormatting>
  <conditionalFormatting sqref="C2136:S2136">
    <cfRule type="cellIs" priority="11" stopIfTrue="1" operator="equal">
      <formula>"-"</formula>
    </cfRule>
    <cfRule type="cellIs" dxfId="359" priority="12" operator="greaterThan">
      <formula>$T2136*1.2</formula>
    </cfRule>
  </conditionalFormatting>
  <conditionalFormatting sqref="C2132:S2132">
    <cfRule type="top10" dxfId="358" priority="7" rank="3"/>
  </conditionalFormatting>
  <conditionalFormatting sqref="C2133:S2133">
    <cfRule type="top10" dxfId="357" priority="8" rank="3"/>
  </conditionalFormatting>
  <conditionalFormatting sqref="C2134:S2134">
    <cfRule type="top10" dxfId="356" priority="9" rank="3"/>
  </conditionalFormatting>
  <conditionalFormatting sqref="C2135:S2135">
    <cfRule type="top10" dxfId="355" priority="10" rank="3"/>
  </conditionalFormatting>
  <conditionalFormatting sqref="C2144:S2144">
    <cfRule type="cellIs" priority="5" stopIfTrue="1" operator="equal">
      <formula>"-"</formula>
    </cfRule>
    <cfRule type="cellIs" dxfId="354" priority="6" operator="greaterThan">
      <formula>$T2144*1.2</formula>
    </cfRule>
  </conditionalFormatting>
  <conditionalFormatting sqref="C2140:S2140">
    <cfRule type="top10" dxfId="353" priority="1" rank="3"/>
  </conditionalFormatting>
  <conditionalFormatting sqref="C2141:S2141">
    <cfRule type="top10" dxfId="352" priority="2" rank="3"/>
  </conditionalFormatting>
  <conditionalFormatting sqref="C2142:S2142">
    <cfRule type="top10" dxfId="351" priority="3" rank="3"/>
  </conditionalFormatting>
  <conditionalFormatting sqref="C2143:S2143">
    <cfRule type="top10" dxfId="350" priority="4" rank="3"/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统计数据!E282:E288</xm:f>
              <xm:sqref>C7</xm:sqref>
            </x14:sparkline>
            <x14:sparkline>
              <xm:f>统计数据!F282:F288</xm:f>
              <xm:sqref>D7</xm:sqref>
            </x14:sparkline>
            <x14:sparkline>
              <xm:f>统计数据!G282:G288</xm:f>
              <xm:sqref>E7</xm:sqref>
            </x14:sparkline>
            <x14:sparkline>
              <xm:f>统计数据!H282:H288</xm:f>
              <xm:sqref>F7</xm:sqref>
            </x14:sparkline>
            <x14:sparkline>
              <xm:f>统计数据!I282:I288</xm:f>
              <xm:sqref>G7</xm:sqref>
            </x14:sparkline>
            <x14:sparkline>
              <xm:f>统计数据!J282:J288</xm:f>
              <xm:sqref>H7</xm:sqref>
            </x14:sparkline>
            <x14:sparkline>
              <xm:f>统计数据!K282:K288</xm:f>
              <xm:sqref>I7</xm:sqref>
            </x14:sparkline>
            <x14:sparkline>
              <xm:f>统计数据!L282:L288</xm:f>
              <xm:sqref>J7</xm:sqref>
            </x14:sparkline>
            <x14:sparkline>
              <xm:f>统计数据!M282:M288</xm:f>
              <xm:sqref>K7</xm:sqref>
            </x14:sparkline>
            <x14:sparkline>
              <xm:f>统计数据!N282:N288</xm:f>
              <xm:sqref>L7</xm:sqref>
            </x14:sparkline>
            <x14:sparkline>
              <xm:f>统计数据!O282:O288</xm:f>
              <xm:sqref>M7</xm:sqref>
            </x14:sparkline>
            <x14:sparkline>
              <xm:f>统计数据!P282:P288</xm:f>
              <xm:sqref>N7</xm:sqref>
            </x14:sparkline>
            <x14:sparkline>
              <xm:f>统计数据!Q282:Q288</xm:f>
              <xm:sqref>O7</xm:sqref>
            </x14:sparkline>
            <x14:sparkline>
              <xm:f>统计数据!R282:R288</xm:f>
              <xm:sqref>P7</xm:sqref>
            </x14:sparkline>
            <x14:sparkline>
              <xm:f>统计数据!S282:S288</xm:f>
              <xm:sqref>Q7</xm:sqref>
            </x14:sparkline>
            <x14:sparkline>
              <xm:f>统计数据!T282:T288</xm:f>
              <xm:sqref>R7</xm:sqref>
            </x14:sparkline>
            <x14:sparkline>
              <xm:f>统计数据!U282:U288</xm:f>
              <xm:sqref>S7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统计数据!B282:B288</xm:f>
              <xm:sqref>T7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8"/>
  <sheetViews>
    <sheetView zoomScaleNormal="100" workbookViewId="0">
      <pane ySplit="2" topLeftCell="A250" activePane="bottomLeft" state="frozen"/>
      <selection pane="bottomLeft" activeCell="P293" sqref="P293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34" t="s">
        <v>74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8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:B276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:V276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  <row r="276" spans="1:38">
      <c r="A276" s="6">
        <v>44889</v>
      </c>
      <c r="B276" s="5">
        <f t="shared" si="167"/>
        <v>86</v>
      </c>
      <c r="C276" s="5">
        <v>9</v>
      </c>
      <c r="D276" s="5">
        <v>77</v>
      </c>
      <c r="E276" s="5">
        <v>3</v>
      </c>
      <c r="F276" s="5">
        <v>3</v>
      </c>
      <c r="G276" s="5">
        <v>1</v>
      </c>
      <c r="H276" s="5">
        <v>5</v>
      </c>
      <c r="I276" s="5">
        <v>2</v>
      </c>
      <c r="J276" s="5">
        <v>5</v>
      </c>
      <c r="K276" s="5">
        <v>9</v>
      </c>
      <c r="L276" s="5">
        <v>6</v>
      </c>
      <c r="M276" s="5">
        <v>7</v>
      </c>
      <c r="N276" s="5">
        <v>7</v>
      </c>
      <c r="O276" s="5">
        <v>20</v>
      </c>
      <c r="P276" s="5">
        <v>1</v>
      </c>
      <c r="Q276" s="5">
        <v>8</v>
      </c>
      <c r="R276" s="5">
        <v>8</v>
      </c>
      <c r="S276" s="5">
        <v>1</v>
      </c>
      <c r="T276" s="5">
        <v>0</v>
      </c>
      <c r="U276" s="5">
        <v>0</v>
      </c>
      <c r="V276" s="27">
        <f t="shared" si="168"/>
        <v>2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1</v>
      </c>
      <c r="AF276" s="26">
        <v>0</v>
      </c>
      <c r="AG276" s="26">
        <v>0</v>
      </c>
      <c r="AH276" s="26">
        <v>0</v>
      </c>
      <c r="AI276" s="26">
        <v>1</v>
      </c>
      <c r="AJ276" s="26">
        <v>0</v>
      </c>
      <c r="AK276" s="26">
        <v>0</v>
      </c>
      <c r="AL276" s="26">
        <v>0</v>
      </c>
    </row>
    <row r="277" spans="1:38">
      <c r="A277" s="6">
        <v>44890</v>
      </c>
      <c r="B277" s="5">
        <f t="shared" ref="B277:B278" si="169">C277+D277</f>
        <v>89</v>
      </c>
      <c r="C277" s="5">
        <v>11</v>
      </c>
      <c r="D277" s="5">
        <v>78</v>
      </c>
      <c r="E277" s="5">
        <v>3</v>
      </c>
      <c r="F277" s="5">
        <v>5</v>
      </c>
      <c r="G277" s="5">
        <v>1</v>
      </c>
      <c r="H277" s="5">
        <v>4</v>
      </c>
      <c r="I277" s="5">
        <v>2</v>
      </c>
      <c r="J277" s="5">
        <v>2</v>
      </c>
      <c r="K277" s="5">
        <v>10</v>
      </c>
      <c r="L277" s="5">
        <v>12</v>
      </c>
      <c r="M277" s="5">
        <v>9</v>
      </c>
      <c r="N277" s="5">
        <v>6</v>
      </c>
      <c r="O277" s="5">
        <v>21</v>
      </c>
      <c r="P277" s="5">
        <v>3</v>
      </c>
      <c r="Q277" s="5">
        <v>4</v>
      </c>
      <c r="R277" s="5">
        <v>7</v>
      </c>
      <c r="S277" s="5">
        <v>0</v>
      </c>
      <c r="T277" s="5">
        <v>0</v>
      </c>
      <c r="U277" s="5">
        <v>0</v>
      </c>
      <c r="V277" s="27">
        <f t="shared" ref="V277:V278" si="170">SUM(W277:AL277)</f>
        <v>4</v>
      </c>
      <c r="W277" s="26">
        <v>0</v>
      </c>
      <c r="X277" s="26">
        <v>0</v>
      </c>
      <c r="Y277" s="26">
        <v>0</v>
      </c>
      <c r="Z277" s="26">
        <v>0</v>
      </c>
      <c r="AA277" s="26">
        <v>0</v>
      </c>
      <c r="AB277" s="26">
        <v>0</v>
      </c>
      <c r="AC277" s="26">
        <v>0</v>
      </c>
      <c r="AD277" s="26">
        <v>2</v>
      </c>
      <c r="AE277" s="26">
        <v>1</v>
      </c>
      <c r="AF277" s="26">
        <v>0</v>
      </c>
      <c r="AG277" s="26">
        <v>0</v>
      </c>
      <c r="AH277" s="26">
        <v>0</v>
      </c>
      <c r="AI277" s="26">
        <v>0</v>
      </c>
      <c r="AJ277" s="26">
        <v>1</v>
      </c>
      <c r="AK277" s="26">
        <v>0</v>
      </c>
      <c r="AL277" s="26">
        <v>0</v>
      </c>
    </row>
    <row r="278" spans="1:38">
      <c r="A278" s="6">
        <v>44891</v>
      </c>
      <c r="B278" s="5">
        <f t="shared" si="169"/>
        <v>130</v>
      </c>
      <c r="C278" s="5">
        <v>11</v>
      </c>
      <c r="D278" s="5">
        <v>119</v>
      </c>
      <c r="E278" s="5">
        <v>1</v>
      </c>
      <c r="F278" s="5">
        <v>7</v>
      </c>
      <c r="G278" s="5">
        <v>3</v>
      </c>
      <c r="H278" s="5">
        <v>6</v>
      </c>
      <c r="I278" s="5">
        <v>5</v>
      </c>
      <c r="J278" s="5">
        <v>1</v>
      </c>
      <c r="K278" s="5">
        <v>7</v>
      </c>
      <c r="L278" s="5">
        <v>16</v>
      </c>
      <c r="M278" s="5">
        <v>12</v>
      </c>
      <c r="N278" s="5">
        <v>5</v>
      </c>
      <c r="O278" s="5">
        <v>39</v>
      </c>
      <c r="P278" s="5">
        <v>3</v>
      </c>
      <c r="Q278" s="5">
        <v>7</v>
      </c>
      <c r="R278" s="5">
        <v>11</v>
      </c>
      <c r="S278" s="5">
        <v>7</v>
      </c>
      <c r="T278" s="5">
        <v>0</v>
      </c>
      <c r="U278" s="5">
        <v>0</v>
      </c>
      <c r="V278" s="27">
        <f t="shared" si="170"/>
        <v>4</v>
      </c>
      <c r="W278" s="26">
        <v>0</v>
      </c>
      <c r="X278" s="26">
        <v>0</v>
      </c>
      <c r="Y278" s="26">
        <v>0</v>
      </c>
      <c r="Z278" s="26">
        <v>0</v>
      </c>
      <c r="AA278" s="26">
        <v>1</v>
      </c>
      <c r="AB278" s="26">
        <v>1</v>
      </c>
      <c r="AC278" s="26">
        <v>1</v>
      </c>
      <c r="AD278" s="26">
        <v>1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</row>
    <row r="279" spans="1:38">
      <c r="A279" s="6">
        <v>44892</v>
      </c>
      <c r="B279" s="5">
        <f t="shared" ref="B279:B280" si="171">C279+D279</f>
        <v>144</v>
      </c>
      <c r="C279" s="5">
        <v>16</v>
      </c>
      <c r="D279" s="5">
        <v>128</v>
      </c>
      <c r="E279" s="5">
        <v>4</v>
      </c>
      <c r="F279" s="5">
        <v>8</v>
      </c>
      <c r="G279" s="5">
        <v>1</v>
      </c>
      <c r="H279" s="5">
        <v>8</v>
      </c>
      <c r="I279" s="5">
        <v>3</v>
      </c>
      <c r="J279" s="5">
        <v>3</v>
      </c>
      <c r="K279" s="5">
        <v>9</v>
      </c>
      <c r="L279" s="5">
        <v>27</v>
      </c>
      <c r="M279" s="5">
        <v>8</v>
      </c>
      <c r="N279" s="5">
        <v>5</v>
      </c>
      <c r="O279" s="5">
        <v>39</v>
      </c>
      <c r="P279" s="5">
        <v>8</v>
      </c>
      <c r="Q279" s="5">
        <v>16</v>
      </c>
      <c r="R279" s="5">
        <v>2</v>
      </c>
      <c r="S279" s="5">
        <v>3</v>
      </c>
      <c r="T279" s="5">
        <v>0</v>
      </c>
      <c r="U279" s="5">
        <v>0</v>
      </c>
      <c r="V279" s="27">
        <f t="shared" ref="V279:V280" si="172">SUM(W279:AL279)</f>
        <v>4</v>
      </c>
      <c r="W279" s="26">
        <v>0</v>
      </c>
      <c r="X279" s="26">
        <v>0</v>
      </c>
      <c r="Y279" s="26">
        <v>0</v>
      </c>
      <c r="Z279" s="26">
        <v>1</v>
      </c>
      <c r="AA279" s="26">
        <v>0</v>
      </c>
      <c r="AB279" s="26">
        <v>0</v>
      </c>
      <c r="AC279" s="26">
        <v>0</v>
      </c>
      <c r="AD279" s="26">
        <v>1</v>
      </c>
      <c r="AE279" s="26">
        <v>0</v>
      </c>
      <c r="AF279" s="26">
        <v>0</v>
      </c>
      <c r="AG279" s="26">
        <v>1</v>
      </c>
      <c r="AH279" s="26">
        <v>1</v>
      </c>
      <c r="AI279" s="26">
        <v>0</v>
      </c>
      <c r="AJ279" s="26">
        <v>0</v>
      </c>
      <c r="AK279" s="26">
        <v>0</v>
      </c>
      <c r="AL279" s="26">
        <v>0</v>
      </c>
    </row>
    <row r="280" spans="1:38">
      <c r="A280" s="6">
        <v>44893</v>
      </c>
      <c r="B280" s="5">
        <f t="shared" si="171"/>
        <v>178</v>
      </c>
      <c r="C280" s="5">
        <v>20</v>
      </c>
      <c r="D280" s="5">
        <v>158</v>
      </c>
      <c r="E280" s="5">
        <v>4</v>
      </c>
      <c r="F280" s="5">
        <v>8</v>
      </c>
      <c r="G280" s="5">
        <v>5</v>
      </c>
      <c r="H280" s="5">
        <v>11</v>
      </c>
      <c r="I280" s="5">
        <v>7</v>
      </c>
      <c r="J280" s="5">
        <v>4</v>
      </c>
      <c r="K280" s="5">
        <v>6</v>
      </c>
      <c r="L280" s="5">
        <v>16</v>
      </c>
      <c r="M280" s="5">
        <v>9</v>
      </c>
      <c r="N280" s="5">
        <v>17</v>
      </c>
      <c r="O280" s="5">
        <v>48</v>
      </c>
      <c r="P280" s="5">
        <v>6</v>
      </c>
      <c r="Q280" s="5">
        <v>20</v>
      </c>
      <c r="R280" s="5">
        <v>14</v>
      </c>
      <c r="S280" s="5">
        <v>3</v>
      </c>
      <c r="T280" s="5">
        <v>0</v>
      </c>
      <c r="U280" s="5">
        <v>0</v>
      </c>
      <c r="V280" s="27">
        <f t="shared" si="172"/>
        <v>6</v>
      </c>
      <c r="W280" s="26">
        <v>0</v>
      </c>
      <c r="X280" s="26">
        <v>1</v>
      </c>
      <c r="Y280" s="26">
        <v>0</v>
      </c>
      <c r="Z280" s="26">
        <v>0</v>
      </c>
      <c r="AA280" s="26">
        <v>0</v>
      </c>
      <c r="AB280" s="26">
        <v>2</v>
      </c>
      <c r="AC280" s="26">
        <v>0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1</v>
      </c>
      <c r="AJ280" s="26">
        <v>2</v>
      </c>
      <c r="AK280" s="26">
        <v>0</v>
      </c>
      <c r="AL280" s="26">
        <v>0</v>
      </c>
    </row>
    <row r="281" spans="1:38">
      <c r="A281" s="6">
        <v>44894</v>
      </c>
      <c r="B281" s="5">
        <f t="shared" ref="B281:B282" si="173">C281+D281</f>
        <v>187</v>
      </c>
      <c r="C281" s="5">
        <v>11</v>
      </c>
      <c r="D281" s="5">
        <v>176</v>
      </c>
      <c r="E281" s="5">
        <v>8</v>
      </c>
      <c r="F281" s="5">
        <v>13</v>
      </c>
      <c r="G281" s="5">
        <v>8</v>
      </c>
      <c r="H281" s="5">
        <v>6</v>
      </c>
      <c r="I281" s="5">
        <v>16</v>
      </c>
      <c r="J281" s="5">
        <v>6</v>
      </c>
      <c r="K281" s="5">
        <v>5</v>
      </c>
      <c r="L281" s="5">
        <v>26</v>
      </c>
      <c r="M281" s="5">
        <v>6</v>
      </c>
      <c r="N281" s="5">
        <v>8</v>
      </c>
      <c r="O281" s="5">
        <v>44</v>
      </c>
      <c r="P281" s="5">
        <v>1</v>
      </c>
      <c r="Q281" s="5">
        <v>21</v>
      </c>
      <c r="R281" s="5">
        <v>11</v>
      </c>
      <c r="S281" s="5">
        <v>6</v>
      </c>
      <c r="T281" s="5">
        <v>2</v>
      </c>
      <c r="U281" s="5">
        <v>0</v>
      </c>
      <c r="V281" s="27">
        <f t="shared" ref="V281:V282" si="174">SUM(W281:AL281)</f>
        <v>12</v>
      </c>
      <c r="W281" s="26">
        <v>1</v>
      </c>
      <c r="X281" s="26">
        <v>2</v>
      </c>
      <c r="Y281" s="26">
        <v>0</v>
      </c>
      <c r="Z281" s="26">
        <v>0</v>
      </c>
      <c r="AA281" s="26">
        <v>1</v>
      </c>
      <c r="AB281" s="26">
        <v>0</v>
      </c>
      <c r="AC281" s="26">
        <v>0</v>
      </c>
      <c r="AD281" s="26">
        <v>2</v>
      </c>
      <c r="AE281" s="26">
        <v>1</v>
      </c>
      <c r="AF281" s="26">
        <v>0</v>
      </c>
      <c r="AG281" s="26">
        <v>1</v>
      </c>
      <c r="AH281" s="26">
        <v>0</v>
      </c>
      <c r="AI281" s="26">
        <v>2</v>
      </c>
      <c r="AJ281" s="26">
        <v>2</v>
      </c>
      <c r="AK281" s="26">
        <v>0</v>
      </c>
      <c r="AL281" s="26">
        <v>0</v>
      </c>
    </row>
    <row r="282" spans="1:38">
      <c r="A282" s="6">
        <v>44895</v>
      </c>
      <c r="B282" s="5">
        <f t="shared" si="173"/>
        <v>197</v>
      </c>
      <c r="C282" s="5">
        <v>23</v>
      </c>
      <c r="D282" s="5">
        <v>174</v>
      </c>
      <c r="E282" s="5">
        <v>14</v>
      </c>
      <c r="F282" s="5">
        <v>8</v>
      </c>
      <c r="G282" s="5">
        <v>15</v>
      </c>
      <c r="H282" s="5">
        <v>10</v>
      </c>
      <c r="I282" s="5">
        <v>9</v>
      </c>
      <c r="J282" s="5">
        <v>9</v>
      </c>
      <c r="K282" s="5">
        <v>9</v>
      </c>
      <c r="L282" s="5">
        <v>21</v>
      </c>
      <c r="M282" s="5">
        <v>13</v>
      </c>
      <c r="N282" s="5">
        <v>12</v>
      </c>
      <c r="O282" s="5">
        <v>41</v>
      </c>
      <c r="P282" s="5">
        <v>4</v>
      </c>
      <c r="Q282" s="5">
        <v>13</v>
      </c>
      <c r="R282" s="5">
        <v>13</v>
      </c>
      <c r="S282" s="5">
        <v>5</v>
      </c>
      <c r="T282" s="5">
        <v>1</v>
      </c>
      <c r="U282" s="5">
        <v>0</v>
      </c>
      <c r="V282" s="27">
        <f t="shared" si="174"/>
        <v>8</v>
      </c>
      <c r="W282" s="26">
        <v>0</v>
      </c>
      <c r="X282" s="26">
        <v>0</v>
      </c>
      <c r="Y282" s="26">
        <v>1</v>
      </c>
      <c r="Z282" s="26">
        <v>0</v>
      </c>
      <c r="AA282" s="26">
        <v>0</v>
      </c>
      <c r="AB282" s="26">
        <v>1</v>
      </c>
      <c r="AC282" s="26">
        <v>0</v>
      </c>
      <c r="AD282" s="26">
        <v>3</v>
      </c>
      <c r="AE282" s="26">
        <v>0</v>
      </c>
      <c r="AF282" s="26">
        <v>0</v>
      </c>
      <c r="AG282" s="26">
        <v>2</v>
      </c>
      <c r="AH282" s="26">
        <v>0</v>
      </c>
      <c r="AI282" s="26">
        <v>0</v>
      </c>
      <c r="AJ282" s="26">
        <v>1</v>
      </c>
      <c r="AK282" s="26">
        <v>0</v>
      </c>
      <c r="AL282" s="26">
        <v>0</v>
      </c>
    </row>
    <row r="283" spans="1:38">
      <c r="A283" s="6">
        <v>44896</v>
      </c>
      <c r="B283" s="5">
        <f t="shared" ref="B283:B284" si="175">C283+D283</f>
        <v>235</v>
      </c>
      <c r="C283" s="5">
        <v>26</v>
      </c>
      <c r="D283" s="5">
        <v>209</v>
      </c>
      <c r="E283" s="5">
        <v>4</v>
      </c>
      <c r="F283" s="5">
        <v>17</v>
      </c>
      <c r="G283" s="5">
        <v>19</v>
      </c>
      <c r="H283" s="5">
        <v>9</v>
      </c>
      <c r="I283" s="5">
        <v>13</v>
      </c>
      <c r="J283" s="5">
        <v>4</v>
      </c>
      <c r="K283" s="5">
        <v>15</v>
      </c>
      <c r="L283" s="5">
        <v>33</v>
      </c>
      <c r="M283" s="5">
        <v>13</v>
      </c>
      <c r="N283" s="5">
        <v>13</v>
      </c>
      <c r="O283" s="5">
        <v>70</v>
      </c>
      <c r="P283" s="5">
        <v>9</v>
      </c>
      <c r="Q283" s="5">
        <v>10</v>
      </c>
      <c r="R283" s="5">
        <v>4</v>
      </c>
      <c r="S283" s="5">
        <v>1</v>
      </c>
      <c r="T283" s="5">
        <v>1</v>
      </c>
      <c r="U283" s="5">
        <v>0</v>
      </c>
      <c r="V283" s="27">
        <f t="shared" ref="V283:V284" si="176">SUM(W283:AL283)</f>
        <v>12</v>
      </c>
      <c r="W283" s="26">
        <v>1</v>
      </c>
      <c r="X283" s="26">
        <v>1</v>
      </c>
      <c r="Y283" s="26">
        <v>1</v>
      </c>
      <c r="Z283" s="26">
        <v>1</v>
      </c>
      <c r="AA283" s="26">
        <v>0</v>
      </c>
      <c r="AB283" s="26">
        <v>0</v>
      </c>
      <c r="AC283" s="26">
        <v>1</v>
      </c>
      <c r="AD283" s="26">
        <v>2</v>
      </c>
      <c r="AE283" s="26">
        <v>0</v>
      </c>
      <c r="AF283" s="26">
        <v>2</v>
      </c>
      <c r="AG283" s="26">
        <v>1</v>
      </c>
      <c r="AH283" s="26">
        <v>0</v>
      </c>
      <c r="AI283" s="26">
        <v>2</v>
      </c>
      <c r="AJ283" s="26">
        <v>0</v>
      </c>
      <c r="AK283" s="26">
        <v>0</v>
      </c>
      <c r="AL283" s="26">
        <v>0</v>
      </c>
    </row>
    <row r="284" spans="1:38">
      <c r="A284" s="6">
        <v>44897</v>
      </c>
      <c r="B284" s="5">
        <f t="shared" si="175"/>
        <v>291</v>
      </c>
      <c r="C284" s="5">
        <v>27</v>
      </c>
      <c r="D284" s="5">
        <v>264</v>
      </c>
      <c r="E284" s="5">
        <v>13</v>
      </c>
      <c r="F284" s="5">
        <v>25</v>
      </c>
      <c r="G284" s="5">
        <v>19</v>
      </c>
      <c r="H284" s="5">
        <v>10</v>
      </c>
      <c r="I284" s="5">
        <v>17</v>
      </c>
      <c r="J284" s="5">
        <v>14</v>
      </c>
      <c r="K284" s="5">
        <v>7</v>
      </c>
      <c r="L284" s="5">
        <v>24</v>
      </c>
      <c r="M284" s="5">
        <v>15</v>
      </c>
      <c r="N284" s="5">
        <v>22</v>
      </c>
      <c r="O284" s="5">
        <v>59</v>
      </c>
      <c r="P284" s="5">
        <v>3</v>
      </c>
      <c r="Q284" s="5">
        <v>24</v>
      </c>
      <c r="R284" s="5">
        <v>16</v>
      </c>
      <c r="S284" s="5">
        <v>21</v>
      </c>
      <c r="T284" s="5">
        <v>2</v>
      </c>
      <c r="U284" s="5">
        <v>0</v>
      </c>
      <c r="V284" s="27">
        <f t="shared" si="176"/>
        <v>9</v>
      </c>
      <c r="W284" s="26">
        <v>0</v>
      </c>
      <c r="X284" s="26">
        <v>2</v>
      </c>
      <c r="Y284" s="26">
        <v>0</v>
      </c>
      <c r="Z284" s="26">
        <v>0</v>
      </c>
      <c r="AA284" s="26">
        <v>0</v>
      </c>
      <c r="AB284" s="26">
        <v>1</v>
      </c>
      <c r="AC284" s="26">
        <v>0</v>
      </c>
      <c r="AD284" s="26">
        <v>1</v>
      </c>
      <c r="AE284" s="26">
        <v>0</v>
      </c>
      <c r="AF284" s="26">
        <v>1</v>
      </c>
      <c r="AG284" s="26">
        <v>1</v>
      </c>
      <c r="AH284" s="26">
        <v>0</v>
      </c>
      <c r="AI284" s="26">
        <v>2</v>
      </c>
      <c r="AJ284" s="26">
        <v>1</v>
      </c>
      <c r="AK284" s="26">
        <v>0</v>
      </c>
      <c r="AL284" s="26">
        <v>0</v>
      </c>
    </row>
    <row r="285" spans="1:38">
      <c r="A285" s="6">
        <v>44898</v>
      </c>
      <c r="B285" s="5">
        <f t="shared" ref="B285:B286" si="177">C285+D285</f>
        <v>486</v>
      </c>
      <c r="C285" s="5">
        <v>36</v>
      </c>
      <c r="D285" s="5">
        <v>450</v>
      </c>
      <c r="E285" s="5">
        <v>26</v>
      </c>
      <c r="F285" s="5">
        <v>19</v>
      </c>
      <c r="G285" s="5">
        <v>27</v>
      </c>
      <c r="H285" s="5">
        <v>14</v>
      </c>
      <c r="I285" s="5">
        <v>20</v>
      </c>
      <c r="J285" s="5">
        <v>16</v>
      </c>
      <c r="K285" s="5">
        <v>28</v>
      </c>
      <c r="L285" s="5">
        <v>45</v>
      </c>
      <c r="M285" s="5">
        <v>23</v>
      </c>
      <c r="N285" s="5">
        <v>28</v>
      </c>
      <c r="O285" s="5">
        <v>130</v>
      </c>
      <c r="P285" s="5">
        <v>5</v>
      </c>
      <c r="Q285" s="5">
        <v>42</v>
      </c>
      <c r="R285" s="5">
        <v>30</v>
      </c>
      <c r="S285" s="5">
        <v>30</v>
      </c>
      <c r="T285" s="5">
        <v>3</v>
      </c>
      <c r="U285" s="5">
        <v>0</v>
      </c>
      <c r="V285" s="27">
        <f t="shared" ref="V285:V287" si="178">SUM(W285:AL285)</f>
        <v>14</v>
      </c>
      <c r="W285" s="26">
        <v>1</v>
      </c>
      <c r="X285" s="26">
        <v>0</v>
      </c>
      <c r="Y285" s="26">
        <v>1</v>
      </c>
      <c r="Z285" s="26">
        <v>1</v>
      </c>
      <c r="AA285" s="26">
        <v>0</v>
      </c>
      <c r="AB285" s="26">
        <v>0</v>
      </c>
      <c r="AC285" s="26">
        <v>0</v>
      </c>
      <c r="AD285" s="26">
        <v>1</v>
      </c>
      <c r="AE285" s="26">
        <v>2</v>
      </c>
      <c r="AF285" s="26">
        <v>0</v>
      </c>
      <c r="AG285" s="26">
        <v>2</v>
      </c>
      <c r="AH285" s="26">
        <v>0</v>
      </c>
      <c r="AI285" s="26">
        <v>3</v>
      </c>
      <c r="AJ285" s="26">
        <v>3</v>
      </c>
      <c r="AK285" s="26">
        <v>0</v>
      </c>
      <c r="AL285" s="26">
        <v>0</v>
      </c>
    </row>
    <row r="286" spans="1:38">
      <c r="A286" s="6">
        <v>44899</v>
      </c>
      <c r="B286" s="5">
        <f t="shared" si="177"/>
        <v>565</v>
      </c>
      <c r="C286" s="5">
        <v>41</v>
      </c>
      <c r="D286" s="5">
        <v>524</v>
      </c>
      <c r="E286" s="5">
        <v>31</v>
      </c>
      <c r="F286" s="5">
        <v>21</v>
      </c>
      <c r="G286" s="5">
        <v>15</v>
      </c>
      <c r="H286" s="5">
        <v>25</v>
      </c>
      <c r="I286" s="5">
        <v>29</v>
      </c>
      <c r="J286" s="5">
        <v>26</v>
      </c>
      <c r="K286" s="5">
        <v>29</v>
      </c>
      <c r="L286" s="5">
        <v>76</v>
      </c>
      <c r="M286" s="5">
        <v>33</v>
      </c>
      <c r="N286" s="5">
        <v>26</v>
      </c>
      <c r="O286" s="5">
        <v>144</v>
      </c>
      <c r="P286" s="5">
        <v>13</v>
      </c>
      <c r="Q286" s="5">
        <v>41</v>
      </c>
      <c r="R286" s="5">
        <v>24</v>
      </c>
      <c r="S286" s="5">
        <v>27</v>
      </c>
      <c r="T286" s="5">
        <v>5</v>
      </c>
      <c r="U286" s="5">
        <v>0</v>
      </c>
      <c r="V286" s="27">
        <f t="shared" si="178"/>
        <v>11</v>
      </c>
      <c r="W286" s="26">
        <v>1</v>
      </c>
      <c r="X286" s="26">
        <v>1</v>
      </c>
      <c r="Y286" s="26">
        <v>1</v>
      </c>
      <c r="Z286" s="26">
        <v>1</v>
      </c>
      <c r="AA286" s="26">
        <v>0</v>
      </c>
      <c r="AB286" s="26">
        <v>0</v>
      </c>
      <c r="AC286" s="26">
        <v>0</v>
      </c>
      <c r="AD286" s="26">
        <v>0</v>
      </c>
      <c r="AE286" s="26">
        <v>1</v>
      </c>
      <c r="AF286" s="26">
        <v>2</v>
      </c>
      <c r="AG286" s="26">
        <v>2</v>
      </c>
      <c r="AH286" s="26">
        <v>0</v>
      </c>
      <c r="AI286" s="26">
        <v>0</v>
      </c>
      <c r="AJ286" s="26">
        <v>0</v>
      </c>
      <c r="AK286" s="26">
        <v>2</v>
      </c>
      <c r="AL286" s="26">
        <v>0</v>
      </c>
    </row>
    <row r="287" spans="1:38">
      <c r="A287" s="6">
        <v>44900</v>
      </c>
      <c r="B287" s="5">
        <f t="shared" ref="B287:B288" si="179">C287+D287</f>
        <v>577</v>
      </c>
      <c r="C287" s="5">
        <v>41</v>
      </c>
      <c r="D287" s="5">
        <v>536</v>
      </c>
      <c r="E287" s="5">
        <v>27</v>
      </c>
      <c r="F287" s="5">
        <v>21</v>
      </c>
      <c r="G287" s="5">
        <v>27</v>
      </c>
      <c r="H287" s="5">
        <v>20</v>
      </c>
      <c r="I287" s="5">
        <v>39</v>
      </c>
      <c r="J287" s="5">
        <v>24</v>
      </c>
      <c r="K287" s="5">
        <v>15</v>
      </c>
      <c r="L287" s="5">
        <v>58</v>
      </c>
      <c r="M287" s="5">
        <v>35</v>
      </c>
      <c r="N287" s="5">
        <v>44</v>
      </c>
      <c r="O287" s="5">
        <v>138</v>
      </c>
      <c r="P287" s="5">
        <v>7</v>
      </c>
      <c r="Q287" s="5">
        <v>68</v>
      </c>
      <c r="R287" s="5">
        <v>27</v>
      </c>
      <c r="S287" s="5">
        <v>20</v>
      </c>
      <c r="T287" s="5">
        <v>7</v>
      </c>
      <c r="U287" s="5">
        <v>0</v>
      </c>
      <c r="V287" s="27">
        <f t="shared" si="178"/>
        <v>14</v>
      </c>
      <c r="W287" s="26">
        <v>0</v>
      </c>
      <c r="X287" s="26">
        <v>1</v>
      </c>
      <c r="Y287" s="26">
        <v>1</v>
      </c>
      <c r="Z287" s="26">
        <v>0</v>
      </c>
      <c r="AA287" s="26">
        <v>3</v>
      </c>
      <c r="AB287" s="26">
        <v>0</v>
      </c>
      <c r="AC287" s="26">
        <v>0</v>
      </c>
      <c r="AD287" s="26">
        <v>2</v>
      </c>
      <c r="AE287" s="26">
        <v>0</v>
      </c>
      <c r="AF287" s="26">
        <v>1</v>
      </c>
      <c r="AG287" s="26">
        <v>2</v>
      </c>
      <c r="AH287" s="26">
        <v>0</v>
      </c>
      <c r="AI287" s="26">
        <v>1</v>
      </c>
      <c r="AJ287" s="26">
        <v>2</v>
      </c>
      <c r="AK287" s="26">
        <v>1</v>
      </c>
      <c r="AL287" s="26">
        <v>0</v>
      </c>
    </row>
    <row r="288" spans="1:38">
      <c r="A288" s="6">
        <v>44901</v>
      </c>
      <c r="B288" s="5">
        <f t="shared" si="179"/>
        <v>478</v>
      </c>
      <c r="C288" s="5">
        <v>24</v>
      </c>
      <c r="D288" s="5">
        <v>454</v>
      </c>
      <c r="E288" s="5">
        <v>20</v>
      </c>
      <c r="F288" s="5">
        <v>5</v>
      </c>
      <c r="G288" s="5">
        <v>31</v>
      </c>
      <c r="H288" s="5">
        <v>24</v>
      </c>
      <c r="I288" s="5">
        <v>25</v>
      </c>
      <c r="J288" s="5">
        <v>27</v>
      </c>
      <c r="K288" s="5">
        <v>21</v>
      </c>
      <c r="L288" s="5">
        <v>65</v>
      </c>
      <c r="M288" s="5">
        <v>12</v>
      </c>
      <c r="N288" s="5">
        <v>32</v>
      </c>
      <c r="O288" s="5">
        <v>105</v>
      </c>
      <c r="P288" s="5">
        <v>9</v>
      </c>
      <c r="Q288" s="5">
        <v>64</v>
      </c>
      <c r="R288" s="5">
        <v>25</v>
      </c>
      <c r="S288" s="5">
        <v>11</v>
      </c>
      <c r="T288" s="5">
        <v>2</v>
      </c>
      <c r="U288" s="5">
        <v>0</v>
      </c>
      <c r="V288" s="27">
        <f t="shared" ref="V288" si="180">SUM(W288:AL288)</f>
        <v>10</v>
      </c>
      <c r="W288" s="26">
        <v>1</v>
      </c>
      <c r="X288" s="26">
        <v>0</v>
      </c>
      <c r="Y288" s="26">
        <v>0</v>
      </c>
      <c r="Z288" s="26">
        <v>2</v>
      </c>
      <c r="AA288" s="26">
        <v>0</v>
      </c>
      <c r="AB288" s="26">
        <v>0</v>
      </c>
      <c r="AC288" s="26">
        <v>1</v>
      </c>
      <c r="AD288" s="26">
        <v>3</v>
      </c>
      <c r="AE288" s="26">
        <v>0</v>
      </c>
      <c r="AF288" s="26">
        <v>1</v>
      </c>
      <c r="AG288" s="26">
        <v>0</v>
      </c>
      <c r="AH288" s="26">
        <v>0</v>
      </c>
      <c r="AI288" s="26">
        <v>0</v>
      </c>
      <c r="AJ288" s="26">
        <v>1</v>
      </c>
      <c r="AK288" s="26">
        <v>1</v>
      </c>
      <c r="AL288" s="26">
        <v>0</v>
      </c>
    </row>
  </sheetData>
  <mergeCells count="1">
    <mergeCell ref="A1:AL1"/>
  </mergeCells>
  <phoneticPr fontId="6" type="noConversion"/>
  <conditionalFormatting sqref="W23:AL88 W90:AL90">
    <cfRule type="cellIs" dxfId="349" priority="262" operator="between">
      <formula>1</formula>
      <formula>10</formula>
    </cfRule>
    <cfRule type="cellIs" dxfId="348" priority="263" operator="greaterThan">
      <formula>10</formula>
    </cfRule>
    <cfRule type="cellIs" dxfId="347" priority="264" operator="equal">
      <formula>0</formula>
    </cfRule>
  </conditionalFormatting>
  <conditionalFormatting sqref="W89:AL89 W91:AL91 W93:AL93 W95:AL95 W97:AL97 W99:AC99 AE99:AL99">
    <cfRule type="cellIs" dxfId="346" priority="220" operator="between">
      <formula>1</formula>
      <formula>10</formula>
    </cfRule>
    <cfRule type="cellIs" dxfId="345" priority="221" operator="greaterThan">
      <formula>10</formula>
    </cfRule>
    <cfRule type="cellIs" dxfId="344" priority="222" operator="equal">
      <formula>0</formula>
    </cfRule>
  </conditionalFormatting>
  <conditionalFormatting sqref="W92:AL92">
    <cfRule type="cellIs" dxfId="343" priority="217" operator="between">
      <formula>1</formula>
      <formula>10</formula>
    </cfRule>
    <cfRule type="cellIs" dxfId="342" priority="218" operator="greaterThan">
      <formula>10</formula>
    </cfRule>
    <cfRule type="cellIs" dxfId="341" priority="219" operator="equal">
      <formula>0</formula>
    </cfRule>
  </conditionalFormatting>
  <conditionalFormatting sqref="W94:AL94 W96:AL96">
    <cfRule type="cellIs" dxfId="340" priority="214" operator="between">
      <formula>1</formula>
      <formula>10</formula>
    </cfRule>
    <cfRule type="cellIs" dxfId="339" priority="215" operator="greaterThan">
      <formula>10</formula>
    </cfRule>
    <cfRule type="cellIs" dxfId="338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37" priority="211" operator="between">
      <formula>1</formula>
      <formula>10</formula>
    </cfRule>
    <cfRule type="cellIs" dxfId="336" priority="212" operator="greaterThan">
      <formula>10</formula>
    </cfRule>
    <cfRule type="cellIs" dxfId="335" priority="213" operator="equal">
      <formula>0</formula>
    </cfRule>
  </conditionalFormatting>
  <conditionalFormatting sqref="AD99">
    <cfRule type="cellIs" dxfId="334" priority="208" operator="between">
      <formula>1</formula>
      <formula>10</formula>
    </cfRule>
    <cfRule type="cellIs" dxfId="333" priority="209" operator="greaterThan">
      <formula>10</formula>
    </cfRule>
    <cfRule type="cellIs" dxfId="332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31" priority="193" operator="between">
      <formula>1</formula>
      <formula>10</formula>
    </cfRule>
    <cfRule type="cellIs" dxfId="330" priority="194" operator="greaterThan">
      <formula>10</formula>
    </cfRule>
    <cfRule type="cellIs" dxfId="329" priority="195" operator="equal">
      <formula>0</formula>
    </cfRule>
  </conditionalFormatting>
  <conditionalFormatting sqref="AD103 AD105 AD107 AD109 AD111 AD113 AD115 AD117 AD119">
    <cfRule type="cellIs" dxfId="328" priority="190" operator="between">
      <formula>1</formula>
      <formula>10</formula>
    </cfRule>
    <cfRule type="cellIs" dxfId="327" priority="191" operator="greaterThan">
      <formula>10</formula>
    </cfRule>
    <cfRule type="cellIs" dxfId="326" priority="192" operator="equal">
      <formula>0</formula>
    </cfRule>
  </conditionalFormatting>
  <conditionalFormatting sqref="W121:AL121 W123:AL123 W125:AL288">
    <cfRule type="cellIs" dxfId="325" priority="7" operator="between">
      <formula>1</formula>
      <formula>10</formula>
    </cfRule>
    <cfRule type="cellIs" dxfId="324" priority="8" operator="greaterThan">
      <formula>10</formula>
    </cfRule>
    <cfRule type="cellIs" dxfId="323" priority="9" operator="equal">
      <formula>0</formula>
    </cfRule>
  </conditionalFormatting>
  <conditionalFormatting sqref="E3:T288">
    <cfRule type="cellIs" dxfId="322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P25" sqref="P25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31" t="s">
        <v>75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3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35" t="s">
        <v>47</v>
      </c>
      <c r="B3" s="63" t="s">
        <v>19</v>
      </c>
      <c r="C3" s="64">
        <f>SUM(C4:C5)</f>
        <v>58132</v>
      </c>
      <c r="D3" s="64">
        <f t="shared" ref="D3:T3" si="0">SUM(D4:D5)</f>
        <v>43616</v>
      </c>
      <c r="E3" s="64">
        <f t="shared" si="0"/>
        <v>17304</v>
      </c>
      <c r="F3" s="64">
        <f t="shared" si="0"/>
        <v>31240</v>
      </c>
      <c r="G3" s="64">
        <f t="shared" si="0"/>
        <v>19240</v>
      </c>
      <c r="H3" s="64">
        <f t="shared" si="0"/>
        <v>29431</v>
      </c>
      <c r="I3" s="64">
        <f t="shared" si="0"/>
        <v>34365</v>
      </c>
      <c r="J3" s="64">
        <f t="shared" si="0"/>
        <v>63874</v>
      </c>
      <c r="K3" s="64">
        <f t="shared" si="0"/>
        <v>42179</v>
      </c>
      <c r="L3" s="64">
        <f t="shared" si="0"/>
        <v>22625</v>
      </c>
      <c r="M3" s="64">
        <f t="shared" si="0"/>
        <v>222449</v>
      </c>
      <c r="N3" s="64">
        <f t="shared" si="0"/>
        <v>1482</v>
      </c>
      <c r="O3" s="64">
        <f t="shared" si="0"/>
        <v>21448</v>
      </c>
      <c r="P3" s="64">
        <f t="shared" si="0"/>
        <v>11448</v>
      </c>
      <c r="Q3" s="64">
        <f t="shared" si="0"/>
        <v>2701</v>
      </c>
      <c r="R3" s="64">
        <f t="shared" si="0"/>
        <v>5579</v>
      </c>
      <c r="S3" s="64">
        <f t="shared" si="0"/>
        <v>4</v>
      </c>
      <c r="T3" s="64">
        <f t="shared" si="0"/>
        <v>627117</v>
      </c>
    </row>
    <row r="4" spans="1:20" ht="18" customHeight="1">
      <c r="A4" s="135"/>
      <c r="B4" s="63" t="s">
        <v>20</v>
      </c>
      <c r="C4" s="64">
        <v>6588</v>
      </c>
      <c r="D4" s="64">
        <v>4663</v>
      </c>
      <c r="E4" s="64">
        <v>2398</v>
      </c>
      <c r="F4" s="64">
        <v>3237</v>
      </c>
      <c r="G4" s="64">
        <v>1772</v>
      </c>
      <c r="H4" s="64">
        <v>3689</v>
      </c>
      <c r="I4" s="64">
        <v>2390</v>
      </c>
      <c r="J4" s="64">
        <v>5407</v>
      </c>
      <c r="K4" s="64">
        <v>3088</v>
      </c>
      <c r="L4" s="64">
        <v>2623</v>
      </c>
      <c r="M4" s="64">
        <v>17046</v>
      </c>
      <c r="N4" s="64">
        <v>334</v>
      </c>
      <c r="O4" s="64">
        <v>2959</v>
      </c>
      <c r="P4" s="64">
        <v>1319</v>
      </c>
      <c r="Q4" s="64">
        <v>231</v>
      </c>
      <c r="R4" s="64">
        <v>392</v>
      </c>
      <c r="S4" s="64">
        <v>1</v>
      </c>
      <c r="T4" s="64">
        <f>SUM(C4:S4)</f>
        <v>58137</v>
      </c>
    </row>
    <row r="5" spans="1:20" ht="18" customHeight="1">
      <c r="A5" s="135"/>
      <c r="B5" s="63" t="s">
        <v>21</v>
      </c>
      <c r="C5" s="64">
        <v>51544</v>
      </c>
      <c r="D5" s="64">
        <v>38953</v>
      </c>
      <c r="E5" s="64">
        <v>14906</v>
      </c>
      <c r="F5" s="64">
        <v>28003</v>
      </c>
      <c r="G5" s="64">
        <v>17468</v>
      </c>
      <c r="H5" s="64">
        <v>25742</v>
      </c>
      <c r="I5" s="64">
        <v>31975</v>
      </c>
      <c r="J5" s="64">
        <v>58467</v>
      </c>
      <c r="K5" s="64">
        <v>39091</v>
      </c>
      <c r="L5" s="64">
        <v>20002</v>
      </c>
      <c r="M5" s="64">
        <v>205403</v>
      </c>
      <c r="N5" s="64">
        <v>1148</v>
      </c>
      <c r="O5" s="64">
        <v>18489</v>
      </c>
      <c r="P5" s="64">
        <v>10129</v>
      </c>
      <c r="Q5" s="64">
        <v>2470</v>
      </c>
      <c r="R5" s="64">
        <v>5187</v>
      </c>
      <c r="S5" s="64">
        <v>3</v>
      </c>
      <c r="T5" s="64">
        <f>SUM(C5:S5)</f>
        <v>568980</v>
      </c>
    </row>
    <row r="6" spans="1:20" ht="18" customHeight="1">
      <c r="A6" s="135"/>
      <c r="B6" s="63" t="s">
        <v>33</v>
      </c>
      <c r="C6" s="65">
        <f>662030/C3</f>
        <v>11.388391935594854</v>
      </c>
      <c r="D6" s="65">
        <f>1113078/D3</f>
        <v>25.519946808510639</v>
      </c>
      <c r="E6" s="65">
        <f>693051/E3</f>
        <v>40.05149098474341</v>
      </c>
      <c r="F6" s="65">
        <f>975707/F3</f>
        <v>31.232618437900129</v>
      </c>
      <c r="G6" s="65">
        <f>1239800/G3</f>
        <v>64.438669438669436</v>
      </c>
      <c r="H6" s="65">
        <f>757498/H3</f>
        <v>25.738099283068873</v>
      </c>
      <c r="I6" s="65">
        <f>1242548/I3</f>
        <v>36.157369416557543</v>
      </c>
      <c r="J6" s="65">
        <f>2653489/J3</f>
        <v>41.542552525284151</v>
      </c>
      <c r="K6" s="65">
        <f>2235218/K3</f>
        <v>52.993622418739186</v>
      </c>
      <c r="L6" s="65">
        <f>1834285/L3</f>
        <v>81.073370165745857</v>
      </c>
      <c r="M6" s="65">
        <f>5681512/M3</f>
        <v>25.540739675161497</v>
      </c>
      <c r="N6" s="65">
        <f>822776/N3</f>
        <v>555.17948717948718</v>
      </c>
      <c r="O6" s="65">
        <f>1909713/O3</f>
        <v>89.039211115255497</v>
      </c>
      <c r="P6" s="65">
        <f>1271424/P3</f>
        <v>111.06079664570231</v>
      </c>
      <c r="Q6" s="65">
        <f>1140872/Q3</f>
        <v>422.38874490929288</v>
      </c>
      <c r="R6" s="65">
        <f>637921/R3</f>
        <v>114.34325147875964</v>
      </c>
      <c r="S6" s="66" t="s">
        <v>39</v>
      </c>
      <c r="T6" s="65">
        <f>24870895/T3</f>
        <v>39.659098700880378</v>
      </c>
    </row>
    <row r="7" spans="1:20" ht="18" customHeight="1">
      <c r="A7" s="135"/>
      <c r="B7" s="63" t="s">
        <v>46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</row>
    <row r="8" spans="1:20" ht="18" customHeight="1">
      <c r="A8" s="135" t="s">
        <v>48</v>
      </c>
      <c r="B8" s="63" t="s">
        <v>19</v>
      </c>
      <c r="C8" s="64">
        <f>SUM(C9:C10)</f>
        <v>16</v>
      </c>
      <c r="D8" s="64">
        <f t="shared" ref="D8" si="1">SUM(D9:D10)</f>
        <v>26</v>
      </c>
      <c r="E8" s="64">
        <f t="shared" ref="E8" si="2">SUM(E9:E10)</f>
        <v>17</v>
      </c>
      <c r="F8" s="64">
        <f t="shared" ref="F8" si="3">SUM(F9:F10)</f>
        <v>84</v>
      </c>
      <c r="G8" s="64">
        <f t="shared" ref="G8" si="4">SUM(G9:G10)</f>
        <v>71</v>
      </c>
      <c r="H8" s="64">
        <f t="shared" ref="H8" si="5">SUM(H9:H10)</f>
        <v>79</v>
      </c>
      <c r="I8" s="64">
        <f t="shared" ref="I8" si="6">SUM(I9:I10)</f>
        <v>101</v>
      </c>
      <c r="J8" s="64">
        <f t="shared" ref="J8" si="7">SUM(J9:J10)</f>
        <v>56</v>
      </c>
      <c r="K8" s="64">
        <f t="shared" ref="K8" si="8">SUM(K9:K10)</f>
        <v>182</v>
      </c>
      <c r="L8" s="64">
        <f t="shared" ref="L8" si="9">SUM(L9:L10)</f>
        <v>29</v>
      </c>
      <c r="M8" s="64">
        <f t="shared" ref="M8" si="10">SUM(M9:M10)</f>
        <v>114</v>
      </c>
      <c r="N8" s="64">
        <f t="shared" ref="N8" si="11">SUM(N9:N10)</f>
        <v>2</v>
      </c>
      <c r="O8" s="64">
        <f t="shared" ref="O8" si="12">SUM(O9:O10)</f>
        <v>14</v>
      </c>
      <c r="P8" s="64">
        <f t="shared" ref="P8" si="13">SUM(P9:P10)</f>
        <v>5</v>
      </c>
      <c r="Q8" s="64">
        <f t="shared" ref="Q8" si="14">SUM(Q9:Q10)</f>
        <v>5</v>
      </c>
      <c r="R8" s="64">
        <f t="shared" ref="R8" si="15">SUM(R9:R10)</f>
        <v>4</v>
      </c>
      <c r="S8" s="64">
        <f t="shared" ref="S8" si="16">SUM(S9:S10)</f>
        <v>0</v>
      </c>
      <c r="T8" s="64">
        <f t="shared" ref="T8" si="17">SUM(T9:T10)</f>
        <v>805</v>
      </c>
    </row>
    <row r="9" spans="1:20" ht="18" customHeight="1">
      <c r="A9" s="135"/>
      <c r="B9" s="63" t="s">
        <v>20</v>
      </c>
      <c r="C9" s="64">
        <v>4</v>
      </c>
      <c r="D9" s="64">
        <v>13</v>
      </c>
      <c r="E9" s="64">
        <v>5</v>
      </c>
      <c r="F9" s="64">
        <v>18</v>
      </c>
      <c r="G9" s="64">
        <v>5</v>
      </c>
      <c r="H9" s="64">
        <v>5</v>
      </c>
      <c r="I9" s="64">
        <v>9</v>
      </c>
      <c r="J9" s="64">
        <v>16</v>
      </c>
      <c r="K9" s="64">
        <v>39</v>
      </c>
      <c r="L9" s="64">
        <v>3</v>
      </c>
      <c r="M9" s="64">
        <v>34</v>
      </c>
      <c r="N9" s="64">
        <v>0</v>
      </c>
      <c r="O9" s="64">
        <v>4</v>
      </c>
      <c r="P9" s="64">
        <v>0</v>
      </c>
      <c r="Q9" s="64">
        <v>0</v>
      </c>
      <c r="R9" s="64">
        <v>0</v>
      </c>
      <c r="S9" s="64">
        <v>0</v>
      </c>
      <c r="T9" s="64">
        <f>SUM(C9:S9)</f>
        <v>155</v>
      </c>
    </row>
    <row r="10" spans="1:20" ht="18" customHeight="1">
      <c r="A10" s="135"/>
      <c r="B10" s="63" t="s">
        <v>21</v>
      </c>
      <c r="C10" s="64">
        <v>12</v>
      </c>
      <c r="D10" s="64">
        <v>13</v>
      </c>
      <c r="E10" s="64">
        <v>12</v>
      </c>
      <c r="F10" s="64">
        <v>66</v>
      </c>
      <c r="G10" s="64">
        <v>66</v>
      </c>
      <c r="H10" s="64">
        <v>74</v>
      </c>
      <c r="I10" s="64">
        <v>92</v>
      </c>
      <c r="J10" s="64">
        <v>40</v>
      </c>
      <c r="K10" s="64">
        <v>143</v>
      </c>
      <c r="L10" s="64">
        <v>26</v>
      </c>
      <c r="M10" s="64">
        <v>80</v>
      </c>
      <c r="N10" s="64">
        <v>2</v>
      </c>
      <c r="O10" s="64">
        <v>10</v>
      </c>
      <c r="P10" s="64">
        <v>5</v>
      </c>
      <c r="Q10" s="64">
        <v>5</v>
      </c>
      <c r="R10" s="64">
        <v>4</v>
      </c>
      <c r="S10" s="64">
        <v>0</v>
      </c>
      <c r="T10" s="64">
        <f>SUM(C10:S10)</f>
        <v>650</v>
      </c>
    </row>
    <row r="11" spans="1:20" ht="18" customHeight="1">
      <c r="A11" s="135"/>
      <c r="B11" s="63" t="s">
        <v>46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</row>
    <row r="12" spans="1:20" ht="18" customHeight="1">
      <c r="A12" s="135" t="s">
        <v>49</v>
      </c>
      <c r="B12" s="63" t="s">
        <v>19</v>
      </c>
      <c r="C12" s="64">
        <f>SUM(C13:C14)</f>
        <v>6</v>
      </c>
      <c r="D12" s="64">
        <f t="shared" ref="D12" si="18">SUM(D13:D14)</f>
        <v>20</v>
      </c>
      <c r="E12" s="64">
        <f t="shared" ref="E12" si="19">SUM(E13:E14)</f>
        <v>0</v>
      </c>
      <c r="F12" s="64">
        <f t="shared" ref="F12" si="20">SUM(F13:F14)</f>
        <v>2</v>
      </c>
      <c r="G12" s="64">
        <f t="shared" ref="G12" si="21">SUM(G13:G14)</f>
        <v>4</v>
      </c>
      <c r="H12" s="64">
        <f t="shared" ref="H12" si="22">SUM(H13:H14)</f>
        <v>1</v>
      </c>
      <c r="I12" s="64">
        <f t="shared" ref="I12" si="23">SUM(I13:I14)</f>
        <v>11</v>
      </c>
      <c r="J12" s="64">
        <f t="shared" ref="J12" si="24">SUM(J13:J14)</f>
        <v>29</v>
      </c>
      <c r="K12" s="64">
        <f t="shared" ref="K12" si="25">SUM(K13:K14)</f>
        <v>3</v>
      </c>
      <c r="L12" s="64">
        <f t="shared" ref="L12" si="26">SUM(L13:L14)</f>
        <v>0</v>
      </c>
      <c r="M12" s="64">
        <f t="shared" ref="M12" si="27">SUM(M13:M14)</f>
        <v>20</v>
      </c>
      <c r="N12" s="64">
        <f t="shared" ref="N12" si="28">SUM(N13:N14)</f>
        <v>0</v>
      </c>
      <c r="O12" s="64">
        <f t="shared" ref="O12" si="29">SUM(O13:O14)</f>
        <v>16</v>
      </c>
      <c r="P12" s="64">
        <f t="shared" ref="P12" si="30">SUM(P13:P14)</f>
        <v>2</v>
      </c>
      <c r="Q12" s="64">
        <f t="shared" ref="Q12" si="31">SUM(Q13:Q14)</f>
        <v>8</v>
      </c>
      <c r="R12" s="64">
        <f t="shared" ref="R12" si="32">SUM(R13:R14)</f>
        <v>0</v>
      </c>
      <c r="S12" s="64">
        <f t="shared" ref="S12" si="33">SUM(S13:S14)</f>
        <v>0</v>
      </c>
      <c r="T12" s="64">
        <f t="shared" ref="T12" si="34">SUM(T13:T14)</f>
        <v>122</v>
      </c>
    </row>
    <row r="13" spans="1:20" ht="18" customHeight="1">
      <c r="A13" s="135"/>
      <c r="B13" s="63" t="s">
        <v>20</v>
      </c>
      <c r="C13" s="64">
        <v>0</v>
      </c>
      <c r="D13" s="64">
        <v>1</v>
      </c>
      <c r="E13" s="64">
        <v>0</v>
      </c>
      <c r="F13" s="64">
        <v>0</v>
      </c>
      <c r="G13" s="64">
        <v>0</v>
      </c>
      <c r="H13" s="64">
        <v>0</v>
      </c>
      <c r="I13" s="64">
        <v>1</v>
      </c>
      <c r="J13" s="64">
        <v>9</v>
      </c>
      <c r="K13" s="64">
        <v>1</v>
      </c>
      <c r="L13" s="64">
        <v>0</v>
      </c>
      <c r="M13" s="64">
        <v>4</v>
      </c>
      <c r="N13" s="64">
        <v>0</v>
      </c>
      <c r="O13" s="64">
        <v>2</v>
      </c>
      <c r="P13" s="64">
        <v>0</v>
      </c>
      <c r="Q13" s="64">
        <v>0</v>
      </c>
      <c r="R13" s="64">
        <v>0</v>
      </c>
      <c r="S13" s="64">
        <v>0</v>
      </c>
      <c r="T13" s="64">
        <f>SUM(C13:S13)</f>
        <v>18</v>
      </c>
    </row>
    <row r="14" spans="1:20" ht="18" customHeight="1">
      <c r="A14" s="135"/>
      <c r="B14" s="63" t="s">
        <v>21</v>
      </c>
      <c r="C14" s="64">
        <v>6</v>
      </c>
      <c r="D14" s="64">
        <v>19</v>
      </c>
      <c r="E14" s="64">
        <v>0</v>
      </c>
      <c r="F14" s="64">
        <v>2</v>
      </c>
      <c r="G14" s="64">
        <v>4</v>
      </c>
      <c r="H14" s="64">
        <v>1</v>
      </c>
      <c r="I14" s="64">
        <v>10</v>
      </c>
      <c r="J14" s="64">
        <v>20</v>
      </c>
      <c r="K14" s="64">
        <v>2</v>
      </c>
      <c r="L14" s="64">
        <v>0</v>
      </c>
      <c r="M14" s="64">
        <v>16</v>
      </c>
      <c r="N14" s="64">
        <v>0</v>
      </c>
      <c r="O14" s="64">
        <v>14</v>
      </c>
      <c r="P14" s="64">
        <v>2</v>
      </c>
      <c r="Q14" s="64">
        <v>8</v>
      </c>
      <c r="R14" s="64">
        <v>0</v>
      </c>
      <c r="S14" s="64">
        <v>0</v>
      </c>
      <c r="T14" s="64">
        <f>SUM(C14:S14)</f>
        <v>104</v>
      </c>
    </row>
    <row r="15" spans="1:20" ht="18" customHeight="1">
      <c r="A15" s="135"/>
      <c r="B15" s="63" t="s">
        <v>46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</row>
    <row r="16" spans="1:20" ht="18" customHeight="1">
      <c r="A16" s="136" t="s">
        <v>173</v>
      </c>
      <c r="B16" s="17" t="s">
        <v>19</v>
      </c>
      <c r="C16" s="10">
        <f>SUM(C17:C18)</f>
        <v>186</v>
      </c>
      <c r="D16" s="10">
        <f t="shared" ref="D16" si="35">SUM(D17:D18)</f>
        <v>203</v>
      </c>
      <c r="E16" s="10">
        <f t="shared" ref="E16" si="36">SUM(E17:E18)</f>
        <v>224</v>
      </c>
      <c r="F16" s="10">
        <f t="shared" ref="F16" si="37">SUM(F17:F18)</f>
        <v>216</v>
      </c>
      <c r="G16" s="10">
        <f t="shared" ref="G16" si="38">SUM(G17:G18)</f>
        <v>245</v>
      </c>
      <c r="H16" s="10">
        <f t="shared" ref="H16" si="39">SUM(H17:H18)</f>
        <v>154</v>
      </c>
      <c r="I16" s="10">
        <f t="shared" ref="I16" si="40">SUM(I17:I18)</f>
        <v>262</v>
      </c>
      <c r="J16" s="10">
        <f t="shared" ref="J16" si="41">SUM(J17:J18)</f>
        <v>535</v>
      </c>
      <c r="K16" s="10">
        <f t="shared" ref="K16" si="42">SUM(K17:K18)</f>
        <v>268</v>
      </c>
      <c r="L16" s="10">
        <f t="shared" ref="L16" si="43">SUM(L17:L18)</f>
        <v>290</v>
      </c>
      <c r="M16" s="10">
        <f t="shared" ref="M16" si="44">SUM(M17:M18)</f>
        <v>1094</v>
      </c>
      <c r="N16" s="10">
        <f t="shared" ref="N16" si="45">SUM(N17:N18)</f>
        <v>97</v>
      </c>
      <c r="O16" s="10">
        <f t="shared" ref="O16" si="46">SUM(O17:O18)</f>
        <v>413</v>
      </c>
      <c r="P16" s="10">
        <f t="shared" ref="P16" si="47">SUM(P17:P18)</f>
        <v>273</v>
      </c>
      <c r="Q16" s="10">
        <f t="shared" ref="Q16" si="48">SUM(Q17:Q18)</f>
        <v>160</v>
      </c>
      <c r="R16" s="10">
        <f t="shared" ref="R16" si="49">SUM(R17:R18)</f>
        <v>39</v>
      </c>
      <c r="S16" s="10">
        <f t="shared" ref="S16" si="50">SUM(S17:S18)</f>
        <v>0</v>
      </c>
      <c r="T16" s="10">
        <f t="shared" ref="T16" si="51">SUM(T17:T18)</f>
        <v>4659</v>
      </c>
    </row>
    <row r="17" spans="1:22" ht="18" customHeight="1">
      <c r="A17" s="136"/>
      <c r="B17" s="17" t="s">
        <v>20</v>
      </c>
      <c r="C17" s="10">
        <v>2</v>
      </c>
      <c r="D17" s="10">
        <v>23</v>
      </c>
      <c r="E17" s="10">
        <v>21</v>
      </c>
      <c r="F17" s="10">
        <v>25</v>
      </c>
      <c r="G17" s="10">
        <v>18</v>
      </c>
      <c r="H17" s="10">
        <v>8</v>
      </c>
      <c r="I17" s="10">
        <v>7</v>
      </c>
      <c r="J17" s="10">
        <v>44</v>
      </c>
      <c r="K17" s="10">
        <v>22</v>
      </c>
      <c r="L17" s="10">
        <v>30</v>
      </c>
      <c r="M17" s="10">
        <v>92</v>
      </c>
      <c r="N17" s="10">
        <v>4</v>
      </c>
      <c r="O17" s="10">
        <v>60</v>
      </c>
      <c r="P17" s="10">
        <v>23</v>
      </c>
      <c r="Q17" s="10">
        <v>9</v>
      </c>
      <c r="R17" s="10">
        <v>0</v>
      </c>
      <c r="S17" s="10">
        <v>0</v>
      </c>
      <c r="T17" s="10">
        <f>SUM(C17:S17)</f>
        <v>388</v>
      </c>
    </row>
    <row r="18" spans="1:22" ht="18" customHeight="1">
      <c r="A18" s="136"/>
      <c r="B18" s="17" t="s">
        <v>21</v>
      </c>
      <c r="C18" s="14">
        <v>184</v>
      </c>
      <c r="D18" s="14">
        <v>180</v>
      </c>
      <c r="E18" s="14">
        <v>203</v>
      </c>
      <c r="F18" s="14">
        <v>191</v>
      </c>
      <c r="G18" s="14">
        <v>227</v>
      </c>
      <c r="H18" s="14">
        <v>146</v>
      </c>
      <c r="I18" s="14">
        <v>255</v>
      </c>
      <c r="J18" s="14">
        <v>491</v>
      </c>
      <c r="K18" s="14">
        <v>246</v>
      </c>
      <c r="L18" s="14">
        <v>260</v>
      </c>
      <c r="M18" s="14">
        <v>1002</v>
      </c>
      <c r="N18" s="14">
        <v>93</v>
      </c>
      <c r="O18" s="14">
        <v>353</v>
      </c>
      <c r="P18" s="14">
        <v>250</v>
      </c>
      <c r="Q18" s="14">
        <v>151</v>
      </c>
      <c r="R18" s="14">
        <v>39</v>
      </c>
      <c r="S18" s="14">
        <v>0</v>
      </c>
      <c r="T18" s="10">
        <f>SUM(C18:S18)</f>
        <v>4271</v>
      </c>
    </row>
    <row r="19" spans="1:22" ht="18" customHeight="1">
      <c r="A19" s="136"/>
      <c r="B19" s="17" t="s">
        <v>46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</row>
    <row r="23" spans="1:22" ht="18" customHeight="1">
      <c r="V23" s="68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321" priority="35" rank="3"/>
  </conditionalFormatting>
  <conditionalFormatting sqref="C4:S4">
    <cfRule type="top10" dxfId="320" priority="36" rank="3"/>
  </conditionalFormatting>
  <conditionalFormatting sqref="C6:S6">
    <cfRule type="top10" dxfId="319" priority="33" bottom="1" rank="3"/>
  </conditionalFormatting>
  <conditionalFormatting sqref="C5:S5">
    <cfRule type="top10" dxfId="318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317" priority="30" rank="3"/>
  </conditionalFormatting>
  <conditionalFormatting sqref="C9:S9">
    <cfRule type="top10" dxfId="316" priority="31" rank="3"/>
  </conditionalFormatting>
  <conditionalFormatting sqref="C10:S10">
    <cfRule type="top10" dxfId="315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314" priority="25" rank="3"/>
  </conditionalFormatting>
  <conditionalFormatting sqref="C13:S13">
    <cfRule type="top10" dxfId="313" priority="26" rank="3"/>
  </conditionalFormatting>
  <conditionalFormatting sqref="C14:S14">
    <cfRule type="top10" dxfId="312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311" priority="21" rank="3"/>
  </conditionalFormatting>
  <conditionalFormatting sqref="C17:S17">
    <cfRule type="top10" dxfId="310" priority="7" rank="3"/>
  </conditionalFormatting>
  <conditionalFormatting sqref="C17:S17">
    <cfRule type="cellIs" dxfId="309" priority="5" stopIfTrue="1" operator="equal">
      <formula>0</formula>
    </cfRule>
  </conditionalFormatting>
  <conditionalFormatting sqref="C18:S18">
    <cfRule type="top10" dxfId="308" priority="2" rank="3"/>
  </conditionalFormatting>
  <conditionalFormatting sqref="C18:S18">
    <cfRule type="cellIs" dxfId="307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统计数据!B219:B288</xm:f>
              <xm:sqref>T19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统计数据!E219:E288</xm:f>
              <xm:sqref>C19</xm:sqref>
            </x14:sparkline>
            <x14:sparkline>
              <xm:f>统计数据!F219:F288</xm:f>
              <xm:sqref>D19</xm:sqref>
            </x14:sparkline>
            <x14:sparkline>
              <xm:f>统计数据!G219:G288</xm:f>
              <xm:sqref>E19</xm:sqref>
            </x14:sparkline>
            <x14:sparkline>
              <xm:f>统计数据!H219:H288</xm:f>
              <xm:sqref>F19</xm:sqref>
            </x14:sparkline>
            <x14:sparkline>
              <xm:f>统计数据!I219:I288</xm:f>
              <xm:sqref>G19</xm:sqref>
            </x14:sparkline>
            <x14:sparkline>
              <xm:f>统计数据!J219:J288</xm:f>
              <xm:sqref>H19</xm:sqref>
            </x14:sparkline>
            <x14:sparkline>
              <xm:f>统计数据!K219:K288</xm:f>
              <xm:sqref>I19</xm:sqref>
            </x14:sparkline>
            <x14:sparkline>
              <xm:f>统计数据!L219:L288</xm:f>
              <xm:sqref>J19</xm:sqref>
            </x14:sparkline>
            <x14:sparkline>
              <xm:f>统计数据!M219:M288</xm:f>
              <xm:sqref>K19</xm:sqref>
            </x14:sparkline>
            <x14:sparkline>
              <xm:f>统计数据!N219:N288</xm:f>
              <xm:sqref>L19</xm:sqref>
            </x14:sparkline>
            <x14:sparkline>
              <xm:f>统计数据!O219:O288</xm:f>
              <xm:sqref>M19</xm:sqref>
            </x14:sparkline>
            <x14:sparkline>
              <xm:f>统计数据!P219:P288</xm:f>
              <xm:sqref>N19</xm:sqref>
            </x14:sparkline>
            <x14:sparkline>
              <xm:f>统计数据!Q219:Q288</xm:f>
              <xm:sqref>O19</xm:sqref>
            </x14:sparkline>
            <x14:sparkline>
              <xm:f>统计数据!R219:R288</xm:f>
              <xm:sqref>P19</xm:sqref>
            </x14:sparkline>
            <x14:sparkline>
              <xm:f>统计数据!S219:S288</xm:f>
              <xm:sqref>Q19</xm:sqref>
            </x14:sparkline>
            <x14:sparkline>
              <xm:f>统计数据!T219:T288</xm:f>
              <xm:sqref>R19</xm:sqref>
            </x14:sparkline>
            <x14:sparkline>
              <xm:f>统计数据!U219:U288</xm:f>
              <xm:sqref>S19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38"/>
  <sheetViews>
    <sheetView workbookViewId="0">
      <pane ySplit="2" topLeftCell="A8" activePane="bottomLeft" state="frozen"/>
      <selection pane="bottomLeft" activeCell="Z49" sqref="Z49"/>
    </sheetView>
  </sheetViews>
  <sheetFormatPr baseColWidth="10" defaultRowHeight="15"/>
  <cols>
    <col min="1" max="1" width="9.6640625" bestFit="1" customWidth="1"/>
    <col min="2" max="2" width="8.83203125" style="69" bestFit="1" customWidth="1"/>
    <col min="3" max="23" width="9.5" customWidth="1"/>
  </cols>
  <sheetData>
    <row r="1" spans="1:23" ht="27" customHeight="1">
      <c r="A1" s="134" t="s">
        <v>76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</row>
    <row r="2" spans="1:23">
      <c r="A2" s="8" t="s">
        <v>51</v>
      </c>
      <c r="B2" s="8" t="s">
        <v>31</v>
      </c>
      <c r="C2" s="8" t="s">
        <v>52</v>
      </c>
      <c r="D2" s="8" t="s">
        <v>53</v>
      </c>
      <c r="E2" s="8" t="s">
        <v>54</v>
      </c>
      <c r="F2" s="8" t="s">
        <v>55</v>
      </c>
      <c r="G2" s="8" t="s">
        <v>56</v>
      </c>
      <c r="H2" s="8" t="s">
        <v>57</v>
      </c>
      <c r="I2" s="8" t="s">
        <v>58</v>
      </c>
      <c r="J2" s="8" t="s">
        <v>59</v>
      </c>
      <c r="K2" s="8" t="s">
        <v>60</v>
      </c>
      <c r="L2" s="8" t="s">
        <v>61</v>
      </c>
      <c r="M2" s="8" t="s">
        <v>62</v>
      </c>
      <c r="N2" s="8" t="s">
        <v>63</v>
      </c>
      <c r="O2" s="8" t="s">
        <v>64</v>
      </c>
      <c r="P2" s="8" t="s">
        <v>65</v>
      </c>
      <c r="Q2" s="8" t="s">
        <v>66</v>
      </c>
      <c r="R2" s="8" t="s">
        <v>67</v>
      </c>
      <c r="S2" s="8" t="s">
        <v>68</v>
      </c>
      <c r="T2" s="8" t="s">
        <v>69</v>
      </c>
      <c r="U2" s="8" t="s">
        <v>70</v>
      </c>
      <c r="V2" s="8" t="s">
        <v>71</v>
      </c>
      <c r="W2" s="8" t="s">
        <v>72</v>
      </c>
    </row>
    <row r="3" spans="1:23">
      <c r="A3" s="6">
        <v>44866</v>
      </c>
      <c r="B3" s="5">
        <f t="shared" ref="B3:B12" si="0">SUM(C3:W3)</f>
        <v>29</v>
      </c>
      <c r="C3" s="70">
        <v>9</v>
      </c>
      <c r="D3" s="70">
        <v>7</v>
      </c>
      <c r="E3" s="70">
        <v>4</v>
      </c>
      <c r="F3" s="70">
        <v>3</v>
      </c>
      <c r="G3" s="70">
        <v>3</v>
      </c>
      <c r="H3" s="70"/>
      <c r="I3" s="70">
        <v>3</v>
      </c>
      <c r="J3" s="71"/>
      <c r="K3" s="71"/>
      <c r="L3" s="71"/>
      <c r="M3" s="71"/>
      <c r="N3" s="71"/>
      <c r="O3" s="71"/>
      <c r="P3" s="71"/>
      <c r="Q3" s="72"/>
      <c r="R3" s="72"/>
      <c r="S3" s="72"/>
      <c r="T3" s="72"/>
      <c r="U3" s="72"/>
      <c r="V3" s="72"/>
      <c r="W3" s="72"/>
    </row>
    <row r="4" spans="1:23">
      <c r="A4" s="6">
        <v>44867</v>
      </c>
      <c r="B4" s="5">
        <f t="shared" si="0"/>
        <v>22</v>
      </c>
      <c r="C4" s="70">
        <v>1</v>
      </c>
      <c r="D4" s="70">
        <v>6</v>
      </c>
      <c r="E4" s="70">
        <v>9</v>
      </c>
      <c r="F4" s="70">
        <v>2</v>
      </c>
      <c r="G4" s="70">
        <v>3</v>
      </c>
      <c r="H4" s="70"/>
      <c r="I4" s="70"/>
      <c r="J4" s="71"/>
      <c r="K4" s="71"/>
      <c r="L4" s="71"/>
      <c r="M4" s="71">
        <v>1</v>
      </c>
      <c r="N4" s="71"/>
      <c r="O4" s="71"/>
      <c r="P4" s="71"/>
      <c r="Q4" s="72"/>
      <c r="R4" s="72"/>
      <c r="S4" s="72"/>
      <c r="T4" s="72"/>
      <c r="U4" s="72"/>
      <c r="V4" s="72"/>
      <c r="W4" s="72"/>
    </row>
    <row r="5" spans="1:23">
      <c r="A5" s="6">
        <v>44868</v>
      </c>
      <c r="B5" s="5">
        <f t="shared" si="0"/>
        <v>19</v>
      </c>
      <c r="C5" s="70">
        <v>2</v>
      </c>
      <c r="D5" s="70">
        <v>5</v>
      </c>
      <c r="E5" s="70">
        <v>5</v>
      </c>
      <c r="F5" s="70">
        <v>2</v>
      </c>
      <c r="G5" s="70"/>
      <c r="H5" s="70"/>
      <c r="I5" s="70">
        <v>2</v>
      </c>
      <c r="J5" s="71">
        <v>1</v>
      </c>
      <c r="K5" s="71">
        <v>1</v>
      </c>
      <c r="L5" s="71"/>
      <c r="M5" s="71">
        <v>1</v>
      </c>
      <c r="N5" s="71"/>
      <c r="O5" s="71"/>
      <c r="P5" s="71"/>
      <c r="Q5" s="72"/>
      <c r="R5" s="72"/>
      <c r="S5" s="72"/>
      <c r="T5" s="72"/>
      <c r="U5" s="72"/>
      <c r="V5" s="72"/>
      <c r="W5" s="72"/>
    </row>
    <row r="6" spans="1:23">
      <c r="A6" s="6">
        <v>44869</v>
      </c>
      <c r="B6" s="5">
        <f t="shared" si="0"/>
        <v>36</v>
      </c>
      <c r="C6" s="70">
        <v>7</v>
      </c>
      <c r="D6" s="70">
        <v>9</v>
      </c>
      <c r="E6" s="70">
        <v>7</v>
      </c>
      <c r="F6" s="70">
        <v>3</v>
      </c>
      <c r="G6" s="70">
        <v>5</v>
      </c>
      <c r="H6" s="70"/>
      <c r="I6" s="70">
        <v>4</v>
      </c>
      <c r="J6" s="71">
        <v>1</v>
      </c>
      <c r="K6" s="71"/>
      <c r="L6" s="71"/>
      <c r="M6" s="71"/>
      <c r="N6" s="71"/>
      <c r="O6" s="71"/>
      <c r="P6" s="71"/>
      <c r="Q6" s="72"/>
      <c r="R6" s="72"/>
      <c r="S6" s="72"/>
      <c r="T6" s="72"/>
      <c r="U6" s="72"/>
      <c r="V6" s="72"/>
      <c r="W6" s="72"/>
    </row>
    <row r="7" spans="1:23">
      <c r="A7" s="6">
        <v>44870</v>
      </c>
      <c r="B7" s="5">
        <f t="shared" si="0"/>
        <v>31</v>
      </c>
      <c r="C7" s="70">
        <v>3</v>
      </c>
      <c r="D7" s="70">
        <v>13</v>
      </c>
      <c r="E7" s="70">
        <v>4</v>
      </c>
      <c r="F7" s="70">
        <v>4</v>
      </c>
      <c r="G7" s="70">
        <v>2</v>
      </c>
      <c r="H7" s="70"/>
      <c r="I7" s="70">
        <v>3</v>
      </c>
      <c r="J7" s="71">
        <v>1</v>
      </c>
      <c r="K7" s="71"/>
      <c r="L7" s="71">
        <v>1</v>
      </c>
      <c r="M7" s="71"/>
      <c r="N7" s="71"/>
      <c r="O7" s="71"/>
      <c r="P7" s="71"/>
      <c r="Q7" s="72"/>
      <c r="R7" s="72"/>
      <c r="S7" s="72"/>
      <c r="T7" s="72"/>
      <c r="U7" s="72"/>
      <c r="V7" s="72"/>
      <c r="W7" s="72"/>
    </row>
    <row r="8" spans="1:23">
      <c r="A8" s="6">
        <v>44871</v>
      </c>
      <c r="B8" s="5">
        <f t="shared" si="0"/>
        <v>22</v>
      </c>
      <c r="C8" s="70">
        <v>6</v>
      </c>
      <c r="D8" s="70">
        <v>5</v>
      </c>
      <c r="E8" s="70">
        <v>4</v>
      </c>
      <c r="F8" s="70">
        <v>1</v>
      </c>
      <c r="G8" s="70">
        <v>2</v>
      </c>
      <c r="H8" s="70">
        <v>1</v>
      </c>
      <c r="I8" s="70">
        <v>2</v>
      </c>
      <c r="J8" s="71">
        <v>1</v>
      </c>
      <c r="K8" s="71"/>
      <c r="L8" s="71"/>
      <c r="M8" s="71"/>
      <c r="N8" s="71"/>
      <c r="O8" s="71"/>
      <c r="P8" s="71"/>
      <c r="Q8" s="72"/>
      <c r="R8" s="72"/>
      <c r="S8" s="72"/>
      <c r="T8" s="72"/>
      <c r="U8" s="72"/>
      <c r="V8" s="72"/>
      <c r="W8" s="72"/>
    </row>
    <row r="9" spans="1:23">
      <c r="A9" s="6">
        <v>44872</v>
      </c>
      <c r="B9" s="5">
        <f t="shared" si="0"/>
        <v>25</v>
      </c>
      <c r="C9" s="70">
        <v>1</v>
      </c>
      <c r="D9" s="70">
        <v>14</v>
      </c>
      <c r="E9" s="70">
        <v>4</v>
      </c>
      <c r="F9" s="70">
        <v>2</v>
      </c>
      <c r="G9" s="70">
        <v>1</v>
      </c>
      <c r="H9" s="70"/>
      <c r="I9" s="70">
        <v>1</v>
      </c>
      <c r="J9" s="71">
        <v>1</v>
      </c>
      <c r="K9" s="71">
        <v>1</v>
      </c>
      <c r="L9" s="71"/>
      <c r="M9" s="71"/>
      <c r="N9" s="71"/>
      <c r="O9" s="71"/>
      <c r="P9" s="71"/>
      <c r="Q9" s="72"/>
      <c r="R9" s="72"/>
      <c r="S9" s="72"/>
      <c r="T9" s="72"/>
      <c r="U9" s="72"/>
      <c r="V9" s="72"/>
      <c r="W9" s="72"/>
    </row>
    <row r="10" spans="1:23">
      <c r="A10" s="6">
        <v>44873</v>
      </c>
      <c r="B10" s="5">
        <f t="shared" si="0"/>
        <v>20</v>
      </c>
      <c r="C10" s="70"/>
      <c r="D10" s="70">
        <v>3</v>
      </c>
      <c r="E10" s="70">
        <v>6</v>
      </c>
      <c r="F10" s="70">
        <v>3</v>
      </c>
      <c r="G10" s="70">
        <v>2</v>
      </c>
      <c r="H10" s="70"/>
      <c r="I10" s="70">
        <v>3</v>
      </c>
      <c r="J10" s="71"/>
      <c r="K10" s="71"/>
      <c r="L10" s="71"/>
      <c r="M10" s="71">
        <v>1</v>
      </c>
      <c r="N10" s="71">
        <v>1</v>
      </c>
      <c r="O10" s="71"/>
      <c r="P10" s="71"/>
      <c r="Q10" s="72">
        <v>1</v>
      </c>
      <c r="R10" s="72"/>
      <c r="S10" s="72"/>
      <c r="T10" s="72"/>
      <c r="U10" s="72"/>
      <c r="V10" s="72"/>
      <c r="W10" s="72"/>
    </row>
    <row r="11" spans="1:23">
      <c r="A11" s="6">
        <v>44874</v>
      </c>
      <c r="B11" s="5">
        <f t="shared" si="0"/>
        <v>19</v>
      </c>
      <c r="C11" s="70">
        <v>1</v>
      </c>
      <c r="D11" s="70">
        <v>6</v>
      </c>
      <c r="E11" s="70">
        <v>6</v>
      </c>
      <c r="F11" s="70">
        <v>2</v>
      </c>
      <c r="G11" s="70">
        <v>1</v>
      </c>
      <c r="H11" s="70">
        <v>1</v>
      </c>
      <c r="I11" s="70"/>
      <c r="J11" s="71"/>
      <c r="K11" s="71"/>
      <c r="L11" s="71">
        <v>1</v>
      </c>
      <c r="M11" s="71">
        <v>1</v>
      </c>
      <c r="N11" s="71"/>
      <c r="O11" s="71"/>
      <c r="P11" s="71"/>
      <c r="Q11" s="72"/>
      <c r="R11" s="72"/>
      <c r="S11" s="72"/>
      <c r="T11" s="72"/>
      <c r="U11" s="72"/>
      <c r="V11" s="72"/>
      <c r="W11" s="72"/>
    </row>
    <row r="12" spans="1:23">
      <c r="A12" s="6">
        <v>44875</v>
      </c>
      <c r="B12" s="5">
        <f t="shared" si="0"/>
        <v>28</v>
      </c>
      <c r="C12" s="70">
        <v>6</v>
      </c>
      <c r="D12" s="70">
        <v>14</v>
      </c>
      <c r="E12" s="70">
        <v>2</v>
      </c>
      <c r="F12" s="70">
        <v>2</v>
      </c>
      <c r="G12" s="70">
        <v>1</v>
      </c>
      <c r="H12" s="70"/>
      <c r="I12" s="70">
        <v>2</v>
      </c>
      <c r="J12" s="71"/>
      <c r="K12" s="71"/>
      <c r="L12" s="71"/>
      <c r="M12" s="71"/>
      <c r="N12" s="71"/>
      <c r="O12" s="71">
        <v>1</v>
      </c>
      <c r="P12" s="71"/>
      <c r="Q12" s="72"/>
      <c r="R12" s="72"/>
      <c r="S12" s="72"/>
      <c r="T12" s="72"/>
      <c r="U12" s="72"/>
      <c r="V12" s="72"/>
      <c r="W12" s="72"/>
    </row>
    <row r="13" spans="1:23">
      <c r="A13" s="6">
        <v>44876</v>
      </c>
      <c r="B13" s="5">
        <f>SUM(C13:W13)</f>
        <v>19</v>
      </c>
      <c r="C13" s="70">
        <v>2</v>
      </c>
      <c r="D13" s="70">
        <v>12</v>
      </c>
      <c r="E13" s="70">
        <v>3</v>
      </c>
      <c r="F13" s="70"/>
      <c r="G13" s="70"/>
      <c r="H13" s="71"/>
      <c r="I13" s="71">
        <v>1</v>
      </c>
      <c r="J13" s="71"/>
      <c r="K13" s="71"/>
      <c r="L13" s="71">
        <v>1</v>
      </c>
      <c r="M13" s="71"/>
      <c r="N13" s="71"/>
      <c r="O13" s="71"/>
      <c r="P13" s="71"/>
      <c r="Q13" s="72"/>
      <c r="R13" s="72"/>
      <c r="S13" s="72"/>
      <c r="T13" s="72"/>
      <c r="U13" s="72"/>
      <c r="V13" s="72"/>
      <c r="W13" s="72"/>
    </row>
    <row r="14" spans="1:23">
      <c r="A14" s="6">
        <v>44877</v>
      </c>
      <c r="B14" s="5">
        <f t="shared" ref="B14" si="1">SUM(C14:W14)</f>
        <v>28</v>
      </c>
      <c r="C14" s="70">
        <v>5</v>
      </c>
      <c r="D14" s="70">
        <v>8</v>
      </c>
      <c r="E14" s="70">
        <v>7</v>
      </c>
      <c r="F14" s="70">
        <v>2</v>
      </c>
      <c r="G14" s="70">
        <v>2</v>
      </c>
      <c r="H14" s="71"/>
      <c r="I14" s="71">
        <v>2</v>
      </c>
      <c r="J14" s="71"/>
      <c r="K14" s="71">
        <v>1</v>
      </c>
      <c r="L14" s="71"/>
      <c r="M14" s="71"/>
      <c r="N14" s="71">
        <v>1</v>
      </c>
      <c r="O14" s="71"/>
      <c r="P14" s="71"/>
      <c r="Q14" s="72"/>
      <c r="R14" s="72"/>
      <c r="S14" s="72"/>
      <c r="T14" s="72"/>
      <c r="U14" s="72"/>
      <c r="V14" s="72"/>
      <c r="W14" s="72"/>
    </row>
    <row r="15" spans="1:23">
      <c r="A15" s="6">
        <v>44878</v>
      </c>
      <c r="B15" s="5">
        <f>SUM(C15:W15)</f>
        <v>12</v>
      </c>
      <c r="C15" s="70">
        <v>2</v>
      </c>
      <c r="D15" s="70">
        <v>5</v>
      </c>
      <c r="E15" s="70">
        <v>2</v>
      </c>
      <c r="F15" s="70">
        <v>2</v>
      </c>
      <c r="G15" s="70">
        <v>1</v>
      </c>
      <c r="H15" s="71"/>
      <c r="I15" s="71"/>
      <c r="J15" s="71"/>
      <c r="K15" s="71"/>
      <c r="L15" s="71"/>
      <c r="M15" s="71"/>
      <c r="N15" s="71"/>
      <c r="O15" s="71"/>
      <c r="P15" s="71"/>
      <c r="Q15" s="72"/>
      <c r="R15" s="72"/>
      <c r="S15" s="72"/>
      <c r="T15" s="72"/>
      <c r="U15" s="72"/>
      <c r="V15" s="72"/>
      <c r="W15" s="72"/>
    </row>
    <row r="16" spans="1:23">
      <c r="A16" s="6">
        <v>44879</v>
      </c>
      <c r="B16" s="5">
        <f t="shared" ref="B16" si="2">SUM(C16:W16)</f>
        <v>21</v>
      </c>
      <c r="C16" s="70">
        <v>3</v>
      </c>
      <c r="D16" s="70">
        <v>13</v>
      </c>
      <c r="E16" s="70">
        <v>1</v>
      </c>
      <c r="F16" s="70">
        <v>1</v>
      </c>
      <c r="G16" s="70">
        <v>1</v>
      </c>
      <c r="H16" s="71">
        <v>1</v>
      </c>
      <c r="I16" s="71"/>
      <c r="J16" s="71"/>
      <c r="K16" s="71">
        <v>1</v>
      </c>
      <c r="L16" s="71"/>
      <c r="M16" s="71"/>
      <c r="N16" s="71"/>
      <c r="O16" s="71"/>
      <c r="P16" s="71"/>
      <c r="Q16" s="72"/>
      <c r="R16" s="72"/>
      <c r="S16" s="72"/>
      <c r="T16" s="72"/>
      <c r="U16" s="72"/>
      <c r="V16" s="72"/>
      <c r="W16" s="72"/>
    </row>
    <row r="17" spans="1:23">
      <c r="A17" s="6">
        <v>44880</v>
      </c>
      <c r="B17" s="5">
        <f>SUM(C17:W17)</f>
        <v>21</v>
      </c>
      <c r="C17" s="70">
        <v>3</v>
      </c>
      <c r="D17" s="70">
        <v>10</v>
      </c>
      <c r="E17" s="70">
        <v>4</v>
      </c>
      <c r="F17" s="70"/>
      <c r="G17" s="70">
        <v>1</v>
      </c>
      <c r="H17" s="71"/>
      <c r="I17" s="71"/>
      <c r="J17" s="71"/>
      <c r="K17" s="71">
        <v>1</v>
      </c>
      <c r="L17" s="71"/>
      <c r="M17" s="71"/>
      <c r="N17" s="71"/>
      <c r="O17" s="71">
        <v>1</v>
      </c>
      <c r="P17" s="71">
        <v>1</v>
      </c>
      <c r="Q17" s="72"/>
      <c r="R17" s="72"/>
      <c r="S17" s="72"/>
      <c r="T17" s="72"/>
      <c r="U17" s="72"/>
      <c r="V17" s="72"/>
      <c r="W17" s="72"/>
    </row>
    <row r="18" spans="1:23">
      <c r="A18" s="6">
        <v>44881</v>
      </c>
      <c r="B18" s="5">
        <f t="shared" ref="B18" si="3">SUM(C18:W18)</f>
        <v>32</v>
      </c>
      <c r="C18" s="70">
        <v>10</v>
      </c>
      <c r="D18" s="70">
        <v>4</v>
      </c>
      <c r="E18" s="70">
        <v>7</v>
      </c>
      <c r="F18" s="70">
        <v>5</v>
      </c>
      <c r="G18" s="70">
        <v>3</v>
      </c>
      <c r="H18" s="71">
        <v>2</v>
      </c>
      <c r="I18" s="71"/>
      <c r="J18" s="71">
        <v>1</v>
      </c>
      <c r="K18" s="71"/>
      <c r="L18" s="71"/>
      <c r="M18" s="71"/>
      <c r="N18" s="71"/>
      <c r="O18" s="71"/>
      <c r="P18" s="71"/>
      <c r="Q18" s="72"/>
      <c r="R18" s="72"/>
      <c r="S18" s="72"/>
      <c r="T18" s="72"/>
      <c r="U18" s="72"/>
      <c r="V18" s="72"/>
      <c r="W18" s="72"/>
    </row>
    <row r="19" spans="1:23">
      <c r="A19" s="6">
        <v>44882</v>
      </c>
      <c r="B19" s="5">
        <f>SUM(C19:W19)</f>
        <v>33</v>
      </c>
      <c r="C19" s="70">
        <v>6</v>
      </c>
      <c r="D19" s="70">
        <v>8</v>
      </c>
      <c r="E19" s="70">
        <v>5</v>
      </c>
      <c r="F19" s="70">
        <v>8</v>
      </c>
      <c r="G19" s="70">
        <v>5</v>
      </c>
      <c r="H19" s="71"/>
      <c r="I19" s="71"/>
      <c r="J19" s="71"/>
      <c r="K19" s="71"/>
      <c r="L19" s="71"/>
      <c r="M19" s="71"/>
      <c r="N19" s="71"/>
      <c r="O19" s="71"/>
      <c r="P19" s="71">
        <v>1</v>
      </c>
      <c r="Q19" s="72"/>
      <c r="R19" s="72"/>
      <c r="S19" s="72"/>
      <c r="T19" s="72"/>
      <c r="U19" s="72"/>
      <c r="V19" s="72"/>
      <c r="W19" s="72"/>
    </row>
    <row r="20" spans="1:23">
      <c r="A20" s="6">
        <v>44883</v>
      </c>
      <c r="B20" s="5">
        <f t="shared" ref="B20" si="4">SUM(C20:W20)</f>
        <v>30</v>
      </c>
      <c r="C20" s="70">
        <v>5</v>
      </c>
      <c r="D20" s="70">
        <v>11</v>
      </c>
      <c r="E20" s="70">
        <v>8</v>
      </c>
      <c r="F20" s="70">
        <v>1</v>
      </c>
      <c r="G20" s="70"/>
      <c r="H20" s="71">
        <v>1</v>
      </c>
      <c r="I20" s="71"/>
      <c r="J20" s="71">
        <v>1</v>
      </c>
      <c r="K20" s="71">
        <v>1</v>
      </c>
      <c r="L20" s="71"/>
      <c r="M20" s="71"/>
      <c r="N20" s="71">
        <v>2</v>
      </c>
      <c r="O20" s="71"/>
      <c r="P20" s="71"/>
      <c r="Q20" s="72"/>
      <c r="R20" s="72"/>
      <c r="S20" s="72"/>
      <c r="T20" s="72"/>
      <c r="U20" s="72"/>
      <c r="V20" s="72"/>
      <c r="W20" s="72"/>
    </row>
    <row r="21" spans="1:23">
      <c r="A21" s="6">
        <v>44884</v>
      </c>
      <c r="B21" s="5">
        <f>SUM(C21:W21)</f>
        <v>36</v>
      </c>
      <c r="C21" s="70">
        <v>5</v>
      </c>
      <c r="D21" s="70">
        <v>6</v>
      </c>
      <c r="E21" s="70">
        <v>4</v>
      </c>
      <c r="F21" s="70">
        <v>14</v>
      </c>
      <c r="G21" s="70">
        <v>4</v>
      </c>
      <c r="H21" s="71">
        <v>1</v>
      </c>
      <c r="I21" s="71">
        <v>1</v>
      </c>
      <c r="J21" s="71"/>
      <c r="K21" s="71"/>
      <c r="L21" s="71"/>
      <c r="M21" s="71">
        <v>1</v>
      </c>
      <c r="N21" s="71"/>
      <c r="O21" s="71"/>
      <c r="P21" s="71"/>
      <c r="Q21" s="72"/>
      <c r="R21" s="72"/>
      <c r="S21" s="72"/>
      <c r="T21" s="72"/>
      <c r="U21" s="72"/>
      <c r="V21" s="72"/>
      <c r="W21" s="72"/>
    </row>
    <row r="22" spans="1:23">
      <c r="A22" s="6">
        <v>44885</v>
      </c>
      <c r="B22" s="5">
        <f t="shared" ref="B22" si="5">SUM(C22:W22)</f>
        <v>52</v>
      </c>
      <c r="C22" s="70">
        <v>7</v>
      </c>
      <c r="D22" s="70">
        <v>11</v>
      </c>
      <c r="E22" s="70">
        <v>20</v>
      </c>
      <c r="F22" s="70">
        <v>6</v>
      </c>
      <c r="G22" s="70">
        <v>3</v>
      </c>
      <c r="H22" s="71">
        <v>1</v>
      </c>
      <c r="I22" s="71">
        <v>1</v>
      </c>
      <c r="J22" s="71"/>
      <c r="K22" s="71">
        <v>1</v>
      </c>
      <c r="L22" s="71"/>
      <c r="M22" s="71"/>
      <c r="N22" s="71">
        <v>1</v>
      </c>
      <c r="O22" s="71">
        <v>1</v>
      </c>
      <c r="P22" s="71"/>
      <c r="Q22" s="72"/>
      <c r="R22" s="72"/>
      <c r="S22" s="72"/>
      <c r="T22" s="72"/>
      <c r="U22" s="72"/>
      <c r="V22" s="72"/>
      <c r="W22" s="72"/>
    </row>
    <row r="23" spans="1:23">
      <c r="A23" s="6">
        <v>44886</v>
      </c>
      <c r="B23" s="5">
        <f>SUM(C23:W23)</f>
        <v>50</v>
      </c>
      <c r="C23" s="70">
        <v>8</v>
      </c>
      <c r="D23" s="70">
        <v>19</v>
      </c>
      <c r="E23" s="70">
        <v>10</v>
      </c>
      <c r="F23" s="70">
        <v>7</v>
      </c>
      <c r="G23" s="70">
        <v>1</v>
      </c>
      <c r="H23" s="71">
        <v>3</v>
      </c>
      <c r="I23" s="71">
        <v>2</v>
      </c>
      <c r="J23" s="71"/>
      <c r="K23" s="71"/>
      <c r="L23" s="71"/>
      <c r="M23" s="71"/>
      <c r="N23" s="71"/>
      <c r="O23" s="71"/>
      <c r="P23" s="71"/>
      <c r="Q23" s="72"/>
      <c r="R23" s="72"/>
      <c r="S23" s="72"/>
      <c r="T23" s="72"/>
      <c r="U23" s="72"/>
      <c r="V23" s="72"/>
      <c r="W23" s="72"/>
    </row>
    <row r="24" spans="1:23">
      <c r="A24" s="6">
        <v>44887</v>
      </c>
      <c r="B24" s="5">
        <f t="shared" ref="B24" si="6">SUM(C24:W24)</f>
        <v>55</v>
      </c>
      <c r="C24" s="70">
        <v>9</v>
      </c>
      <c r="D24" s="70">
        <v>18</v>
      </c>
      <c r="E24" s="70">
        <v>12</v>
      </c>
      <c r="F24" s="70">
        <v>3</v>
      </c>
      <c r="G24" s="70">
        <v>12</v>
      </c>
      <c r="H24" s="71"/>
      <c r="I24" s="71">
        <v>1</v>
      </c>
      <c r="J24" s="71"/>
      <c r="K24" s="71"/>
      <c r="L24" s="71"/>
      <c r="M24" s="71"/>
      <c r="N24" s="71"/>
      <c r="O24" s="71"/>
      <c r="P24" s="71"/>
      <c r="Q24" s="72"/>
      <c r="R24" s="72"/>
      <c r="S24" s="72"/>
      <c r="T24" s="72"/>
      <c r="U24" s="72"/>
      <c r="V24" s="72"/>
      <c r="W24" s="72"/>
    </row>
    <row r="25" spans="1:23">
      <c r="A25" s="6">
        <v>44888</v>
      </c>
      <c r="B25" s="5">
        <f>SUM(C25:W25)</f>
        <v>32</v>
      </c>
      <c r="C25" s="70">
        <v>6</v>
      </c>
      <c r="D25" s="70">
        <v>13</v>
      </c>
      <c r="E25" s="70">
        <v>3</v>
      </c>
      <c r="F25" s="70">
        <v>2</v>
      </c>
      <c r="G25" s="70"/>
      <c r="H25" s="71">
        <v>6</v>
      </c>
      <c r="I25" s="71"/>
      <c r="J25" s="71">
        <v>2</v>
      </c>
      <c r="K25" s="71"/>
      <c r="L25" s="71"/>
      <c r="M25" s="71"/>
      <c r="N25" s="71"/>
      <c r="O25" s="71"/>
      <c r="P25" s="71"/>
      <c r="Q25" s="72"/>
      <c r="R25" s="72"/>
      <c r="S25" s="72"/>
      <c r="T25" s="72"/>
      <c r="U25" s="72"/>
      <c r="V25" s="72"/>
      <c r="W25" s="72"/>
    </row>
    <row r="26" spans="1:23">
      <c r="A26" s="6">
        <v>44889</v>
      </c>
      <c r="B26" s="5">
        <f t="shared" ref="B26" si="7">SUM(C26:W26)</f>
        <v>70</v>
      </c>
      <c r="C26" s="70">
        <v>5</v>
      </c>
      <c r="D26" s="70">
        <v>39</v>
      </c>
      <c r="E26" s="70">
        <v>13</v>
      </c>
      <c r="F26" s="70">
        <v>3</v>
      </c>
      <c r="G26" s="70">
        <v>5</v>
      </c>
      <c r="H26" s="71">
        <v>1</v>
      </c>
      <c r="I26" s="71"/>
      <c r="J26" s="71">
        <v>2</v>
      </c>
      <c r="K26" s="71">
        <v>1</v>
      </c>
      <c r="L26" s="71"/>
      <c r="M26" s="71"/>
      <c r="N26" s="71">
        <v>1</v>
      </c>
      <c r="O26" s="71"/>
      <c r="P26" s="71"/>
      <c r="Q26" s="72"/>
      <c r="R26" s="72"/>
      <c r="S26" s="72"/>
      <c r="T26" s="72"/>
      <c r="U26" s="72"/>
      <c r="V26" s="72"/>
      <c r="W26" s="72"/>
    </row>
    <row r="27" spans="1:23">
      <c r="A27" s="6">
        <v>44890</v>
      </c>
      <c r="B27" s="5">
        <f>SUM(C27:W27)</f>
        <v>59</v>
      </c>
      <c r="C27" s="70"/>
      <c r="D27" s="70">
        <v>11</v>
      </c>
      <c r="E27" s="70">
        <v>30</v>
      </c>
      <c r="F27" s="70">
        <v>5</v>
      </c>
      <c r="G27" s="70">
        <v>3</v>
      </c>
      <c r="H27" s="71">
        <v>3</v>
      </c>
      <c r="I27" s="71">
        <v>1</v>
      </c>
      <c r="J27" s="71">
        <v>6</v>
      </c>
      <c r="K27" s="71"/>
      <c r="L27" s="71"/>
      <c r="M27" s="71"/>
      <c r="N27" s="71"/>
      <c r="O27" s="71"/>
      <c r="P27" s="71"/>
      <c r="Q27" s="72"/>
      <c r="R27" s="72"/>
      <c r="S27" s="72"/>
      <c r="T27" s="72"/>
      <c r="U27" s="72"/>
      <c r="V27" s="72"/>
      <c r="W27" s="72"/>
    </row>
    <row r="28" spans="1:23">
      <c r="A28" s="6">
        <v>44891</v>
      </c>
      <c r="B28" s="5">
        <f t="shared" ref="B28" si="8">SUM(C28:W28)</f>
        <v>59</v>
      </c>
      <c r="C28" s="70">
        <v>3</v>
      </c>
      <c r="D28" s="70">
        <v>24</v>
      </c>
      <c r="E28" s="70">
        <v>10</v>
      </c>
      <c r="F28" s="70">
        <v>12</v>
      </c>
      <c r="G28" s="70">
        <v>4</v>
      </c>
      <c r="H28" s="71">
        <v>2</v>
      </c>
      <c r="I28" s="71">
        <v>1</v>
      </c>
      <c r="J28" s="71">
        <v>1</v>
      </c>
      <c r="K28" s="71"/>
      <c r="L28" s="71">
        <v>1</v>
      </c>
      <c r="M28" s="71">
        <v>1</v>
      </c>
      <c r="N28" s="71"/>
      <c r="O28" s="71"/>
      <c r="P28" s="71"/>
      <c r="Q28" s="72"/>
      <c r="R28" s="72"/>
      <c r="S28" s="72"/>
      <c r="T28" s="72"/>
      <c r="U28" s="72"/>
      <c r="V28" s="72"/>
      <c r="W28" s="72"/>
    </row>
    <row r="29" spans="1:23">
      <c r="A29" s="6">
        <v>44892</v>
      </c>
      <c r="B29" s="5">
        <f>SUM(C29:W29)</f>
        <v>57</v>
      </c>
      <c r="C29" s="70">
        <v>6</v>
      </c>
      <c r="D29" s="70">
        <v>21</v>
      </c>
      <c r="E29" s="70">
        <v>10</v>
      </c>
      <c r="F29" s="70">
        <v>7</v>
      </c>
      <c r="G29" s="70">
        <v>7</v>
      </c>
      <c r="H29" s="71"/>
      <c r="I29" s="71">
        <v>2</v>
      </c>
      <c r="J29" s="71">
        <v>2</v>
      </c>
      <c r="K29" s="71">
        <v>2</v>
      </c>
      <c r="L29" s="71"/>
      <c r="M29" s="71"/>
      <c r="N29" s="71"/>
      <c r="O29" s="71"/>
      <c r="P29" s="71"/>
      <c r="Q29" s="72"/>
      <c r="R29" s="72"/>
      <c r="S29" s="72"/>
      <c r="T29" s="72"/>
      <c r="U29" s="72"/>
      <c r="V29" s="72"/>
      <c r="W29" s="72"/>
    </row>
    <row r="30" spans="1:23">
      <c r="A30" s="6">
        <v>44893</v>
      </c>
      <c r="B30" s="5">
        <f t="shared" ref="B30" si="9">SUM(C30:W30)</f>
        <v>58</v>
      </c>
      <c r="C30" s="70">
        <v>1</v>
      </c>
      <c r="D30" s="70">
        <v>11</v>
      </c>
      <c r="E30" s="70">
        <v>20</v>
      </c>
      <c r="F30" s="70">
        <v>14</v>
      </c>
      <c r="G30" s="70">
        <v>4</v>
      </c>
      <c r="H30" s="71">
        <v>4</v>
      </c>
      <c r="I30" s="71">
        <v>1</v>
      </c>
      <c r="J30" s="71"/>
      <c r="K30" s="71">
        <v>1</v>
      </c>
      <c r="L30" s="71">
        <v>2</v>
      </c>
      <c r="M30" s="71"/>
      <c r="N30" s="71"/>
      <c r="O30" s="71"/>
      <c r="P30" s="71"/>
      <c r="Q30" s="72"/>
      <c r="R30" s="72"/>
      <c r="S30" s="72"/>
      <c r="T30" s="72"/>
      <c r="U30" s="72"/>
      <c r="V30" s="72"/>
      <c r="W30" s="72"/>
    </row>
    <row r="31" spans="1:23">
      <c r="A31" s="6">
        <v>44894</v>
      </c>
      <c r="B31" s="5">
        <f>SUM(C31:W31)</f>
        <v>48</v>
      </c>
      <c r="C31" s="70">
        <v>5</v>
      </c>
      <c r="D31" s="70">
        <v>9</v>
      </c>
      <c r="E31" s="70">
        <v>15</v>
      </c>
      <c r="F31" s="70">
        <v>5</v>
      </c>
      <c r="G31" s="70">
        <v>8</v>
      </c>
      <c r="H31" s="71">
        <v>1</v>
      </c>
      <c r="I31" s="71">
        <v>1</v>
      </c>
      <c r="J31" s="71">
        <v>2</v>
      </c>
      <c r="K31" s="71"/>
      <c r="L31" s="71"/>
      <c r="M31" s="71"/>
      <c r="N31" s="71">
        <v>2</v>
      </c>
      <c r="O31" s="71"/>
      <c r="P31" s="71"/>
      <c r="Q31" s="72"/>
      <c r="R31" s="72"/>
      <c r="S31" s="72"/>
      <c r="T31" s="72"/>
      <c r="U31" s="72"/>
      <c r="V31" s="72"/>
      <c r="W31" s="72"/>
    </row>
    <row r="32" spans="1:23">
      <c r="A32" s="6">
        <v>44895</v>
      </c>
      <c r="B32" s="5">
        <f t="shared" ref="B32" si="10">SUM(C32:W32)</f>
        <v>58</v>
      </c>
      <c r="C32" s="70">
        <v>4</v>
      </c>
      <c r="D32" s="70">
        <v>23</v>
      </c>
      <c r="E32" s="70">
        <v>8</v>
      </c>
      <c r="F32" s="70">
        <v>10</v>
      </c>
      <c r="G32" s="70">
        <v>2</v>
      </c>
      <c r="H32" s="71">
        <v>1</v>
      </c>
      <c r="I32" s="71">
        <v>4</v>
      </c>
      <c r="J32" s="71">
        <v>1</v>
      </c>
      <c r="K32" s="71">
        <v>2</v>
      </c>
      <c r="L32" s="71">
        <v>1</v>
      </c>
      <c r="M32" s="71">
        <v>2</v>
      </c>
      <c r="N32" s="71"/>
      <c r="O32" s="71"/>
      <c r="P32" s="71"/>
      <c r="Q32" s="72"/>
      <c r="R32" s="72"/>
      <c r="S32" s="72"/>
      <c r="T32" s="72"/>
      <c r="U32" s="72"/>
      <c r="V32" s="72"/>
      <c r="W32" s="72"/>
    </row>
    <row r="33" spans="1:23">
      <c r="A33" s="6">
        <v>44896</v>
      </c>
      <c r="B33" s="5">
        <f>SUM(C33:W33)</f>
        <v>40</v>
      </c>
      <c r="C33" s="70">
        <v>2</v>
      </c>
      <c r="D33" s="70">
        <v>19</v>
      </c>
      <c r="E33" s="70">
        <v>10</v>
      </c>
      <c r="F33" s="70">
        <v>5</v>
      </c>
      <c r="G33" s="70">
        <v>1</v>
      </c>
      <c r="H33" s="71">
        <v>1</v>
      </c>
      <c r="I33" s="71">
        <v>1</v>
      </c>
      <c r="J33" s="71"/>
      <c r="K33" s="71"/>
      <c r="L33" s="71"/>
      <c r="M33" s="71"/>
      <c r="N33" s="71">
        <v>1</v>
      </c>
      <c r="O33" s="71"/>
      <c r="P33" s="71"/>
      <c r="Q33" s="72"/>
      <c r="R33" s="72"/>
      <c r="S33" s="72"/>
      <c r="T33" s="72"/>
      <c r="U33" s="72"/>
      <c r="V33" s="72"/>
      <c r="W33" s="72"/>
    </row>
    <row r="34" spans="1:23">
      <c r="A34" s="6">
        <v>44897</v>
      </c>
      <c r="B34" s="5">
        <f t="shared" ref="B34" si="11">SUM(C34:W34)</f>
        <v>47</v>
      </c>
      <c r="C34" s="70">
        <v>4</v>
      </c>
      <c r="D34" s="70">
        <v>11</v>
      </c>
      <c r="E34" s="70">
        <v>13</v>
      </c>
      <c r="F34" s="70">
        <v>6</v>
      </c>
      <c r="G34" s="70">
        <v>3</v>
      </c>
      <c r="H34" s="71">
        <v>4</v>
      </c>
      <c r="I34" s="71">
        <v>1</v>
      </c>
      <c r="J34" s="71">
        <v>3</v>
      </c>
      <c r="K34" s="71">
        <v>1</v>
      </c>
      <c r="L34" s="71"/>
      <c r="M34" s="71"/>
      <c r="N34" s="71"/>
      <c r="O34" s="71"/>
      <c r="P34" s="71"/>
      <c r="Q34" s="72">
        <v>1</v>
      </c>
      <c r="R34" s="72"/>
      <c r="S34" s="72"/>
      <c r="T34" s="72"/>
      <c r="U34" s="72"/>
      <c r="V34" s="72"/>
      <c r="W34" s="72"/>
    </row>
    <row r="35" spans="1:23">
      <c r="A35" s="6">
        <v>44898</v>
      </c>
      <c r="B35" s="5">
        <f>SUM(C35:W35)</f>
        <v>53</v>
      </c>
      <c r="C35" s="70">
        <v>1</v>
      </c>
      <c r="D35" s="70">
        <v>18</v>
      </c>
      <c r="E35" s="70">
        <v>7</v>
      </c>
      <c r="F35" s="70">
        <v>4</v>
      </c>
      <c r="G35" s="70">
        <v>9</v>
      </c>
      <c r="H35" s="71">
        <v>5</v>
      </c>
      <c r="I35" s="71">
        <v>4</v>
      </c>
      <c r="J35" s="71">
        <v>3</v>
      </c>
      <c r="K35" s="71">
        <v>1</v>
      </c>
      <c r="L35" s="71"/>
      <c r="M35" s="71"/>
      <c r="N35" s="71">
        <v>1</v>
      </c>
      <c r="O35" s="71"/>
      <c r="P35" s="71"/>
      <c r="Q35" s="72"/>
      <c r="R35" s="72"/>
      <c r="S35" s="72"/>
      <c r="T35" s="72"/>
      <c r="U35" s="72"/>
      <c r="V35" s="72"/>
      <c r="W35" s="72"/>
    </row>
    <row r="36" spans="1:23">
      <c r="A36" s="6">
        <v>44899</v>
      </c>
      <c r="B36" s="5">
        <f t="shared" ref="B36" si="12">SUM(C36:W36)</f>
        <v>62</v>
      </c>
      <c r="C36" s="70">
        <v>7</v>
      </c>
      <c r="D36" s="70">
        <v>22</v>
      </c>
      <c r="E36" s="70">
        <v>5</v>
      </c>
      <c r="F36" s="70">
        <v>10</v>
      </c>
      <c r="G36" s="70">
        <v>9</v>
      </c>
      <c r="H36" s="71">
        <v>4</v>
      </c>
      <c r="I36" s="71">
        <v>2</v>
      </c>
      <c r="J36" s="71">
        <v>2</v>
      </c>
      <c r="K36" s="71">
        <v>1</v>
      </c>
      <c r="L36" s="71"/>
      <c r="M36" s="71"/>
      <c r="N36" s="71"/>
      <c r="O36" s="71"/>
      <c r="P36" s="71"/>
      <c r="Q36" s="72"/>
      <c r="R36" s="72"/>
      <c r="S36" s="72"/>
      <c r="T36" s="72"/>
      <c r="U36" s="72"/>
      <c r="V36" s="72"/>
      <c r="W36" s="72"/>
    </row>
    <row r="37" spans="1:23">
      <c r="A37" s="6">
        <v>44900</v>
      </c>
      <c r="B37" s="5">
        <f>SUM(C37:W37)</f>
        <v>49</v>
      </c>
      <c r="C37" s="70">
        <v>2</v>
      </c>
      <c r="D37" s="70">
        <v>16</v>
      </c>
      <c r="E37" s="70">
        <v>11</v>
      </c>
      <c r="F37" s="70">
        <v>3</v>
      </c>
      <c r="G37" s="70">
        <v>7</v>
      </c>
      <c r="H37" s="71">
        <v>5</v>
      </c>
      <c r="I37" s="71">
        <v>3</v>
      </c>
      <c r="J37" s="71"/>
      <c r="K37" s="71">
        <v>1</v>
      </c>
      <c r="L37" s="71">
        <v>1</v>
      </c>
      <c r="M37" s="71"/>
      <c r="N37" s="71"/>
      <c r="O37" s="71"/>
      <c r="P37" s="71"/>
      <c r="Q37" s="72"/>
      <c r="R37" s="72"/>
      <c r="S37" s="72"/>
      <c r="T37" s="72"/>
      <c r="U37" s="72"/>
      <c r="V37" s="72"/>
      <c r="W37" s="72"/>
    </row>
    <row r="38" spans="1:23">
      <c r="A38" s="6">
        <v>44901</v>
      </c>
      <c r="B38" s="5">
        <f t="shared" ref="B38" si="13">SUM(C38:W38)</f>
        <v>77</v>
      </c>
      <c r="C38" s="70">
        <v>6</v>
      </c>
      <c r="D38" s="70">
        <v>22</v>
      </c>
      <c r="E38" s="70">
        <v>22</v>
      </c>
      <c r="F38" s="70">
        <v>8</v>
      </c>
      <c r="G38" s="70">
        <v>5</v>
      </c>
      <c r="H38" s="71">
        <v>3</v>
      </c>
      <c r="I38" s="71">
        <v>5</v>
      </c>
      <c r="J38" s="71">
        <v>2</v>
      </c>
      <c r="K38" s="71">
        <v>3</v>
      </c>
      <c r="L38" s="71">
        <v>1</v>
      </c>
      <c r="M38" s="71"/>
      <c r="N38" s="71"/>
      <c r="O38" s="71"/>
      <c r="P38" s="71"/>
      <c r="Q38" s="72"/>
      <c r="R38" s="72"/>
      <c r="S38" s="72"/>
      <c r="T38" s="72"/>
      <c r="U38" s="72"/>
      <c r="V38" s="72"/>
      <c r="W38" s="72"/>
    </row>
  </sheetData>
  <mergeCells count="1">
    <mergeCell ref="A1:W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3DE-D885-7344-B023-8FCE8ECB1095}">
  <dimension ref="A1:T99"/>
  <sheetViews>
    <sheetView workbookViewId="0">
      <pane ySplit="2" topLeftCell="A68" activePane="bottomLeft" state="frozen"/>
      <selection pane="bottomLeft" activeCell="K108" sqref="K108"/>
    </sheetView>
  </sheetViews>
  <sheetFormatPr baseColWidth="10" defaultRowHeight="15"/>
  <cols>
    <col min="1" max="1" width="10.83203125" style="85"/>
    <col min="2" max="2" width="8.83203125" style="89" customWidth="1"/>
    <col min="3" max="18" width="7.6640625" customWidth="1"/>
  </cols>
  <sheetData>
    <row r="1" spans="1:18" ht="27" customHeight="1">
      <c r="A1" s="131" t="s">
        <v>78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3"/>
    </row>
    <row r="2" spans="1:18">
      <c r="A2" s="18" t="s">
        <v>51</v>
      </c>
      <c r="B2" s="18" t="s">
        <v>77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</row>
    <row r="3" spans="1:18">
      <c r="A3" s="87">
        <v>44805</v>
      </c>
      <c r="B3" s="88">
        <f t="shared" ref="B3:B32" si="0">SUM(C3:R3)</f>
        <v>15</v>
      </c>
      <c r="C3" s="27">
        <v>0</v>
      </c>
      <c r="D3" s="27">
        <v>1</v>
      </c>
      <c r="E3" s="27">
        <v>0</v>
      </c>
      <c r="F3" s="27">
        <v>0</v>
      </c>
      <c r="G3" s="27">
        <v>0</v>
      </c>
      <c r="H3" s="27">
        <v>0</v>
      </c>
      <c r="I3" s="27">
        <v>7</v>
      </c>
      <c r="J3" s="27">
        <v>3</v>
      </c>
      <c r="K3" s="27">
        <v>0</v>
      </c>
      <c r="L3" s="27">
        <v>0</v>
      </c>
      <c r="M3" s="27">
        <v>4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</row>
    <row r="4" spans="1:18">
      <c r="A4" s="87">
        <v>44806</v>
      </c>
      <c r="B4" s="88">
        <f t="shared" si="0"/>
        <v>9</v>
      </c>
      <c r="C4" s="27">
        <v>0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  <c r="I4" s="27">
        <v>5</v>
      </c>
      <c r="J4" s="27">
        <v>3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</row>
    <row r="5" spans="1:18">
      <c r="A5" s="87">
        <v>44807</v>
      </c>
      <c r="B5" s="88">
        <f t="shared" si="0"/>
        <v>5</v>
      </c>
      <c r="C5" s="27">
        <v>0</v>
      </c>
      <c r="D5" s="27">
        <v>1</v>
      </c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3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</row>
    <row r="6" spans="1:18">
      <c r="A6" s="87">
        <v>44808</v>
      </c>
      <c r="B6" s="88">
        <f t="shared" si="0"/>
        <v>4</v>
      </c>
      <c r="C6" s="27">
        <v>0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3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</row>
    <row r="7" spans="1:18">
      <c r="A7" s="87">
        <v>44809</v>
      </c>
      <c r="B7" s="88">
        <f t="shared" si="0"/>
        <v>4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3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</row>
    <row r="8" spans="1:18">
      <c r="A8" s="87">
        <v>44810</v>
      </c>
      <c r="B8" s="88">
        <f t="shared" si="0"/>
        <v>7</v>
      </c>
      <c r="C8" s="27">
        <v>1</v>
      </c>
      <c r="D8" s="27">
        <v>1</v>
      </c>
      <c r="E8" s="27">
        <v>0</v>
      </c>
      <c r="F8" s="27">
        <v>1</v>
      </c>
      <c r="G8" s="27">
        <v>1</v>
      </c>
      <c r="H8" s="27">
        <v>0</v>
      </c>
      <c r="I8" s="27">
        <v>0</v>
      </c>
      <c r="J8" s="27">
        <v>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</row>
    <row r="9" spans="1:18">
      <c r="A9" s="87">
        <v>44811</v>
      </c>
      <c r="B9" s="88">
        <f t="shared" si="0"/>
        <v>14</v>
      </c>
      <c r="C9" s="27">
        <v>3</v>
      </c>
      <c r="D9" s="27">
        <v>1</v>
      </c>
      <c r="E9" s="27">
        <v>0</v>
      </c>
      <c r="F9" s="27">
        <v>1</v>
      </c>
      <c r="G9" s="27">
        <v>1</v>
      </c>
      <c r="H9" s="27">
        <v>0</v>
      </c>
      <c r="I9" s="27">
        <v>0</v>
      </c>
      <c r="J9" s="27">
        <v>3</v>
      </c>
      <c r="K9" s="27">
        <v>0</v>
      </c>
      <c r="L9" s="27">
        <v>0</v>
      </c>
      <c r="M9" s="27">
        <v>1</v>
      </c>
      <c r="N9" s="27">
        <v>0</v>
      </c>
      <c r="O9" s="27">
        <v>4</v>
      </c>
      <c r="P9" s="27">
        <v>0</v>
      </c>
      <c r="Q9" s="27">
        <v>0</v>
      </c>
      <c r="R9" s="27">
        <v>0</v>
      </c>
    </row>
    <row r="10" spans="1:18">
      <c r="A10" s="87">
        <v>44812</v>
      </c>
      <c r="B10" s="88">
        <f t="shared" si="0"/>
        <v>13</v>
      </c>
      <c r="C10" s="27">
        <v>3</v>
      </c>
      <c r="D10" s="27">
        <v>0</v>
      </c>
      <c r="E10" s="27">
        <v>0</v>
      </c>
      <c r="F10" s="27">
        <v>1</v>
      </c>
      <c r="G10" s="27">
        <v>1</v>
      </c>
      <c r="H10" s="27">
        <v>0</v>
      </c>
      <c r="I10" s="27">
        <v>0</v>
      </c>
      <c r="J10" s="27">
        <v>3</v>
      </c>
      <c r="K10" s="27">
        <v>0</v>
      </c>
      <c r="L10" s="27">
        <v>0</v>
      </c>
      <c r="M10" s="27">
        <v>1</v>
      </c>
      <c r="N10" s="27">
        <v>0</v>
      </c>
      <c r="O10" s="27">
        <v>4</v>
      </c>
      <c r="P10" s="27">
        <v>0</v>
      </c>
      <c r="Q10" s="27">
        <v>0</v>
      </c>
      <c r="R10" s="27">
        <v>0</v>
      </c>
    </row>
    <row r="11" spans="1:18">
      <c r="A11" s="87">
        <v>44813</v>
      </c>
      <c r="B11" s="88">
        <f t="shared" si="0"/>
        <v>14</v>
      </c>
      <c r="C11" s="27">
        <v>3</v>
      </c>
      <c r="D11" s="27">
        <v>0</v>
      </c>
      <c r="E11" s="27">
        <v>0</v>
      </c>
      <c r="F11" s="27">
        <v>1</v>
      </c>
      <c r="G11" s="27">
        <v>2</v>
      </c>
      <c r="H11" s="27">
        <v>0</v>
      </c>
      <c r="I11" s="27">
        <v>0</v>
      </c>
      <c r="J11" s="27">
        <v>2</v>
      </c>
      <c r="K11" s="27">
        <v>0</v>
      </c>
      <c r="L11" s="27">
        <v>0</v>
      </c>
      <c r="M11" s="27">
        <v>1</v>
      </c>
      <c r="N11" s="27">
        <v>0</v>
      </c>
      <c r="O11" s="27">
        <v>5</v>
      </c>
      <c r="P11" s="27">
        <v>0</v>
      </c>
      <c r="Q11" s="27">
        <v>0</v>
      </c>
      <c r="R11" s="27">
        <v>0</v>
      </c>
    </row>
    <row r="12" spans="1:18">
      <c r="A12" s="87">
        <v>44814</v>
      </c>
      <c r="B12" s="88">
        <f t="shared" si="0"/>
        <v>15</v>
      </c>
      <c r="C12" s="27">
        <v>3</v>
      </c>
      <c r="D12" s="27">
        <v>0</v>
      </c>
      <c r="E12" s="27">
        <v>0</v>
      </c>
      <c r="F12" s="27">
        <v>2</v>
      </c>
      <c r="G12" s="27">
        <v>2</v>
      </c>
      <c r="H12" s="27">
        <v>0</v>
      </c>
      <c r="I12" s="27">
        <v>0</v>
      </c>
      <c r="J12" s="27">
        <v>2</v>
      </c>
      <c r="K12" s="27">
        <v>0</v>
      </c>
      <c r="L12" s="27">
        <v>0</v>
      </c>
      <c r="M12" s="27">
        <v>1</v>
      </c>
      <c r="N12" s="27">
        <v>0</v>
      </c>
      <c r="O12" s="27">
        <v>5</v>
      </c>
      <c r="P12" s="27">
        <v>0</v>
      </c>
      <c r="Q12" s="27">
        <v>0</v>
      </c>
      <c r="R12" s="27">
        <v>0</v>
      </c>
    </row>
    <row r="13" spans="1:18">
      <c r="A13" s="87">
        <v>44815</v>
      </c>
      <c r="B13" s="88">
        <f t="shared" si="0"/>
        <v>13</v>
      </c>
      <c r="C13" s="27">
        <v>3</v>
      </c>
      <c r="D13" s="27">
        <v>0</v>
      </c>
      <c r="E13" s="27">
        <v>0</v>
      </c>
      <c r="F13" s="27">
        <v>2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5</v>
      </c>
      <c r="P13" s="27">
        <v>0</v>
      </c>
      <c r="Q13" s="27">
        <v>0</v>
      </c>
      <c r="R13" s="27">
        <v>0</v>
      </c>
    </row>
    <row r="14" spans="1:18">
      <c r="A14" s="87">
        <v>44816</v>
      </c>
      <c r="B14" s="88">
        <f t="shared" si="0"/>
        <v>10</v>
      </c>
      <c r="C14" s="27">
        <v>3</v>
      </c>
      <c r="D14" s="27">
        <v>0</v>
      </c>
      <c r="E14" s="27">
        <v>0</v>
      </c>
      <c r="F14" s="27">
        <v>2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1</v>
      </c>
      <c r="N14" s="27">
        <v>0</v>
      </c>
      <c r="O14" s="27">
        <v>3</v>
      </c>
      <c r="P14" s="27">
        <v>0</v>
      </c>
      <c r="Q14" s="27">
        <v>0</v>
      </c>
      <c r="R14" s="27">
        <v>0</v>
      </c>
    </row>
    <row r="15" spans="1:18">
      <c r="A15" s="87">
        <v>44817</v>
      </c>
      <c r="B15" s="88">
        <f t="shared" si="0"/>
        <v>7</v>
      </c>
      <c r="C15" s="27">
        <v>0</v>
      </c>
      <c r="D15" s="27">
        <v>0</v>
      </c>
      <c r="E15" s="27">
        <v>0</v>
      </c>
      <c r="F15" s="27">
        <v>2</v>
      </c>
      <c r="G15" s="27">
        <v>1</v>
      </c>
      <c r="H15" s="27">
        <v>0</v>
      </c>
      <c r="I15" s="27">
        <v>0</v>
      </c>
      <c r="J15" s="27">
        <v>1</v>
      </c>
      <c r="K15" s="27">
        <v>0</v>
      </c>
      <c r="L15" s="27">
        <v>0</v>
      </c>
      <c r="M15" s="27">
        <v>1</v>
      </c>
      <c r="N15" s="27">
        <v>0</v>
      </c>
      <c r="O15" s="27">
        <v>2</v>
      </c>
      <c r="P15" s="27">
        <v>0</v>
      </c>
      <c r="Q15" s="27">
        <v>0</v>
      </c>
      <c r="R15" s="27">
        <v>0</v>
      </c>
    </row>
    <row r="16" spans="1:18">
      <c r="A16" s="87">
        <v>44818</v>
      </c>
      <c r="B16" s="88">
        <f t="shared" si="0"/>
        <v>7</v>
      </c>
      <c r="C16" s="27">
        <v>0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0</v>
      </c>
      <c r="J16" s="27">
        <v>1</v>
      </c>
      <c r="K16" s="27">
        <v>0</v>
      </c>
      <c r="L16" s="27">
        <v>0</v>
      </c>
      <c r="M16" s="27">
        <v>1</v>
      </c>
      <c r="N16" s="27">
        <v>0</v>
      </c>
      <c r="O16" s="27">
        <v>2</v>
      </c>
      <c r="P16" s="27">
        <v>0</v>
      </c>
      <c r="Q16" s="27">
        <v>0</v>
      </c>
      <c r="R16" s="27">
        <v>0</v>
      </c>
    </row>
    <row r="17" spans="1:20">
      <c r="A17" s="87">
        <v>44819</v>
      </c>
      <c r="B17" s="88">
        <f t="shared" si="0"/>
        <v>5</v>
      </c>
      <c r="C17" s="27">
        <v>0</v>
      </c>
      <c r="D17" s="27">
        <v>0</v>
      </c>
      <c r="E17" s="27">
        <v>0</v>
      </c>
      <c r="F17" s="27">
        <v>2</v>
      </c>
      <c r="G17" s="27">
        <v>1</v>
      </c>
      <c r="H17" s="27">
        <v>0</v>
      </c>
      <c r="I17" s="27">
        <v>0</v>
      </c>
      <c r="J17" s="27">
        <v>1</v>
      </c>
      <c r="K17" s="27">
        <v>0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</row>
    <row r="18" spans="1:20">
      <c r="A18" s="87">
        <v>44820</v>
      </c>
      <c r="B18" s="88">
        <f>SUM(C18:R18)</f>
        <v>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1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</row>
    <row r="19" spans="1:20">
      <c r="A19" s="87">
        <v>44821</v>
      </c>
      <c r="B19" s="88">
        <f>SUM(C19:R19)</f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1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</row>
    <row r="20" spans="1:20">
      <c r="A20" s="87">
        <v>44822</v>
      </c>
      <c r="B20" s="88">
        <f>SUM(C20:R20)</f>
        <v>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1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0</v>
      </c>
      <c r="R20" s="27">
        <v>0</v>
      </c>
    </row>
    <row r="21" spans="1:20">
      <c r="A21" s="87">
        <v>44823</v>
      </c>
      <c r="B21" s="88">
        <f>SUM(C21:R21)</f>
        <v>4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1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2</v>
      </c>
      <c r="Q21" s="27">
        <v>0</v>
      </c>
      <c r="R21" s="27">
        <v>0</v>
      </c>
    </row>
    <row r="22" spans="1:20">
      <c r="A22" s="87">
        <v>44824</v>
      </c>
      <c r="B22" s="88">
        <f>SUM(C22:R22)</f>
        <v>3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2</v>
      </c>
      <c r="Q22" s="27">
        <v>0</v>
      </c>
      <c r="R22" s="27">
        <v>0</v>
      </c>
    </row>
    <row r="23" spans="1:20">
      <c r="A23" s="87">
        <v>44825</v>
      </c>
      <c r="B23" s="88">
        <f t="shared" si="0"/>
        <v>3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2</v>
      </c>
      <c r="Q23" s="27">
        <v>0</v>
      </c>
      <c r="R23" s="27">
        <v>0</v>
      </c>
    </row>
    <row r="24" spans="1:20">
      <c r="A24" s="87">
        <v>44826</v>
      </c>
      <c r="B24" s="88">
        <f t="shared" si="0"/>
        <v>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2</v>
      </c>
      <c r="Q24" s="27">
        <v>0</v>
      </c>
      <c r="R24" s="27">
        <v>0</v>
      </c>
    </row>
    <row r="25" spans="1:20">
      <c r="A25" s="87">
        <v>44827</v>
      </c>
      <c r="B25" s="88">
        <f t="shared" si="0"/>
        <v>3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1</v>
      </c>
      <c r="P25" s="27">
        <v>2</v>
      </c>
      <c r="Q25" s="27">
        <v>0</v>
      </c>
      <c r="R25" s="27">
        <v>0</v>
      </c>
    </row>
    <row r="26" spans="1:20">
      <c r="A26" s="87">
        <v>44828</v>
      </c>
      <c r="B26" s="88">
        <f t="shared" si="0"/>
        <v>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1</v>
      </c>
      <c r="P26" s="27">
        <v>2</v>
      </c>
      <c r="Q26" s="27">
        <v>0</v>
      </c>
      <c r="R26" s="27">
        <v>0</v>
      </c>
    </row>
    <row r="27" spans="1:20">
      <c r="A27" s="87">
        <v>44829</v>
      </c>
      <c r="B27" s="88">
        <f t="shared" si="0"/>
        <v>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7">
        <v>0</v>
      </c>
    </row>
    <row r="28" spans="1:20">
      <c r="A28" s="87">
        <v>44830</v>
      </c>
      <c r="B28" s="88">
        <f t="shared" si="0"/>
        <v>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7">
        <v>0</v>
      </c>
    </row>
    <row r="29" spans="1:20">
      <c r="A29" s="87">
        <v>44831</v>
      </c>
      <c r="B29" s="88">
        <f t="shared" si="0"/>
        <v>1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1</v>
      </c>
      <c r="Q29" s="27">
        <v>0</v>
      </c>
      <c r="R29" s="27">
        <v>0</v>
      </c>
    </row>
    <row r="30" spans="1:20">
      <c r="A30" s="87">
        <v>44832</v>
      </c>
      <c r="B30" s="88">
        <f t="shared" si="0"/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/>
      <c r="T30" s="27"/>
    </row>
    <row r="31" spans="1:20">
      <c r="A31" s="87">
        <v>44833</v>
      </c>
      <c r="B31" s="88">
        <f t="shared" si="0"/>
        <v>4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2</v>
      </c>
      <c r="K31" s="27">
        <v>0</v>
      </c>
      <c r="L31" s="27">
        <v>0</v>
      </c>
      <c r="M31" s="27">
        <v>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</row>
    <row r="32" spans="1:20">
      <c r="A32" s="87">
        <v>44834</v>
      </c>
      <c r="B32" s="88">
        <f t="shared" si="0"/>
        <v>7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1</v>
      </c>
      <c r="I32" s="27">
        <v>0</v>
      </c>
      <c r="J32" s="27">
        <v>3</v>
      </c>
      <c r="K32" s="27">
        <v>1</v>
      </c>
      <c r="L32" s="27">
        <v>0</v>
      </c>
      <c r="M32" s="27">
        <v>2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</row>
    <row r="33" spans="1:18">
      <c r="A33" s="87">
        <v>44835</v>
      </c>
      <c r="B33" s="88">
        <f t="shared" ref="B33:B63" si="1">SUM(C33:R33)</f>
        <v>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1</v>
      </c>
      <c r="I33" s="27">
        <v>0</v>
      </c>
      <c r="J33" s="27">
        <v>3</v>
      </c>
      <c r="K33" s="27">
        <v>1</v>
      </c>
      <c r="L33" s="27">
        <v>0</v>
      </c>
      <c r="M33" s="27">
        <v>2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</row>
    <row r="34" spans="1:18">
      <c r="A34" s="87">
        <v>44836</v>
      </c>
      <c r="B34" s="88">
        <f t="shared" si="1"/>
        <v>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3</v>
      </c>
      <c r="K34" s="27">
        <v>1</v>
      </c>
      <c r="L34" s="27">
        <v>0</v>
      </c>
      <c r="M34" s="27">
        <v>3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</row>
    <row r="35" spans="1:18">
      <c r="A35" s="87">
        <v>44837</v>
      </c>
      <c r="B35" s="88">
        <f t="shared" si="1"/>
        <v>8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1</v>
      </c>
      <c r="I35" s="27">
        <v>0</v>
      </c>
      <c r="J35" s="27">
        <v>3</v>
      </c>
      <c r="K35" s="27">
        <v>1</v>
      </c>
      <c r="L35" s="27">
        <v>0</v>
      </c>
      <c r="M35" s="27">
        <v>3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</row>
    <row r="36" spans="1:18">
      <c r="A36" s="87">
        <v>44838</v>
      </c>
      <c r="B36" s="88">
        <f t="shared" si="1"/>
        <v>9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1</v>
      </c>
      <c r="I36" s="27">
        <v>0</v>
      </c>
      <c r="J36" s="27">
        <v>3</v>
      </c>
      <c r="K36" s="27">
        <v>1</v>
      </c>
      <c r="L36" s="27">
        <v>0</v>
      </c>
      <c r="M36" s="27">
        <v>3</v>
      </c>
      <c r="N36" s="27">
        <v>0</v>
      </c>
      <c r="O36" s="27">
        <v>0</v>
      </c>
      <c r="P36" s="27">
        <v>0</v>
      </c>
      <c r="Q36" s="27">
        <v>1</v>
      </c>
      <c r="R36" s="27">
        <v>0</v>
      </c>
    </row>
    <row r="37" spans="1:18">
      <c r="A37" s="87">
        <v>44839</v>
      </c>
      <c r="B37" s="88">
        <f t="shared" si="1"/>
        <v>9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  <c r="I37" s="27">
        <v>0</v>
      </c>
      <c r="J37" s="27">
        <v>1</v>
      </c>
      <c r="K37" s="27">
        <v>1</v>
      </c>
      <c r="L37" s="27">
        <v>1</v>
      </c>
      <c r="M37" s="27">
        <v>4</v>
      </c>
      <c r="N37" s="27">
        <v>0</v>
      </c>
      <c r="O37" s="27">
        <v>0</v>
      </c>
      <c r="P37" s="27">
        <v>0</v>
      </c>
      <c r="Q37" s="27">
        <v>1</v>
      </c>
      <c r="R37" s="27">
        <v>0</v>
      </c>
    </row>
    <row r="38" spans="1:18">
      <c r="A38" s="87">
        <v>44840</v>
      </c>
      <c r="B38" s="88">
        <f t="shared" si="1"/>
        <v>12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1</v>
      </c>
      <c r="K38" s="27">
        <v>1</v>
      </c>
      <c r="L38" s="27">
        <v>3</v>
      </c>
      <c r="M38" s="27">
        <v>5</v>
      </c>
      <c r="N38" s="27">
        <v>0</v>
      </c>
      <c r="O38" s="27">
        <v>0</v>
      </c>
      <c r="P38" s="27">
        <v>0</v>
      </c>
      <c r="Q38" s="27">
        <v>1</v>
      </c>
      <c r="R38" s="27">
        <v>0</v>
      </c>
    </row>
    <row r="39" spans="1:18">
      <c r="A39" s="87">
        <v>44841</v>
      </c>
      <c r="B39" s="88">
        <f t="shared" si="1"/>
        <v>20</v>
      </c>
      <c r="C39" s="27">
        <v>2</v>
      </c>
      <c r="D39" s="27">
        <v>0</v>
      </c>
      <c r="E39" s="27">
        <v>3</v>
      </c>
      <c r="F39" s="27">
        <v>0</v>
      </c>
      <c r="G39" s="27">
        <v>0</v>
      </c>
      <c r="H39" s="27">
        <v>0</v>
      </c>
      <c r="I39" s="27">
        <v>1</v>
      </c>
      <c r="J39" s="27">
        <v>2</v>
      </c>
      <c r="K39" s="27">
        <v>2</v>
      </c>
      <c r="L39" s="27">
        <v>3</v>
      </c>
      <c r="M39" s="27">
        <v>6</v>
      </c>
      <c r="N39" s="27">
        <v>0</v>
      </c>
      <c r="O39" s="27">
        <v>0</v>
      </c>
      <c r="P39" s="27">
        <v>0</v>
      </c>
      <c r="Q39" s="27">
        <v>1</v>
      </c>
      <c r="R39" s="27">
        <v>0</v>
      </c>
    </row>
    <row r="40" spans="1:18">
      <c r="A40" s="87">
        <v>44842</v>
      </c>
      <c r="B40" s="88">
        <f t="shared" si="1"/>
        <v>25</v>
      </c>
      <c r="C40" s="27">
        <v>2</v>
      </c>
      <c r="D40" s="27">
        <v>0</v>
      </c>
      <c r="E40" s="27">
        <v>3</v>
      </c>
      <c r="F40" s="27">
        <v>0</v>
      </c>
      <c r="G40" s="27">
        <v>3</v>
      </c>
      <c r="H40" s="27">
        <v>0</v>
      </c>
      <c r="I40" s="27">
        <v>1</v>
      </c>
      <c r="J40" s="27">
        <v>3</v>
      </c>
      <c r="K40" s="27">
        <v>2</v>
      </c>
      <c r="L40" s="27">
        <v>3</v>
      </c>
      <c r="M40" s="27">
        <v>5</v>
      </c>
      <c r="N40" s="27">
        <v>0</v>
      </c>
      <c r="O40" s="27">
        <v>0</v>
      </c>
      <c r="P40" s="27">
        <v>2</v>
      </c>
      <c r="Q40" s="27">
        <v>1</v>
      </c>
      <c r="R40" s="27">
        <v>0</v>
      </c>
    </row>
    <row r="41" spans="1:18">
      <c r="A41" s="87">
        <v>44843</v>
      </c>
      <c r="B41" s="88">
        <f t="shared" si="1"/>
        <v>34</v>
      </c>
      <c r="C41" s="27">
        <v>4</v>
      </c>
      <c r="D41" s="27">
        <v>0</v>
      </c>
      <c r="E41" s="27">
        <v>4</v>
      </c>
      <c r="F41" s="27">
        <v>2</v>
      </c>
      <c r="G41" s="27">
        <v>4</v>
      </c>
      <c r="H41" s="27">
        <v>0</v>
      </c>
      <c r="I41" s="27">
        <v>1</v>
      </c>
      <c r="J41" s="27">
        <v>5</v>
      </c>
      <c r="K41" s="27">
        <v>2</v>
      </c>
      <c r="L41" s="27">
        <v>3</v>
      </c>
      <c r="M41" s="27">
        <v>5</v>
      </c>
      <c r="N41" s="27">
        <v>0</v>
      </c>
      <c r="O41" s="27">
        <v>0</v>
      </c>
      <c r="P41" s="27">
        <v>3</v>
      </c>
      <c r="Q41" s="27">
        <v>1</v>
      </c>
      <c r="R41" s="27">
        <v>0</v>
      </c>
    </row>
    <row r="42" spans="1:18">
      <c r="A42" s="87">
        <v>44844</v>
      </c>
      <c r="B42" s="88">
        <f t="shared" si="1"/>
        <v>38</v>
      </c>
      <c r="C42" s="27">
        <v>4</v>
      </c>
      <c r="D42" s="27">
        <v>0</v>
      </c>
      <c r="E42" s="27">
        <v>4</v>
      </c>
      <c r="F42" s="27">
        <v>2</v>
      </c>
      <c r="G42" s="27">
        <v>4</v>
      </c>
      <c r="H42" s="27">
        <v>1</v>
      </c>
      <c r="I42" s="27">
        <v>1</v>
      </c>
      <c r="J42" s="27">
        <v>6</v>
      </c>
      <c r="K42" s="27">
        <v>5</v>
      </c>
      <c r="L42" s="27">
        <v>3</v>
      </c>
      <c r="M42" s="27">
        <v>5</v>
      </c>
      <c r="N42" s="27">
        <v>0</v>
      </c>
      <c r="O42" s="27">
        <v>0</v>
      </c>
      <c r="P42" s="27">
        <v>3</v>
      </c>
      <c r="Q42" s="27">
        <v>0</v>
      </c>
      <c r="R42" s="27">
        <v>0</v>
      </c>
    </row>
    <row r="43" spans="1:18">
      <c r="A43" s="87">
        <v>44845</v>
      </c>
      <c r="B43" s="88">
        <f t="shared" si="1"/>
        <v>46</v>
      </c>
      <c r="C43" s="27">
        <v>4</v>
      </c>
      <c r="D43" s="27">
        <v>0</v>
      </c>
      <c r="E43" s="27">
        <v>4</v>
      </c>
      <c r="F43" s="27">
        <v>3</v>
      </c>
      <c r="G43" s="27">
        <v>6</v>
      </c>
      <c r="H43" s="27">
        <v>1</v>
      </c>
      <c r="I43" s="27">
        <v>3</v>
      </c>
      <c r="J43" s="27">
        <v>5</v>
      </c>
      <c r="K43" s="27">
        <v>7</v>
      </c>
      <c r="L43" s="27">
        <v>3</v>
      </c>
      <c r="M43" s="27">
        <v>5</v>
      </c>
      <c r="N43" s="27">
        <v>0</v>
      </c>
      <c r="O43" s="27">
        <v>2</v>
      </c>
      <c r="P43" s="27">
        <v>3</v>
      </c>
      <c r="Q43" s="27">
        <v>0</v>
      </c>
      <c r="R43" s="27">
        <v>0</v>
      </c>
    </row>
    <row r="44" spans="1:18">
      <c r="A44" s="87">
        <v>44846</v>
      </c>
      <c r="B44" s="88">
        <f t="shared" si="1"/>
        <v>55</v>
      </c>
      <c r="C44" s="27">
        <v>4</v>
      </c>
      <c r="D44" s="27">
        <v>0</v>
      </c>
      <c r="E44" s="27">
        <v>4</v>
      </c>
      <c r="F44" s="27">
        <v>4</v>
      </c>
      <c r="G44" s="27">
        <v>10</v>
      </c>
      <c r="H44" s="27">
        <v>1</v>
      </c>
      <c r="I44" s="27">
        <v>4</v>
      </c>
      <c r="J44" s="27">
        <v>6</v>
      </c>
      <c r="K44" s="27">
        <v>8</v>
      </c>
      <c r="L44" s="27">
        <v>3</v>
      </c>
      <c r="M44" s="27">
        <v>3</v>
      </c>
      <c r="N44" s="27">
        <v>3</v>
      </c>
      <c r="O44" s="27">
        <v>2</v>
      </c>
      <c r="P44" s="27">
        <v>3</v>
      </c>
      <c r="Q44" s="27">
        <v>0</v>
      </c>
      <c r="R44" s="27">
        <v>0</v>
      </c>
    </row>
    <row r="45" spans="1:18">
      <c r="A45" s="87">
        <v>44847</v>
      </c>
      <c r="B45" s="88">
        <f t="shared" si="1"/>
        <v>70</v>
      </c>
      <c r="C45" s="27">
        <v>5</v>
      </c>
      <c r="D45" s="27">
        <v>0</v>
      </c>
      <c r="E45" s="27">
        <v>2</v>
      </c>
      <c r="F45" s="27">
        <v>6</v>
      </c>
      <c r="G45" s="27">
        <v>12</v>
      </c>
      <c r="H45" s="27">
        <v>2</v>
      </c>
      <c r="I45" s="27">
        <v>5</v>
      </c>
      <c r="J45" s="27">
        <v>9</v>
      </c>
      <c r="K45" s="27">
        <v>12</v>
      </c>
      <c r="L45" s="27">
        <v>3</v>
      </c>
      <c r="M45" s="27">
        <v>2</v>
      </c>
      <c r="N45" s="27">
        <v>3</v>
      </c>
      <c r="O45" s="27">
        <v>5</v>
      </c>
      <c r="P45" s="27">
        <v>3</v>
      </c>
      <c r="Q45" s="27">
        <v>0</v>
      </c>
      <c r="R45" s="27">
        <v>1</v>
      </c>
    </row>
    <row r="46" spans="1:18">
      <c r="A46" s="87">
        <v>44848</v>
      </c>
      <c r="B46" s="88">
        <f t="shared" si="1"/>
        <v>77</v>
      </c>
      <c r="C46" s="27">
        <v>5</v>
      </c>
      <c r="D46" s="27">
        <v>0</v>
      </c>
      <c r="E46" s="27">
        <v>2</v>
      </c>
      <c r="F46" s="27">
        <v>6</v>
      </c>
      <c r="G46" s="27">
        <v>11</v>
      </c>
      <c r="H46" s="27">
        <v>2</v>
      </c>
      <c r="I46" s="27">
        <v>9</v>
      </c>
      <c r="J46" s="27">
        <v>7</v>
      </c>
      <c r="K46" s="27">
        <v>14</v>
      </c>
      <c r="L46" s="27">
        <v>3</v>
      </c>
      <c r="M46" s="27">
        <v>2</v>
      </c>
      <c r="N46" s="27">
        <v>6</v>
      </c>
      <c r="O46" s="27">
        <v>5</v>
      </c>
      <c r="P46" s="27">
        <v>4</v>
      </c>
      <c r="Q46" s="27">
        <v>0</v>
      </c>
      <c r="R46" s="27">
        <v>1</v>
      </c>
    </row>
    <row r="47" spans="1:18">
      <c r="A47" s="87">
        <v>44849</v>
      </c>
      <c r="B47" s="88">
        <f t="shared" si="1"/>
        <v>76</v>
      </c>
      <c r="C47" s="27">
        <v>4</v>
      </c>
      <c r="D47" s="27">
        <v>0</v>
      </c>
      <c r="E47" s="27">
        <v>1</v>
      </c>
      <c r="F47" s="27">
        <v>6</v>
      </c>
      <c r="G47" s="27">
        <v>9</v>
      </c>
      <c r="H47" s="27">
        <v>3</v>
      </c>
      <c r="I47" s="27">
        <v>10</v>
      </c>
      <c r="J47" s="27">
        <v>6</v>
      </c>
      <c r="K47" s="27">
        <v>14</v>
      </c>
      <c r="L47" s="27">
        <v>3</v>
      </c>
      <c r="M47" s="27">
        <v>2</v>
      </c>
      <c r="N47" s="27">
        <v>8</v>
      </c>
      <c r="O47" s="27">
        <v>5</v>
      </c>
      <c r="P47" s="27">
        <v>4</v>
      </c>
      <c r="Q47" s="27">
        <v>0</v>
      </c>
      <c r="R47" s="27">
        <v>1</v>
      </c>
    </row>
    <row r="48" spans="1:18">
      <c r="A48" s="87">
        <v>44850</v>
      </c>
      <c r="B48" s="88">
        <f t="shared" si="1"/>
        <v>68</v>
      </c>
      <c r="C48" s="27">
        <v>2</v>
      </c>
      <c r="D48" s="27">
        <v>0</v>
      </c>
      <c r="E48" s="27">
        <v>1</v>
      </c>
      <c r="F48" s="27">
        <v>5</v>
      </c>
      <c r="G48" s="27">
        <v>8</v>
      </c>
      <c r="H48" s="27">
        <v>2</v>
      </c>
      <c r="I48" s="27">
        <v>10</v>
      </c>
      <c r="J48" s="27">
        <v>6</v>
      </c>
      <c r="K48" s="27">
        <v>12</v>
      </c>
      <c r="L48" s="27">
        <v>2</v>
      </c>
      <c r="M48" s="27">
        <v>4</v>
      </c>
      <c r="N48" s="27">
        <v>8</v>
      </c>
      <c r="O48" s="27">
        <v>4</v>
      </c>
      <c r="P48" s="27">
        <v>3</v>
      </c>
      <c r="Q48" s="27">
        <v>0</v>
      </c>
      <c r="R48" s="27">
        <v>1</v>
      </c>
    </row>
    <row r="49" spans="1:18">
      <c r="A49" s="87">
        <v>44851</v>
      </c>
      <c r="B49" s="88">
        <f t="shared" si="1"/>
        <v>65</v>
      </c>
      <c r="C49" s="27">
        <v>2</v>
      </c>
      <c r="D49" s="27">
        <v>0</v>
      </c>
      <c r="E49" s="27">
        <v>1</v>
      </c>
      <c r="F49" s="27">
        <v>3</v>
      </c>
      <c r="G49" s="27">
        <v>7</v>
      </c>
      <c r="H49" s="27">
        <v>2</v>
      </c>
      <c r="I49" s="27">
        <v>11</v>
      </c>
      <c r="J49" s="27">
        <v>6</v>
      </c>
      <c r="K49" s="27">
        <v>11</v>
      </c>
      <c r="L49" s="27">
        <v>2</v>
      </c>
      <c r="M49" s="27">
        <v>3</v>
      </c>
      <c r="N49" s="27">
        <v>8</v>
      </c>
      <c r="O49" s="27">
        <v>3</v>
      </c>
      <c r="P49" s="27">
        <v>5</v>
      </c>
      <c r="Q49" s="27">
        <v>0</v>
      </c>
      <c r="R49" s="27">
        <v>1</v>
      </c>
    </row>
    <row r="50" spans="1:18">
      <c r="A50" s="87">
        <v>44852</v>
      </c>
      <c r="B50" s="88">
        <f t="shared" si="1"/>
        <v>50</v>
      </c>
      <c r="C50" s="27">
        <v>2</v>
      </c>
      <c r="D50" s="27">
        <v>0</v>
      </c>
      <c r="E50" s="27">
        <v>1</v>
      </c>
      <c r="F50" s="27">
        <v>3</v>
      </c>
      <c r="G50" s="27">
        <v>3</v>
      </c>
      <c r="H50" s="27">
        <v>2</v>
      </c>
      <c r="I50" s="27">
        <v>9</v>
      </c>
      <c r="J50" s="27">
        <v>7</v>
      </c>
      <c r="K50" s="27">
        <v>7</v>
      </c>
      <c r="L50" s="27">
        <v>1</v>
      </c>
      <c r="M50" s="27">
        <v>2</v>
      </c>
      <c r="N50" s="27">
        <v>6</v>
      </c>
      <c r="O50" s="27">
        <v>1</v>
      </c>
      <c r="P50" s="27">
        <v>5</v>
      </c>
      <c r="Q50" s="27">
        <v>0</v>
      </c>
      <c r="R50" s="27">
        <v>1</v>
      </c>
    </row>
    <row r="51" spans="1:18">
      <c r="A51" s="87">
        <v>44853</v>
      </c>
      <c r="B51" s="88">
        <f t="shared" si="1"/>
        <v>39</v>
      </c>
      <c r="C51" s="27">
        <v>2</v>
      </c>
      <c r="D51" s="27">
        <v>0</v>
      </c>
      <c r="E51" s="27">
        <v>0</v>
      </c>
      <c r="F51" s="27">
        <v>3</v>
      </c>
      <c r="G51" s="27">
        <v>1</v>
      </c>
      <c r="H51" s="27">
        <v>1</v>
      </c>
      <c r="I51" s="27">
        <v>9</v>
      </c>
      <c r="J51" s="27">
        <v>2</v>
      </c>
      <c r="K51" s="27">
        <v>6</v>
      </c>
      <c r="L51" s="27">
        <v>1</v>
      </c>
      <c r="M51" s="27">
        <v>2</v>
      </c>
      <c r="N51" s="27">
        <v>6</v>
      </c>
      <c r="O51" s="27">
        <v>1</v>
      </c>
      <c r="P51" s="27">
        <v>5</v>
      </c>
      <c r="Q51" s="27">
        <v>0</v>
      </c>
      <c r="R51" s="27">
        <v>0</v>
      </c>
    </row>
    <row r="52" spans="1:18">
      <c r="A52" s="87">
        <v>44854</v>
      </c>
      <c r="B52" s="88">
        <f t="shared" si="1"/>
        <v>26</v>
      </c>
      <c r="C52" s="27">
        <v>0</v>
      </c>
      <c r="D52" s="27">
        <v>0</v>
      </c>
      <c r="E52" s="27">
        <v>0</v>
      </c>
      <c r="F52" s="27">
        <v>3</v>
      </c>
      <c r="G52" s="27">
        <v>0</v>
      </c>
      <c r="H52" s="27">
        <v>1</v>
      </c>
      <c r="I52" s="27">
        <v>6</v>
      </c>
      <c r="J52" s="27">
        <v>2</v>
      </c>
      <c r="K52" s="27">
        <v>5</v>
      </c>
      <c r="L52" s="27">
        <v>0</v>
      </c>
      <c r="M52" s="27">
        <v>2</v>
      </c>
      <c r="N52" s="27">
        <v>3</v>
      </c>
      <c r="O52" s="27">
        <v>1</v>
      </c>
      <c r="P52" s="27">
        <v>3</v>
      </c>
      <c r="Q52" s="27">
        <v>0</v>
      </c>
      <c r="R52" s="27">
        <v>0</v>
      </c>
    </row>
    <row r="53" spans="1:18">
      <c r="A53" s="87">
        <v>44855</v>
      </c>
      <c r="B53" s="88">
        <f t="shared" si="1"/>
        <v>23</v>
      </c>
      <c r="C53" s="27">
        <v>0</v>
      </c>
      <c r="D53" s="27">
        <v>0</v>
      </c>
      <c r="E53" s="27">
        <v>0</v>
      </c>
      <c r="F53" s="27">
        <v>5</v>
      </c>
      <c r="G53" s="27">
        <v>1</v>
      </c>
      <c r="H53" s="27">
        <v>0</v>
      </c>
      <c r="I53" s="27">
        <v>6</v>
      </c>
      <c r="J53" s="27">
        <v>2</v>
      </c>
      <c r="K53" s="27">
        <v>3</v>
      </c>
      <c r="L53" s="27">
        <v>0</v>
      </c>
      <c r="M53" s="27">
        <v>2</v>
      </c>
      <c r="N53" s="27">
        <v>0</v>
      </c>
      <c r="O53" s="27">
        <v>1</v>
      </c>
      <c r="P53" s="27">
        <v>3</v>
      </c>
      <c r="Q53" s="27">
        <v>0</v>
      </c>
      <c r="R53" s="27">
        <v>0</v>
      </c>
    </row>
    <row r="54" spans="1:18">
      <c r="A54" s="87">
        <v>44856</v>
      </c>
      <c r="B54" s="88">
        <f t="shared" si="1"/>
        <v>18</v>
      </c>
      <c r="C54" s="27">
        <v>0</v>
      </c>
      <c r="D54" s="27">
        <v>0</v>
      </c>
      <c r="E54" s="27">
        <v>0</v>
      </c>
      <c r="F54" s="27">
        <v>4</v>
      </c>
      <c r="G54" s="27">
        <v>1</v>
      </c>
      <c r="H54" s="27">
        <v>0</v>
      </c>
      <c r="I54" s="27">
        <v>5</v>
      </c>
      <c r="J54" s="27">
        <v>2</v>
      </c>
      <c r="K54" s="27">
        <v>2</v>
      </c>
      <c r="L54" s="27">
        <v>0</v>
      </c>
      <c r="M54" s="27">
        <v>0</v>
      </c>
      <c r="N54" s="27">
        <v>0</v>
      </c>
      <c r="O54" s="27">
        <v>1</v>
      </c>
      <c r="P54" s="27">
        <v>3</v>
      </c>
      <c r="Q54" s="27">
        <v>0</v>
      </c>
      <c r="R54" s="27">
        <v>0</v>
      </c>
    </row>
    <row r="55" spans="1:18">
      <c r="A55" s="87">
        <v>44857</v>
      </c>
      <c r="B55" s="88">
        <f t="shared" si="1"/>
        <v>15</v>
      </c>
      <c r="C55" s="27">
        <v>0</v>
      </c>
      <c r="D55" s="27">
        <v>0</v>
      </c>
      <c r="E55" s="27">
        <v>0</v>
      </c>
      <c r="F55" s="27">
        <v>4</v>
      </c>
      <c r="G55" s="27">
        <v>1</v>
      </c>
      <c r="H55" s="27">
        <v>0</v>
      </c>
      <c r="I55" s="27">
        <v>3</v>
      </c>
      <c r="J55" s="27">
        <v>2</v>
      </c>
      <c r="K55" s="27">
        <v>3</v>
      </c>
      <c r="L55" s="27">
        <v>0</v>
      </c>
      <c r="M55" s="27">
        <v>0</v>
      </c>
      <c r="N55" s="27">
        <v>0</v>
      </c>
      <c r="O55" s="27">
        <v>1</v>
      </c>
      <c r="P55" s="27">
        <v>1</v>
      </c>
      <c r="Q55" s="27">
        <v>0</v>
      </c>
      <c r="R55" s="27">
        <v>0</v>
      </c>
    </row>
    <row r="56" spans="1:18">
      <c r="A56" s="87">
        <v>44858</v>
      </c>
      <c r="B56" s="88">
        <f t="shared" si="1"/>
        <v>18</v>
      </c>
      <c r="C56" s="27">
        <v>0</v>
      </c>
      <c r="D56" s="27">
        <v>0</v>
      </c>
      <c r="E56" s="27">
        <v>0</v>
      </c>
      <c r="F56" s="27">
        <v>5</v>
      </c>
      <c r="G56" s="27">
        <v>1</v>
      </c>
      <c r="H56" s="27">
        <v>0</v>
      </c>
      <c r="I56" s="27">
        <v>4</v>
      </c>
      <c r="J56" s="27">
        <v>3</v>
      </c>
      <c r="K56" s="27">
        <v>3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7">
        <v>0</v>
      </c>
    </row>
    <row r="57" spans="1:18">
      <c r="A57" s="87">
        <v>44859</v>
      </c>
      <c r="B57" s="88">
        <f t="shared" si="1"/>
        <v>19</v>
      </c>
      <c r="C57" s="27">
        <v>0</v>
      </c>
      <c r="D57" s="27">
        <v>0</v>
      </c>
      <c r="E57" s="27">
        <v>0</v>
      </c>
      <c r="F57" s="27">
        <v>4</v>
      </c>
      <c r="G57" s="27">
        <v>1</v>
      </c>
      <c r="H57" s="27">
        <v>0</v>
      </c>
      <c r="I57" s="27">
        <v>7</v>
      </c>
      <c r="J57" s="27">
        <v>2</v>
      </c>
      <c r="K57" s="27">
        <v>2</v>
      </c>
      <c r="L57" s="27">
        <v>0</v>
      </c>
      <c r="M57" s="27">
        <v>0</v>
      </c>
      <c r="N57" s="27">
        <v>2</v>
      </c>
      <c r="O57" s="27">
        <v>0</v>
      </c>
      <c r="P57" s="27">
        <v>1</v>
      </c>
      <c r="Q57" s="27">
        <v>0</v>
      </c>
      <c r="R57" s="27">
        <v>0</v>
      </c>
    </row>
    <row r="58" spans="1:18">
      <c r="A58" s="87">
        <v>44860</v>
      </c>
      <c r="B58" s="88">
        <f t="shared" si="1"/>
        <v>18</v>
      </c>
      <c r="C58" s="27">
        <v>0</v>
      </c>
      <c r="D58" s="27">
        <v>0</v>
      </c>
      <c r="E58" s="27">
        <v>0</v>
      </c>
      <c r="F58" s="27">
        <v>3</v>
      </c>
      <c r="G58" s="27">
        <v>2</v>
      </c>
      <c r="H58" s="27">
        <v>0</v>
      </c>
      <c r="I58" s="27">
        <v>7</v>
      </c>
      <c r="J58" s="27">
        <v>2</v>
      </c>
      <c r="K58" s="27">
        <v>1</v>
      </c>
      <c r="L58" s="27">
        <v>0</v>
      </c>
      <c r="M58" s="27">
        <v>0</v>
      </c>
      <c r="N58" s="27">
        <v>3</v>
      </c>
      <c r="O58" s="27">
        <v>0</v>
      </c>
      <c r="P58" s="27">
        <v>0</v>
      </c>
      <c r="Q58" s="27">
        <v>0</v>
      </c>
      <c r="R58" s="27">
        <v>0</v>
      </c>
    </row>
    <row r="59" spans="1:18">
      <c r="A59" s="87">
        <v>44861</v>
      </c>
      <c r="B59" s="88">
        <f t="shared" si="1"/>
        <v>17</v>
      </c>
      <c r="C59" s="27">
        <v>0</v>
      </c>
      <c r="D59" s="27">
        <v>0</v>
      </c>
      <c r="E59" s="27">
        <v>0</v>
      </c>
      <c r="F59" s="27">
        <v>2</v>
      </c>
      <c r="G59" s="27">
        <v>3</v>
      </c>
      <c r="H59" s="27">
        <v>0</v>
      </c>
      <c r="I59" s="27">
        <v>6</v>
      </c>
      <c r="J59" s="27">
        <v>2</v>
      </c>
      <c r="K59" s="27">
        <v>1</v>
      </c>
      <c r="L59" s="27">
        <v>0</v>
      </c>
      <c r="M59" s="27">
        <v>0</v>
      </c>
      <c r="N59" s="27">
        <v>3</v>
      </c>
      <c r="O59" s="27">
        <v>0</v>
      </c>
      <c r="P59" s="27">
        <v>0</v>
      </c>
      <c r="Q59" s="27">
        <v>0</v>
      </c>
      <c r="R59" s="27">
        <v>0</v>
      </c>
    </row>
    <row r="60" spans="1:18">
      <c r="A60" s="87">
        <v>44862</v>
      </c>
      <c r="B60" s="88">
        <f t="shared" si="1"/>
        <v>18</v>
      </c>
      <c r="C60" s="27">
        <v>1</v>
      </c>
      <c r="D60" s="27">
        <v>0</v>
      </c>
      <c r="E60" s="27">
        <v>0</v>
      </c>
      <c r="F60" s="27">
        <v>2</v>
      </c>
      <c r="G60" s="27">
        <v>3</v>
      </c>
      <c r="H60" s="27">
        <v>0</v>
      </c>
      <c r="I60" s="27">
        <v>4</v>
      </c>
      <c r="J60" s="27">
        <v>2</v>
      </c>
      <c r="K60" s="27">
        <v>1</v>
      </c>
      <c r="L60" s="27">
        <v>1</v>
      </c>
      <c r="M60" s="27">
        <v>0</v>
      </c>
      <c r="N60" s="27">
        <v>4</v>
      </c>
      <c r="O60" s="27">
        <v>0</v>
      </c>
      <c r="P60" s="27">
        <v>0</v>
      </c>
      <c r="Q60" s="27">
        <v>0</v>
      </c>
      <c r="R60" s="27">
        <v>0</v>
      </c>
    </row>
    <row r="61" spans="1:18">
      <c r="A61" s="87">
        <v>44863</v>
      </c>
      <c r="B61" s="88">
        <f t="shared" si="1"/>
        <v>20</v>
      </c>
      <c r="C61" s="27">
        <v>1</v>
      </c>
      <c r="D61" s="27">
        <v>1</v>
      </c>
      <c r="E61" s="27">
        <v>0</v>
      </c>
      <c r="F61" s="27">
        <v>3</v>
      </c>
      <c r="G61" s="27">
        <v>3</v>
      </c>
      <c r="H61" s="27">
        <v>0</v>
      </c>
      <c r="I61" s="27">
        <v>3</v>
      </c>
      <c r="J61" s="27">
        <v>2</v>
      </c>
      <c r="K61" s="27">
        <v>0</v>
      </c>
      <c r="L61" s="27">
        <v>1</v>
      </c>
      <c r="M61" s="27">
        <v>2</v>
      </c>
      <c r="N61" s="27">
        <v>4</v>
      </c>
      <c r="O61" s="27">
        <v>0</v>
      </c>
      <c r="P61" s="27">
        <v>0</v>
      </c>
      <c r="Q61" s="27">
        <v>0</v>
      </c>
      <c r="R61" s="27">
        <v>0</v>
      </c>
    </row>
    <row r="62" spans="1:18">
      <c r="A62" s="87">
        <v>44864</v>
      </c>
      <c r="B62" s="88">
        <f t="shared" si="1"/>
        <v>19</v>
      </c>
      <c r="C62" s="27">
        <v>1</v>
      </c>
      <c r="D62" s="27">
        <v>1</v>
      </c>
      <c r="E62" s="27">
        <v>0</v>
      </c>
      <c r="F62" s="27">
        <v>2</v>
      </c>
      <c r="G62" s="27">
        <v>3</v>
      </c>
      <c r="H62" s="27">
        <v>0</v>
      </c>
      <c r="I62" s="27">
        <v>3</v>
      </c>
      <c r="J62" s="27">
        <v>2</v>
      </c>
      <c r="K62" s="27">
        <v>0</v>
      </c>
      <c r="L62" s="27">
        <v>1</v>
      </c>
      <c r="M62" s="27">
        <v>2</v>
      </c>
      <c r="N62" s="27">
        <v>4</v>
      </c>
      <c r="O62" s="27">
        <v>0</v>
      </c>
      <c r="P62" s="27">
        <v>0</v>
      </c>
      <c r="Q62" s="27">
        <v>0</v>
      </c>
      <c r="R62" s="27">
        <v>0</v>
      </c>
    </row>
    <row r="63" spans="1:18">
      <c r="A63" s="87">
        <v>44865</v>
      </c>
      <c r="B63" s="88">
        <f t="shared" si="1"/>
        <v>16</v>
      </c>
      <c r="C63" s="27">
        <v>1</v>
      </c>
      <c r="D63" s="27">
        <v>1</v>
      </c>
      <c r="E63" s="27">
        <v>0</v>
      </c>
      <c r="F63" s="27">
        <v>2</v>
      </c>
      <c r="G63" s="27">
        <v>3</v>
      </c>
      <c r="H63" s="27">
        <v>0</v>
      </c>
      <c r="I63" s="27">
        <v>1</v>
      </c>
      <c r="J63" s="27">
        <v>1</v>
      </c>
      <c r="K63" s="27">
        <v>0</v>
      </c>
      <c r="L63" s="27">
        <v>1</v>
      </c>
      <c r="M63" s="27">
        <v>4</v>
      </c>
      <c r="N63" s="27">
        <v>2</v>
      </c>
      <c r="O63" s="27">
        <v>0</v>
      </c>
      <c r="P63" s="27">
        <v>0</v>
      </c>
      <c r="Q63" s="27">
        <v>0</v>
      </c>
      <c r="R63" s="27">
        <v>0</v>
      </c>
    </row>
    <row r="64" spans="1:18">
      <c r="A64" s="87">
        <v>44866</v>
      </c>
      <c r="B64" s="88">
        <f t="shared" ref="B64:B87" si="2">SUM(C64:R64)</f>
        <v>14</v>
      </c>
      <c r="C64" s="27">
        <v>1</v>
      </c>
      <c r="D64" s="27">
        <v>1</v>
      </c>
      <c r="E64" s="27">
        <v>0</v>
      </c>
      <c r="F64" s="27">
        <v>2</v>
      </c>
      <c r="G64" s="27">
        <v>2</v>
      </c>
      <c r="H64" s="27">
        <v>0</v>
      </c>
      <c r="I64" s="27">
        <v>1</v>
      </c>
      <c r="J64" s="27">
        <v>1</v>
      </c>
      <c r="K64" s="27">
        <v>0</v>
      </c>
      <c r="L64" s="27">
        <v>1</v>
      </c>
      <c r="M64" s="27">
        <v>4</v>
      </c>
      <c r="N64" s="27">
        <v>1</v>
      </c>
      <c r="O64" s="27">
        <v>0</v>
      </c>
      <c r="P64" s="27">
        <v>0</v>
      </c>
      <c r="Q64" s="27">
        <v>0</v>
      </c>
      <c r="R64" s="27">
        <v>0</v>
      </c>
    </row>
    <row r="65" spans="1:18">
      <c r="A65" s="87">
        <v>44867</v>
      </c>
      <c r="B65" s="88">
        <f t="shared" si="2"/>
        <v>11</v>
      </c>
      <c r="C65" s="27">
        <v>1</v>
      </c>
      <c r="D65" s="27">
        <v>1</v>
      </c>
      <c r="E65" s="27">
        <v>0</v>
      </c>
      <c r="F65" s="27">
        <v>1</v>
      </c>
      <c r="G65" s="27">
        <v>1</v>
      </c>
      <c r="H65" s="27">
        <v>0</v>
      </c>
      <c r="I65" s="27">
        <v>0</v>
      </c>
      <c r="J65" s="27">
        <v>1</v>
      </c>
      <c r="K65" s="27">
        <v>0</v>
      </c>
      <c r="L65" s="27">
        <v>1</v>
      </c>
      <c r="M65" s="27">
        <v>4</v>
      </c>
      <c r="N65" s="27">
        <v>1</v>
      </c>
      <c r="O65" s="27">
        <v>0</v>
      </c>
      <c r="P65" s="27">
        <v>0</v>
      </c>
      <c r="Q65" s="27">
        <v>0</v>
      </c>
      <c r="R65" s="27">
        <v>0</v>
      </c>
    </row>
    <row r="66" spans="1:18">
      <c r="A66" s="87">
        <v>44868</v>
      </c>
      <c r="B66" s="88">
        <f t="shared" si="2"/>
        <v>8</v>
      </c>
      <c r="C66" s="27">
        <v>0</v>
      </c>
      <c r="D66" s="27">
        <v>0</v>
      </c>
      <c r="E66" s="27">
        <v>0</v>
      </c>
      <c r="F66" s="27">
        <v>0</v>
      </c>
      <c r="G66" s="27">
        <v>2</v>
      </c>
      <c r="H66" s="27">
        <v>0</v>
      </c>
      <c r="I66" s="27">
        <v>0</v>
      </c>
      <c r="J66" s="27">
        <v>1</v>
      </c>
      <c r="K66" s="27">
        <v>0</v>
      </c>
      <c r="L66" s="27">
        <v>1</v>
      </c>
      <c r="M66" s="27">
        <v>4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</row>
    <row r="67" spans="1:18">
      <c r="A67" s="87">
        <v>44869</v>
      </c>
      <c r="B67" s="88">
        <f t="shared" si="2"/>
        <v>4</v>
      </c>
      <c r="C67" s="27">
        <v>0</v>
      </c>
      <c r="D67" s="27">
        <v>0</v>
      </c>
      <c r="E67" s="27">
        <v>0</v>
      </c>
      <c r="F67" s="27">
        <v>0</v>
      </c>
      <c r="G67" s="27">
        <v>1</v>
      </c>
      <c r="H67" s="27">
        <v>0</v>
      </c>
      <c r="I67" s="27">
        <v>0</v>
      </c>
      <c r="J67" s="27">
        <v>1</v>
      </c>
      <c r="K67" s="27">
        <v>0</v>
      </c>
      <c r="L67" s="27">
        <v>0</v>
      </c>
      <c r="M67" s="27">
        <v>2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</row>
    <row r="68" spans="1:18">
      <c r="A68" s="87">
        <v>44870</v>
      </c>
      <c r="B68" s="88">
        <f t="shared" si="2"/>
        <v>6</v>
      </c>
      <c r="C68" s="27">
        <v>0</v>
      </c>
      <c r="D68" s="27">
        <v>0</v>
      </c>
      <c r="E68" s="27">
        <v>0</v>
      </c>
      <c r="F68" s="27">
        <v>1</v>
      </c>
      <c r="G68" s="27">
        <v>1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4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</row>
    <row r="69" spans="1:18">
      <c r="A69" s="87">
        <v>44871</v>
      </c>
      <c r="B69" s="88">
        <f t="shared" si="2"/>
        <v>7</v>
      </c>
      <c r="C69" s="27">
        <v>0</v>
      </c>
      <c r="D69" s="27">
        <v>0</v>
      </c>
      <c r="E69" s="27">
        <v>0</v>
      </c>
      <c r="F69" s="27">
        <v>2</v>
      </c>
      <c r="G69" s="27">
        <v>1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</row>
    <row r="70" spans="1:18">
      <c r="A70" s="87">
        <v>44872</v>
      </c>
      <c r="B70" s="88">
        <f t="shared" si="2"/>
        <v>7</v>
      </c>
      <c r="C70" s="27">
        <v>0</v>
      </c>
      <c r="D70" s="27">
        <v>0</v>
      </c>
      <c r="E70" s="27">
        <v>0</v>
      </c>
      <c r="F70" s="27">
        <v>4</v>
      </c>
      <c r="G70" s="27">
        <v>1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2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</row>
    <row r="71" spans="1:18">
      <c r="A71" s="87">
        <v>44873</v>
      </c>
      <c r="B71" s="88">
        <f t="shared" si="2"/>
        <v>9</v>
      </c>
      <c r="C71" s="27">
        <v>0</v>
      </c>
      <c r="D71" s="27">
        <v>0</v>
      </c>
      <c r="E71" s="27">
        <v>0</v>
      </c>
      <c r="F71" s="27">
        <v>4</v>
      </c>
      <c r="G71" s="27">
        <v>1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3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</row>
    <row r="72" spans="1:18">
      <c r="A72" s="87">
        <v>44874</v>
      </c>
      <c r="B72" s="88">
        <f t="shared" si="2"/>
        <v>11</v>
      </c>
      <c r="C72" s="27">
        <v>0</v>
      </c>
      <c r="D72" s="27">
        <v>0</v>
      </c>
      <c r="E72" s="27">
        <v>0</v>
      </c>
      <c r="F72" s="27">
        <v>6</v>
      </c>
      <c r="G72" s="27">
        <v>1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3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</row>
    <row r="73" spans="1:18">
      <c r="A73" s="87">
        <v>44875</v>
      </c>
      <c r="B73" s="88">
        <f t="shared" si="2"/>
        <v>10</v>
      </c>
      <c r="C73" s="27">
        <v>0</v>
      </c>
      <c r="D73" s="27">
        <v>0</v>
      </c>
      <c r="E73" s="27">
        <v>0</v>
      </c>
      <c r="F73" s="27">
        <v>6</v>
      </c>
      <c r="G73" s="27">
        <v>0</v>
      </c>
      <c r="H73" s="27">
        <v>0</v>
      </c>
      <c r="I73" s="27">
        <v>1</v>
      </c>
      <c r="J73" s="27">
        <v>0</v>
      </c>
      <c r="K73" s="27">
        <v>0</v>
      </c>
      <c r="L73" s="27">
        <v>0</v>
      </c>
      <c r="M73" s="27">
        <v>3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</row>
    <row r="74" spans="1:18">
      <c r="A74" s="87">
        <v>44876</v>
      </c>
      <c r="B74" s="88">
        <f t="shared" si="2"/>
        <v>13</v>
      </c>
      <c r="C74" s="27">
        <v>0</v>
      </c>
      <c r="D74" s="27">
        <v>0</v>
      </c>
      <c r="E74" s="27">
        <v>0</v>
      </c>
      <c r="F74" s="27">
        <v>7</v>
      </c>
      <c r="G74" s="27">
        <v>0</v>
      </c>
      <c r="H74" s="27">
        <v>0</v>
      </c>
      <c r="I74" s="27">
        <v>1</v>
      </c>
      <c r="J74" s="27">
        <v>0</v>
      </c>
      <c r="K74" s="27">
        <v>1</v>
      </c>
      <c r="L74" s="27">
        <v>0</v>
      </c>
      <c r="M74" s="27">
        <v>3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</row>
    <row r="75" spans="1:18">
      <c r="A75" s="87">
        <v>44877</v>
      </c>
      <c r="B75" s="88">
        <f t="shared" si="2"/>
        <v>11</v>
      </c>
      <c r="C75" s="27">
        <v>0</v>
      </c>
      <c r="D75" s="27">
        <v>0</v>
      </c>
      <c r="E75" s="27">
        <v>0</v>
      </c>
      <c r="F75" s="27">
        <v>5</v>
      </c>
      <c r="G75" s="27">
        <v>2</v>
      </c>
      <c r="H75" s="27">
        <v>0</v>
      </c>
      <c r="I75" s="27">
        <v>0</v>
      </c>
      <c r="J75" s="27">
        <v>1</v>
      </c>
      <c r="K75" s="27">
        <v>1</v>
      </c>
      <c r="L75" s="27">
        <v>0</v>
      </c>
      <c r="M75" s="27">
        <v>1</v>
      </c>
      <c r="N75" s="27">
        <v>0</v>
      </c>
      <c r="O75" s="27">
        <v>1</v>
      </c>
      <c r="P75" s="27">
        <v>0</v>
      </c>
      <c r="Q75" s="27">
        <v>0</v>
      </c>
      <c r="R75" s="27">
        <v>0</v>
      </c>
    </row>
    <row r="76" spans="1:18">
      <c r="A76" s="87">
        <v>44878</v>
      </c>
      <c r="B76" s="88">
        <f t="shared" si="2"/>
        <v>10</v>
      </c>
      <c r="C76" s="27">
        <v>0</v>
      </c>
      <c r="D76" s="27">
        <v>0</v>
      </c>
      <c r="E76" s="27">
        <v>0</v>
      </c>
      <c r="F76" s="27">
        <v>4</v>
      </c>
      <c r="G76" s="27">
        <v>3</v>
      </c>
      <c r="H76" s="27">
        <v>0</v>
      </c>
      <c r="I76" s="27">
        <v>0</v>
      </c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0</v>
      </c>
      <c r="Q76" s="27">
        <v>0</v>
      </c>
      <c r="R76" s="27">
        <v>0</v>
      </c>
    </row>
    <row r="77" spans="1:18">
      <c r="A77" s="87">
        <v>44879</v>
      </c>
      <c r="B77" s="88">
        <f t="shared" si="2"/>
        <v>14</v>
      </c>
      <c r="C77" s="27">
        <v>0</v>
      </c>
      <c r="D77" s="27">
        <v>0</v>
      </c>
      <c r="E77" s="27">
        <v>0</v>
      </c>
      <c r="F77" s="27">
        <v>5</v>
      </c>
      <c r="G77" s="27">
        <v>3</v>
      </c>
      <c r="H77" s="27">
        <v>0</v>
      </c>
      <c r="I77" s="27">
        <v>0</v>
      </c>
      <c r="J77" s="27">
        <v>1</v>
      </c>
      <c r="K77" s="27">
        <v>3</v>
      </c>
      <c r="L77" s="27">
        <v>0</v>
      </c>
      <c r="M77" s="27">
        <v>0</v>
      </c>
      <c r="N77" s="27">
        <v>0</v>
      </c>
      <c r="O77" s="27">
        <v>2</v>
      </c>
      <c r="P77" s="27">
        <v>0</v>
      </c>
      <c r="Q77" s="27">
        <v>0</v>
      </c>
      <c r="R77" s="27">
        <v>0</v>
      </c>
    </row>
    <row r="78" spans="1:18">
      <c r="A78" s="87">
        <v>44880</v>
      </c>
      <c r="B78" s="88">
        <f t="shared" si="2"/>
        <v>16</v>
      </c>
      <c r="C78" s="27">
        <v>0</v>
      </c>
      <c r="D78" s="27">
        <v>0</v>
      </c>
      <c r="E78" s="27">
        <v>0</v>
      </c>
      <c r="F78" s="27">
        <v>5</v>
      </c>
      <c r="G78" s="27">
        <v>3</v>
      </c>
      <c r="H78" s="27">
        <v>0</v>
      </c>
      <c r="I78" s="27">
        <v>1</v>
      </c>
      <c r="J78" s="27">
        <v>1</v>
      </c>
      <c r="K78" s="27">
        <v>3</v>
      </c>
      <c r="L78" s="27">
        <v>0</v>
      </c>
      <c r="M78" s="27">
        <v>0</v>
      </c>
      <c r="N78" s="27">
        <v>0</v>
      </c>
      <c r="O78" s="27">
        <v>2</v>
      </c>
      <c r="P78" s="27">
        <v>1</v>
      </c>
      <c r="Q78" s="27">
        <v>0</v>
      </c>
      <c r="R78" s="27">
        <v>0</v>
      </c>
    </row>
    <row r="79" spans="1:18">
      <c r="A79" s="87">
        <v>44881</v>
      </c>
      <c r="B79" s="88">
        <f t="shared" si="2"/>
        <v>19</v>
      </c>
      <c r="C79" s="27">
        <v>0</v>
      </c>
      <c r="D79" s="27">
        <v>0</v>
      </c>
      <c r="E79" s="27">
        <v>0</v>
      </c>
      <c r="F79" s="27">
        <v>5</v>
      </c>
      <c r="G79" s="27">
        <v>4</v>
      </c>
      <c r="H79" s="27">
        <v>0</v>
      </c>
      <c r="I79" s="27">
        <v>1</v>
      </c>
      <c r="J79" s="27">
        <v>0</v>
      </c>
      <c r="K79" s="27">
        <v>3</v>
      </c>
      <c r="L79" s="27">
        <v>0</v>
      </c>
      <c r="M79" s="27">
        <v>0</v>
      </c>
      <c r="N79" s="27">
        <v>0</v>
      </c>
      <c r="O79" s="27">
        <v>3</v>
      </c>
      <c r="P79" s="27">
        <v>2</v>
      </c>
      <c r="Q79" s="27">
        <v>0</v>
      </c>
      <c r="R79" s="27">
        <v>1</v>
      </c>
    </row>
    <row r="80" spans="1:18">
      <c r="A80" s="87">
        <v>44882</v>
      </c>
      <c r="B80" s="88">
        <f t="shared" si="2"/>
        <v>22</v>
      </c>
      <c r="C80" s="27">
        <v>0</v>
      </c>
      <c r="D80" s="27">
        <v>0</v>
      </c>
      <c r="E80" s="27">
        <v>0</v>
      </c>
      <c r="F80" s="27">
        <v>4</v>
      </c>
      <c r="G80" s="27">
        <v>3</v>
      </c>
      <c r="H80" s="27">
        <v>2</v>
      </c>
      <c r="I80" s="27">
        <v>1</v>
      </c>
      <c r="J80" s="27">
        <v>0</v>
      </c>
      <c r="K80" s="27">
        <v>4</v>
      </c>
      <c r="L80" s="27">
        <v>0</v>
      </c>
      <c r="M80" s="27">
        <v>0</v>
      </c>
      <c r="N80" s="27">
        <v>0</v>
      </c>
      <c r="O80" s="27">
        <v>4</v>
      </c>
      <c r="P80" s="27">
        <v>3</v>
      </c>
      <c r="Q80" s="27">
        <v>0</v>
      </c>
      <c r="R80" s="27">
        <v>1</v>
      </c>
    </row>
    <row r="81" spans="1:18">
      <c r="A81" s="87">
        <v>44883</v>
      </c>
      <c r="B81" s="88">
        <f t="shared" si="2"/>
        <v>20</v>
      </c>
      <c r="C81" s="27">
        <v>0</v>
      </c>
      <c r="D81" s="27">
        <v>0</v>
      </c>
      <c r="E81" s="27">
        <v>0</v>
      </c>
      <c r="F81" s="27">
        <v>4</v>
      </c>
      <c r="G81" s="27">
        <v>3</v>
      </c>
      <c r="H81" s="27">
        <v>2</v>
      </c>
      <c r="I81" s="27">
        <v>1</v>
      </c>
      <c r="J81" s="27">
        <v>0</v>
      </c>
      <c r="K81" s="27">
        <v>3</v>
      </c>
      <c r="L81" s="27">
        <v>0</v>
      </c>
      <c r="M81" s="27">
        <v>0</v>
      </c>
      <c r="N81" s="27">
        <v>0</v>
      </c>
      <c r="O81" s="27">
        <v>3</v>
      </c>
      <c r="P81" s="27">
        <v>3</v>
      </c>
      <c r="Q81" s="27">
        <v>0</v>
      </c>
      <c r="R81" s="27">
        <v>1</v>
      </c>
    </row>
    <row r="82" spans="1:18">
      <c r="A82" s="87">
        <v>44884</v>
      </c>
      <c r="B82" s="88">
        <f t="shared" si="2"/>
        <v>23</v>
      </c>
      <c r="C82" s="27">
        <v>0</v>
      </c>
      <c r="D82" s="27">
        <v>0</v>
      </c>
      <c r="E82" s="27">
        <v>0</v>
      </c>
      <c r="F82" s="27">
        <v>2</v>
      </c>
      <c r="G82" s="27">
        <v>6</v>
      </c>
      <c r="H82" s="27">
        <v>2</v>
      </c>
      <c r="I82" s="27">
        <v>1</v>
      </c>
      <c r="J82" s="27">
        <v>0</v>
      </c>
      <c r="K82" s="27">
        <v>5</v>
      </c>
      <c r="L82" s="27">
        <v>1</v>
      </c>
      <c r="M82" s="27">
        <v>0</v>
      </c>
      <c r="N82" s="27">
        <v>0</v>
      </c>
      <c r="O82" s="27">
        <v>3</v>
      </c>
      <c r="P82" s="27">
        <v>2</v>
      </c>
      <c r="Q82" s="27">
        <v>0</v>
      </c>
      <c r="R82" s="27">
        <v>1</v>
      </c>
    </row>
    <row r="83" spans="1:18">
      <c r="A83" s="87">
        <v>44885</v>
      </c>
      <c r="B83" s="88">
        <f t="shared" si="2"/>
        <v>23</v>
      </c>
      <c r="C83" s="27">
        <v>0</v>
      </c>
      <c r="D83" s="27">
        <v>0</v>
      </c>
      <c r="E83" s="27">
        <v>0</v>
      </c>
      <c r="F83" s="27">
        <v>1</v>
      </c>
      <c r="G83" s="27">
        <v>7</v>
      </c>
      <c r="H83" s="27">
        <v>2</v>
      </c>
      <c r="I83" s="27">
        <v>4</v>
      </c>
      <c r="J83" s="27">
        <v>0</v>
      </c>
      <c r="K83" s="27">
        <v>3</v>
      </c>
      <c r="L83" s="27">
        <v>1</v>
      </c>
      <c r="M83" s="27">
        <v>0</v>
      </c>
      <c r="N83" s="27">
        <v>0</v>
      </c>
      <c r="O83" s="27">
        <v>2</v>
      </c>
      <c r="P83" s="27">
        <v>2</v>
      </c>
      <c r="Q83" s="27">
        <v>0</v>
      </c>
      <c r="R83" s="27">
        <v>1</v>
      </c>
    </row>
    <row r="84" spans="1:18">
      <c r="A84" s="87">
        <v>44886</v>
      </c>
      <c r="B84" s="88">
        <f t="shared" si="2"/>
        <v>25</v>
      </c>
      <c r="C84" s="27">
        <v>0</v>
      </c>
      <c r="D84" s="27">
        <v>0</v>
      </c>
      <c r="E84" s="27">
        <v>0</v>
      </c>
      <c r="F84" s="27">
        <v>0</v>
      </c>
      <c r="G84" s="27">
        <v>4</v>
      </c>
      <c r="H84" s="27">
        <v>2</v>
      </c>
      <c r="I84" s="27">
        <v>5</v>
      </c>
      <c r="J84" s="27">
        <v>0</v>
      </c>
      <c r="K84" s="27">
        <v>7</v>
      </c>
      <c r="L84" s="27">
        <v>2</v>
      </c>
      <c r="M84" s="27">
        <v>0</v>
      </c>
      <c r="N84" s="27">
        <v>0</v>
      </c>
      <c r="O84" s="27">
        <v>1</v>
      </c>
      <c r="P84" s="27">
        <v>4</v>
      </c>
      <c r="Q84" s="27">
        <v>0</v>
      </c>
      <c r="R84" s="27">
        <v>0</v>
      </c>
    </row>
    <row r="85" spans="1:18">
      <c r="A85" s="87">
        <v>44887</v>
      </c>
      <c r="B85" s="88">
        <f t="shared" si="2"/>
        <v>42</v>
      </c>
      <c r="C85" s="27">
        <v>0</v>
      </c>
      <c r="D85" s="27">
        <v>0</v>
      </c>
      <c r="E85" s="27">
        <v>0</v>
      </c>
      <c r="F85" s="27">
        <v>1</v>
      </c>
      <c r="G85" s="27">
        <v>6</v>
      </c>
      <c r="H85" s="27">
        <v>4</v>
      </c>
      <c r="I85" s="27">
        <v>12</v>
      </c>
      <c r="J85" s="27">
        <v>0</v>
      </c>
      <c r="K85" s="27">
        <v>9</v>
      </c>
      <c r="L85" s="27">
        <v>2</v>
      </c>
      <c r="M85" s="27">
        <v>0</v>
      </c>
      <c r="N85" s="27">
        <v>0</v>
      </c>
      <c r="O85" s="27">
        <v>4</v>
      </c>
      <c r="P85" s="27">
        <v>4</v>
      </c>
      <c r="Q85" s="27">
        <v>0</v>
      </c>
      <c r="R85" s="27">
        <v>0</v>
      </c>
    </row>
    <row r="86" spans="1:18">
      <c r="A86" s="87">
        <v>44888</v>
      </c>
      <c r="B86" s="88">
        <f t="shared" si="2"/>
        <v>54</v>
      </c>
      <c r="C86" s="27">
        <v>3</v>
      </c>
      <c r="D86" s="27">
        <v>0</v>
      </c>
      <c r="E86" s="27">
        <v>0</v>
      </c>
      <c r="F86" s="27">
        <v>1</v>
      </c>
      <c r="G86" s="27">
        <v>6</v>
      </c>
      <c r="H86" s="27">
        <v>3</v>
      </c>
      <c r="I86" s="27">
        <v>15</v>
      </c>
      <c r="J86" s="27">
        <v>1</v>
      </c>
      <c r="K86" s="27">
        <v>12</v>
      </c>
      <c r="L86" s="27">
        <v>1</v>
      </c>
      <c r="M86" s="27">
        <v>0</v>
      </c>
      <c r="N86" s="27">
        <v>0</v>
      </c>
      <c r="O86" s="27">
        <v>6</v>
      </c>
      <c r="P86" s="27">
        <v>6</v>
      </c>
      <c r="Q86" s="27">
        <v>0</v>
      </c>
      <c r="R86" s="27">
        <v>0</v>
      </c>
    </row>
    <row r="87" spans="1:18">
      <c r="A87" s="87">
        <v>44889</v>
      </c>
      <c r="B87" s="88">
        <f t="shared" si="2"/>
        <v>63</v>
      </c>
      <c r="C87" s="27">
        <v>3</v>
      </c>
      <c r="D87" s="27">
        <v>0</v>
      </c>
      <c r="E87" s="27">
        <v>0</v>
      </c>
      <c r="F87" s="27">
        <v>4</v>
      </c>
      <c r="G87" s="27">
        <v>6</v>
      </c>
      <c r="H87" s="27">
        <v>3</v>
      </c>
      <c r="I87" s="27">
        <v>20</v>
      </c>
      <c r="J87" s="27">
        <v>1</v>
      </c>
      <c r="K87" s="27">
        <v>13</v>
      </c>
      <c r="L87" s="27">
        <v>1</v>
      </c>
      <c r="M87" s="27">
        <v>0</v>
      </c>
      <c r="N87" s="27">
        <v>0</v>
      </c>
      <c r="O87" s="27">
        <v>7</v>
      </c>
      <c r="P87" s="27">
        <v>5</v>
      </c>
      <c r="Q87" s="27">
        <v>0</v>
      </c>
      <c r="R87" s="27">
        <v>0</v>
      </c>
    </row>
    <row r="88" spans="1:18">
      <c r="A88" s="87">
        <v>44890</v>
      </c>
      <c r="B88" s="88">
        <f>SUM(C88:R88)</f>
        <v>70</v>
      </c>
      <c r="C88" s="27">
        <v>4</v>
      </c>
      <c r="D88" s="27">
        <v>0</v>
      </c>
      <c r="E88" s="27">
        <v>0</v>
      </c>
      <c r="F88" s="27">
        <v>5</v>
      </c>
      <c r="G88" s="27">
        <v>6</v>
      </c>
      <c r="H88" s="27">
        <v>2</v>
      </c>
      <c r="I88" s="27">
        <v>18</v>
      </c>
      <c r="J88" s="27">
        <v>3</v>
      </c>
      <c r="K88" s="27">
        <v>14</v>
      </c>
      <c r="L88" s="27">
        <v>1</v>
      </c>
      <c r="M88" s="27">
        <v>0</v>
      </c>
      <c r="N88" s="27">
        <v>3</v>
      </c>
      <c r="O88" s="27">
        <v>8</v>
      </c>
      <c r="P88" s="27">
        <v>6</v>
      </c>
      <c r="Q88" s="27">
        <v>0</v>
      </c>
      <c r="R88" s="27">
        <v>0</v>
      </c>
    </row>
    <row r="89" spans="1:18">
      <c r="A89" s="87">
        <v>44891</v>
      </c>
      <c r="B89" s="88">
        <f t="shared" ref="B89" si="3">SUM(C89:R89)</f>
        <v>71</v>
      </c>
      <c r="C89" s="27">
        <v>4</v>
      </c>
      <c r="D89" s="27">
        <v>0</v>
      </c>
      <c r="E89" s="27">
        <v>0</v>
      </c>
      <c r="F89" s="27">
        <v>4</v>
      </c>
      <c r="G89" s="27">
        <v>8</v>
      </c>
      <c r="H89" s="27">
        <v>1</v>
      </c>
      <c r="I89" s="27">
        <v>18</v>
      </c>
      <c r="J89" s="27">
        <v>4</v>
      </c>
      <c r="K89" s="27">
        <v>16</v>
      </c>
      <c r="L89" s="27">
        <v>0</v>
      </c>
      <c r="M89" s="27">
        <v>1</v>
      </c>
      <c r="N89" s="27">
        <v>3</v>
      </c>
      <c r="O89" s="27">
        <v>3</v>
      </c>
      <c r="P89" s="27">
        <v>9</v>
      </c>
      <c r="Q89" s="27">
        <v>0</v>
      </c>
      <c r="R89" s="27">
        <v>0</v>
      </c>
    </row>
    <row r="90" spans="1:18">
      <c r="A90" s="87">
        <v>44892</v>
      </c>
      <c r="B90" s="88">
        <f>SUM(C90:R90)</f>
        <v>81</v>
      </c>
      <c r="C90" s="27">
        <v>4</v>
      </c>
      <c r="D90" s="27">
        <v>0</v>
      </c>
      <c r="E90" s="27">
        <v>0</v>
      </c>
      <c r="F90" s="27">
        <v>8</v>
      </c>
      <c r="G90" s="27">
        <v>6</v>
      </c>
      <c r="H90" s="27">
        <v>2</v>
      </c>
      <c r="I90" s="27">
        <v>16</v>
      </c>
      <c r="J90" s="27">
        <v>4</v>
      </c>
      <c r="K90" s="27">
        <v>17</v>
      </c>
      <c r="L90" s="27">
        <v>1</v>
      </c>
      <c r="M90" s="27">
        <v>2</v>
      </c>
      <c r="N90" s="27">
        <v>9</v>
      </c>
      <c r="O90" s="27">
        <v>3</v>
      </c>
      <c r="P90" s="27">
        <v>9</v>
      </c>
      <c r="Q90" s="27">
        <v>0</v>
      </c>
      <c r="R90" s="27">
        <v>0</v>
      </c>
    </row>
    <row r="91" spans="1:18">
      <c r="A91" s="87">
        <v>44893</v>
      </c>
      <c r="B91" s="88">
        <f t="shared" ref="B91" si="4">SUM(C91:R91)</f>
        <v>97</v>
      </c>
      <c r="C91" s="27">
        <v>6</v>
      </c>
      <c r="D91" s="27">
        <v>1</v>
      </c>
      <c r="E91" s="27">
        <v>0</v>
      </c>
      <c r="F91" s="27">
        <v>8</v>
      </c>
      <c r="G91" s="27">
        <v>8</v>
      </c>
      <c r="H91" s="27">
        <v>5</v>
      </c>
      <c r="I91" s="27">
        <v>11</v>
      </c>
      <c r="J91" s="27">
        <v>4</v>
      </c>
      <c r="K91" s="27">
        <v>16</v>
      </c>
      <c r="L91" s="27">
        <v>3</v>
      </c>
      <c r="M91" s="27">
        <v>2</v>
      </c>
      <c r="N91" s="27">
        <v>12</v>
      </c>
      <c r="O91" s="27">
        <v>5</v>
      </c>
      <c r="P91" s="27">
        <v>16</v>
      </c>
      <c r="Q91" s="27">
        <v>0</v>
      </c>
      <c r="R91" s="27">
        <v>0</v>
      </c>
    </row>
    <row r="92" spans="1:18">
      <c r="A92" s="87">
        <v>44894</v>
      </c>
      <c r="B92" s="88">
        <f>SUM(C92:R92)</f>
        <v>122</v>
      </c>
      <c r="C92" s="27">
        <v>13</v>
      </c>
      <c r="D92" s="27">
        <v>2</v>
      </c>
      <c r="E92" s="27">
        <v>0</v>
      </c>
      <c r="F92" s="27">
        <v>11</v>
      </c>
      <c r="G92" s="27">
        <v>17</v>
      </c>
      <c r="H92" s="27">
        <v>5</v>
      </c>
      <c r="I92" s="27">
        <v>10</v>
      </c>
      <c r="J92" s="27">
        <v>7</v>
      </c>
      <c r="K92" s="27">
        <v>15</v>
      </c>
      <c r="L92" s="27">
        <v>4</v>
      </c>
      <c r="M92" s="27">
        <v>3</v>
      </c>
      <c r="N92" s="27">
        <v>9</v>
      </c>
      <c r="O92" s="27">
        <v>11</v>
      </c>
      <c r="P92" s="27">
        <v>15</v>
      </c>
      <c r="Q92" s="27">
        <v>0</v>
      </c>
      <c r="R92" s="27">
        <v>0</v>
      </c>
    </row>
    <row r="93" spans="1:18">
      <c r="A93" s="87">
        <v>44895</v>
      </c>
      <c r="B93" s="88">
        <f t="shared" ref="B93" si="5">SUM(C93:R93)</f>
        <v>125</v>
      </c>
      <c r="C93" s="27">
        <v>13</v>
      </c>
      <c r="D93" s="27">
        <v>2</v>
      </c>
      <c r="E93" s="27">
        <v>1</v>
      </c>
      <c r="F93" s="27">
        <v>14</v>
      </c>
      <c r="G93" s="27">
        <v>17</v>
      </c>
      <c r="H93" s="27">
        <v>5</v>
      </c>
      <c r="I93" s="27">
        <v>9</v>
      </c>
      <c r="J93" s="27">
        <v>9</v>
      </c>
      <c r="K93" s="27">
        <v>14</v>
      </c>
      <c r="L93" s="27">
        <v>4</v>
      </c>
      <c r="M93" s="27">
        <v>4</v>
      </c>
      <c r="N93" s="27">
        <v>7</v>
      </c>
      <c r="O93" s="27">
        <v>10</v>
      </c>
      <c r="P93" s="27">
        <v>16</v>
      </c>
      <c r="Q93" s="27">
        <v>0</v>
      </c>
      <c r="R93" s="27">
        <v>0</v>
      </c>
    </row>
    <row r="94" spans="1:18">
      <c r="A94" s="87">
        <v>44896</v>
      </c>
      <c r="B94" s="88">
        <f>SUM(C94:R94)</f>
        <v>140</v>
      </c>
      <c r="C94" s="27">
        <v>14</v>
      </c>
      <c r="D94" s="27">
        <v>4</v>
      </c>
      <c r="E94" s="27">
        <v>2</v>
      </c>
      <c r="F94" s="27">
        <v>14</v>
      </c>
      <c r="G94" s="27">
        <v>19</v>
      </c>
      <c r="H94" s="27">
        <v>5</v>
      </c>
      <c r="I94" s="27">
        <v>7</v>
      </c>
      <c r="J94" s="27">
        <v>13</v>
      </c>
      <c r="K94" s="27">
        <v>16</v>
      </c>
      <c r="L94" s="27">
        <v>6</v>
      </c>
      <c r="M94" s="27">
        <v>5</v>
      </c>
      <c r="N94" s="27">
        <v>8</v>
      </c>
      <c r="O94" s="27">
        <v>14</v>
      </c>
      <c r="P94" s="27">
        <v>13</v>
      </c>
      <c r="Q94" s="27">
        <v>0</v>
      </c>
      <c r="R94" s="27">
        <v>0</v>
      </c>
    </row>
    <row r="95" spans="1:18">
      <c r="A95" s="87">
        <v>44897</v>
      </c>
      <c r="B95" s="88">
        <f t="shared" ref="B95" si="6">SUM(C95:R95)</f>
        <v>152</v>
      </c>
      <c r="C95" s="27">
        <v>15</v>
      </c>
      <c r="D95" s="27">
        <v>4</v>
      </c>
      <c r="E95" s="27">
        <v>2</v>
      </c>
      <c r="F95" s="27">
        <v>15</v>
      </c>
      <c r="G95" s="27">
        <v>23</v>
      </c>
      <c r="H95" s="27">
        <v>5</v>
      </c>
      <c r="I95" s="27">
        <v>4</v>
      </c>
      <c r="J95" s="27">
        <v>17</v>
      </c>
      <c r="K95" s="27">
        <v>19</v>
      </c>
      <c r="L95" s="27">
        <v>5</v>
      </c>
      <c r="M95" s="27">
        <v>7</v>
      </c>
      <c r="N95" s="27">
        <v>7</v>
      </c>
      <c r="O95" s="27">
        <v>13</v>
      </c>
      <c r="P95" s="27">
        <v>15</v>
      </c>
      <c r="Q95" s="27">
        <v>1</v>
      </c>
      <c r="R95" s="27">
        <v>0</v>
      </c>
    </row>
    <row r="96" spans="1:18">
      <c r="A96" s="87">
        <v>44898</v>
      </c>
      <c r="B96" s="88">
        <f>SUM(C96:R96)</f>
        <v>169</v>
      </c>
      <c r="C96" s="27">
        <v>18</v>
      </c>
      <c r="D96" s="27">
        <v>4</v>
      </c>
      <c r="E96" s="27">
        <v>3</v>
      </c>
      <c r="F96" s="27">
        <v>18</v>
      </c>
      <c r="G96" s="27">
        <v>25</v>
      </c>
      <c r="H96" s="27">
        <v>3</v>
      </c>
      <c r="I96" s="27">
        <v>4</v>
      </c>
      <c r="J96" s="27">
        <v>15</v>
      </c>
      <c r="K96" s="27">
        <v>20</v>
      </c>
      <c r="L96" s="27">
        <v>5</v>
      </c>
      <c r="M96" s="27">
        <v>8</v>
      </c>
      <c r="N96" s="27">
        <v>5</v>
      </c>
      <c r="O96" s="27">
        <v>15</v>
      </c>
      <c r="P96" s="27">
        <v>24</v>
      </c>
      <c r="Q96" s="27">
        <v>2</v>
      </c>
      <c r="R96" s="27">
        <v>0</v>
      </c>
    </row>
    <row r="97" spans="1:18">
      <c r="A97" s="87">
        <v>44899</v>
      </c>
      <c r="B97" s="88">
        <f t="shared" ref="B97" si="7">SUM(C97:R97)</f>
        <v>195</v>
      </c>
      <c r="C97" s="27">
        <v>23</v>
      </c>
      <c r="D97" s="27">
        <v>2</v>
      </c>
      <c r="E97" s="27">
        <v>3</v>
      </c>
      <c r="F97" s="27">
        <v>20</v>
      </c>
      <c r="G97" s="27">
        <v>37</v>
      </c>
      <c r="H97" s="27">
        <v>4</v>
      </c>
      <c r="I97" s="27">
        <v>9</v>
      </c>
      <c r="J97" s="27">
        <v>19</v>
      </c>
      <c r="K97" s="27">
        <v>16</v>
      </c>
      <c r="L97" s="27">
        <v>7</v>
      </c>
      <c r="M97" s="27">
        <v>8</v>
      </c>
      <c r="N97" s="27">
        <v>3</v>
      </c>
      <c r="O97" s="27">
        <v>9</v>
      </c>
      <c r="P97" s="27">
        <v>31</v>
      </c>
      <c r="Q97" s="27">
        <v>3</v>
      </c>
      <c r="R97" s="27">
        <v>1</v>
      </c>
    </row>
    <row r="98" spans="1:18">
      <c r="A98" s="87">
        <v>44900</v>
      </c>
      <c r="B98" s="88">
        <f>SUM(C98:R98)</f>
        <v>226</v>
      </c>
      <c r="C98" s="27">
        <v>32</v>
      </c>
      <c r="D98" s="27">
        <v>2</v>
      </c>
      <c r="E98" s="27">
        <v>4</v>
      </c>
      <c r="F98" s="27">
        <v>21</v>
      </c>
      <c r="G98" s="27">
        <v>58</v>
      </c>
      <c r="H98" s="27">
        <v>5</v>
      </c>
      <c r="I98" s="27">
        <v>12</v>
      </c>
      <c r="J98" s="27">
        <v>17</v>
      </c>
      <c r="K98" s="27">
        <v>10</v>
      </c>
      <c r="L98" s="27">
        <v>6</v>
      </c>
      <c r="M98" s="27">
        <v>10</v>
      </c>
      <c r="N98" s="27">
        <v>4</v>
      </c>
      <c r="O98" s="27">
        <v>7</v>
      </c>
      <c r="P98" s="27">
        <v>33</v>
      </c>
      <c r="Q98" s="27">
        <v>3</v>
      </c>
      <c r="R98" s="27">
        <v>2</v>
      </c>
    </row>
    <row r="99" spans="1:18">
      <c r="A99" s="87">
        <v>44901</v>
      </c>
      <c r="B99" s="88">
        <f t="shared" ref="B99" si="8">SUM(C99:R99)</f>
        <v>197</v>
      </c>
      <c r="C99" s="27">
        <v>29</v>
      </c>
      <c r="D99" s="27">
        <v>2</v>
      </c>
      <c r="E99" s="27">
        <v>3</v>
      </c>
      <c r="F99" s="27">
        <v>24</v>
      </c>
      <c r="G99" s="27">
        <v>51</v>
      </c>
      <c r="H99" s="27">
        <v>3</v>
      </c>
      <c r="I99" s="27">
        <v>16</v>
      </c>
      <c r="J99" s="27">
        <v>15</v>
      </c>
      <c r="K99" s="27">
        <v>3</v>
      </c>
      <c r="L99" s="27">
        <v>5</v>
      </c>
      <c r="M99" s="27">
        <v>8</v>
      </c>
      <c r="N99" s="27">
        <v>3</v>
      </c>
      <c r="O99" s="27">
        <v>3</v>
      </c>
      <c r="P99" s="27">
        <v>26</v>
      </c>
      <c r="Q99" s="27">
        <v>4</v>
      </c>
      <c r="R99" s="27">
        <v>2</v>
      </c>
    </row>
  </sheetData>
  <mergeCells count="1">
    <mergeCell ref="A1:R1"/>
  </mergeCells>
  <phoneticPr fontId="6" type="noConversion"/>
  <conditionalFormatting sqref="C64:R99">
    <cfRule type="cellIs" dxfId="306" priority="4" stopIfTrue="1" operator="greaterThan">
      <formula>0</formula>
    </cfRule>
  </conditionalFormatting>
  <conditionalFormatting sqref="C33:R63">
    <cfRule type="cellIs" dxfId="305" priority="3" stopIfTrue="1" operator="greaterThan">
      <formula>0</formula>
    </cfRule>
  </conditionalFormatting>
  <conditionalFormatting sqref="S30:T30 C3:R31">
    <cfRule type="cellIs" dxfId="304" priority="2" stopIfTrue="1" operator="greaterThan">
      <formula>0</formula>
    </cfRule>
  </conditionalFormatting>
  <conditionalFormatting sqref="C32:R32">
    <cfRule type="cellIs" dxfId="303" priority="1" stopIfTrue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6EAC-03FB-7F40-852E-BF2091119419}">
  <dimension ref="A1:T118"/>
  <sheetViews>
    <sheetView workbookViewId="0">
      <pane ySplit="5" topLeftCell="A86" activePane="bottomLeft" state="frozen"/>
      <selection pane="bottomLeft" activeCell="X112" sqref="X112"/>
    </sheetView>
  </sheetViews>
  <sheetFormatPr baseColWidth="10" defaultRowHeight="15"/>
  <cols>
    <col min="3" max="20" width="7.6640625" customWidth="1"/>
  </cols>
  <sheetData>
    <row r="1" spans="1:20" ht="23" customHeight="1">
      <c r="A1" s="131" t="s">
        <v>96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3"/>
    </row>
    <row r="2" spans="1:20" ht="18" customHeight="1">
      <c r="A2" s="17" t="s">
        <v>0</v>
      </c>
      <c r="B2" s="17" t="s">
        <v>1</v>
      </c>
      <c r="C2" s="18" t="s">
        <v>79</v>
      </c>
      <c r="D2" s="19" t="s">
        <v>80</v>
      </c>
      <c r="E2" s="19" t="s">
        <v>81</v>
      </c>
      <c r="F2" s="19" t="s">
        <v>82</v>
      </c>
      <c r="G2" s="19" t="s">
        <v>83</v>
      </c>
      <c r="H2" s="19" t="s">
        <v>84</v>
      </c>
      <c r="I2" s="19" t="s">
        <v>85</v>
      </c>
      <c r="J2" s="19" t="s">
        <v>86</v>
      </c>
      <c r="K2" s="19" t="s">
        <v>87</v>
      </c>
      <c r="L2" s="19" t="s">
        <v>88</v>
      </c>
      <c r="M2" s="19" t="s">
        <v>89</v>
      </c>
      <c r="N2" s="19" t="s">
        <v>90</v>
      </c>
      <c r="O2" s="19" t="s">
        <v>91</v>
      </c>
      <c r="P2" s="19" t="s">
        <v>92</v>
      </c>
      <c r="Q2" s="19" t="s">
        <v>93</v>
      </c>
      <c r="R2" s="19" t="s">
        <v>94</v>
      </c>
      <c r="S2" s="19" t="s">
        <v>95</v>
      </c>
      <c r="T2" s="20" t="s">
        <v>29</v>
      </c>
    </row>
    <row r="3" spans="1:20" ht="18" customHeight="1">
      <c r="A3" s="140" t="s">
        <v>77</v>
      </c>
      <c r="B3" s="17" t="s">
        <v>30</v>
      </c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20"/>
    </row>
    <row r="4" spans="1:20" ht="18" customHeight="1">
      <c r="A4" s="140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1">
        <f>MIN(C4:S4)</f>
        <v>0</v>
      </c>
    </row>
    <row r="5" spans="1:20" ht="18" customHeight="1">
      <c r="A5" s="140"/>
      <c r="B5" s="17" t="s">
        <v>38</v>
      </c>
      <c r="C5" s="14" cm="1">
        <f t="array" aca="1" ref="C5" ca="1">_xlfn.DAYS(TODAY(),"2022/11/20")-MAX(('重-北京2'!E:E&gt;0)*ROW('重-北京2'!E:E))+2</f>
        <v>0</v>
      </c>
      <c r="D5" s="14" cm="1">
        <f t="array" aca="1" ref="D5" ca="1">_xlfn.DAYS(TODAY(),"2022/11/20")-MAX(('重-北京2'!F:F&gt;0)*ROW('重-北京2'!F:F))+2</f>
        <v>0</v>
      </c>
      <c r="E5" s="14" cm="1">
        <f t="array" aca="1" ref="E5" ca="1">_xlfn.DAYS(TODAY(),"2022/11/20")-MAX(('重-北京2'!G:G&gt;0)*ROW('重-北京2'!G:G))+2</f>
        <v>0</v>
      </c>
      <c r="F5" s="14" cm="1">
        <f t="array" aca="1" ref="F5" ca="1">_xlfn.DAYS(TODAY(),"2022/11/20")-MAX(('重-北京2'!H:H&gt;0)*ROW('重-北京2'!H:H))+2</f>
        <v>0</v>
      </c>
      <c r="G5" s="14" cm="1">
        <f t="array" aca="1" ref="G5" ca="1">_xlfn.DAYS(TODAY(),"2022/11/20")-MAX(('重-北京2'!I:I&gt;0)*ROW('重-北京2'!I:I))+2</f>
        <v>0</v>
      </c>
      <c r="H5" s="14" cm="1">
        <f t="array" aca="1" ref="H5" ca="1">_xlfn.DAYS(TODAY(),"2022/11/20")-MAX(('重-北京2'!J:J&gt;0)*ROW('重-北京2'!J:J))+2</f>
        <v>0</v>
      </c>
      <c r="I5" s="14" cm="1">
        <f t="array" aca="1" ref="I5" ca="1">_xlfn.DAYS(TODAY(),"2022/11/20")-MAX(('重-北京2'!K:K&gt;0)*ROW('重-北京2'!K:K))+2</f>
        <v>0</v>
      </c>
      <c r="J5" s="14" cm="1">
        <f t="array" aca="1" ref="J5" ca="1">_xlfn.DAYS(TODAY(),"2022/11/20")-MAX(('重-北京2'!L:L&gt;0)*ROW('重-北京2'!L:L))+2</f>
        <v>0</v>
      </c>
      <c r="K5" s="14" cm="1">
        <f t="array" aca="1" ref="K5" ca="1">_xlfn.DAYS(TODAY(),"2022/11/20")-MAX(('重-北京2'!M:M&gt;0)*ROW('重-北京2'!M:M))+2</f>
        <v>0</v>
      </c>
      <c r="L5" s="14" cm="1">
        <f t="array" aca="1" ref="L5" ca="1">_xlfn.DAYS(TODAY(),"2022/11/20")-MAX(('重-北京2'!N:N&gt;0)*ROW('重-北京2'!N:N))+2</f>
        <v>0</v>
      </c>
      <c r="M5" s="14" cm="1">
        <f t="array" aca="1" ref="M5" ca="1">_xlfn.DAYS(TODAY(),"2022/11/20")-MAX(('重-北京2'!O:O&gt;0)*ROW('重-北京2'!O:O))+2</f>
        <v>0</v>
      </c>
      <c r="N5" s="14" cm="1">
        <f t="array" aca="1" ref="N5" ca="1">_xlfn.DAYS(TODAY(),"2022/11/20")-MAX(('重-北京2'!P:P&gt;0)*ROW('重-北京2'!P:P))+2</f>
        <v>0</v>
      </c>
      <c r="O5" s="14" cm="1">
        <f t="array" aca="1" ref="O5" ca="1">_xlfn.DAYS(TODAY(),"2022/11/20")-MAX(('重-北京2'!Q:Q&gt;0)*ROW('重-北京2'!Q:Q))+2</f>
        <v>0</v>
      </c>
      <c r="P5" s="14" cm="1">
        <f t="array" aca="1" ref="P5" ca="1">_xlfn.DAYS(TODAY(),"2022/11/20")-MAX(('重-北京2'!R:R&gt;0)*ROW('重-北京2'!R:R))+2</f>
        <v>0</v>
      </c>
      <c r="Q5" s="14" cm="1">
        <f t="array" aca="1" ref="Q5" ca="1">_xlfn.DAYS(TODAY(),"2022/11/20")-MAX(('重-北京2'!S:S&gt;0)*ROW('重-北京2'!S:S))+2</f>
        <v>0</v>
      </c>
      <c r="R5" s="14" cm="1">
        <f t="array" aca="1" ref="R5" ca="1">_xlfn.DAYS(TODAY(),"2022/11/20")-MAX(('重-北京2'!T:T&gt;0)*ROW('重-北京2'!T:T))+2</f>
        <v>0</v>
      </c>
      <c r="S5" s="14" cm="1">
        <f t="array" aca="1" ref="S5" ca="1">_xlfn.DAYS(TODAY(),"2022/11/20")-MAX(('重-北京2'!U:U&gt;0)*ROW('重-北京2'!U:U))+2</f>
        <v>0</v>
      </c>
      <c r="T5" s="11">
        <f ca="1">MIN(C5:S5)</f>
        <v>0</v>
      </c>
    </row>
    <row r="6" spans="1:20" ht="18" customHeight="1">
      <c r="A6" s="105">
        <v>44885</v>
      </c>
      <c r="B6" s="50" t="s">
        <v>20</v>
      </c>
      <c r="C6" s="51">
        <v>7</v>
      </c>
      <c r="D6" s="51">
        <v>4</v>
      </c>
      <c r="E6" s="51">
        <v>54</v>
      </c>
      <c r="F6" s="51">
        <v>9</v>
      </c>
      <c r="G6" s="51">
        <v>6</v>
      </c>
      <c r="H6" s="51">
        <v>1</v>
      </c>
      <c r="I6" s="51">
        <v>1</v>
      </c>
      <c r="J6" s="51">
        <v>1</v>
      </c>
      <c r="K6" s="51">
        <v>50</v>
      </c>
      <c r="L6" s="51">
        <v>1</v>
      </c>
      <c r="M6" s="51">
        <v>2</v>
      </c>
      <c r="N6" s="51">
        <v>1</v>
      </c>
      <c r="O6" s="51">
        <v>0</v>
      </c>
      <c r="P6" s="51">
        <v>1</v>
      </c>
      <c r="Q6" s="51">
        <v>4</v>
      </c>
      <c r="R6" s="51">
        <v>0</v>
      </c>
      <c r="S6" s="51">
        <v>1</v>
      </c>
      <c r="T6" s="11">
        <f>SUM(C6:S6)</f>
        <v>143</v>
      </c>
    </row>
    <row r="7" spans="1:20" ht="18" customHeight="1">
      <c r="A7" s="106"/>
      <c r="B7" s="52" t="s">
        <v>21</v>
      </c>
      <c r="C7" s="53">
        <v>28</v>
      </c>
      <c r="D7" s="53">
        <v>22</v>
      </c>
      <c r="E7" s="53">
        <v>542</v>
      </c>
      <c r="F7" s="53">
        <v>28</v>
      </c>
      <c r="G7" s="53">
        <v>27</v>
      </c>
      <c r="H7" s="53">
        <v>5</v>
      </c>
      <c r="I7" s="53">
        <v>5</v>
      </c>
      <c r="J7" s="53">
        <v>2</v>
      </c>
      <c r="K7" s="53">
        <v>12</v>
      </c>
      <c r="L7" s="53">
        <v>29</v>
      </c>
      <c r="M7" s="53">
        <v>58</v>
      </c>
      <c r="N7" s="53">
        <v>38</v>
      </c>
      <c r="O7" s="53">
        <v>5</v>
      </c>
      <c r="P7" s="53">
        <v>2</v>
      </c>
      <c r="Q7" s="53">
        <v>2</v>
      </c>
      <c r="R7" s="53">
        <v>0</v>
      </c>
      <c r="S7" s="53">
        <v>3</v>
      </c>
      <c r="T7" s="11">
        <f>SUM(C7:S7)</f>
        <v>808</v>
      </c>
    </row>
    <row r="8" spans="1:20" ht="18" customHeight="1">
      <c r="A8" s="106"/>
      <c r="B8" s="52" t="s">
        <v>24</v>
      </c>
      <c r="C8" s="53">
        <v>25</v>
      </c>
      <c r="D8" s="53">
        <v>16</v>
      </c>
      <c r="E8" s="53">
        <v>443</v>
      </c>
      <c r="F8" s="53">
        <v>30</v>
      </c>
      <c r="G8" s="53">
        <v>20</v>
      </c>
      <c r="H8" s="53">
        <v>4</v>
      </c>
      <c r="I8" s="53">
        <v>1</v>
      </c>
      <c r="J8" s="53">
        <v>2</v>
      </c>
      <c r="K8" s="53">
        <v>36</v>
      </c>
      <c r="L8" s="53">
        <v>30</v>
      </c>
      <c r="M8" s="53">
        <v>43</v>
      </c>
      <c r="N8" s="53">
        <v>20</v>
      </c>
      <c r="O8" s="53">
        <v>5</v>
      </c>
      <c r="P8" s="53">
        <v>3</v>
      </c>
      <c r="Q8" s="53">
        <v>3</v>
      </c>
      <c r="R8" s="53">
        <v>0</v>
      </c>
      <c r="S8" s="53">
        <v>4</v>
      </c>
      <c r="T8" s="11">
        <f>SUM(C8:S8)</f>
        <v>685</v>
      </c>
    </row>
    <row r="9" spans="1:20" ht="18" customHeight="1">
      <c r="A9" s="106"/>
      <c r="B9" s="52" t="s">
        <v>25</v>
      </c>
      <c r="C9" s="51">
        <v>10</v>
      </c>
      <c r="D9" s="51">
        <v>10</v>
      </c>
      <c r="E9" s="51">
        <v>153</v>
      </c>
      <c r="F9" s="51">
        <v>7</v>
      </c>
      <c r="G9" s="51">
        <v>13</v>
      </c>
      <c r="H9" s="51">
        <v>2</v>
      </c>
      <c r="I9" s="51">
        <v>5</v>
      </c>
      <c r="J9" s="51">
        <v>1</v>
      </c>
      <c r="K9" s="51">
        <v>26</v>
      </c>
      <c r="L9" s="51">
        <v>0</v>
      </c>
      <c r="M9" s="51">
        <v>17</v>
      </c>
      <c r="N9" s="51">
        <v>19</v>
      </c>
      <c r="O9" s="51">
        <v>0</v>
      </c>
      <c r="P9" s="51">
        <v>0</v>
      </c>
      <c r="Q9" s="51">
        <v>3</v>
      </c>
      <c r="R9" s="51">
        <v>0</v>
      </c>
      <c r="S9" s="51">
        <v>0</v>
      </c>
      <c r="T9" s="11">
        <f>SUM(C9:S9)</f>
        <v>266</v>
      </c>
    </row>
    <row r="10" spans="1:20" ht="18" customHeight="1">
      <c r="A10" s="107"/>
      <c r="B10" s="52" t="s">
        <v>26</v>
      </c>
      <c r="C10" s="36">
        <f t="shared" ref="C10:S10" si="0">IF(C8+C9&gt;0, C9/(C8+C9), "-")</f>
        <v>0.2857142857142857</v>
      </c>
      <c r="D10" s="36">
        <f t="shared" si="0"/>
        <v>0.38461538461538464</v>
      </c>
      <c r="E10" s="36">
        <f t="shared" si="0"/>
        <v>0.25671140939597314</v>
      </c>
      <c r="F10" s="36">
        <f t="shared" si="0"/>
        <v>0.1891891891891892</v>
      </c>
      <c r="G10" s="36">
        <f t="shared" si="0"/>
        <v>0.39393939393939392</v>
      </c>
      <c r="H10" s="36">
        <f t="shared" si="0"/>
        <v>0.33333333333333331</v>
      </c>
      <c r="I10" s="36">
        <f t="shared" si="0"/>
        <v>0.83333333333333337</v>
      </c>
      <c r="J10" s="36">
        <f t="shared" si="0"/>
        <v>0.33333333333333331</v>
      </c>
      <c r="K10" s="36">
        <f t="shared" si="0"/>
        <v>0.41935483870967744</v>
      </c>
      <c r="L10" s="36">
        <f t="shared" si="0"/>
        <v>0</v>
      </c>
      <c r="M10" s="36">
        <f t="shared" si="0"/>
        <v>0.28333333333333333</v>
      </c>
      <c r="N10" s="36">
        <f t="shared" si="0"/>
        <v>0.48717948717948717</v>
      </c>
      <c r="O10" s="36">
        <f t="shared" si="0"/>
        <v>0</v>
      </c>
      <c r="P10" s="36">
        <f t="shared" si="0"/>
        <v>0</v>
      </c>
      <c r="Q10" s="36">
        <f t="shared" si="0"/>
        <v>0.5</v>
      </c>
      <c r="R10" s="36" t="str">
        <f t="shared" si="0"/>
        <v>-</v>
      </c>
      <c r="S10" s="36">
        <f t="shared" si="0"/>
        <v>0</v>
      </c>
      <c r="T10" s="40">
        <f>IF(T8+T9&gt;0, T9/(T8+T9), "-")</f>
        <v>0.27970557308096738</v>
      </c>
    </row>
    <row r="11" spans="1:20" ht="18" customHeight="1">
      <c r="A11" s="105">
        <v>44886</v>
      </c>
      <c r="B11" s="50" t="s">
        <v>20</v>
      </c>
      <c r="C11" s="51">
        <v>24</v>
      </c>
      <c r="D11" s="51">
        <v>15</v>
      </c>
      <c r="E11" s="51">
        <v>128</v>
      </c>
      <c r="F11" s="51">
        <v>14</v>
      </c>
      <c r="G11" s="51">
        <v>17</v>
      </c>
      <c r="H11" s="51">
        <v>2</v>
      </c>
      <c r="I11" s="51">
        <v>3</v>
      </c>
      <c r="J11" s="51">
        <v>0</v>
      </c>
      <c r="K11" s="51">
        <v>34</v>
      </c>
      <c r="L11" s="51">
        <v>16</v>
      </c>
      <c r="M11" s="51">
        <v>0</v>
      </c>
      <c r="N11" s="51">
        <v>1</v>
      </c>
      <c r="O11" s="51">
        <v>2</v>
      </c>
      <c r="P11" s="51">
        <v>1</v>
      </c>
      <c r="Q11" s="51">
        <v>2</v>
      </c>
      <c r="R11" s="51">
        <v>0</v>
      </c>
      <c r="S11" s="51">
        <v>3</v>
      </c>
      <c r="T11" s="11">
        <f>SUM(C11:S11)</f>
        <v>262</v>
      </c>
    </row>
    <row r="12" spans="1:20" ht="18" customHeight="1">
      <c r="A12" s="106"/>
      <c r="B12" s="52" t="s">
        <v>21</v>
      </c>
      <c r="C12" s="53">
        <v>43</v>
      </c>
      <c r="D12" s="53">
        <v>63</v>
      </c>
      <c r="E12" s="53">
        <v>655</v>
      </c>
      <c r="F12" s="53">
        <v>76</v>
      </c>
      <c r="G12" s="53">
        <v>37</v>
      </c>
      <c r="H12" s="53">
        <v>4</v>
      </c>
      <c r="I12" s="53">
        <v>13</v>
      </c>
      <c r="J12" s="53">
        <v>19</v>
      </c>
      <c r="K12" s="53">
        <v>32</v>
      </c>
      <c r="L12" s="53">
        <v>51</v>
      </c>
      <c r="M12" s="53">
        <v>99</v>
      </c>
      <c r="N12" s="53">
        <v>48</v>
      </c>
      <c r="O12" s="53">
        <v>11</v>
      </c>
      <c r="P12" s="53">
        <v>4</v>
      </c>
      <c r="Q12" s="53">
        <v>2</v>
      </c>
      <c r="R12" s="53">
        <v>0</v>
      </c>
      <c r="S12" s="53">
        <v>7</v>
      </c>
      <c r="T12" s="11">
        <f>SUM(C12:S12)</f>
        <v>1164</v>
      </c>
    </row>
    <row r="13" spans="1:20" ht="18" customHeight="1">
      <c r="A13" s="106"/>
      <c r="B13" s="52" t="s">
        <v>24</v>
      </c>
      <c r="C13" s="53">
        <v>52</v>
      </c>
      <c r="D13" s="53">
        <v>54</v>
      </c>
      <c r="E13" s="53">
        <v>709</v>
      </c>
      <c r="F13" s="53">
        <v>80</v>
      </c>
      <c r="G13" s="53">
        <v>40</v>
      </c>
      <c r="H13" s="53">
        <v>5</v>
      </c>
      <c r="I13" s="53">
        <v>8</v>
      </c>
      <c r="J13" s="53">
        <v>14</v>
      </c>
      <c r="K13" s="53">
        <v>51</v>
      </c>
      <c r="L13" s="53">
        <v>63</v>
      </c>
      <c r="M13" s="53">
        <v>79</v>
      </c>
      <c r="N13" s="53">
        <v>37</v>
      </c>
      <c r="O13" s="53">
        <v>12</v>
      </c>
      <c r="P13" s="53">
        <v>5</v>
      </c>
      <c r="Q13" s="53">
        <v>3</v>
      </c>
      <c r="R13" s="53">
        <v>0</v>
      </c>
      <c r="S13" s="53">
        <v>7</v>
      </c>
      <c r="T13" s="11">
        <f>SUM(C13:S13)</f>
        <v>1219</v>
      </c>
    </row>
    <row r="14" spans="1:20" ht="18" customHeight="1">
      <c r="A14" s="106"/>
      <c r="B14" s="52" t="s">
        <v>25</v>
      </c>
      <c r="C14" s="51">
        <v>15</v>
      </c>
      <c r="D14" s="51">
        <v>24</v>
      </c>
      <c r="E14" s="51">
        <v>74</v>
      </c>
      <c r="F14" s="51">
        <v>10</v>
      </c>
      <c r="G14" s="51">
        <v>14</v>
      </c>
      <c r="H14" s="51">
        <v>1</v>
      </c>
      <c r="I14" s="51">
        <v>8</v>
      </c>
      <c r="J14" s="51">
        <v>5</v>
      </c>
      <c r="K14" s="51">
        <v>15</v>
      </c>
      <c r="L14" s="51">
        <v>4</v>
      </c>
      <c r="M14" s="51">
        <v>20</v>
      </c>
      <c r="N14" s="51">
        <v>12</v>
      </c>
      <c r="O14" s="51">
        <v>1</v>
      </c>
      <c r="P14" s="51">
        <v>0</v>
      </c>
      <c r="Q14" s="51">
        <v>1</v>
      </c>
      <c r="R14" s="51">
        <v>0</v>
      </c>
      <c r="S14" s="51">
        <v>3</v>
      </c>
      <c r="T14" s="11">
        <f>SUM(C14:S14)</f>
        <v>207</v>
      </c>
    </row>
    <row r="15" spans="1:20" ht="18" customHeight="1">
      <c r="A15" s="107"/>
      <c r="B15" s="52" t="s">
        <v>26</v>
      </c>
      <c r="C15" s="36">
        <f t="shared" ref="C15:S15" si="1">IF(C13+C14&gt;0, C14/(C13+C14), "-")</f>
        <v>0.22388059701492538</v>
      </c>
      <c r="D15" s="36">
        <f t="shared" si="1"/>
        <v>0.30769230769230771</v>
      </c>
      <c r="E15" s="36">
        <f t="shared" si="1"/>
        <v>9.4508301404853126E-2</v>
      </c>
      <c r="F15" s="36">
        <f t="shared" si="1"/>
        <v>0.1111111111111111</v>
      </c>
      <c r="G15" s="36">
        <f t="shared" si="1"/>
        <v>0.25925925925925924</v>
      </c>
      <c r="H15" s="36">
        <f t="shared" si="1"/>
        <v>0.16666666666666666</v>
      </c>
      <c r="I15" s="36">
        <f t="shared" si="1"/>
        <v>0.5</v>
      </c>
      <c r="J15" s="36">
        <f t="shared" si="1"/>
        <v>0.26315789473684209</v>
      </c>
      <c r="K15" s="36">
        <f t="shared" si="1"/>
        <v>0.22727272727272727</v>
      </c>
      <c r="L15" s="36">
        <f t="shared" si="1"/>
        <v>5.9701492537313432E-2</v>
      </c>
      <c r="M15" s="36">
        <f t="shared" si="1"/>
        <v>0.20202020202020202</v>
      </c>
      <c r="N15" s="36">
        <f t="shared" si="1"/>
        <v>0.24489795918367346</v>
      </c>
      <c r="O15" s="36">
        <f t="shared" si="1"/>
        <v>7.6923076923076927E-2</v>
      </c>
      <c r="P15" s="36">
        <f t="shared" si="1"/>
        <v>0</v>
      </c>
      <c r="Q15" s="36">
        <f t="shared" si="1"/>
        <v>0.25</v>
      </c>
      <c r="R15" s="36" t="str">
        <f t="shared" si="1"/>
        <v>-</v>
      </c>
      <c r="S15" s="36">
        <f t="shared" si="1"/>
        <v>0.3</v>
      </c>
      <c r="T15" s="40">
        <f>IF(T13+T14&gt;0, T14/(T13+T14), "-")</f>
        <v>0.14516129032258066</v>
      </c>
    </row>
    <row r="16" spans="1:20" ht="18" customHeight="1">
      <c r="A16" s="105">
        <v>44887</v>
      </c>
      <c r="B16" s="50" t="s">
        <v>20</v>
      </c>
      <c r="C16" s="51">
        <v>33</v>
      </c>
      <c r="D16" s="51">
        <v>11</v>
      </c>
      <c r="E16" s="51">
        <v>117</v>
      </c>
      <c r="F16" s="51">
        <v>34</v>
      </c>
      <c r="G16" s="51">
        <v>5</v>
      </c>
      <c r="H16" s="51">
        <v>16</v>
      </c>
      <c r="I16" s="51">
        <v>3</v>
      </c>
      <c r="J16" s="51">
        <v>2</v>
      </c>
      <c r="K16" s="51">
        <v>96</v>
      </c>
      <c r="L16" s="51">
        <v>31</v>
      </c>
      <c r="M16" s="51">
        <v>4</v>
      </c>
      <c r="N16" s="51">
        <v>5</v>
      </c>
      <c r="O16" s="51">
        <v>1</v>
      </c>
      <c r="P16" s="51">
        <v>1</v>
      </c>
      <c r="Q16" s="51">
        <v>14</v>
      </c>
      <c r="R16" s="51">
        <v>3</v>
      </c>
      <c r="S16" s="51">
        <v>2</v>
      </c>
      <c r="T16" s="11">
        <f>SUM(C16:S16)</f>
        <v>378</v>
      </c>
    </row>
    <row r="17" spans="1:20" ht="18" customHeight="1">
      <c r="A17" s="106"/>
      <c r="B17" s="52" t="s">
        <v>21</v>
      </c>
      <c r="C17" s="53">
        <v>65</v>
      </c>
      <c r="D17" s="53">
        <v>58</v>
      </c>
      <c r="E17" s="53">
        <v>424</v>
      </c>
      <c r="F17" s="53">
        <v>120</v>
      </c>
      <c r="G17" s="53">
        <v>83</v>
      </c>
      <c r="H17" s="53">
        <v>9</v>
      </c>
      <c r="I17" s="53">
        <v>7</v>
      </c>
      <c r="J17" s="53">
        <v>37</v>
      </c>
      <c r="K17" s="53">
        <v>75</v>
      </c>
      <c r="L17" s="53">
        <v>63</v>
      </c>
      <c r="M17" s="53">
        <v>86</v>
      </c>
      <c r="N17" s="53">
        <v>37</v>
      </c>
      <c r="O17" s="53">
        <v>12</v>
      </c>
      <c r="P17" s="53">
        <v>13</v>
      </c>
      <c r="Q17" s="53">
        <v>1</v>
      </c>
      <c r="R17" s="53">
        <v>2</v>
      </c>
      <c r="S17" s="53">
        <v>6</v>
      </c>
      <c r="T17" s="11">
        <f>SUM(C17:S17)</f>
        <v>1098</v>
      </c>
    </row>
    <row r="18" spans="1:20" ht="18" customHeight="1">
      <c r="A18" s="106"/>
      <c r="B18" s="52" t="s">
        <v>24</v>
      </c>
      <c r="C18" s="53">
        <v>84</v>
      </c>
      <c r="D18" s="53">
        <v>46</v>
      </c>
      <c r="E18" s="53">
        <v>394</v>
      </c>
      <c r="F18" s="53">
        <v>138</v>
      </c>
      <c r="G18" s="53">
        <v>73</v>
      </c>
      <c r="H18" s="53">
        <v>25</v>
      </c>
      <c r="I18" s="53">
        <v>10</v>
      </c>
      <c r="J18" s="53">
        <v>33</v>
      </c>
      <c r="K18" s="53">
        <v>131</v>
      </c>
      <c r="L18" s="53">
        <v>91</v>
      </c>
      <c r="M18" s="53">
        <v>79</v>
      </c>
      <c r="N18" s="53">
        <v>34</v>
      </c>
      <c r="O18" s="53">
        <v>11</v>
      </c>
      <c r="P18" s="53">
        <v>11</v>
      </c>
      <c r="Q18" s="53">
        <v>14</v>
      </c>
      <c r="R18" s="53">
        <v>4</v>
      </c>
      <c r="S18" s="53">
        <v>8</v>
      </c>
      <c r="T18" s="11">
        <f>SUM(C18:S18)</f>
        <v>1186</v>
      </c>
    </row>
    <row r="19" spans="1:20" ht="18" customHeight="1">
      <c r="A19" s="106"/>
      <c r="B19" s="52" t="s">
        <v>25</v>
      </c>
      <c r="C19" s="51">
        <v>14</v>
      </c>
      <c r="D19" s="51">
        <v>23</v>
      </c>
      <c r="E19" s="51">
        <v>147</v>
      </c>
      <c r="F19" s="51">
        <v>16</v>
      </c>
      <c r="G19" s="51">
        <v>15</v>
      </c>
      <c r="H19" s="51">
        <v>0</v>
      </c>
      <c r="I19" s="51">
        <v>0</v>
      </c>
      <c r="J19" s="51">
        <v>6</v>
      </c>
      <c r="K19" s="51">
        <v>40</v>
      </c>
      <c r="L19" s="51">
        <v>3</v>
      </c>
      <c r="M19" s="51">
        <v>11</v>
      </c>
      <c r="N19" s="51">
        <v>8</v>
      </c>
      <c r="O19" s="51">
        <v>2</v>
      </c>
      <c r="P19" s="51">
        <v>3</v>
      </c>
      <c r="Q19" s="51">
        <v>1</v>
      </c>
      <c r="R19" s="51">
        <v>1</v>
      </c>
      <c r="S19" s="51">
        <v>0</v>
      </c>
      <c r="T19" s="11">
        <f>SUM(C19:S19)</f>
        <v>290</v>
      </c>
    </row>
    <row r="20" spans="1:20" ht="18" customHeight="1">
      <c r="A20" s="107"/>
      <c r="B20" s="52" t="s">
        <v>26</v>
      </c>
      <c r="C20" s="36">
        <f t="shared" ref="C20:S20" si="2">IF(C18+C19&gt;0, C19/(C18+C19), "-")</f>
        <v>0.14285714285714285</v>
      </c>
      <c r="D20" s="36">
        <f t="shared" si="2"/>
        <v>0.33333333333333331</v>
      </c>
      <c r="E20" s="36">
        <f t="shared" si="2"/>
        <v>0.27171903881700554</v>
      </c>
      <c r="F20" s="36">
        <f t="shared" si="2"/>
        <v>0.1038961038961039</v>
      </c>
      <c r="G20" s="36">
        <f t="shared" si="2"/>
        <v>0.17045454545454544</v>
      </c>
      <c r="H20" s="36">
        <f t="shared" si="2"/>
        <v>0</v>
      </c>
      <c r="I20" s="36">
        <f t="shared" si="2"/>
        <v>0</v>
      </c>
      <c r="J20" s="36">
        <f t="shared" si="2"/>
        <v>0.15384615384615385</v>
      </c>
      <c r="K20" s="36">
        <f t="shared" si="2"/>
        <v>0.23391812865497075</v>
      </c>
      <c r="L20" s="36">
        <f t="shared" si="2"/>
        <v>3.1914893617021274E-2</v>
      </c>
      <c r="M20" s="36">
        <f t="shared" si="2"/>
        <v>0.12222222222222222</v>
      </c>
      <c r="N20" s="36">
        <f t="shared" si="2"/>
        <v>0.19047619047619047</v>
      </c>
      <c r="O20" s="36">
        <f t="shared" si="2"/>
        <v>0.15384615384615385</v>
      </c>
      <c r="P20" s="36">
        <f t="shared" si="2"/>
        <v>0.21428571428571427</v>
      </c>
      <c r="Q20" s="36">
        <f t="shared" si="2"/>
        <v>6.6666666666666666E-2</v>
      </c>
      <c r="R20" s="36">
        <f t="shared" si="2"/>
        <v>0.2</v>
      </c>
      <c r="S20" s="36">
        <f t="shared" si="2"/>
        <v>0</v>
      </c>
      <c r="T20" s="40">
        <f>IF(T18+T19&gt;0, T19/(T18+T19), "-")</f>
        <v>0.19647696476964768</v>
      </c>
    </row>
    <row r="21" spans="1:20" ht="18" customHeight="1">
      <c r="A21" s="105">
        <v>44888</v>
      </c>
      <c r="B21" s="50" t="s">
        <v>20</v>
      </c>
      <c r="C21" s="51">
        <v>41</v>
      </c>
      <c r="D21" s="51">
        <v>13</v>
      </c>
      <c r="E21" s="51">
        <v>175</v>
      </c>
      <c r="F21" s="51">
        <v>62</v>
      </c>
      <c r="G21" s="51">
        <v>6</v>
      </c>
      <c r="H21" s="51">
        <v>25</v>
      </c>
      <c r="I21" s="51">
        <v>2</v>
      </c>
      <c r="J21" s="51">
        <v>10</v>
      </c>
      <c r="K21" s="51">
        <v>48</v>
      </c>
      <c r="L21" s="51">
        <v>23</v>
      </c>
      <c r="M21" s="51">
        <v>12</v>
      </c>
      <c r="N21" s="51">
        <v>39</v>
      </c>
      <c r="O21" s="51">
        <v>0</v>
      </c>
      <c r="P21" s="51">
        <v>2</v>
      </c>
      <c r="Q21" s="51">
        <v>9</v>
      </c>
      <c r="R21" s="51">
        <v>1</v>
      </c>
      <c r="S21" s="51">
        <v>4</v>
      </c>
      <c r="T21" s="11">
        <f>SUM(C21:S21)</f>
        <v>472</v>
      </c>
    </row>
    <row r="22" spans="1:20" ht="18" customHeight="1">
      <c r="A22" s="106"/>
      <c r="B22" s="52" t="s">
        <v>21</v>
      </c>
      <c r="C22" s="53">
        <v>59</v>
      </c>
      <c r="D22" s="53">
        <v>59</v>
      </c>
      <c r="E22" s="53">
        <v>431</v>
      </c>
      <c r="F22" s="53">
        <v>76</v>
      </c>
      <c r="G22" s="53">
        <v>104</v>
      </c>
      <c r="H22" s="53">
        <v>34</v>
      </c>
      <c r="I22" s="53">
        <v>3</v>
      </c>
      <c r="J22" s="53">
        <v>20</v>
      </c>
      <c r="K22" s="53">
        <v>101</v>
      </c>
      <c r="L22" s="53">
        <v>119</v>
      </c>
      <c r="M22" s="53">
        <v>70</v>
      </c>
      <c r="N22" s="53">
        <v>30</v>
      </c>
      <c r="O22" s="53">
        <v>12</v>
      </c>
      <c r="P22" s="53">
        <v>10</v>
      </c>
      <c r="Q22" s="53">
        <v>1</v>
      </c>
      <c r="R22" s="53">
        <v>0</v>
      </c>
      <c r="S22" s="53">
        <v>10</v>
      </c>
      <c r="T22" s="11">
        <f>SUM(C22:S22)</f>
        <v>1139</v>
      </c>
    </row>
    <row r="23" spans="1:20" ht="18" customHeight="1">
      <c r="A23" s="106"/>
      <c r="B23" s="52" t="s">
        <v>24</v>
      </c>
      <c r="C23" s="53">
        <v>96</v>
      </c>
      <c r="D23" s="53">
        <v>56</v>
      </c>
      <c r="E23" s="53">
        <v>474</v>
      </c>
      <c r="F23" s="53">
        <v>109</v>
      </c>
      <c r="G23" s="53">
        <v>85</v>
      </c>
      <c r="H23" s="53">
        <v>36</v>
      </c>
      <c r="I23" s="53">
        <v>3</v>
      </c>
      <c r="J23" s="53">
        <v>20</v>
      </c>
      <c r="K23" s="53">
        <v>104</v>
      </c>
      <c r="L23" s="53">
        <v>136</v>
      </c>
      <c r="M23" s="53">
        <v>65</v>
      </c>
      <c r="N23" s="53">
        <v>53</v>
      </c>
      <c r="O23" s="53">
        <v>11</v>
      </c>
      <c r="P23" s="53">
        <v>11</v>
      </c>
      <c r="Q23" s="53">
        <v>10</v>
      </c>
      <c r="R23" s="53">
        <v>1</v>
      </c>
      <c r="S23" s="53">
        <v>13</v>
      </c>
      <c r="T23" s="11">
        <f>SUM(C23:S23)</f>
        <v>1283</v>
      </c>
    </row>
    <row r="24" spans="1:20" ht="18" customHeight="1">
      <c r="A24" s="106"/>
      <c r="B24" s="52" t="s">
        <v>25</v>
      </c>
      <c r="C24" s="51">
        <v>4</v>
      </c>
      <c r="D24" s="51">
        <v>16</v>
      </c>
      <c r="E24" s="51">
        <v>132</v>
      </c>
      <c r="F24" s="51">
        <v>29</v>
      </c>
      <c r="G24" s="51">
        <v>25</v>
      </c>
      <c r="H24" s="51">
        <v>23</v>
      </c>
      <c r="I24" s="51">
        <v>2</v>
      </c>
      <c r="J24" s="51">
        <v>10</v>
      </c>
      <c r="K24" s="51">
        <v>45</v>
      </c>
      <c r="L24" s="51">
        <v>6</v>
      </c>
      <c r="M24" s="51">
        <v>17</v>
      </c>
      <c r="N24" s="51">
        <v>16</v>
      </c>
      <c r="O24" s="51">
        <v>1</v>
      </c>
      <c r="P24" s="51">
        <v>1</v>
      </c>
      <c r="Q24" s="51">
        <v>0</v>
      </c>
      <c r="R24" s="51">
        <v>0</v>
      </c>
      <c r="S24" s="51">
        <v>1</v>
      </c>
      <c r="T24" s="11">
        <f>SUM(C24:S24)</f>
        <v>328</v>
      </c>
    </row>
    <row r="25" spans="1:20" ht="18" customHeight="1">
      <c r="A25" s="107"/>
      <c r="B25" s="52" t="s">
        <v>26</v>
      </c>
      <c r="C25" s="36">
        <f t="shared" ref="C25:S25" si="3">IF(C23+C24&gt;0, C24/(C23+C24), "-")</f>
        <v>0.04</v>
      </c>
      <c r="D25" s="36">
        <f t="shared" si="3"/>
        <v>0.22222222222222221</v>
      </c>
      <c r="E25" s="36">
        <f t="shared" si="3"/>
        <v>0.21782178217821782</v>
      </c>
      <c r="F25" s="36">
        <f t="shared" si="3"/>
        <v>0.21014492753623187</v>
      </c>
      <c r="G25" s="36">
        <f t="shared" si="3"/>
        <v>0.22727272727272727</v>
      </c>
      <c r="H25" s="36">
        <f t="shared" si="3"/>
        <v>0.38983050847457629</v>
      </c>
      <c r="I25" s="36">
        <f t="shared" si="3"/>
        <v>0.4</v>
      </c>
      <c r="J25" s="36">
        <f t="shared" si="3"/>
        <v>0.33333333333333331</v>
      </c>
      <c r="K25" s="36">
        <f t="shared" si="3"/>
        <v>0.30201342281879195</v>
      </c>
      <c r="L25" s="36">
        <f t="shared" si="3"/>
        <v>4.2253521126760563E-2</v>
      </c>
      <c r="M25" s="36">
        <f t="shared" si="3"/>
        <v>0.2073170731707317</v>
      </c>
      <c r="N25" s="36">
        <f t="shared" si="3"/>
        <v>0.2318840579710145</v>
      </c>
      <c r="O25" s="36">
        <f t="shared" si="3"/>
        <v>8.3333333333333329E-2</v>
      </c>
      <c r="P25" s="36">
        <f t="shared" si="3"/>
        <v>8.3333333333333329E-2</v>
      </c>
      <c r="Q25" s="36">
        <f t="shared" si="3"/>
        <v>0</v>
      </c>
      <c r="R25" s="36">
        <f t="shared" si="3"/>
        <v>0</v>
      </c>
      <c r="S25" s="36">
        <f t="shared" si="3"/>
        <v>7.1428571428571425E-2</v>
      </c>
      <c r="T25" s="40">
        <f>IF(T23+T24&gt;0, T24/(T23+T24), "-")</f>
        <v>0.20360024829298573</v>
      </c>
    </row>
    <row r="26" spans="1:20" ht="18" customHeight="1">
      <c r="A26" s="105">
        <v>44889</v>
      </c>
      <c r="B26" s="50" t="s">
        <v>20</v>
      </c>
      <c r="C26" s="51">
        <v>53</v>
      </c>
      <c r="D26" s="51">
        <v>33</v>
      </c>
      <c r="E26" s="51">
        <v>83</v>
      </c>
      <c r="F26" s="51">
        <v>38</v>
      </c>
      <c r="G26" s="51">
        <v>13</v>
      </c>
      <c r="H26" s="51">
        <v>23</v>
      </c>
      <c r="I26" s="51">
        <v>28</v>
      </c>
      <c r="J26" s="51">
        <v>2</v>
      </c>
      <c r="K26" s="51">
        <v>43</v>
      </c>
      <c r="L26" s="51">
        <v>45</v>
      </c>
      <c r="M26" s="51">
        <v>8</v>
      </c>
      <c r="N26" s="51">
        <v>29</v>
      </c>
      <c r="O26" s="51">
        <v>4</v>
      </c>
      <c r="P26" s="51">
        <v>0</v>
      </c>
      <c r="Q26" s="51">
        <v>8</v>
      </c>
      <c r="R26" s="51">
        <v>6</v>
      </c>
      <c r="S26" s="51">
        <v>2</v>
      </c>
      <c r="T26" s="11">
        <f>SUM(C26:S26)</f>
        <v>418</v>
      </c>
    </row>
    <row r="27" spans="1:20" ht="18" customHeight="1">
      <c r="A27" s="106"/>
      <c r="B27" s="52" t="s">
        <v>21</v>
      </c>
      <c r="C27" s="53">
        <v>43</v>
      </c>
      <c r="D27" s="53">
        <v>95</v>
      </c>
      <c r="E27" s="53">
        <v>790</v>
      </c>
      <c r="F27" s="53">
        <v>134</v>
      </c>
      <c r="G27" s="53">
        <v>26</v>
      </c>
      <c r="H27" s="53">
        <v>10</v>
      </c>
      <c r="I27" s="53">
        <v>14</v>
      </c>
      <c r="J27" s="53">
        <v>2</v>
      </c>
      <c r="K27" s="53">
        <v>157</v>
      </c>
      <c r="L27" s="53">
        <v>77</v>
      </c>
      <c r="M27" s="53">
        <v>55</v>
      </c>
      <c r="N27" s="53">
        <v>23</v>
      </c>
      <c r="O27" s="53">
        <v>2</v>
      </c>
      <c r="P27" s="53">
        <v>1</v>
      </c>
      <c r="Q27" s="53">
        <v>3</v>
      </c>
      <c r="R27" s="53">
        <v>3</v>
      </c>
      <c r="S27" s="53">
        <v>1</v>
      </c>
      <c r="T27" s="11">
        <f>SUM(C27:S27)</f>
        <v>1436</v>
      </c>
    </row>
    <row r="28" spans="1:20" ht="18" customHeight="1">
      <c r="A28" s="106"/>
      <c r="B28" s="52" t="s">
        <v>24</v>
      </c>
      <c r="C28" s="53">
        <v>85</v>
      </c>
      <c r="D28" s="53">
        <v>86</v>
      </c>
      <c r="E28" s="53">
        <v>700</v>
      </c>
      <c r="F28" s="53">
        <v>133</v>
      </c>
      <c r="G28" s="53">
        <v>34</v>
      </c>
      <c r="H28" s="53">
        <v>23</v>
      </c>
      <c r="I28" s="53">
        <v>26</v>
      </c>
      <c r="J28" s="53">
        <v>4</v>
      </c>
      <c r="K28" s="53">
        <v>124</v>
      </c>
      <c r="L28" s="53">
        <v>116</v>
      </c>
      <c r="M28" s="53">
        <v>56</v>
      </c>
      <c r="N28" s="53">
        <v>45</v>
      </c>
      <c r="O28" s="53">
        <v>5</v>
      </c>
      <c r="P28" s="53">
        <v>1</v>
      </c>
      <c r="Q28" s="53">
        <v>8</v>
      </c>
      <c r="R28" s="53">
        <v>6</v>
      </c>
      <c r="S28" s="53">
        <v>2</v>
      </c>
      <c r="T28" s="11">
        <f>SUM(C28:S28)</f>
        <v>1454</v>
      </c>
    </row>
    <row r="29" spans="1:20" ht="18" customHeight="1">
      <c r="A29" s="106"/>
      <c r="B29" s="52" t="s">
        <v>25</v>
      </c>
      <c r="C29" s="51">
        <v>11</v>
      </c>
      <c r="D29" s="51">
        <v>42</v>
      </c>
      <c r="E29" s="51">
        <v>173</v>
      </c>
      <c r="F29" s="51">
        <v>39</v>
      </c>
      <c r="G29" s="51">
        <v>5</v>
      </c>
      <c r="H29" s="51">
        <v>10</v>
      </c>
      <c r="I29" s="51">
        <v>16</v>
      </c>
      <c r="J29" s="51">
        <v>0</v>
      </c>
      <c r="K29" s="51">
        <v>76</v>
      </c>
      <c r="L29" s="51">
        <v>6</v>
      </c>
      <c r="M29" s="51">
        <v>7</v>
      </c>
      <c r="N29" s="51">
        <v>7</v>
      </c>
      <c r="O29" s="51">
        <v>1</v>
      </c>
      <c r="P29" s="51">
        <v>0</v>
      </c>
      <c r="Q29" s="51">
        <v>3</v>
      </c>
      <c r="R29" s="51">
        <v>3</v>
      </c>
      <c r="S29" s="51">
        <v>1</v>
      </c>
      <c r="T29" s="11">
        <f>SUM(C29:S29)</f>
        <v>400</v>
      </c>
    </row>
    <row r="30" spans="1:20" ht="18" customHeight="1">
      <c r="A30" s="107"/>
      <c r="B30" s="52" t="s">
        <v>26</v>
      </c>
      <c r="C30" s="36">
        <f t="shared" ref="C30:S30" si="4">IF(C28+C29&gt;0, C29/(C28+C29), "-")</f>
        <v>0.11458333333333333</v>
      </c>
      <c r="D30" s="36">
        <f t="shared" si="4"/>
        <v>0.328125</v>
      </c>
      <c r="E30" s="36">
        <f t="shared" si="4"/>
        <v>0.1981672394043528</v>
      </c>
      <c r="F30" s="36">
        <f t="shared" si="4"/>
        <v>0.22674418604651161</v>
      </c>
      <c r="G30" s="36">
        <f t="shared" si="4"/>
        <v>0.12820512820512819</v>
      </c>
      <c r="H30" s="36">
        <f t="shared" si="4"/>
        <v>0.30303030303030304</v>
      </c>
      <c r="I30" s="36">
        <f t="shared" si="4"/>
        <v>0.38095238095238093</v>
      </c>
      <c r="J30" s="36">
        <f t="shared" si="4"/>
        <v>0</v>
      </c>
      <c r="K30" s="36">
        <f t="shared" si="4"/>
        <v>0.38</v>
      </c>
      <c r="L30" s="36">
        <f t="shared" si="4"/>
        <v>4.9180327868852458E-2</v>
      </c>
      <c r="M30" s="36">
        <f t="shared" si="4"/>
        <v>0.1111111111111111</v>
      </c>
      <c r="N30" s="36">
        <f t="shared" si="4"/>
        <v>0.13461538461538461</v>
      </c>
      <c r="O30" s="36">
        <f t="shared" si="4"/>
        <v>0.16666666666666666</v>
      </c>
      <c r="P30" s="36">
        <f t="shared" si="4"/>
        <v>0</v>
      </c>
      <c r="Q30" s="36">
        <f t="shared" si="4"/>
        <v>0.27272727272727271</v>
      </c>
      <c r="R30" s="36">
        <f t="shared" si="4"/>
        <v>0.33333333333333331</v>
      </c>
      <c r="S30" s="36">
        <f t="shared" si="4"/>
        <v>0.33333333333333331</v>
      </c>
      <c r="T30" s="40">
        <f>IF(T28+T29&gt;0, T29/(T28+T29), "-")</f>
        <v>0.21574973031283712</v>
      </c>
    </row>
    <row r="31" spans="1:20" ht="18" customHeight="1">
      <c r="A31" s="105">
        <v>44890</v>
      </c>
      <c r="B31" s="50" t="s">
        <v>20</v>
      </c>
      <c r="C31" s="51">
        <v>126</v>
      </c>
      <c r="D31" s="51">
        <v>20</v>
      </c>
      <c r="E31" s="51">
        <v>83</v>
      </c>
      <c r="F31" s="51">
        <v>103</v>
      </c>
      <c r="G31" s="51">
        <v>16</v>
      </c>
      <c r="H31" s="51">
        <v>45</v>
      </c>
      <c r="I31" s="51">
        <v>18</v>
      </c>
      <c r="J31" s="51">
        <v>6</v>
      </c>
      <c r="K31" s="51">
        <v>53</v>
      </c>
      <c r="L31" s="51">
        <v>16</v>
      </c>
      <c r="M31" s="51">
        <v>30</v>
      </c>
      <c r="N31" s="51">
        <v>20</v>
      </c>
      <c r="O31" s="51">
        <v>5</v>
      </c>
      <c r="P31" s="51">
        <v>3</v>
      </c>
      <c r="Q31" s="51">
        <v>9</v>
      </c>
      <c r="R31" s="51">
        <v>5</v>
      </c>
      <c r="S31" s="51">
        <v>9</v>
      </c>
      <c r="T31" s="11">
        <f>SUM(C31:S31)</f>
        <v>567</v>
      </c>
    </row>
    <row r="32" spans="1:20" ht="18" customHeight="1">
      <c r="A32" s="106"/>
      <c r="B32" s="52" t="s">
        <v>21</v>
      </c>
      <c r="C32" s="53">
        <v>210</v>
      </c>
      <c r="D32" s="53">
        <v>159</v>
      </c>
      <c r="E32" s="53">
        <v>637</v>
      </c>
      <c r="F32" s="53">
        <v>160</v>
      </c>
      <c r="G32" s="53">
        <v>11</v>
      </c>
      <c r="H32" s="53">
        <v>57</v>
      </c>
      <c r="I32" s="53">
        <v>8</v>
      </c>
      <c r="J32" s="53">
        <v>30</v>
      </c>
      <c r="K32" s="53">
        <v>184</v>
      </c>
      <c r="L32" s="53">
        <v>114</v>
      </c>
      <c r="M32" s="53">
        <v>141</v>
      </c>
      <c r="N32" s="53">
        <v>228</v>
      </c>
      <c r="O32" s="53">
        <v>28</v>
      </c>
      <c r="P32" s="53">
        <v>14</v>
      </c>
      <c r="Q32" s="53">
        <v>13</v>
      </c>
      <c r="R32" s="53">
        <v>9</v>
      </c>
      <c r="S32" s="53">
        <v>6</v>
      </c>
      <c r="T32" s="11">
        <f>SUM(C32:S32)</f>
        <v>2009</v>
      </c>
    </row>
    <row r="33" spans="1:20" ht="18" customHeight="1">
      <c r="A33" s="106"/>
      <c r="B33" s="52" t="s">
        <v>24</v>
      </c>
      <c r="C33" s="53">
        <v>311</v>
      </c>
      <c r="D33" s="53">
        <v>139</v>
      </c>
      <c r="E33" s="53">
        <v>587</v>
      </c>
      <c r="F33" s="53">
        <v>221</v>
      </c>
      <c r="G33" s="53">
        <v>21</v>
      </c>
      <c r="H33" s="53">
        <v>102</v>
      </c>
      <c r="I33" s="53">
        <v>26</v>
      </c>
      <c r="J33" s="53">
        <v>25</v>
      </c>
      <c r="K33" s="53">
        <v>162</v>
      </c>
      <c r="L33" s="53">
        <v>124</v>
      </c>
      <c r="M33" s="53">
        <v>152</v>
      </c>
      <c r="N33" s="53">
        <v>197</v>
      </c>
      <c r="O33" s="53">
        <v>30</v>
      </c>
      <c r="P33" s="53">
        <v>15</v>
      </c>
      <c r="Q33" s="53">
        <v>17</v>
      </c>
      <c r="R33" s="53">
        <v>9</v>
      </c>
      <c r="S33" s="53">
        <v>12</v>
      </c>
      <c r="T33" s="11">
        <f>SUM(C33:S33)</f>
        <v>2150</v>
      </c>
    </row>
    <row r="34" spans="1:20" ht="18" customHeight="1">
      <c r="A34" s="106"/>
      <c r="B34" s="52" t="s">
        <v>25</v>
      </c>
      <c r="C34" s="51">
        <v>25</v>
      </c>
      <c r="D34" s="51">
        <v>40</v>
      </c>
      <c r="E34" s="51">
        <v>133</v>
      </c>
      <c r="F34" s="51">
        <v>42</v>
      </c>
      <c r="G34" s="51">
        <v>6</v>
      </c>
      <c r="H34" s="51">
        <v>0</v>
      </c>
      <c r="I34" s="51">
        <v>0</v>
      </c>
      <c r="J34" s="51">
        <v>11</v>
      </c>
      <c r="K34" s="51">
        <v>75</v>
      </c>
      <c r="L34" s="51">
        <v>6</v>
      </c>
      <c r="M34" s="51">
        <v>19</v>
      </c>
      <c r="N34" s="51">
        <v>51</v>
      </c>
      <c r="O34" s="51">
        <v>3</v>
      </c>
      <c r="P34" s="51">
        <v>2</v>
      </c>
      <c r="Q34" s="51">
        <v>5</v>
      </c>
      <c r="R34" s="51">
        <v>5</v>
      </c>
      <c r="S34" s="51">
        <v>3</v>
      </c>
      <c r="T34" s="11">
        <f>SUM(C34:S34)</f>
        <v>426</v>
      </c>
    </row>
    <row r="35" spans="1:20" ht="18" customHeight="1">
      <c r="A35" s="107"/>
      <c r="B35" s="52" t="s">
        <v>26</v>
      </c>
      <c r="C35" s="36">
        <f t="shared" ref="C35:S35" si="5">IF(C33+C34&gt;0, C34/(C33+C34), "-")</f>
        <v>7.4404761904761904E-2</v>
      </c>
      <c r="D35" s="36">
        <f t="shared" si="5"/>
        <v>0.22346368715083798</v>
      </c>
      <c r="E35" s="36">
        <f t="shared" si="5"/>
        <v>0.18472222222222223</v>
      </c>
      <c r="F35" s="36">
        <f t="shared" si="5"/>
        <v>0.1596958174904943</v>
      </c>
      <c r="G35" s="36">
        <f t="shared" si="5"/>
        <v>0.22222222222222221</v>
      </c>
      <c r="H35" s="36">
        <f t="shared" si="5"/>
        <v>0</v>
      </c>
      <c r="I35" s="36">
        <f t="shared" si="5"/>
        <v>0</v>
      </c>
      <c r="J35" s="36">
        <f t="shared" si="5"/>
        <v>0.30555555555555558</v>
      </c>
      <c r="K35" s="36">
        <f t="shared" si="5"/>
        <v>0.31645569620253167</v>
      </c>
      <c r="L35" s="36">
        <f t="shared" si="5"/>
        <v>4.6153846153846156E-2</v>
      </c>
      <c r="M35" s="36">
        <f t="shared" si="5"/>
        <v>0.1111111111111111</v>
      </c>
      <c r="N35" s="36">
        <f t="shared" si="5"/>
        <v>0.20564516129032259</v>
      </c>
      <c r="O35" s="36">
        <f t="shared" si="5"/>
        <v>9.0909090909090912E-2</v>
      </c>
      <c r="P35" s="36">
        <f t="shared" si="5"/>
        <v>0.11764705882352941</v>
      </c>
      <c r="Q35" s="36">
        <f t="shared" si="5"/>
        <v>0.22727272727272727</v>
      </c>
      <c r="R35" s="36">
        <f t="shared" si="5"/>
        <v>0.35714285714285715</v>
      </c>
      <c r="S35" s="36">
        <f t="shared" si="5"/>
        <v>0.2</v>
      </c>
      <c r="T35" s="40">
        <f>IF(T33+T34&gt;0, T34/(T33+T34), "-")</f>
        <v>0.16537267080745341</v>
      </c>
    </row>
    <row r="36" spans="1:20" ht="18" customHeight="1">
      <c r="A36" s="105">
        <v>44891</v>
      </c>
      <c r="B36" s="50" t="s">
        <v>20</v>
      </c>
      <c r="C36" s="51">
        <v>148</v>
      </c>
      <c r="D36" s="51">
        <v>37</v>
      </c>
      <c r="E36" s="51">
        <v>147</v>
      </c>
      <c r="F36" s="51">
        <v>78</v>
      </c>
      <c r="G36" s="51">
        <v>24</v>
      </c>
      <c r="H36" s="51">
        <v>35</v>
      </c>
      <c r="I36" s="51">
        <v>21</v>
      </c>
      <c r="J36" s="51">
        <v>12</v>
      </c>
      <c r="K36" s="51">
        <v>74</v>
      </c>
      <c r="L36" s="51">
        <v>44</v>
      </c>
      <c r="M36" s="51">
        <v>24</v>
      </c>
      <c r="N36" s="51">
        <v>3</v>
      </c>
      <c r="O36" s="51">
        <v>14</v>
      </c>
      <c r="P36" s="51">
        <v>6</v>
      </c>
      <c r="Q36" s="51">
        <v>13</v>
      </c>
      <c r="R36" s="51">
        <v>5</v>
      </c>
      <c r="S36" s="51">
        <v>0</v>
      </c>
      <c r="T36" s="11">
        <f>SUM(C36:S36)</f>
        <v>685</v>
      </c>
    </row>
    <row r="37" spans="1:20" ht="18" customHeight="1">
      <c r="A37" s="106"/>
      <c r="B37" s="52" t="s">
        <v>21</v>
      </c>
      <c r="C37" s="53">
        <v>516</v>
      </c>
      <c r="D37" s="53">
        <v>198</v>
      </c>
      <c r="E37" s="53">
        <v>798</v>
      </c>
      <c r="F37" s="53">
        <v>308</v>
      </c>
      <c r="G37" s="53">
        <v>157</v>
      </c>
      <c r="H37" s="53">
        <v>73</v>
      </c>
      <c r="I37" s="53">
        <v>17</v>
      </c>
      <c r="J37" s="53">
        <v>144</v>
      </c>
      <c r="K37" s="53">
        <v>352</v>
      </c>
      <c r="L37" s="53">
        <v>336</v>
      </c>
      <c r="M37" s="53">
        <v>393</v>
      </c>
      <c r="N37" s="53">
        <v>207</v>
      </c>
      <c r="O37" s="53">
        <v>29</v>
      </c>
      <c r="P37" s="53">
        <v>21</v>
      </c>
      <c r="Q37" s="53">
        <v>3</v>
      </c>
      <c r="R37" s="53">
        <v>1</v>
      </c>
      <c r="S37" s="53">
        <v>7</v>
      </c>
      <c r="T37" s="11">
        <f>SUM(C37:S37)</f>
        <v>3560</v>
      </c>
    </row>
    <row r="38" spans="1:20" ht="18" customHeight="1">
      <c r="A38" s="106"/>
      <c r="B38" s="52" t="s">
        <v>24</v>
      </c>
      <c r="C38" s="53">
        <v>546</v>
      </c>
      <c r="D38" s="53">
        <v>183</v>
      </c>
      <c r="E38" s="53">
        <v>760</v>
      </c>
      <c r="F38" s="53">
        <v>314</v>
      </c>
      <c r="G38" s="53">
        <v>139</v>
      </c>
      <c r="H38" s="53">
        <v>88</v>
      </c>
      <c r="I38" s="53">
        <v>21</v>
      </c>
      <c r="J38" s="53">
        <v>107</v>
      </c>
      <c r="K38" s="53">
        <v>357</v>
      </c>
      <c r="L38" s="53">
        <v>346</v>
      </c>
      <c r="M38" s="53">
        <v>325</v>
      </c>
      <c r="N38" s="53">
        <v>172</v>
      </c>
      <c r="O38" s="53">
        <v>35</v>
      </c>
      <c r="P38" s="53">
        <v>24</v>
      </c>
      <c r="Q38" s="53">
        <v>12</v>
      </c>
      <c r="R38" s="53">
        <v>4</v>
      </c>
      <c r="S38" s="53">
        <v>6</v>
      </c>
      <c r="T38" s="11">
        <f>SUM(C38:S38)</f>
        <v>3439</v>
      </c>
    </row>
    <row r="39" spans="1:20" ht="18" customHeight="1">
      <c r="A39" s="106"/>
      <c r="B39" s="52" t="s">
        <v>25</v>
      </c>
      <c r="C39" s="51">
        <v>118</v>
      </c>
      <c r="D39" s="51">
        <v>52</v>
      </c>
      <c r="E39" s="51">
        <v>185</v>
      </c>
      <c r="F39" s="51">
        <v>72</v>
      </c>
      <c r="G39" s="51">
        <v>42</v>
      </c>
      <c r="H39" s="51">
        <v>20</v>
      </c>
      <c r="I39" s="51">
        <v>17</v>
      </c>
      <c r="J39" s="51">
        <v>49</v>
      </c>
      <c r="K39" s="51">
        <v>69</v>
      </c>
      <c r="L39" s="51">
        <v>34</v>
      </c>
      <c r="M39" s="51">
        <v>92</v>
      </c>
      <c r="N39" s="51">
        <v>38</v>
      </c>
      <c r="O39" s="51">
        <v>8</v>
      </c>
      <c r="P39" s="51">
        <v>3</v>
      </c>
      <c r="Q39" s="51">
        <v>4</v>
      </c>
      <c r="R39" s="51">
        <v>2</v>
      </c>
      <c r="S39" s="51">
        <v>1</v>
      </c>
      <c r="T39" s="11">
        <f>SUM(C39:S39)</f>
        <v>806</v>
      </c>
    </row>
    <row r="40" spans="1:20" ht="18" customHeight="1">
      <c r="A40" s="107"/>
      <c r="B40" s="52" t="s">
        <v>26</v>
      </c>
      <c r="C40" s="36">
        <f t="shared" ref="C40:S40" si="6">IF(C38+C39&gt;0, C39/(C38+C39), "-")</f>
        <v>0.17771084337349397</v>
      </c>
      <c r="D40" s="36">
        <f t="shared" si="6"/>
        <v>0.22127659574468084</v>
      </c>
      <c r="E40" s="36">
        <f t="shared" si="6"/>
        <v>0.19576719576719576</v>
      </c>
      <c r="F40" s="36">
        <f t="shared" si="6"/>
        <v>0.18652849740932642</v>
      </c>
      <c r="G40" s="36">
        <f t="shared" si="6"/>
        <v>0.23204419889502761</v>
      </c>
      <c r="H40" s="36">
        <f t="shared" si="6"/>
        <v>0.18518518518518517</v>
      </c>
      <c r="I40" s="36">
        <f t="shared" si="6"/>
        <v>0.44736842105263158</v>
      </c>
      <c r="J40" s="36">
        <f t="shared" si="6"/>
        <v>0.3141025641025641</v>
      </c>
      <c r="K40" s="36">
        <f t="shared" si="6"/>
        <v>0.1619718309859155</v>
      </c>
      <c r="L40" s="36">
        <f t="shared" si="6"/>
        <v>8.9473684210526316E-2</v>
      </c>
      <c r="M40" s="36">
        <f t="shared" si="6"/>
        <v>0.22062350119904076</v>
      </c>
      <c r="N40" s="36">
        <f t="shared" si="6"/>
        <v>0.18095238095238095</v>
      </c>
      <c r="O40" s="36">
        <f t="shared" si="6"/>
        <v>0.18604651162790697</v>
      </c>
      <c r="P40" s="36">
        <f t="shared" si="6"/>
        <v>0.1111111111111111</v>
      </c>
      <c r="Q40" s="36">
        <f t="shared" si="6"/>
        <v>0.25</v>
      </c>
      <c r="R40" s="36">
        <f t="shared" si="6"/>
        <v>0.33333333333333331</v>
      </c>
      <c r="S40" s="36">
        <f t="shared" si="6"/>
        <v>0.14285714285714285</v>
      </c>
      <c r="T40" s="40">
        <f>IF(T38+T39&gt;0, T39/(T38+T39), "-")</f>
        <v>0.18987043580683158</v>
      </c>
    </row>
    <row r="41" spans="1:20" ht="18" customHeight="1">
      <c r="A41" s="105">
        <v>44892</v>
      </c>
      <c r="B41" s="50" t="s">
        <v>20</v>
      </c>
      <c r="C41" s="51">
        <v>96</v>
      </c>
      <c r="D41" s="51">
        <v>53</v>
      </c>
      <c r="E41" s="51">
        <v>159</v>
      </c>
      <c r="F41" s="51">
        <v>59</v>
      </c>
      <c r="G41" s="51">
        <v>37</v>
      </c>
      <c r="H41" s="51">
        <v>23</v>
      </c>
      <c r="I41" s="51">
        <v>27</v>
      </c>
      <c r="J41" s="51">
        <v>6</v>
      </c>
      <c r="K41" s="51">
        <v>102</v>
      </c>
      <c r="L41" s="51">
        <v>87</v>
      </c>
      <c r="M41" s="51">
        <v>74</v>
      </c>
      <c r="N41" s="51">
        <v>34</v>
      </c>
      <c r="O41" s="51">
        <v>9</v>
      </c>
      <c r="P41" s="51">
        <v>25</v>
      </c>
      <c r="Q41" s="51">
        <v>8</v>
      </c>
      <c r="R41" s="51">
        <v>13</v>
      </c>
      <c r="S41" s="51">
        <v>0</v>
      </c>
      <c r="T41" s="11">
        <f>SUM(C41:S41)</f>
        <v>812</v>
      </c>
    </row>
    <row r="42" spans="1:20" ht="18" customHeight="1">
      <c r="A42" s="106"/>
      <c r="B42" s="52" t="s">
        <v>21</v>
      </c>
      <c r="C42" s="53">
        <v>118</v>
      </c>
      <c r="D42" s="53">
        <v>201</v>
      </c>
      <c r="E42" s="53">
        <v>1238</v>
      </c>
      <c r="F42" s="53">
        <v>94</v>
      </c>
      <c r="G42" s="53">
        <v>208</v>
      </c>
      <c r="H42" s="53">
        <v>47</v>
      </c>
      <c r="I42" s="53">
        <v>24</v>
      </c>
      <c r="J42" s="53">
        <v>5</v>
      </c>
      <c r="K42" s="53">
        <v>345</v>
      </c>
      <c r="L42" s="53">
        <v>360</v>
      </c>
      <c r="M42" s="53">
        <v>132</v>
      </c>
      <c r="N42" s="53">
        <v>169</v>
      </c>
      <c r="O42" s="53">
        <v>21</v>
      </c>
      <c r="P42" s="53">
        <v>49</v>
      </c>
      <c r="Q42" s="53">
        <v>7</v>
      </c>
      <c r="R42" s="53">
        <v>1</v>
      </c>
      <c r="S42" s="53">
        <v>29</v>
      </c>
      <c r="T42" s="11">
        <f>SUM(C42:S42)</f>
        <v>3048</v>
      </c>
    </row>
    <row r="43" spans="1:20" ht="18" customHeight="1">
      <c r="A43" s="106"/>
      <c r="B43" s="52" t="s">
        <v>24</v>
      </c>
      <c r="C43" s="53">
        <v>186</v>
      </c>
      <c r="D43" s="53">
        <v>189</v>
      </c>
      <c r="E43" s="53">
        <v>1241</v>
      </c>
      <c r="F43" s="53">
        <v>136</v>
      </c>
      <c r="G43" s="53">
        <v>198</v>
      </c>
      <c r="H43" s="53">
        <v>60</v>
      </c>
      <c r="I43" s="53">
        <v>31</v>
      </c>
      <c r="J43" s="53">
        <v>10</v>
      </c>
      <c r="K43" s="53">
        <v>431</v>
      </c>
      <c r="L43" s="53">
        <v>421</v>
      </c>
      <c r="M43" s="53">
        <v>190</v>
      </c>
      <c r="N43" s="53">
        <v>168</v>
      </c>
      <c r="O43" s="53">
        <v>26</v>
      </c>
      <c r="P43" s="53">
        <v>62</v>
      </c>
      <c r="Q43" s="53">
        <v>10</v>
      </c>
      <c r="R43" s="53">
        <v>8</v>
      </c>
      <c r="S43" s="53">
        <v>22</v>
      </c>
      <c r="T43" s="11">
        <f>SUM(C43:S43)</f>
        <v>3389</v>
      </c>
    </row>
    <row r="44" spans="1:20" ht="18" customHeight="1">
      <c r="A44" s="106"/>
      <c r="B44" s="52" t="s">
        <v>25</v>
      </c>
      <c r="C44" s="51">
        <v>28</v>
      </c>
      <c r="D44" s="51">
        <v>65</v>
      </c>
      <c r="E44" s="51">
        <v>156</v>
      </c>
      <c r="F44" s="51">
        <v>17</v>
      </c>
      <c r="G44" s="51">
        <v>47</v>
      </c>
      <c r="H44" s="51">
        <v>10</v>
      </c>
      <c r="I44" s="51">
        <v>20</v>
      </c>
      <c r="J44" s="51">
        <v>1</v>
      </c>
      <c r="K44" s="51">
        <v>16</v>
      </c>
      <c r="L44" s="51">
        <v>26</v>
      </c>
      <c r="M44" s="51">
        <v>16</v>
      </c>
      <c r="N44" s="51">
        <v>35</v>
      </c>
      <c r="O44" s="51">
        <v>4</v>
      </c>
      <c r="P44" s="51">
        <v>12</v>
      </c>
      <c r="Q44" s="51">
        <v>5</v>
      </c>
      <c r="R44" s="51">
        <v>6</v>
      </c>
      <c r="S44" s="51">
        <v>7</v>
      </c>
      <c r="T44" s="11">
        <f>SUM(C44:S44)</f>
        <v>471</v>
      </c>
    </row>
    <row r="45" spans="1:20" ht="18" customHeight="1">
      <c r="A45" s="107"/>
      <c r="B45" s="52" t="s">
        <v>26</v>
      </c>
      <c r="C45" s="36">
        <f t="shared" ref="C45:S45" si="7">IF(C43+C44&gt;0, C44/(C43+C44), "-")</f>
        <v>0.13084112149532709</v>
      </c>
      <c r="D45" s="36">
        <f t="shared" si="7"/>
        <v>0.25590551181102361</v>
      </c>
      <c r="E45" s="36">
        <f t="shared" si="7"/>
        <v>0.11166785969935576</v>
      </c>
      <c r="F45" s="36">
        <f t="shared" si="7"/>
        <v>0.1111111111111111</v>
      </c>
      <c r="G45" s="36">
        <f t="shared" si="7"/>
        <v>0.19183673469387755</v>
      </c>
      <c r="H45" s="36">
        <f t="shared" si="7"/>
        <v>0.14285714285714285</v>
      </c>
      <c r="I45" s="36">
        <f t="shared" si="7"/>
        <v>0.39215686274509803</v>
      </c>
      <c r="J45" s="36">
        <f t="shared" si="7"/>
        <v>9.0909090909090912E-2</v>
      </c>
      <c r="K45" s="36">
        <f t="shared" si="7"/>
        <v>3.5794183445190156E-2</v>
      </c>
      <c r="L45" s="36">
        <f t="shared" si="7"/>
        <v>5.8165548098434001E-2</v>
      </c>
      <c r="M45" s="36">
        <f t="shared" si="7"/>
        <v>7.7669902912621352E-2</v>
      </c>
      <c r="N45" s="36">
        <f t="shared" si="7"/>
        <v>0.17241379310344829</v>
      </c>
      <c r="O45" s="36">
        <f t="shared" si="7"/>
        <v>0.13333333333333333</v>
      </c>
      <c r="P45" s="36">
        <f t="shared" si="7"/>
        <v>0.16216216216216217</v>
      </c>
      <c r="Q45" s="36">
        <f t="shared" si="7"/>
        <v>0.33333333333333331</v>
      </c>
      <c r="R45" s="36">
        <f t="shared" si="7"/>
        <v>0.42857142857142855</v>
      </c>
      <c r="S45" s="36">
        <f t="shared" si="7"/>
        <v>0.2413793103448276</v>
      </c>
      <c r="T45" s="40">
        <f>IF(T43+T44&gt;0, T44/(T43+T44), "-")</f>
        <v>0.12202072538860104</v>
      </c>
    </row>
    <row r="46" spans="1:20" ht="18" customHeight="1">
      <c r="A46" s="105">
        <v>44893</v>
      </c>
      <c r="B46" s="50" t="s">
        <v>20</v>
      </c>
      <c r="C46" s="51">
        <v>58</v>
      </c>
      <c r="D46" s="51">
        <v>55</v>
      </c>
      <c r="E46" s="51">
        <v>216</v>
      </c>
      <c r="F46" s="51">
        <v>137</v>
      </c>
      <c r="G46" s="51">
        <v>56</v>
      </c>
      <c r="H46" s="51">
        <v>28</v>
      </c>
      <c r="I46" s="51">
        <v>9</v>
      </c>
      <c r="J46" s="51">
        <v>16</v>
      </c>
      <c r="K46" s="51">
        <v>133</v>
      </c>
      <c r="L46" s="51">
        <v>48</v>
      </c>
      <c r="M46" s="51">
        <v>59</v>
      </c>
      <c r="N46" s="51">
        <v>48</v>
      </c>
      <c r="O46" s="51">
        <v>13</v>
      </c>
      <c r="P46" s="51">
        <v>14</v>
      </c>
      <c r="Q46" s="51">
        <v>10</v>
      </c>
      <c r="R46" s="51">
        <v>9</v>
      </c>
      <c r="S46" s="51">
        <v>2</v>
      </c>
      <c r="T46" s="11">
        <f>SUM(C46:S46)</f>
        <v>911</v>
      </c>
    </row>
    <row r="47" spans="1:20" ht="18" customHeight="1">
      <c r="A47" s="106"/>
      <c r="B47" s="52" t="s">
        <v>21</v>
      </c>
      <c r="C47" s="53">
        <v>140</v>
      </c>
      <c r="D47" s="53">
        <v>63</v>
      </c>
      <c r="E47" s="53">
        <v>1094</v>
      </c>
      <c r="F47" s="53">
        <v>205</v>
      </c>
      <c r="G47" s="53">
        <v>171</v>
      </c>
      <c r="H47" s="53">
        <v>67</v>
      </c>
      <c r="I47" s="53">
        <v>5</v>
      </c>
      <c r="J47" s="53">
        <v>311</v>
      </c>
      <c r="K47" s="53">
        <v>373</v>
      </c>
      <c r="L47" s="53">
        <v>320</v>
      </c>
      <c r="M47" s="53">
        <v>362</v>
      </c>
      <c r="N47" s="53">
        <v>269</v>
      </c>
      <c r="O47" s="53">
        <v>4</v>
      </c>
      <c r="P47" s="53">
        <v>15</v>
      </c>
      <c r="Q47" s="53">
        <v>20</v>
      </c>
      <c r="R47" s="53">
        <v>5</v>
      </c>
      <c r="S47" s="53">
        <v>5</v>
      </c>
      <c r="T47" s="11">
        <f>SUM(C47:S47)</f>
        <v>3429</v>
      </c>
    </row>
    <row r="48" spans="1:20" ht="18" customHeight="1">
      <c r="A48" s="106"/>
      <c r="B48" s="52" t="s">
        <v>24</v>
      </c>
      <c r="C48" s="53">
        <v>153</v>
      </c>
      <c r="D48" s="53">
        <v>93</v>
      </c>
      <c r="E48" s="53">
        <v>1184</v>
      </c>
      <c r="F48" s="53">
        <v>306</v>
      </c>
      <c r="G48" s="53">
        <v>189</v>
      </c>
      <c r="H48" s="53">
        <v>95</v>
      </c>
      <c r="I48" s="53">
        <v>13</v>
      </c>
      <c r="J48" s="53">
        <v>275</v>
      </c>
      <c r="K48" s="53">
        <v>478</v>
      </c>
      <c r="L48" s="53">
        <v>350</v>
      </c>
      <c r="M48" s="53">
        <v>382</v>
      </c>
      <c r="N48" s="53">
        <v>250</v>
      </c>
      <c r="O48" s="53">
        <v>15</v>
      </c>
      <c r="P48" s="53">
        <v>22</v>
      </c>
      <c r="Q48" s="53">
        <v>26</v>
      </c>
      <c r="R48" s="53">
        <v>12</v>
      </c>
      <c r="S48" s="53">
        <v>7</v>
      </c>
      <c r="T48" s="11">
        <f>SUM(C48:S48)</f>
        <v>3850</v>
      </c>
    </row>
    <row r="49" spans="1:20" ht="18" customHeight="1">
      <c r="A49" s="106"/>
      <c r="B49" s="52" t="s">
        <v>25</v>
      </c>
      <c r="C49" s="51">
        <v>45</v>
      </c>
      <c r="D49" s="51">
        <v>25</v>
      </c>
      <c r="E49" s="51">
        <v>126</v>
      </c>
      <c r="F49" s="51">
        <v>36</v>
      </c>
      <c r="G49" s="51">
        <v>38</v>
      </c>
      <c r="H49" s="51">
        <v>0</v>
      </c>
      <c r="I49" s="51">
        <v>1</v>
      </c>
      <c r="J49" s="51">
        <v>52</v>
      </c>
      <c r="K49" s="51">
        <v>28</v>
      </c>
      <c r="L49" s="51">
        <v>18</v>
      </c>
      <c r="M49" s="51">
        <v>39</v>
      </c>
      <c r="N49" s="51">
        <v>67</v>
      </c>
      <c r="O49" s="51">
        <v>2</v>
      </c>
      <c r="P49" s="51">
        <v>7</v>
      </c>
      <c r="Q49" s="51">
        <v>4</v>
      </c>
      <c r="R49" s="51">
        <v>2</v>
      </c>
      <c r="S49" s="51">
        <v>0</v>
      </c>
      <c r="T49" s="11">
        <f>SUM(C49:S49)</f>
        <v>490</v>
      </c>
    </row>
    <row r="50" spans="1:20" ht="18" customHeight="1">
      <c r="A50" s="107"/>
      <c r="B50" s="52" t="s">
        <v>26</v>
      </c>
      <c r="C50" s="36">
        <f t="shared" ref="C50:S50" si="8">IF(C48+C49&gt;0, C49/(C48+C49), "-")</f>
        <v>0.22727272727272727</v>
      </c>
      <c r="D50" s="36">
        <f t="shared" si="8"/>
        <v>0.21186440677966101</v>
      </c>
      <c r="E50" s="36">
        <f t="shared" si="8"/>
        <v>9.6183206106870228E-2</v>
      </c>
      <c r="F50" s="36">
        <f t="shared" si="8"/>
        <v>0.10526315789473684</v>
      </c>
      <c r="G50" s="36">
        <f t="shared" si="8"/>
        <v>0.16740088105726872</v>
      </c>
      <c r="H50" s="36">
        <f t="shared" si="8"/>
        <v>0</v>
      </c>
      <c r="I50" s="36">
        <f t="shared" si="8"/>
        <v>7.1428571428571425E-2</v>
      </c>
      <c r="J50" s="36">
        <f t="shared" si="8"/>
        <v>0.15902140672782875</v>
      </c>
      <c r="K50" s="36">
        <f t="shared" si="8"/>
        <v>5.533596837944664E-2</v>
      </c>
      <c r="L50" s="36">
        <f t="shared" si="8"/>
        <v>4.8913043478260872E-2</v>
      </c>
      <c r="M50" s="36">
        <f t="shared" si="8"/>
        <v>9.2636579572446559E-2</v>
      </c>
      <c r="N50" s="36">
        <f t="shared" si="8"/>
        <v>0.2113564668769716</v>
      </c>
      <c r="O50" s="36">
        <f t="shared" si="8"/>
        <v>0.11764705882352941</v>
      </c>
      <c r="P50" s="36">
        <f t="shared" si="8"/>
        <v>0.2413793103448276</v>
      </c>
      <c r="Q50" s="36">
        <f t="shared" si="8"/>
        <v>0.13333333333333333</v>
      </c>
      <c r="R50" s="36">
        <f t="shared" si="8"/>
        <v>0.14285714285714285</v>
      </c>
      <c r="S50" s="36">
        <f t="shared" si="8"/>
        <v>0</v>
      </c>
      <c r="T50" s="40">
        <f>IF(T48+T49&gt;0, T49/(T48+T49), "-")</f>
        <v>0.11290322580645161</v>
      </c>
    </row>
    <row r="51" spans="1:20" ht="18" customHeight="1">
      <c r="A51" s="105">
        <v>44894</v>
      </c>
      <c r="B51" s="50" t="s">
        <v>20</v>
      </c>
      <c r="C51" s="51">
        <v>126</v>
      </c>
      <c r="D51" s="51">
        <v>57</v>
      </c>
      <c r="E51" s="51">
        <v>587</v>
      </c>
      <c r="F51" s="51">
        <v>95</v>
      </c>
      <c r="G51" s="51">
        <v>61</v>
      </c>
      <c r="H51" s="51">
        <v>20</v>
      </c>
      <c r="I51" s="51">
        <v>5</v>
      </c>
      <c r="J51" s="51">
        <v>12</v>
      </c>
      <c r="K51" s="51">
        <v>113</v>
      </c>
      <c r="L51" s="51">
        <v>24</v>
      </c>
      <c r="M51" s="51">
        <v>54</v>
      </c>
      <c r="N51" s="51">
        <v>16</v>
      </c>
      <c r="O51" s="51">
        <v>12</v>
      </c>
      <c r="P51" s="51">
        <v>4</v>
      </c>
      <c r="Q51" s="51">
        <v>15</v>
      </c>
      <c r="R51" s="51">
        <v>16</v>
      </c>
      <c r="S51" s="51">
        <v>37</v>
      </c>
      <c r="T51" s="11">
        <f>SUM(C51:S51)</f>
        <v>1254</v>
      </c>
    </row>
    <row r="52" spans="1:20" ht="18" customHeight="1">
      <c r="A52" s="106"/>
      <c r="B52" s="52" t="s">
        <v>21</v>
      </c>
      <c r="C52" s="53">
        <v>90</v>
      </c>
      <c r="D52" s="53">
        <v>18</v>
      </c>
      <c r="E52" s="53">
        <v>929</v>
      </c>
      <c r="F52" s="53">
        <v>102</v>
      </c>
      <c r="G52" s="53">
        <v>171</v>
      </c>
      <c r="H52" s="53">
        <v>52</v>
      </c>
      <c r="I52" s="53">
        <v>2</v>
      </c>
      <c r="J52" s="53">
        <v>91</v>
      </c>
      <c r="K52" s="53">
        <v>546</v>
      </c>
      <c r="L52" s="53">
        <v>207</v>
      </c>
      <c r="M52" s="53">
        <v>441</v>
      </c>
      <c r="N52" s="53">
        <v>489</v>
      </c>
      <c r="O52" s="53">
        <v>4</v>
      </c>
      <c r="P52" s="53">
        <v>18</v>
      </c>
      <c r="Q52" s="53">
        <v>36</v>
      </c>
      <c r="R52" s="53">
        <v>1</v>
      </c>
      <c r="S52" s="53">
        <v>43</v>
      </c>
      <c r="T52" s="11">
        <f>SUM(C52:S52)</f>
        <v>3240</v>
      </c>
    </row>
    <row r="53" spans="1:20" ht="18" customHeight="1">
      <c r="A53" s="106"/>
      <c r="B53" s="52" t="s">
        <v>24</v>
      </c>
      <c r="C53" s="53">
        <v>181</v>
      </c>
      <c r="D53" s="53">
        <v>63</v>
      </c>
      <c r="E53" s="53">
        <v>1372</v>
      </c>
      <c r="F53" s="53">
        <v>149</v>
      </c>
      <c r="G53" s="53">
        <v>186</v>
      </c>
      <c r="H53" s="53">
        <v>68</v>
      </c>
      <c r="I53" s="53">
        <v>3</v>
      </c>
      <c r="J53" s="53">
        <v>90</v>
      </c>
      <c r="K53" s="53">
        <v>629</v>
      </c>
      <c r="L53" s="53">
        <v>220</v>
      </c>
      <c r="M53" s="53">
        <v>417</v>
      </c>
      <c r="N53" s="53">
        <v>372</v>
      </c>
      <c r="O53" s="53">
        <v>12</v>
      </c>
      <c r="P53" s="53">
        <v>20</v>
      </c>
      <c r="Q53" s="53">
        <v>37</v>
      </c>
      <c r="R53" s="53">
        <v>10</v>
      </c>
      <c r="S53" s="53">
        <v>56</v>
      </c>
      <c r="T53" s="11">
        <f>SUM(C53:S53)</f>
        <v>3885</v>
      </c>
    </row>
    <row r="54" spans="1:20" ht="18" customHeight="1">
      <c r="A54" s="106"/>
      <c r="B54" s="52" t="s">
        <v>25</v>
      </c>
      <c r="C54" s="51">
        <v>35</v>
      </c>
      <c r="D54" s="51">
        <v>12</v>
      </c>
      <c r="E54" s="51">
        <v>144</v>
      </c>
      <c r="F54" s="51">
        <v>48</v>
      </c>
      <c r="G54" s="51">
        <v>46</v>
      </c>
      <c r="H54" s="51">
        <v>4</v>
      </c>
      <c r="I54" s="51">
        <v>4</v>
      </c>
      <c r="J54" s="51">
        <v>13</v>
      </c>
      <c r="K54" s="51">
        <v>30</v>
      </c>
      <c r="L54" s="51">
        <v>11</v>
      </c>
      <c r="M54" s="51">
        <v>78</v>
      </c>
      <c r="N54" s="51">
        <v>133</v>
      </c>
      <c r="O54" s="51">
        <v>4</v>
      </c>
      <c r="P54" s="51">
        <v>2</v>
      </c>
      <c r="Q54" s="51">
        <v>14</v>
      </c>
      <c r="R54" s="51">
        <v>7</v>
      </c>
      <c r="S54" s="51">
        <v>24</v>
      </c>
      <c r="T54" s="11">
        <f>SUM(C54:S54)</f>
        <v>609</v>
      </c>
    </row>
    <row r="55" spans="1:20" ht="18" customHeight="1">
      <c r="A55" s="107"/>
      <c r="B55" s="52" t="s">
        <v>26</v>
      </c>
      <c r="C55" s="36">
        <f t="shared" ref="C55:S55" si="9">IF(C53+C54&gt;0, C54/(C53+C54), "-")</f>
        <v>0.16203703703703703</v>
      </c>
      <c r="D55" s="36">
        <f t="shared" si="9"/>
        <v>0.16</v>
      </c>
      <c r="E55" s="36">
        <f t="shared" si="9"/>
        <v>9.498680738786279E-2</v>
      </c>
      <c r="F55" s="36">
        <f t="shared" si="9"/>
        <v>0.24365482233502539</v>
      </c>
      <c r="G55" s="36">
        <f t="shared" si="9"/>
        <v>0.19827586206896552</v>
      </c>
      <c r="H55" s="36">
        <f t="shared" si="9"/>
        <v>5.5555555555555552E-2</v>
      </c>
      <c r="I55" s="36">
        <f t="shared" si="9"/>
        <v>0.5714285714285714</v>
      </c>
      <c r="J55" s="36">
        <f t="shared" si="9"/>
        <v>0.12621359223300971</v>
      </c>
      <c r="K55" s="36">
        <f t="shared" si="9"/>
        <v>4.5523520485584217E-2</v>
      </c>
      <c r="L55" s="36">
        <f t="shared" si="9"/>
        <v>4.7619047619047616E-2</v>
      </c>
      <c r="M55" s="36">
        <f t="shared" si="9"/>
        <v>0.15757575757575756</v>
      </c>
      <c r="N55" s="36">
        <f t="shared" si="9"/>
        <v>0.26336633663366338</v>
      </c>
      <c r="O55" s="36">
        <f t="shared" si="9"/>
        <v>0.25</v>
      </c>
      <c r="P55" s="36">
        <f t="shared" si="9"/>
        <v>9.0909090909090912E-2</v>
      </c>
      <c r="Q55" s="36">
        <f t="shared" si="9"/>
        <v>0.27450980392156865</v>
      </c>
      <c r="R55" s="36">
        <f t="shared" si="9"/>
        <v>0.41176470588235292</v>
      </c>
      <c r="S55" s="36">
        <f t="shared" si="9"/>
        <v>0.3</v>
      </c>
      <c r="T55" s="40">
        <f>IF(T53+T54&gt;0, T54/(T53+T54), "-")</f>
        <v>0.13551401869158877</v>
      </c>
    </row>
    <row r="56" spans="1:20" ht="18" customHeight="1">
      <c r="A56" s="105">
        <v>44895</v>
      </c>
      <c r="B56" s="50" t="s">
        <v>20</v>
      </c>
      <c r="C56" s="51">
        <v>45</v>
      </c>
      <c r="D56" s="51">
        <v>7</v>
      </c>
      <c r="E56" s="51">
        <v>331</v>
      </c>
      <c r="F56" s="51">
        <v>61</v>
      </c>
      <c r="G56" s="51">
        <v>40</v>
      </c>
      <c r="H56" s="51">
        <v>44</v>
      </c>
      <c r="I56" s="51">
        <v>52</v>
      </c>
      <c r="J56" s="51">
        <v>20</v>
      </c>
      <c r="K56" s="51">
        <v>162</v>
      </c>
      <c r="L56" s="51">
        <v>4</v>
      </c>
      <c r="M56" s="51">
        <v>78</v>
      </c>
      <c r="N56" s="51">
        <v>16</v>
      </c>
      <c r="O56" s="51">
        <v>14</v>
      </c>
      <c r="P56" s="51">
        <v>11</v>
      </c>
      <c r="Q56" s="51">
        <v>14</v>
      </c>
      <c r="R56" s="51">
        <v>26</v>
      </c>
      <c r="S56" s="51">
        <v>61</v>
      </c>
      <c r="T56" s="11">
        <f>SUM(C56:S56)</f>
        <v>986</v>
      </c>
    </row>
    <row r="57" spans="1:20" ht="18" customHeight="1">
      <c r="A57" s="106"/>
      <c r="B57" s="52" t="s">
        <v>21</v>
      </c>
      <c r="C57" s="53">
        <v>84</v>
      </c>
      <c r="D57" s="53">
        <v>36</v>
      </c>
      <c r="E57" s="53">
        <v>1653</v>
      </c>
      <c r="F57" s="53">
        <v>60</v>
      </c>
      <c r="G57" s="53">
        <v>158</v>
      </c>
      <c r="H57" s="53">
        <v>113</v>
      </c>
      <c r="I57" s="53">
        <v>44</v>
      </c>
      <c r="J57" s="53">
        <v>175</v>
      </c>
      <c r="K57" s="53">
        <v>608</v>
      </c>
      <c r="L57" s="53">
        <v>35</v>
      </c>
      <c r="M57" s="53">
        <v>433</v>
      </c>
      <c r="N57" s="53">
        <v>463</v>
      </c>
      <c r="O57" s="53">
        <v>16</v>
      </c>
      <c r="P57" s="53">
        <v>22</v>
      </c>
      <c r="Q57" s="53">
        <v>19</v>
      </c>
      <c r="R57" s="53">
        <v>1</v>
      </c>
      <c r="S57" s="53">
        <v>100</v>
      </c>
      <c r="T57" s="11">
        <f>SUM(C57:S57)</f>
        <v>4020</v>
      </c>
    </row>
    <row r="58" spans="1:20" ht="18" customHeight="1">
      <c r="A58" s="106"/>
      <c r="B58" s="52" t="s">
        <v>24</v>
      </c>
      <c r="C58" s="53">
        <v>119</v>
      </c>
      <c r="D58" s="53">
        <v>35</v>
      </c>
      <c r="E58" s="53">
        <v>1914</v>
      </c>
      <c r="F58" s="53">
        <v>109</v>
      </c>
      <c r="G58" s="53">
        <v>149</v>
      </c>
      <c r="H58" s="53">
        <v>134</v>
      </c>
      <c r="I58" s="53">
        <v>68</v>
      </c>
      <c r="J58" s="53">
        <v>179</v>
      </c>
      <c r="K58" s="53">
        <v>754</v>
      </c>
      <c r="L58" s="53">
        <v>39</v>
      </c>
      <c r="M58" s="53">
        <v>462</v>
      </c>
      <c r="N58" s="53">
        <v>450</v>
      </c>
      <c r="O58" s="53">
        <v>27</v>
      </c>
      <c r="P58" s="53">
        <v>31</v>
      </c>
      <c r="Q58" s="53">
        <v>27</v>
      </c>
      <c r="R58" s="53">
        <v>23</v>
      </c>
      <c r="S58" s="53">
        <v>130</v>
      </c>
      <c r="T58" s="11">
        <f>SUM(C58:S58)</f>
        <v>4650</v>
      </c>
    </row>
    <row r="59" spans="1:20" ht="18" customHeight="1">
      <c r="A59" s="106"/>
      <c r="B59" s="52" t="s">
        <v>25</v>
      </c>
      <c r="C59" s="51">
        <v>10</v>
      </c>
      <c r="D59" s="51">
        <v>8</v>
      </c>
      <c r="E59" s="51">
        <v>70</v>
      </c>
      <c r="F59" s="51">
        <v>12</v>
      </c>
      <c r="G59" s="51">
        <v>49</v>
      </c>
      <c r="H59" s="51">
        <v>23</v>
      </c>
      <c r="I59" s="51">
        <v>28</v>
      </c>
      <c r="J59" s="51">
        <v>16</v>
      </c>
      <c r="K59" s="51">
        <v>16</v>
      </c>
      <c r="L59" s="51">
        <v>0</v>
      </c>
      <c r="M59" s="51">
        <v>49</v>
      </c>
      <c r="N59" s="51">
        <v>29</v>
      </c>
      <c r="O59" s="51">
        <v>3</v>
      </c>
      <c r="P59" s="51">
        <v>2</v>
      </c>
      <c r="Q59" s="51">
        <v>6</v>
      </c>
      <c r="R59" s="51">
        <v>4</v>
      </c>
      <c r="S59" s="51">
        <v>31</v>
      </c>
      <c r="T59" s="11">
        <f>SUM(C59:S59)</f>
        <v>356</v>
      </c>
    </row>
    <row r="60" spans="1:20" ht="18" customHeight="1">
      <c r="A60" s="107"/>
      <c r="B60" s="52" t="s">
        <v>26</v>
      </c>
      <c r="C60" s="36">
        <f t="shared" ref="C60:S60" si="10">IF(C58+C59&gt;0, C59/(C58+C59), "-")</f>
        <v>7.7519379844961239E-2</v>
      </c>
      <c r="D60" s="36">
        <f t="shared" si="10"/>
        <v>0.18604651162790697</v>
      </c>
      <c r="E60" s="36">
        <f t="shared" si="10"/>
        <v>3.5282258064516132E-2</v>
      </c>
      <c r="F60" s="36">
        <f t="shared" si="10"/>
        <v>9.9173553719008267E-2</v>
      </c>
      <c r="G60" s="36">
        <f t="shared" si="10"/>
        <v>0.24747474747474749</v>
      </c>
      <c r="H60" s="36">
        <f t="shared" si="10"/>
        <v>0.1464968152866242</v>
      </c>
      <c r="I60" s="36">
        <f t="shared" si="10"/>
        <v>0.29166666666666669</v>
      </c>
      <c r="J60" s="36">
        <f t="shared" si="10"/>
        <v>8.2051282051282051E-2</v>
      </c>
      <c r="K60" s="36">
        <f t="shared" si="10"/>
        <v>2.0779220779220779E-2</v>
      </c>
      <c r="L60" s="36">
        <f t="shared" si="10"/>
        <v>0</v>
      </c>
      <c r="M60" s="36">
        <f t="shared" si="10"/>
        <v>9.5890410958904104E-2</v>
      </c>
      <c r="N60" s="36">
        <f t="shared" si="10"/>
        <v>6.0542797494780795E-2</v>
      </c>
      <c r="O60" s="36">
        <f t="shared" si="10"/>
        <v>0.1</v>
      </c>
      <c r="P60" s="36">
        <f t="shared" si="10"/>
        <v>6.0606060606060608E-2</v>
      </c>
      <c r="Q60" s="36">
        <f t="shared" si="10"/>
        <v>0.18181818181818182</v>
      </c>
      <c r="R60" s="36">
        <f t="shared" si="10"/>
        <v>0.14814814814814814</v>
      </c>
      <c r="S60" s="36">
        <f t="shared" si="10"/>
        <v>0.19254658385093168</v>
      </c>
      <c r="T60" s="40">
        <f>IF(T58+T59&gt;0, T59/(T58+T59), "-")</f>
        <v>7.1114662405113868E-2</v>
      </c>
    </row>
    <row r="61" spans="1:20" ht="18" customHeight="1">
      <c r="A61" s="105">
        <v>44896</v>
      </c>
      <c r="B61" s="50" t="s">
        <v>20</v>
      </c>
      <c r="C61" s="51">
        <v>83</v>
      </c>
      <c r="D61" s="51">
        <v>26</v>
      </c>
      <c r="E61" s="51">
        <v>232</v>
      </c>
      <c r="F61" s="51">
        <v>85</v>
      </c>
      <c r="G61" s="51">
        <v>42</v>
      </c>
      <c r="H61" s="51">
        <v>36</v>
      </c>
      <c r="I61" s="51">
        <v>31</v>
      </c>
      <c r="J61" s="51">
        <v>24</v>
      </c>
      <c r="K61" s="51">
        <v>127</v>
      </c>
      <c r="L61" s="51">
        <v>9</v>
      </c>
      <c r="M61" s="51">
        <v>47</v>
      </c>
      <c r="N61" s="51">
        <v>27</v>
      </c>
      <c r="O61" s="51">
        <v>25</v>
      </c>
      <c r="P61" s="51">
        <v>15</v>
      </c>
      <c r="Q61" s="51">
        <v>12</v>
      </c>
      <c r="R61" s="51">
        <v>44</v>
      </c>
      <c r="S61" s="51">
        <v>51</v>
      </c>
      <c r="T61" s="11">
        <f>SUM(C61:S61)</f>
        <v>916</v>
      </c>
    </row>
    <row r="62" spans="1:20" ht="18" customHeight="1">
      <c r="A62" s="106"/>
      <c r="B62" s="52" t="s">
        <v>21</v>
      </c>
      <c r="C62" s="53">
        <v>123</v>
      </c>
      <c r="D62" s="53">
        <v>78</v>
      </c>
      <c r="E62" s="53">
        <v>1050</v>
      </c>
      <c r="F62" s="53">
        <v>53</v>
      </c>
      <c r="G62" s="53">
        <v>157</v>
      </c>
      <c r="H62" s="53">
        <v>92</v>
      </c>
      <c r="I62" s="53">
        <v>42</v>
      </c>
      <c r="J62" s="53">
        <v>61</v>
      </c>
      <c r="K62" s="53">
        <v>560</v>
      </c>
      <c r="L62" s="53">
        <v>98</v>
      </c>
      <c r="M62" s="53">
        <v>276</v>
      </c>
      <c r="N62" s="53">
        <v>251</v>
      </c>
      <c r="O62" s="53">
        <v>17</v>
      </c>
      <c r="P62" s="53">
        <v>21</v>
      </c>
      <c r="Q62" s="53">
        <v>30</v>
      </c>
      <c r="R62" s="53">
        <v>15</v>
      </c>
      <c r="S62" s="53">
        <v>102</v>
      </c>
      <c r="T62" s="11">
        <f>SUM(C62:S62)</f>
        <v>3026</v>
      </c>
    </row>
    <row r="63" spans="1:20" ht="18" customHeight="1">
      <c r="A63" s="106"/>
      <c r="B63" s="52" t="s">
        <v>24</v>
      </c>
      <c r="C63" s="53">
        <v>182</v>
      </c>
      <c r="D63" s="53">
        <v>86</v>
      </c>
      <c r="E63" s="53">
        <v>1230</v>
      </c>
      <c r="F63" s="53">
        <v>124</v>
      </c>
      <c r="G63" s="53">
        <v>176</v>
      </c>
      <c r="H63" s="53">
        <v>126</v>
      </c>
      <c r="I63" s="53">
        <v>73</v>
      </c>
      <c r="J63" s="53">
        <v>67</v>
      </c>
      <c r="K63" s="53">
        <v>657</v>
      </c>
      <c r="L63" s="53">
        <v>97</v>
      </c>
      <c r="M63" s="53">
        <v>274</v>
      </c>
      <c r="N63" s="53">
        <v>270</v>
      </c>
      <c r="O63" s="53">
        <v>38</v>
      </c>
      <c r="P63" s="53">
        <v>28</v>
      </c>
      <c r="Q63" s="53">
        <v>34</v>
      </c>
      <c r="R63" s="53">
        <v>53</v>
      </c>
      <c r="S63" s="53">
        <v>153</v>
      </c>
      <c r="T63" s="11">
        <f>SUM(C63:S63)</f>
        <v>3668</v>
      </c>
    </row>
    <row r="64" spans="1:20" ht="18" customHeight="1">
      <c r="A64" s="106"/>
      <c r="B64" s="52" t="s">
        <v>25</v>
      </c>
      <c r="C64" s="51">
        <v>24</v>
      </c>
      <c r="D64" s="51">
        <v>18</v>
      </c>
      <c r="E64" s="51">
        <v>52</v>
      </c>
      <c r="F64" s="51">
        <v>14</v>
      </c>
      <c r="G64" s="51">
        <v>23</v>
      </c>
      <c r="H64" s="51">
        <v>2</v>
      </c>
      <c r="I64" s="51">
        <v>0</v>
      </c>
      <c r="J64" s="51">
        <v>18</v>
      </c>
      <c r="K64" s="51">
        <v>30</v>
      </c>
      <c r="L64" s="51">
        <v>10</v>
      </c>
      <c r="M64" s="51">
        <v>49</v>
      </c>
      <c r="N64" s="51">
        <v>8</v>
      </c>
      <c r="O64" s="51">
        <v>4</v>
      </c>
      <c r="P64" s="51">
        <v>8</v>
      </c>
      <c r="Q64" s="51">
        <v>8</v>
      </c>
      <c r="R64" s="51">
        <v>6</v>
      </c>
      <c r="S64" s="51">
        <v>0</v>
      </c>
      <c r="T64" s="11">
        <f>SUM(C64:S64)</f>
        <v>274</v>
      </c>
    </row>
    <row r="65" spans="1:20" ht="18" customHeight="1">
      <c r="A65" s="107"/>
      <c r="B65" s="52" t="s">
        <v>26</v>
      </c>
      <c r="C65" s="36">
        <f t="shared" ref="C65:S65" si="11">IF(C63+C64&gt;0, C64/(C63+C64), "-")</f>
        <v>0.11650485436893204</v>
      </c>
      <c r="D65" s="36">
        <f t="shared" si="11"/>
        <v>0.17307692307692307</v>
      </c>
      <c r="E65" s="36">
        <f t="shared" si="11"/>
        <v>4.0561622464898597E-2</v>
      </c>
      <c r="F65" s="36">
        <f t="shared" si="11"/>
        <v>0.10144927536231885</v>
      </c>
      <c r="G65" s="36">
        <f t="shared" si="11"/>
        <v>0.11557788944723618</v>
      </c>
      <c r="H65" s="36">
        <f t="shared" si="11"/>
        <v>1.5625E-2</v>
      </c>
      <c r="I65" s="36">
        <f t="shared" si="11"/>
        <v>0</v>
      </c>
      <c r="J65" s="36">
        <f t="shared" si="11"/>
        <v>0.21176470588235294</v>
      </c>
      <c r="K65" s="36">
        <f t="shared" si="11"/>
        <v>4.3668122270742356E-2</v>
      </c>
      <c r="L65" s="36">
        <f t="shared" si="11"/>
        <v>9.3457943925233641E-2</v>
      </c>
      <c r="M65" s="36">
        <f t="shared" si="11"/>
        <v>0.15170278637770898</v>
      </c>
      <c r="N65" s="36">
        <f t="shared" si="11"/>
        <v>2.8776978417266189E-2</v>
      </c>
      <c r="O65" s="36">
        <f t="shared" si="11"/>
        <v>9.5238095238095233E-2</v>
      </c>
      <c r="P65" s="36">
        <f t="shared" si="11"/>
        <v>0.22222222222222221</v>
      </c>
      <c r="Q65" s="36">
        <f t="shared" si="11"/>
        <v>0.19047619047619047</v>
      </c>
      <c r="R65" s="36">
        <f t="shared" si="11"/>
        <v>0.10169491525423729</v>
      </c>
      <c r="S65" s="36">
        <f t="shared" si="11"/>
        <v>0</v>
      </c>
      <c r="T65" s="40">
        <f>IF(T63+T64&gt;0, T64/(T63+T64), "-")</f>
        <v>6.950786402841197E-2</v>
      </c>
    </row>
    <row r="66" spans="1:20" ht="18" customHeight="1">
      <c r="A66" s="105">
        <v>44897</v>
      </c>
      <c r="B66" s="50" t="s">
        <v>20</v>
      </c>
      <c r="C66" s="51">
        <v>33</v>
      </c>
      <c r="D66" s="51">
        <v>28</v>
      </c>
      <c r="E66" s="51">
        <v>149</v>
      </c>
      <c r="F66" s="51">
        <v>76</v>
      </c>
      <c r="G66" s="51">
        <v>25</v>
      </c>
      <c r="H66" s="51">
        <v>29</v>
      </c>
      <c r="I66" s="51">
        <v>15</v>
      </c>
      <c r="J66" s="51">
        <v>4</v>
      </c>
      <c r="K66" s="51">
        <v>55</v>
      </c>
      <c r="L66" s="51">
        <v>5</v>
      </c>
      <c r="M66" s="51">
        <v>110</v>
      </c>
      <c r="N66" s="51">
        <v>43</v>
      </c>
      <c r="O66" s="51">
        <v>21</v>
      </c>
      <c r="P66" s="51">
        <v>16</v>
      </c>
      <c r="Q66" s="51">
        <v>24</v>
      </c>
      <c r="R66" s="51">
        <v>19</v>
      </c>
      <c r="S66" s="51">
        <v>19</v>
      </c>
      <c r="T66" s="11">
        <f>SUM(C66:S66)</f>
        <v>671</v>
      </c>
    </row>
    <row r="67" spans="1:20" ht="18" customHeight="1">
      <c r="A67" s="106"/>
      <c r="B67" s="52" t="s">
        <v>21</v>
      </c>
      <c r="C67" s="53">
        <v>169</v>
      </c>
      <c r="D67" s="53">
        <v>62</v>
      </c>
      <c r="E67" s="53">
        <v>909</v>
      </c>
      <c r="F67" s="53">
        <v>74</v>
      </c>
      <c r="G67" s="53">
        <v>149</v>
      </c>
      <c r="H67" s="53">
        <v>84</v>
      </c>
      <c r="I67" s="53">
        <v>14</v>
      </c>
      <c r="J67" s="53">
        <v>40</v>
      </c>
      <c r="K67" s="53">
        <v>366</v>
      </c>
      <c r="L67" s="53">
        <v>20</v>
      </c>
      <c r="M67" s="53">
        <v>193</v>
      </c>
      <c r="N67" s="53">
        <v>326</v>
      </c>
      <c r="O67" s="53">
        <v>21</v>
      </c>
      <c r="P67" s="53">
        <v>14</v>
      </c>
      <c r="Q67" s="53">
        <v>37</v>
      </c>
      <c r="R67" s="53">
        <v>11</v>
      </c>
      <c r="S67" s="53">
        <v>121</v>
      </c>
      <c r="T67" s="11">
        <f>SUM(C67:S67)</f>
        <v>2610</v>
      </c>
    </row>
    <row r="68" spans="1:20" ht="18" customHeight="1">
      <c r="A68" s="106"/>
      <c r="B68" s="52" t="s">
        <v>24</v>
      </c>
      <c r="C68" s="53">
        <v>175</v>
      </c>
      <c r="D68" s="53">
        <v>76</v>
      </c>
      <c r="E68" s="53">
        <v>964</v>
      </c>
      <c r="F68" s="53">
        <v>135</v>
      </c>
      <c r="G68" s="53">
        <v>151</v>
      </c>
      <c r="H68" s="53">
        <v>96</v>
      </c>
      <c r="I68" s="53">
        <v>21</v>
      </c>
      <c r="J68" s="53">
        <v>40</v>
      </c>
      <c r="K68" s="53">
        <v>385</v>
      </c>
      <c r="L68" s="53">
        <v>23</v>
      </c>
      <c r="M68" s="53">
        <v>247</v>
      </c>
      <c r="N68" s="53">
        <v>341</v>
      </c>
      <c r="O68" s="53">
        <v>35</v>
      </c>
      <c r="P68" s="53">
        <v>28</v>
      </c>
      <c r="Q68" s="53">
        <v>50</v>
      </c>
      <c r="R68" s="53">
        <v>24</v>
      </c>
      <c r="S68" s="53">
        <v>127</v>
      </c>
      <c r="T68" s="11">
        <f>SUM(C68:S68)</f>
        <v>2918</v>
      </c>
    </row>
    <row r="69" spans="1:20" ht="18" customHeight="1">
      <c r="A69" s="106"/>
      <c r="B69" s="52" t="s">
        <v>25</v>
      </c>
      <c r="C69" s="51">
        <v>27</v>
      </c>
      <c r="D69" s="51">
        <v>14</v>
      </c>
      <c r="E69" s="51">
        <v>94</v>
      </c>
      <c r="F69" s="51">
        <v>15</v>
      </c>
      <c r="G69" s="51">
        <v>23</v>
      </c>
      <c r="H69" s="51">
        <v>17</v>
      </c>
      <c r="I69" s="51">
        <v>8</v>
      </c>
      <c r="J69" s="51">
        <v>4</v>
      </c>
      <c r="K69" s="51">
        <v>36</v>
      </c>
      <c r="L69" s="51">
        <v>2</v>
      </c>
      <c r="M69" s="51">
        <v>56</v>
      </c>
      <c r="N69" s="51">
        <v>28</v>
      </c>
      <c r="O69" s="51">
        <v>7</v>
      </c>
      <c r="P69" s="51">
        <v>2</v>
      </c>
      <c r="Q69" s="51">
        <v>11</v>
      </c>
      <c r="R69" s="51">
        <v>6</v>
      </c>
      <c r="S69" s="51">
        <v>13</v>
      </c>
      <c r="T69" s="11">
        <f>SUM(C69:S69)</f>
        <v>363</v>
      </c>
    </row>
    <row r="70" spans="1:20" ht="18" customHeight="1">
      <c r="A70" s="107"/>
      <c r="B70" s="52" t="s">
        <v>26</v>
      </c>
      <c r="C70" s="36">
        <f t="shared" ref="C70:S70" si="12">IF(C68+C69&gt;0, C69/(C68+C69), "-")</f>
        <v>0.13366336633663367</v>
      </c>
      <c r="D70" s="36">
        <f t="shared" si="12"/>
        <v>0.15555555555555556</v>
      </c>
      <c r="E70" s="36">
        <f t="shared" si="12"/>
        <v>8.8846880907372403E-2</v>
      </c>
      <c r="F70" s="36">
        <f t="shared" si="12"/>
        <v>0.1</v>
      </c>
      <c r="G70" s="36">
        <f t="shared" si="12"/>
        <v>0.13218390804597702</v>
      </c>
      <c r="H70" s="36">
        <f t="shared" si="12"/>
        <v>0.15044247787610621</v>
      </c>
      <c r="I70" s="36">
        <f t="shared" si="12"/>
        <v>0.27586206896551724</v>
      </c>
      <c r="J70" s="36">
        <f t="shared" si="12"/>
        <v>9.0909090909090912E-2</v>
      </c>
      <c r="K70" s="36">
        <f t="shared" si="12"/>
        <v>8.5510688836104506E-2</v>
      </c>
      <c r="L70" s="36">
        <f t="shared" si="12"/>
        <v>0.08</v>
      </c>
      <c r="M70" s="36">
        <f t="shared" si="12"/>
        <v>0.18481848184818481</v>
      </c>
      <c r="N70" s="36">
        <f t="shared" si="12"/>
        <v>7.5880758807588072E-2</v>
      </c>
      <c r="O70" s="36">
        <f t="shared" si="12"/>
        <v>0.16666666666666666</v>
      </c>
      <c r="P70" s="36">
        <f t="shared" si="12"/>
        <v>6.6666666666666666E-2</v>
      </c>
      <c r="Q70" s="36">
        <f t="shared" si="12"/>
        <v>0.18032786885245902</v>
      </c>
      <c r="R70" s="36">
        <f t="shared" si="12"/>
        <v>0.2</v>
      </c>
      <c r="S70" s="36">
        <f t="shared" si="12"/>
        <v>9.285714285714286E-2</v>
      </c>
      <c r="T70" s="40">
        <f>IF(T68+T69&gt;0, T69/(T68+T69), "-")</f>
        <v>0.11063700091435538</v>
      </c>
    </row>
    <row r="71" spans="1:20" ht="18" customHeight="1">
      <c r="A71" s="105">
        <v>44898</v>
      </c>
      <c r="B71" s="50" t="s">
        <v>20</v>
      </c>
      <c r="C71" s="51">
        <v>17</v>
      </c>
      <c r="D71" s="51">
        <v>36</v>
      </c>
      <c r="E71" s="51">
        <v>184</v>
      </c>
      <c r="F71" s="51">
        <v>53</v>
      </c>
      <c r="G71" s="51">
        <v>51</v>
      </c>
      <c r="H71" s="51">
        <v>50</v>
      </c>
      <c r="I71" s="51">
        <v>12</v>
      </c>
      <c r="J71" s="51">
        <v>29</v>
      </c>
      <c r="K71" s="51">
        <v>49</v>
      </c>
      <c r="L71" s="51">
        <v>29</v>
      </c>
      <c r="M71" s="51">
        <v>72</v>
      </c>
      <c r="N71" s="51">
        <v>4</v>
      </c>
      <c r="O71" s="51">
        <v>20</v>
      </c>
      <c r="P71" s="51">
        <v>15</v>
      </c>
      <c r="Q71" s="51">
        <v>11</v>
      </c>
      <c r="R71" s="51">
        <v>25</v>
      </c>
      <c r="S71" s="51">
        <v>36</v>
      </c>
      <c r="T71" s="11">
        <f>SUM(C71:S71)</f>
        <v>693</v>
      </c>
    </row>
    <row r="72" spans="1:20" ht="18" customHeight="1">
      <c r="A72" s="106"/>
      <c r="B72" s="52" t="s">
        <v>21</v>
      </c>
      <c r="C72" s="53">
        <v>155</v>
      </c>
      <c r="D72" s="53">
        <v>109</v>
      </c>
      <c r="E72" s="53">
        <v>682</v>
      </c>
      <c r="F72" s="53">
        <v>60</v>
      </c>
      <c r="G72" s="53">
        <v>231</v>
      </c>
      <c r="H72" s="53">
        <v>32</v>
      </c>
      <c r="I72" s="53">
        <v>64</v>
      </c>
      <c r="J72" s="53">
        <v>147</v>
      </c>
      <c r="K72" s="53">
        <v>103</v>
      </c>
      <c r="L72" s="53">
        <v>174</v>
      </c>
      <c r="M72" s="53">
        <v>237</v>
      </c>
      <c r="N72" s="53">
        <v>288</v>
      </c>
      <c r="O72" s="53">
        <v>38</v>
      </c>
      <c r="P72" s="53">
        <v>15</v>
      </c>
      <c r="Q72" s="53">
        <v>14</v>
      </c>
      <c r="R72" s="53">
        <v>26</v>
      </c>
      <c r="S72" s="53">
        <v>111</v>
      </c>
      <c r="T72" s="11">
        <f>SUM(C72:S72)</f>
        <v>2486</v>
      </c>
    </row>
    <row r="73" spans="1:20" ht="18" customHeight="1">
      <c r="A73" s="106"/>
      <c r="B73" s="52" t="s">
        <v>24</v>
      </c>
      <c r="C73" s="53">
        <v>150</v>
      </c>
      <c r="D73" s="53">
        <v>116</v>
      </c>
      <c r="E73" s="53">
        <v>821</v>
      </c>
      <c r="F73" s="53">
        <v>107</v>
      </c>
      <c r="G73" s="53">
        <v>215</v>
      </c>
      <c r="H73" s="53">
        <v>72</v>
      </c>
      <c r="I73" s="53">
        <v>57</v>
      </c>
      <c r="J73" s="53">
        <v>172</v>
      </c>
      <c r="K73" s="53">
        <v>151</v>
      </c>
      <c r="L73" s="53">
        <v>197</v>
      </c>
      <c r="M73" s="53">
        <v>252</v>
      </c>
      <c r="N73" s="53">
        <v>254</v>
      </c>
      <c r="O73" s="53">
        <v>40</v>
      </c>
      <c r="P73" s="53">
        <v>24</v>
      </c>
      <c r="Q73" s="53">
        <v>16</v>
      </c>
      <c r="R73" s="53">
        <v>26</v>
      </c>
      <c r="S73" s="53">
        <v>125</v>
      </c>
      <c r="T73" s="11">
        <f>SUM(C73:S73)</f>
        <v>2795</v>
      </c>
    </row>
    <row r="74" spans="1:20" ht="18" customHeight="1">
      <c r="A74" s="106"/>
      <c r="B74" s="52" t="s">
        <v>25</v>
      </c>
      <c r="C74" s="51">
        <v>22</v>
      </c>
      <c r="D74" s="51">
        <v>29</v>
      </c>
      <c r="E74" s="51">
        <v>45</v>
      </c>
      <c r="F74" s="51">
        <v>6</v>
      </c>
      <c r="G74" s="51">
        <v>67</v>
      </c>
      <c r="H74" s="51">
        <v>10</v>
      </c>
      <c r="I74" s="51">
        <v>19</v>
      </c>
      <c r="J74" s="51">
        <v>4</v>
      </c>
      <c r="K74" s="51">
        <v>1</v>
      </c>
      <c r="L74" s="51">
        <v>6</v>
      </c>
      <c r="M74" s="51">
        <v>57</v>
      </c>
      <c r="N74" s="51">
        <v>38</v>
      </c>
      <c r="O74" s="51">
        <v>18</v>
      </c>
      <c r="P74" s="51">
        <v>6</v>
      </c>
      <c r="Q74" s="51">
        <v>9</v>
      </c>
      <c r="R74" s="51">
        <v>25</v>
      </c>
      <c r="S74" s="51">
        <v>22</v>
      </c>
      <c r="T74" s="11">
        <f>SUM(C74:S74)</f>
        <v>384</v>
      </c>
    </row>
    <row r="75" spans="1:20" ht="18" customHeight="1">
      <c r="A75" s="107"/>
      <c r="B75" s="52" t="s">
        <v>26</v>
      </c>
      <c r="C75" s="36">
        <f t="shared" ref="C75:S75" si="13">IF(C73+C74&gt;0, C74/(C73+C74), "-")</f>
        <v>0.12790697674418605</v>
      </c>
      <c r="D75" s="36">
        <f t="shared" si="13"/>
        <v>0.2</v>
      </c>
      <c r="E75" s="36">
        <f t="shared" si="13"/>
        <v>5.1963048498845268E-2</v>
      </c>
      <c r="F75" s="36">
        <f t="shared" si="13"/>
        <v>5.3097345132743362E-2</v>
      </c>
      <c r="G75" s="36">
        <f t="shared" si="13"/>
        <v>0.23758865248226951</v>
      </c>
      <c r="H75" s="36">
        <f t="shared" si="13"/>
        <v>0.12195121951219512</v>
      </c>
      <c r="I75" s="36">
        <f t="shared" si="13"/>
        <v>0.25</v>
      </c>
      <c r="J75" s="36">
        <f t="shared" si="13"/>
        <v>2.2727272727272728E-2</v>
      </c>
      <c r="K75" s="36">
        <f t="shared" si="13"/>
        <v>6.5789473684210523E-3</v>
      </c>
      <c r="L75" s="36">
        <f t="shared" si="13"/>
        <v>2.9556650246305417E-2</v>
      </c>
      <c r="M75" s="36">
        <f t="shared" si="13"/>
        <v>0.18446601941747573</v>
      </c>
      <c r="N75" s="36">
        <f t="shared" si="13"/>
        <v>0.13013698630136986</v>
      </c>
      <c r="O75" s="36">
        <f t="shared" si="13"/>
        <v>0.31034482758620691</v>
      </c>
      <c r="P75" s="36">
        <f t="shared" si="13"/>
        <v>0.2</v>
      </c>
      <c r="Q75" s="36">
        <f t="shared" si="13"/>
        <v>0.36</v>
      </c>
      <c r="R75" s="36">
        <f t="shared" si="13"/>
        <v>0.49019607843137253</v>
      </c>
      <c r="S75" s="36">
        <f t="shared" si="13"/>
        <v>0.14965986394557823</v>
      </c>
      <c r="T75" s="40">
        <f>IF(T73+T74&gt;0, T74/(T73+T74), "-")</f>
        <v>0.120792702107581</v>
      </c>
    </row>
    <row r="76" spans="1:20" ht="18" customHeight="1">
      <c r="A76" s="105">
        <v>44899</v>
      </c>
      <c r="B76" s="50" t="s">
        <v>20</v>
      </c>
      <c r="C76" s="51">
        <v>24</v>
      </c>
      <c r="D76" s="51">
        <v>35</v>
      </c>
      <c r="E76" s="51">
        <v>311</v>
      </c>
      <c r="F76" s="51">
        <v>122</v>
      </c>
      <c r="G76" s="51">
        <v>44</v>
      </c>
      <c r="H76" s="51">
        <v>65</v>
      </c>
      <c r="I76" s="51">
        <v>46</v>
      </c>
      <c r="J76" s="51">
        <v>24</v>
      </c>
      <c r="K76" s="51">
        <v>107</v>
      </c>
      <c r="L76" s="51">
        <v>29</v>
      </c>
      <c r="M76" s="51">
        <v>58</v>
      </c>
      <c r="N76" s="51">
        <v>12</v>
      </c>
      <c r="O76" s="51">
        <v>20</v>
      </c>
      <c r="P76" s="51">
        <v>23</v>
      </c>
      <c r="Q76" s="51">
        <v>19</v>
      </c>
      <c r="R76" s="51">
        <v>53</v>
      </c>
      <c r="S76" s="51">
        <v>15</v>
      </c>
      <c r="T76" s="11">
        <f>SUM(C76:S76)</f>
        <v>1007</v>
      </c>
    </row>
    <row r="77" spans="1:20" ht="18" customHeight="1">
      <c r="A77" s="106"/>
      <c r="B77" s="52" t="s">
        <v>21</v>
      </c>
      <c r="C77" s="53">
        <v>67</v>
      </c>
      <c r="D77" s="53">
        <v>111</v>
      </c>
      <c r="E77" s="53">
        <v>1004</v>
      </c>
      <c r="F77" s="53">
        <v>118</v>
      </c>
      <c r="G77" s="53">
        <v>218</v>
      </c>
      <c r="H77" s="53">
        <v>69</v>
      </c>
      <c r="I77" s="53">
        <v>33</v>
      </c>
      <c r="J77" s="53">
        <v>245</v>
      </c>
      <c r="K77" s="53">
        <v>126</v>
      </c>
      <c r="L77" s="53">
        <v>133</v>
      </c>
      <c r="M77" s="53">
        <v>183</v>
      </c>
      <c r="N77" s="53">
        <v>265</v>
      </c>
      <c r="O77" s="53">
        <v>28</v>
      </c>
      <c r="P77" s="53">
        <v>10</v>
      </c>
      <c r="Q77" s="53">
        <v>39</v>
      </c>
      <c r="R77" s="53">
        <v>4</v>
      </c>
      <c r="S77" s="53">
        <v>78</v>
      </c>
      <c r="T77" s="11">
        <f>SUM(C77:S77)</f>
        <v>2731</v>
      </c>
    </row>
    <row r="78" spans="1:20" ht="18" customHeight="1">
      <c r="A78" s="106"/>
      <c r="B78" s="52" t="s">
        <v>24</v>
      </c>
      <c r="C78" s="53">
        <v>87</v>
      </c>
      <c r="D78" s="53">
        <v>124</v>
      </c>
      <c r="E78" s="53">
        <v>1268</v>
      </c>
      <c r="F78" s="53">
        <v>225</v>
      </c>
      <c r="G78" s="53">
        <v>230</v>
      </c>
      <c r="H78" s="53">
        <v>134</v>
      </c>
      <c r="I78" s="53">
        <v>78</v>
      </c>
      <c r="J78" s="53">
        <v>244</v>
      </c>
      <c r="K78" s="53">
        <v>222</v>
      </c>
      <c r="L78" s="53">
        <v>158</v>
      </c>
      <c r="M78" s="53">
        <v>213</v>
      </c>
      <c r="N78" s="53">
        <v>252</v>
      </c>
      <c r="O78" s="53">
        <v>42</v>
      </c>
      <c r="P78" s="53">
        <v>21</v>
      </c>
      <c r="Q78" s="53">
        <v>44</v>
      </c>
      <c r="R78" s="53">
        <v>36</v>
      </c>
      <c r="S78" s="53">
        <v>93</v>
      </c>
      <c r="T78" s="11">
        <f>SUM(C78:S78)</f>
        <v>3471</v>
      </c>
    </row>
    <row r="79" spans="1:20" ht="18" customHeight="1">
      <c r="A79" s="106"/>
      <c r="B79" s="52" t="s">
        <v>25</v>
      </c>
      <c r="C79" s="51">
        <v>4</v>
      </c>
      <c r="D79" s="51">
        <v>22</v>
      </c>
      <c r="E79" s="51">
        <v>47</v>
      </c>
      <c r="F79" s="51">
        <v>15</v>
      </c>
      <c r="G79" s="51">
        <v>32</v>
      </c>
      <c r="H79" s="51">
        <v>0</v>
      </c>
      <c r="I79" s="51">
        <v>1</v>
      </c>
      <c r="J79" s="51">
        <v>25</v>
      </c>
      <c r="K79" s="51">
        <v>11</v>
      </c>
      <c r="L79" s="51">
        <v>4</v>
      </c>
      <c r="M79" s="51">
        <v>28</v>
      </c>
      <c r="N79" s="51">
        <v>25</v>
      </c>
      <c r="O79" s="51">
        <v>6</v>
      </c>
      <c r="P79" s="51">
        <v>12</v>
      </c>
      <c r="Q79" s="51">
        <v>14</v>
      </c>
      <c r="R79" s="51">
        <v>21</v>
      </c>
      <c r="S79" s="51">
        <v>0</v>
      </c>
      <c r="T79" s="11">
        <f>SUM(C79:S79)</f>
        <v>267</v>
      </c>
    </row>
    <row r="80" spans="1:20" ht="18" customHeight="1">
      <c r="A80" s="107"/>
      <c r="B80" s="52" t="s">
        <v>26</v>
      </c>
      <c r="C80" s="36">
        <f t="shared" ref="C80:S80" si="14">IF(C78+C79&gt;0, C79/(C78+C79), "-")</f>
        <v>4.3956043956043959E-2</v>
      </c>
      <c r="D80" s="36">
        <f t="shared" si="14"/>
        <v>0.15068493150684931</v>
      </c>
      <c r="E80" s="36">
        <f t="shared" si="14"/>
        <v>3.5741444866920151E-2</v>
      </c>
      <c r="F80" s="36">
        <f t="shared" si="14"/>
        <v>6.25E-2</v>
      </c>
      <c r="G80" s="36">
        <f t="shared" si="14"/>
        <v>0.12213740458015267</v>
      </c>
      <c r="H80" s="36">
        <f t="shared" si="14"/>
        <v>0</v>
      </c>
      <c r="I80" s="36">
        <f t="shared" si="14"/>
        <v>1.2658227848101266E-2</v>
      </c>
      <c r="J80" s="36">
        <f t="shared" si="14"/>
        <v>9.2936802973977689E-2</v>
      </c>
      <c r="K80" s="36">
        <f t="shared" si="14"/>
        <v>4.7210300429184553E-2</v>
      </c>
      <c r="L80" s="36">
        <f t="shared" si="14"/>
        <v>2.4691358024691357E-2</v>
      </c>
      <c r="M80" s="36">
        <f t="shared" si="14"/>
        <v>0.11618257261410789</v>
      </c>
      <c r="N80" s="36">
        <f t="shared" si="14"/>
        <v>9.0252707581227443E-2</v>
      </c>
      <c r="O80" s="36">
        <f t="shared" si="14"/>
        <v>0.125</v>
      </c>
      <c r="P80" s="36">
        <f t="shared" si="14"/>
        <v>0.36363636363636365</v>
      </c>
      <c r="Q80" s="36">
        <f t="shared" si="14"/>
        <v>0.2413793103448276</v>
      </c>
      <c r="R80" s="36">
        <f t="shared" si="14"/>
        <v>0.36842105263157893</v>
      </c>
      <c r="S80" s="36">
        <f t="shared" si="14"/>
        <v>0</v>
      </c>
      <c r="T80" s="40">
        <f>IF(T78+T79&gt;0, T79/(T78+T79), "-")</f>
        <v>7.1428571428571425E-2</v>
      </c>
    </row>
    <row r="81" spans="1:20" ht="18" customHeight="1">
      <c r="A81" s="105">
        <v>44900</v>
      </c>
      <c r="B81" s="50" t="s">
        <v>20</v>
      </c>
      <c r="C81" s="51">
        <v>17</v>
      </c>
      <c r="D81" s="51">
        <v>47</v>
      </c>
      <c r="E81" s="51">
        <v>243</v>
      </c>
      <c r="F81" s="51">
        <v>156</v>
      </c>
      <c r="G81" s="51">
        <v>116</v>
      </c>
      <c r="H81" s="51">
        <v>69</v>
      </c>
      <c r="I81" s="51">
        <v>67</v>
      </c>
      <c r="J81" s="51">
        <v>54</v>
      </c>
      <c r="K81" s="51">
        <v>85</v>
      </c>
      <c r="L81" s="51">
        <v>29</v>
      </c>
      <c r="M81" s="51">
        <v>101</v>
      </c>
      <c r="N81" s="51">
        <v>4</v>
      </c>
      <c r="O81" s="51">
        <v>42</v>
      </c>
      <c r="P81" s="51">
        <v>24</v>
      </c>
      <c r="Q81" s="51">
        <v>16</v>
      </c>
      <c r="R81" s="51">
        <v>6</v>
      </c>
      <c r="S81" s="51">
        <v>58</v>
      </c>
      <c r="T81" s="11">
        <f>SUM(C81:S81)</f>
        <v>1134</v>
      </c>
    </row>
    <row r="82" spans="1:20" ht="18" customHeight="1">
      <c r="A82" s="106"/>
      <c r="B82" s="52" t="s">
        <v>21</v>
      </c>
      <c r="C82" s="53">
        <v>102</v>
      </c>
      <c r="D82" s="53">
        <v>225</v>
      </c>
      <c r="E82" s="53">
        <v>1117</v>
      </c>
      <c r="F82" s="53">
        <v>137</v>
      </c>
      <c r="G82" s="53">
        <v>303</v>
      </c>
      <c r="H82" s="53">
        <v>24</v>
      </c>
      <c r="I82" s="53">
        <v>39</v>
      </c>
      <c r="J82" s="53">
        <v>577</v>
      </c>
      <c r="K82" s="53">
        <v>120</v>
      </c>
      <c r="L82" s="53">
        <v>176</v>
      </c>
      <c r="M82" s="53">
        <v>209</v>
      </c>
      <c r="N82" s="53">
        <v>192</v>
      </c>
      <c r="O82" s="53">
        <v>72</v>
      </c>
      <c r="P82" s="53">
        <v>23</v>
      </c>
      <c r="Q82" s="53">
        <v>8</v>
      </c>
      <c r="R82" s="53">
        <v>99</v>
      </c>
      <c r="S82" s="53">
        <v>80</v>
      </c>
      <c r="T82" s="11">
        <f>SUM(C82:S82)</f>
        <v>3503</v>
      </c>
    </row>
    <row r="83" spans="1:20" ht="18" customHeight="1">
      <c r="A83" s="106"/>
      <c r="B83" s="52" t="s">
        <v>24</v>
      </c>
      <c r="C83" s="53">
        <v>116</v>
      </c>
      <c r="D83" s="53">
        <v>241</v>
      </c>
      <c r="E83" s="53">
        <v>1313</v>
      </c>
      <c r="F83" s="53">
        <v>273</v>
      </c>
      <c r="G83" s="53">
        <v>386</v>
      </c>
      <c r="H83" s="53">
        <v>93</v>
      </c>
      <c r="I83" s="53">
        <v>72</v>
      </c>
      <c r="J83" s="53">
        <v>537</v>
      </c>
      <c r="K83" s="53">
        <v>189</v>
      </c>
      <c r="L83" s="53">
        <v>193</v>
      </c>
      <c r="M83" s="53">
        <v>285</v>
      </c>
      <c r="N83" s="53">
        <v>153</v>
      </c>
      <c r="O83" s="53">
        <v>94</v>
      </c>
      <c r="P83" s="53">
        <v>36</v>
      </c>
      <c r="Q83" s="53">
        <v>21</v>
      </c>
      <c r="R83" s="53">
        <v>86</v>
      </c>
      <c r="S83" s="53">
        <v>135</v>
      </c>
      <c r="T83" s="11">
        <f>SUM(C83:S83)</f>
        <v>4223</v>
      </c>
    </row>
    <row r="84" spans="1:20" ht="18" customHeight="1">
      <c r="A84" s="106"/>
      <c r="B84" s="52" t="s">
        <v>25</v>
      </c>
      <c r="C84" s="51">
        <v>3</v>
      </c>
      <c r="D84" s="51">
        <v>31</v>
      </c>
      <c r="E84" s="51">
        <v>47</v>
      </c>
      <c r="F84" s="51">
        <v>20</v>
      </c>
      <c r="G84" s="51">
        <v>33</v>
      </c>
      <c r="H84" s="51">
        <v>0</v>
      </c>
      <c r="I84" s="51">
        <v>34</v>
      </c>
      <c r="J84" s="51">
        <v>94</v>
      </c>
      <c r="K84" s="51">
        <v>16</v>
      </c>
      <c r="L84" s="51">
        <v>12</v>
      </c>
      <c r="M84" s="51">
        <v>25</v>
      </c>
      <c r="N84" s="51">
        <v>43</v>
      </c>
      <c r="O84" s="51">
        <v>20</v>
      </c>
      <c r="P84" s="51">
        <v>11</v>
      </c>
      <c r="Q84" s="51">
        <v>3</v>
      </c>
      <c r="R84" s="51">
        <v>19</v>
      </c>
      <c r="S84" s="51">
        <v>3</v>
      </c>
      <c r="T84" s="11">
        <f>SUM(C84:S84)</f>
        <v>414</v>
      </c>
    </row>
    <row r="85" spans="1:20" ht="18" customHeight="1">
      <c r="A85" s="107"/>
      <c r="B85" s="52" t="s">
        <v>26</v>
      </c>
      <c r="C85" s="36">
        <f t="shared" ref="C85:S85" si="15">IF(C83+C84&gt;0, C84/(C83+C84), "-")</f>
        <v>2.5210084033613446E-2</v>
      </c>
      <c r="D85" s="36">
        <f t="shared" si="15"/>
        <v>0.11397058823529412</v>
      </c>
      <c r="E85" s="36">
        <f t="shared" si="15"/>
        <v>3.4558823529411767E-2</v>
      </c>
      <c r="F85" s="36">
        <f t="shared" si="15"/>
        <v>6.8259385665529013E-2</v>
      </c>
      <c r="G85" s="36">
        <f t="shared" si="15"/>
        <v>7.8758949880668255E-2</v>
      </c>
      <c r="H85" s="36">
        <f t="shared" si="15"/>
        <v>0</v>
      </c>
      <c r="I85" s="36">
        <f t="shared" si="15"/>
        <v>0.32075471698113206</v>
      </c>
      <c r="J85" s="36">
        <f t="shared" si="15"/>
        <v>0.14896988906497624</v>
      </c>
      <c r="K85" s="36">
        <f t="shared" si="15"/>
        <v>7.8048780487804878E-2</v>
      </c>
      <c r="L85" s="36">
        <f t="shared" si="15"/>
        <v>5.8536585365853662E-2</v>
      </c>
      <c r="M85" s="36">
        <f t="shared" si="15"/>
        <v>8.0645161290322578E-2</v>
      </c>
      <c r="N85" s="36">
        <f t="shared" si="15"/>
        <v>0.21938775510204081</v>
      </c>
      <c r="O85" s="36">
        <f t="shared" si="15"/>
        <v>0.17543859649122806</v>
      </c>
      <c r="P85" s="36">
        <f t="shared" si="15"/>
        <v>0.23404255319148937</v>
      </c>
      <c r="Q85" s="36">
        <f t="shared" si="15"/>
        <v>0.125</v>
      </c>
      <c r="R85" s="36">
        <f t="shared" si="15"/>
        <v>0.18095238095238095</v>
      </c>
      <c r="S85" s="36">
        <f t="shared" si="15"/>
        <v>2.1739130434782608E-2</v>
      </c>
      <c r="T85" s="40">
        <f>IF(T83+T84&gt;0, T84/(T83+T84), "-")</f>
        <v>8.9281863273668313E-2</v>
      </c>
    </row>
    <row r="86" spans="1:20" ht="18" customHeight="1">
      <c r="A86" s="105">
        <v>44901</v>
      </c>
      <c r="B86" s="50" t="s">
        <v>20</v>
      </c>
      <c r="C86" s="51">
        <v>56</v>
      </c>
      <c r="D86" s="51">
        <v>69</v>
      </c>
      <c r="E86" s="51">
        <v>333</v>
      </c>
      <c r="F86" s="51">
        <v>113</v>
      </c>
      <c r="G86" s="51">
        <v>53</v>
      </c>
      <c r="H86" s="51">
        <v>128</v>
      </c>
      <c r="I86" s="51">
        <v>65</v>
      </c>
      <c r="J86" s="51">
        <v>4</v>
      </c>
      <c r="K86" s="51">
        <v>49</v>
      </c>
      <c r="L86" s="51">
        <v>52</v>
      </c>
      <c r="M86" s="51">
        <v>95</v>
      </c>
      <c r="N86" s="51">
        <v>19</v>
      </c>
      <c r="O86" s="51">
        <v>24</v>
      </c>
      <c r="P86" s="51">
        <v>31</v>
      </c>
      <c r="Q86" s="51">
        <v>11</v>
      </c>
      <c r="R86" s="51">
        <v>16</v>
      </c>
      <c r="S86" s="51">
        <v>16</v>
      </c>
      <c r="T86" s="11">
        <f>SUM(C86:S86)</f>
        <v>1134</v>
      </c>
    </row>
    <row r="87" spans="1:20" ht="18" customHeight="1">
      <c r="A87" s="106"/>
      <c r="B87" s="52" t="s">
        <v>21</v>
      </c>
      <c r="C87" s="53">
        <v>87</v>
      </c>
      <c r="D87" s="53">
        <v>199</v>
      </c>
      <c r="E87" s="53">
        <v>1253</v>
      </c>
      <c r="F87" s="53">
        <v>94</v>
      </c>
      <c r="G87" s="53">
        <v>97</v>
      </c>
      <c r="H87" s="53">
        <v>37</v>
      </c>
      <c r="I87" s="53">
        <v>13</v>
      </c>
      <c r="J87" s="53">
        <v>179</v>
      </c>
      <c r="K87" s="53">
        <v>121</v>
      </c>
      <c r="L87" s="53">
        <v>126</v>
      </c>
      <c r="M87" s="53">
        <v>-22</v>
      </c>
      <c r="N87" s="53">
        <v>480</v>
      </c>
      <c r="O87" s="53">
        <v>52</v>
      </c>
      <c r="P87" s="53">
        <v>27</v>
      </c>
      <c r="Q87" s="53">
        <v>14</v>
      </c>
      <c r="R87" s="53">
        <v>37</v>
      </c>
      <c r="S87" s="53">
        <v>10</v>
      </c>
      <c r="T87" s="11">
        <f>SUM(C87:S87)</f>
        <v>2804</v>
      </c>
    </row>
    <row r="88" spans="1:20" ht="18" customHeight="1">
      <c r="A88" s="106"/>
      <c r="B88" s="52" t="s">
        <v>24</v>
      </c>
      <c r="C88" s="53">
        <v>140</v>
      </c>
      <c r="D88" s="53">
        <v>248</v>
      </c>
      <c r="E88" s="53">
        <v>1556</v>
      </c>
      <c r="F88" s="53">
        <v>203</v>
      </c>
      <c r="G88" s="53">
        <v>145</v>
      </c>
      <c r="H88" s="53">
        <v>164</v>
      </c>
      <c r="I88" s="53">
        <v>61</v>
      </c>
      <c r="J88" s="53">
        <v>168</v>
      </c>
      <c r="K88" s="53">
        <v>165</v>
      </c>
      <c r="L88" s="53">
        <v>174</v>
      </c>
      <c r="M88" s="53">
        <v>58</v>
      </c>
      <c r="N88" s="53">
        <v>465</v>
      </c>
      <c r="O88" s="53">
        <v>56</v>
      </c>
      <c r="P88" s="53">
        <v>51</v>
      </c>
      <c r="Q88" s="53">
        <v>23</v>
      </c>
      <c r="R88" s="53">
        <v>37</v>
      </c>
      <c r="S88" s="53">
        <v>24</v>
      </c>
      <c r="T88" s="11">
        <f>SUM(C88:S88)</f>
        <v>3738</v>
      </c>
    </row>
    <row r="89" spans="1:20" ht="18" customHeight="1">
      <c r="A89" s="106"/>
      <c r="B89" s="52" t="s">
        <v>25</v>
      </c>
      <c r="C89" s="51">
        <v>3</v>
      </c>
      <c r="D89" s="51">
        <v>20</v>
      </c>
      <c r="E89" s="51">
        <v>30</v>
      </c>
      <c r="F89" s="51">
        <v>4</v>
      </c>
      <c r="G89" s="51">
        <v>5</v>
      </c>
      <c r="H89" s="51">
        <v>1</v>
      </c>
      <c r="I89" s="51">
        <v>17</v>
      </c>
      <c r="J89" s="51">
        <v>15</v>
      </c>
      <c r="K89" s="51">
        <v>5</v>
      </c>
      <c r="L89" s="51">
        <v>4</v>
      </c>
      <c r="M89" s="51">
        <v>15</v>
      </c>
      <c r="N89" s="51">
        <v>34</v>
      </c>
      <c r="O89" s="51">
        <v>20</v>
      </c>
      <c r="P89" s="51">
        <v>7</v>
      </c>
      <c r="Q89" s="51">
        <v>2</v>
      </c>
      <c r="R89" s="51">
        <v>16</v>
      </c>
      <c r="S89" s="51">
        <v>2</v>
      </c>
      <c r="T89" s="11">
        <f>SUM(C89:S89)</f>
        <v>200</v>
      </c>
    </row>
    <row r="90" spans="1:20" ht="18" customHeight="1">
      <c r="A90" s="107"/>
      <c r="B90" s="52" t="s">
        <v>26</v>
      </c>
      <c r="C90" s="36">
        <f t="shared" ref="C90:S90" si="16">IF(C88+C89&gt;0, C89/(C88+C89), "-")</f>
        <v>2.097902097902098E-2</v>
      </c>
      <c r="D90" s="36">
        <f t="shared" si="16"/>
        <v>7.4626865671641784E-2</v>
      </c>
      <c r="E90" s="36">
        <f t="shared" si="16"/>
        <v>1.8915510718789406E-2</v>
      </c>
      <c r="F90" s="36">
        <f t="shared" si="16"/>
        <v>1.932367149758454E-2</v>
      </c>
      <c r="G90" s="36">
        <f t="shared" si="16"/>
        <v>3.3333333333333333E-2</v>
      </c>
      <c r="H90" s="36">
        <f t="shared" si="16"/>
        <v>6.0606060606060606E-3</v>
      </c>
      <c r="I90" s="36">
        <f t="shared" si="16"/>
        <v>0.21794871794871795</v>
      </c>
      <c r="J90" s="36">
        <f t="shared" si="16"/>
        <v>8.1967213114754092E-2</v>
      </c>
      <c r="K90" s="36">
        <f t="shared" si="16"/>
        <v>2.9411764705882353E-2</v>
      </c>
      <c r="L90" s="36">
        <f t="shared" si="16"/>
        <v>2.247191011235955E-2</v>
      </c>
      <c r="M90" s="36">
        <f t="shared" si="16"/>
        <v>0.20547945205479451</v>
      </c>
      <c r="N90" s="36">
        <f t="shared" si="16"/>
        <v>6.8136272545090179E-2</v>
      </c>
      <c r="O90" s="36">
        <f t="shared" si="16"/>
        <v>0.26315789473684209</v>
      </c>
      <c r="P90" s="36">
        <f t="shared" si="16"/>
        <v>0.1206896551724138</v>
      </c>
      <c r="Q90" s="36">
        <f t="shared" si="16"/>
        <v>0.08</v>
      </c>
      <c r="R90" s="36">
        <f t="shared" si="16"/>
        <v>0.30188679245283018</v>
      </c>
      <c r="S90" s="36">
        <f t="shared" si="16"/>
        <v>7.6923076923076927E-2</v>
      </c>
      <c r="T90" s="40">
        <f>IF(T88+T89&gt;0, T89/(T88+T89), "-")</f>
        <v>5.0787201625190452E-2</v>
      </c>
    </row>
    <row r="91" spans="1:20" ht="18" customHeight="1">
      <c r="A91" s="117" t="s">
        <v>32</v>
      </c>
      <c r="B91" s="118"/>
      <c r="C91" s="108" t="s">
        <v>98</v>
      </c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10"/>
    </row>
    <row r="92" spans="1:20" ht="18" customHeight="1">
      <c r="A92" s="121"/>
      <c r="B92" s="122"/>
      <c r="C92" s="137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9"/>
    </row>
    <row r="93" spans="1:20" ht="18" customHeight="1"/>
    <row r="94" spans="1:20" ht="18" customHeight="1"/>
    <row r="95" spans="1:20" ht="18" customHeight="1"/>
    <row r="96" spans="1:20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</sheetData>
  <mergeCells count="21">
    <mergeCell ref="A46:A50"/>
    <mergeCell ref="A51:A55"/>
    <mergeCell ref="A56:A60"/>
    <mergeCell ref="A41:A45"/>
    <mergeCell ref="A1:T1"/>
    <mergeCell ref="A36:A40"/>
    <mergeCell ref="A31:A35"/>
    <mergeCell ref="A3:A5"/>
    <mergeCell ref="A21:A25"/>
    <mergeCell ref="A26:A30"/>
    <mergeCell ref="A16:A20"/>
    <mergeCell ref="A11:A15"/>
    <mergeCell ref="A6:A10"/>
    <mergeCell ref="A61:A65"/>
    <mergeCell ref="A71:A75"/>
    <mergeCell ref="A66:A70"/>
    <mergeCell ref="A91:B92"/>
    <mergeCell ref="C91:T92"/>
    <mergeCell ref="A76:A80"/>
    <mergeCell ref="A81:A85"/>
    <mergeCell ref="A86:A90"/>
  </mergeCells>
  <phoneticPr fontId="6" type="noConversion"/>
  <conditionalFormatting sqref="C40:S40 C45:S45 C50:S50 C55:S55 C60:S60 C65:S65 C70:S70 C75:S75 C80:S80 C85:S85 C90:S90">
    <cfRule type="cellIs" priority="2360" stopIfTrue="1" operator="equal">
      <formula>"-"</formula>
    </cfRule>
    <cfRule type="cellIs" dxfId="301" priority="2361" operator="greaterThan">
      <formula>$T40*1.2</formula>
    </cfRule>
  </conditionalFormatting>
  <conditionalFormatting sqref="C36:S36">
    <cfRule type="top10" dxfId="300" priority="90" rank="3"/>
  </conditionalFormatting>
  <conditionalFormatting sqref="C37:S37">
    <cfRule type="top10" dxfId="299" priority="89" rank="3"/>
  </conditionalFormatting>
  <conditionalFormatting sqref="C38:S38">
    <cfRule type="top10" dxfId="298" priority="88" rank="3"/>
  </conditionalFormatting>
  <conditionalFormatting sqref="C39:S39">
    <cfRule type="top10" dxfId="297" priority="87" rank="3"/>
  </conditionalFormatting>
  <conditionalFormatting sqref="C35:S35">
    <cfRule type="cellIs" priority="85" stopIfTrue="1" operator="equal">
      <formula>"-"</formula>
    </cfRule>
    <cfRule type="cellIs" dxfId="296" priority="86" operator="greaterThan">
      <formula>$T35*1.2</formula>
    </cfRule>
  </conditionalFormatting>
  <conditionalFormatting sqref="C31:S31">
    <cfRule type="top10" dxfId="295" priority="83" rank="3"/>
  </conditionalFormatting>
  <conditionalFormatting sqref="C32:S32">
    <cfRule type="top10" dxfId="294" priority="82" rank="3"/>
  </conditionalFormatting>
  <conditionalFormatting sqref="C33:S33">
    <cfRule type="top10" dxfId="293" priority="81" rank="3"/>
  </conditionalFormatting>
  <conditionalFormatting sqref="C34:S34">
    <cfRule type="top10" dxfId="292" priority="80" rank="3"/>
  </conditionalFormatting>
  <conditionalFormatting sqref="C5:S5">
    <cfRule type="cellIs" dxfId="291" priority="79" operator="greaterThan">
      <formula>0</formula>
    </cfRule>
  </conditionalFormatting>
  <conditionalFormatting sqref="C4:S4">
    <cfRule type="cellIs" dxfId="290" priority="78" operator="greaterThan">
      <formula>0</formula>
    </cfRule>
  </conditionalFormatting>
  <conditionalFormatting sqref="T5">
    <cfRule type="cellIs" dxfId="289" priority="77" operator="greaterThan">
      <formula>0</formula>
    </cfRule>
  </conditionalFormatting>
  <conditionalFormatting sqref="T4">
    <cfRule type="cellIs" dxfId="288" priority="76" operator="greaterThan">
      <formula>0</formula>
    </cfRule>
  </conditionalFormatting>
  <conditionalFormatting sqref="C25:S25">
    <cfRule type="cellIs" priority="74" stopIfTrue="1" operator="equal">
      <formula>"-"</formula>
    </cfRule>
    <cfRule type="cellIs" dxfId="287" priority="75" operator="greaterThan">
      <formula>$T25*1.2</formula>
    </cfRule>
  </conditionalFormatting>
  <conditionalFormatting sqref="C21:S21">
    <cfRule type="top10" dxfId="286" priority="73" rank="3"/>
  </conditionalFormatting>
  <conditionalFormatting sqref="C22:S22">
    <cfRule type="top10" dxfId="285" priority="72" rank="3"/>
  </conditionalFormatting>
  <conditionalFormatting sqref="C23:S23">
    <cfRule type="top10" dxfId="284" priority="71" rank="3"/>
  </conditionalFormatting>
  <conditionalFormatting sqref="C24:S24">
    <cfRule type="top10" dxfId="283" priority="70" rank="3"/>
  </conditionalFormatting>
  <conditionalFormatting sqref="C30:S30">
    <cfRule type="cellIs" priority="68" stopIfTrue="1" operator="equal">
      <formula>"-"</formula>
    </cfRule>
    <cfRule type="cellIs" dxfId="282" priority="69" operator="greaterThan">
      <formula>$T30*1.2</formula>
    </cfRule>
  </conditionalFormatting>
  <conditionalFormatting sqref="C26:S26">
    <cfRule type="top10" dxfId="281" priority="67" rank="3"/>
  </conditionalFormatting>
  <conditionalFormatting sqref="C27:S27">
    <cfRule type="top10" dxfId="280" priority="66" rank="3"/>
  </conditionalFormatting>
  <conditionalFormatting sqref="C28:S28">
    <cfRule type="top10" dxfId="279" priority="65" rank="3"/>
  </conditionalFormatting>
  <conditionalFormatting sqref="C29:S29">
    <cfRule type="top10" dxfId="278" priority="64" rank="3"/>
  </conditionalFormatting>
  <conditionalFormatting sqref="C20:S20">
    <cfRule type="cellIs" priority="62" stopIfTrue="1" operator="equal">
      <formula>"-"</formula>
    </cfRule>
    <cfRule type="cellIs" dxfId="277" priority="63" operator="greaterThan">
      <formula>$T20*1.2</formula>
    </cfRule>
  </conditionalFormatting>
  <conditionalFormatting sqref="C16:S16">
    <cfRule type="top10" dxfId="276" priority="61" rank="3"/>
  </conditionalFormatting>
  <conditionalFormatting sqref="C17:S17">
    <cfRule type="top10" dxfId="275" priority="60" rank="3"/>
  </conditionalFormatting>
  <conditionalFormatting sqref="C18:S18">
    <cfRule type="top10" dxfId="274" priority="59" rank="3"/>
  </conditionalFormatting>
  <conditionalFormatting sqref="C19:S19">
    <cfRule type="top10" dxfId="273" priority="58" rank="3"/>
  </conditionalFormatting>
  <conditionalFormatting sqref="C15:S15">
    <cfRule type="cellIs" priority="56" stopIfTrue="1" operator="equal">
      <formula>"-"</formula>
    </cfRule>
    <cfRule type="cellIs" dxfId="272" priority="57" operator="greaterThan">
      <formula>$T15*1.2</formula>
    </cfRule>
  </conditionalFormatting>
  <conditionalFormatting sqref="C11:S11">
    <cfRule type="top10" dxfId="271" priority="55" rank="3"/>
  </conditionalFormatting>
  <conditionalFormatting sqref="C12:S12">
    <cfRule type="top10" dxfId="270" priority="54" rank="3"/>
  </conditionalFormatting>
  <conditionalFormatting sqref="C13:S13">
    <cfRule type="top10" dxfId="269" priority="53" rank="3"/>
  </conditionalFormatting>
  <conditionalFormatting sqref="C14:S14">
    <cfRule type="top10" dxfId="268" priority="52" rank="3"/>
  </conditionalFormatting>
  <conditionalFormatting sqref="C10:S10">
    <cfRule type="cellIs" priority="50" stopIfTrue="1" operator="equal">
      <formula>"-"</formula>
    </cfRule>
    <cfRule type="cellIs" dxfId="267" priority="51" operator="greaterThan">
      <formula>$T10*1.2</formula>
    </cfRule>
  </conditionalFormatting>
  <conditionalFormatting sqref="C6:S6">
    <cfRule type="top10" dxfId="266" priority="49" rank="3"/>
  </conditionalFormatting>
  <conditionalFormatting sqref="C7:S7">
    <cfRule type="top10" dxfId="265" priority="48" rank="3"/>
  </conditionalFormatting>
  <conditionalFormatting sqref="C8:S8">
    <cfRule type="top10" dxfId="264" priority="47" rank="3"/>
  </conditionalFormatting>
  <conditionalFormatting sqref="C9:S9">
    <cfRule type="top10" dxfId="263" priority="46" rank="3"/>
  </conditionalFormatting>
  <conditionalFormatting sqref="C41:S41">
    <cfRule type="top10" dxfId="262" priority="40" rank="3"/>
  </conditionalFormatting>
  <conditionalFormatting sqref="C42:S42">
    <cfRule type="top10" dxfId="261" priority="39" rank="3"/>
  </conditionalFormatting>
  <conditionalFormatting sqref="C43:S43">
    <cfRule type="top10" dxfId="260" priority="38" rank="3"/>
  </conditionalFormatting>
  <conditionalFormatting sqref="C44:S44">
    <cfRule type="top10" dxfId="259" priority="37" rank="3"/>
  </conditionalFormatting>
  <conditionalFormatting sqref="C46:S46">
    <cfRule type="top10" dxfId="258" priority="36" rank="3"/>
  </conditionalFormatting>
  <conditionalFormatting sqref="C47:S47">
    <cfRule type="top10" dxfId="257" priority="35" rank="3"/>
  </conditionalFormatting>
  <conditionalFormatting sqref="C48:S48">
    <cfRule type="top10" dxfId="256" priority="34" rank="3"/>
  </conditionalFormatting>
  <conditionalFormatting sqref="C49:S49">
    <cfRule type="top10" dxfId="255" priority="33" rank="3"/>
  </conditionalFormatting>
  <conditionalFormatting sqref="C51:S51">
    <cfRule type="top10" dxfId="254" priority="32" rank="3"/>
  </conditionalFormatting>
  <conditionalFormatting sqref="C52:S52">
    <cfRule type="top10" dxfId="253" priority="31" rank="3"/>
  </conditionalFormatting>
  <conditionalFormatting sqref="C53:S53">
    <cfRule type="top10" dxfId="252" priority="30" rank="3"/>
  </conditionalFormatting>
  <conditionalFormatting sqref="C54:S54">
    <cfRule type="top10" dxfId="251" priority="29" rank="3"/>
  </conditionalFormatting>
  <conditionalFormatting sqref="C56:S56">
    <cfRule type="top10" dxfId="250" priority="28" rank="3"/>
  </conditionalFormatting>
  <conditionalFormatting sqref="C57:S57">
    <cfRule type="top10" dxfId="249" priority="27" rank="3"/>
  </conditionalFormatting>
  <conditionalFormatting sqref="C58:S58">
    <cfRule type="top10" dxfId="248" priority="26" rank="3"/>
  </conditionalFormatting>
  <conditionalFormatting sqref="C59:S59">
    <cfRule type="top10" dxfId="247" priority="25" rank="3"/>
  </conditionalFormatting>
  <conditionalFormatting sqref="C61:S61">
    <cfRule type="top10" dxfId="246" priority="24" rank="3"/>
  </conditionalFormatting>
  <conditionalFormatting sqref="C62:S62">
    <cfRule type="top10" dxfId="245" priority="23" rank="3"/>
  </conditionalFormatting>
  <conditionalFormatting sqref="C63:S63">
    <cfRule type="top10" dxfId="244" priority="22" rank="3"/>
  </conditionalFormatting>
  <conditionalFormatting sqref="C64:S64">
    <cfRule type="top10" dxfId="243" priority="21" rank="3"/>
  </conditionalFormatting>
  <conditionalFormatting sqref="C66:S66">
    <cfRule type="top10" dxfId="242" priority="20" rank="3"/>
  </conditionalFormatting>
  <conditionalFormatting sqref="C67:S67">
    <cfRule type="top10" dxfId="241" priority="19" rank="3"/>
  </conditionalFormatting>
  <conditionalFormatting sqref="C68:S68">
    <cfRule type="top10" dxfId="240" priority="18" rank="3"/>
  </conditionalFormatting>
  <conditionalFormatting sqref="C69:S69">
    <cfRule type="top10" dxfId="239" priority="17" rank="3"/>
  </conditionalFormatting>
  <conditionalFormatting sqref="C71:S71">
    <cfRule type="top10" dxfId="238" priority="16" rank="3"/>
  </conditionalFormatting>
  <conditionalFormatting sqref="C72:S72">
    <cfRule type="top10" dxfId="237" priority="15" rank="3"/>
  </conditionalFormatting>
  <conditionalFormatting sqref="C73:S73">
    <cfRule type="top10" dxfId="236" priority="14" rank="3"/>
  </conditionalFormatting>
  <conditionalFormatting sqref="C74:S74">
    <cfRule type="top10" dxfId="235" priority="13" rank="3"/>
  </conditionalFormatting>
  <conditionalFormatting sqref="C76:S76">
    <cfRule type="top10" dxfId="234" priority="12" rank="3"/>
  </conditionalFormatting>
  <conditionalFormatting sqref="C77:S77">
    <cfRule type="top10" dxfId="233" priority="11" rank="3"/>
  </conditionalFormatting>
  <conditionalFormatting sqref="C78:S78">
    <cfRule type="top10" dxfId="232" priority="10" rank="3"/>
  </conditionalFormatting>
  <conditionalFormatting sqref="C79:S79">
    <cfRule type="top10" dxfId="231" priority="9" rank="3"/>
  </conditionalFormatting>
  <conditionalFormatting sqref="C81:S81">
    <cfRule type="top10" dxfId="230" priority="8" rank="3"/>
  </conditionalFormatting>
  <conditionalFormatting sqref="C82:S82">
    <cfRule type="top10" dxfId="229" priority="7" rank="3"/>
  </conditionalFormatting>
  <conditionalFormatting sqref="C83:S83">
    <cfRule type="top10" dxfId="228" priority="6" rank="3"/>
  </conditionalFormatting>
  <conditionalFormatting sqref="C84:S84">
    <cfRule type="top10" dxfId="227" priority="5" rank="3"/>
  </conditionalFormatting>
  <conditionalFormatting sqref="C86:S86">
    <cfRule type="top10" dxfId="226" priority="4" rank="3"/>
  </conditionalFormatting>
  <conditionalFormatting sqref="C87:S87">
    <cfRule type="top10" dxfId="225" priority="3" rank="3"/>
  </conditionalFormatting>
  <conditionalFormatting sqref="C88:S88">
    <cfRule type="top10" dxfId="224" priority="2" rank="3"/>
  </conditionalFormatting>
  <conditionalFormatting sqref="C89:S89">
    <cfRule type="top10" dxfId="223" priority="1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B163569-F136-E041-9B18-12887C816D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'重-北京2'!B13:B19</xm:f>
              <xm:sqref>T3</xm:sqref>
            </x14:sparkline>
          </x14:sparklines>
        </x14:sparklineGroup>
        <x14:sparklineGroup displayEmptyCellsAs="gap" xr2:uid="{5F979772-EF36-F14C-998E-59A579726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'重-北京2'!E13:E19</xm:f>
              <xm:sqref>C3</xm:sqref>
            </x14:sparkline>
            <x14:sparkline>
              <xm:f>'重-北京2'!F13:F19</xm:f>
              <xm:sqref>D3</xm:sqref>
            </x14:sparkline>
            <x14:sparkline>
              <xm:f>'重-北京2'!G13:G19</xm:f>
              <xm:sqref>E3</xm:sqref>
            </x14:sparkline>
            <x14:sparkline>
              <xm:f>'重-北京2'!H13:H19</xm:f>
              <xm:sqref>F3</xm:sqref>
            </x14:sparkline>
            <x14:sparkline>
              <xm:f>'重-北京2'!I13:I19</xm:f>
              <xm:sqref>G3</xm:sqref>
            </x14:sparkline>
            <x14:sparkline>
              <xm:f>'重-北京2'!J13:J19</xm:f>
              <xm:sqref>H3</xm:sqref>
            </x14:sparkline>
            <x14:sparkline>
              <xm:f>'重-北京2'!K13:K19</xm:f>
              <xm:sqref>I3</xm:sqref>
            </x14:sparkline>
            <x14:sparkline>
              <xm:f>'重-北京2'!L13:L19</xm:f>
              <xm:sqref>J3</xm:sqref>
            </x14:sparkline>
            <x14:sparkline>
              <xm:f>'重-北京2'!M13:M19</xm:f>
              <xm:sqref>K3</xm:sqref>
            </x14:sparkline>
            <x14:sparkline>
              <xm:f>'重-北京2'!N13:N19</xm:f>
              <xm:sqref>L3</xm:sqref>
            </x14:sparkline>
            <x14:sparkline>
              <xm:f>'重-北京2'!O13:O19</xm:f>
              <xm:sqref>M3</xm:sqref>
            </x14:sparkline>
            <x14:sparkline>
              <xm:f>'重-北京2'!P13:P19</xm:f>
              <xm:sqref>N3</xm:sqref>
            </x14:sparkline>
            <x14:sparkline>
              <xm:f>'重-北京2'!Q13:Q19</xm:f>
              <xm:sqref>O3</xm:sqref>
            </x14:sparkline>
            <x14:sparkline>
              <xm:f>'重-北京2'!R13:R19</xm:f>
              <xm:sqref>P3</xm:sqref>
            </x14:sparkline>
            <x14:sparkline>
              <xm:f>'重-北京2'!S13:S19</xm:f>
              <xm:sqref>Q3</xm:sqref>
            </x14:sparkline>
            <x14:sparkline>
              <xm:f>'重-北京2'!T13:T19</xm:f>
              <xm:sqref>R3</xm:sqref>
            </x14:sparkline>
            <x14:sparkline>
              <xm:f>'重-北京2'!U13:U19</xm:f>
              <xm:sqref>S3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DD9-3DF6-8548-9A8E-6049DF75FD18}">
  <dimension ref="A1:U19"/>
  <sheetViews>
    <sheetView workbookViewId="0">
      <pane ySplit="2" topLeftCell="A3" activePane="bottomLeft" state="frozen"/>
      <selection pane="bottomLeft" activeCell="Q26" sqref="Q26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21" width="5" customWidth="1"/>
  </cols>
  <sheetData>
    <row r="1" spans="1:21" ht="23" customHeight="1">
      <c r="A1" s="134" t="s">
        <v>97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</row>
    <row r="2" spans="1:21">
      <c r="A2" s="92" t="s">
        <v>0</v>
      </c>
      <c r="B2" s="92" t="s">
        <v>31</v>
      </c>
      <c r="C2" s="92" t="s">
        <v>27</v>
      </c>
      <c r="D2" s="92" t="s">
        <v>28</v>
      </c>
      <c r="E2" s="90" t="s">
        <v>79</v>
      </c>
      <c r="F2" s="91" t="s">
        <v>80</v>
      </c>
      <c r="G2" s="91" t="s">
        <v>81</v>
      </c>
      <c r="H2" s="91" t="s">
        <v>82</v>
      </c>
      <c r="I2" s="91" t="s">
        <v>83</v>
      </c>
      <c r="J2" s="91" t="s">
        <v>84</v>
      </c>
      <c r="K2" s="91" t="s">
        <v>85</v>
      </c>
      <c r="L2" s="91" t="s">
        <v>86</v>
      </c>
      <c r="M2" s="91" t="s">
        <v>87</v>
      </c>
      <c r="N2" s="91" t="s">
        <v>88</v>
      </c>
      <c r="O2" s="91" t="s">
        <v>89</v>
      </c>
      <c r="P2" s="91" t="s">
        <v>90</v>
      </c>
      <c r="Q2" s="91" t="s">
        <v>91</v>
      </c>
      <c r="R2" s="91" t="s">
        <v>92</v>
      </c>
      <c r="S2" s="91" t="s">
        <v>93</v>
      </c>
      <c r="T2" s="91" t="s">
        <v>94</v>
      </c>
      <c r="U2" s="91" t="s">
        <v>95</v>
      </c>
    </row>
    <row r="3" spans="1:21">
      <c r="A3" s="6">
        <v>44885</v>
      </c>
      <c r="B3" s="5">
        <f t="shared" ref="B3:B8" si="0">C3+D3</f>
        <v>962</v>
      </c>
      <c r="C3" s="5">
        <v>154</v>
      </c>
      <c r="D3" s="5">
        <v>808</v>
      </c>
      <c r="E3" s="5">
        <v>35</v>
      </c>
      <c r="F3" s="5">
        <v>26</v>
      </c>
      <c r="G3" s="5">
        <v>596</v>
      </c>
      <c r="H3" s="5">
        <v>37</v>
      </c>
      <c r="I3" s="5">
        <v>33</v>
      </c>
      <c r="J3" s="5">
        <v>6</v>
      </c>
      <c r="K3" s="5">
        <v>6</v>
      </c>
      <c r="L3" s="5">
        <v>3</v>
      </c>
      <c r="M3" s="5">
        <v>62</v>
      </c>
      <c r="N3" s="5">
        <v>30</v>
      </c>
      <c r="O3" s="5">
        <v>60</v>
      </c>
      <c r="P3" s="5">
        <v>39</v>
      </c>
      <c r="Q3" s="5">
        <v>5</v>
      </c>
      <c r="R3" s="5">
        <v>3</v>
      </c>
      <c r="S3" s="5">
        <v>6</v>
      </c>
      <c r="T3" s="5">
        <v>0</v>
      </c>
      <c r="U3" s="5">
        <v>4</v>
      </c>
    </row>
    <row r="4" spans="1:21">
      <c r="A4" s="6">
        <v>44886</v>
      </c>
      <c r="B4" s="5">
        <f t="shared" si="0"/>
        <v>1438</v>
      </c>
      <c r="C4" s="5">
        <v>274</v>
      </c>
      <c r="D4" s="5">
        <v>1164</v>
      </c>
      <c r="E4" s="5">
        <v>67</v>
      </c>
      <c r="F4" s="5">
        <v>78</v>
      </c>
      <c r="G4" s="5">
        <v>783</v>
      </c>
      <c r="H4" s="5">
        <v>90</v>
      </c>
      <c r="I4" s="5">
        <v>54</v>
      </c>
      <c r="J4" s="5">
        <v>6</v>
      </c>
      <c r="K4" s="5">
        <v>16</v>
      </c>
      <c r="L4" s="5">
        <v>19</v>
      </c>
      <c r="M4" s="5">
        <v>66</v>
      </c>
      <c r="N4" s="5">
        <v>67</v>
      </c>
      <c r="O4" s="5">
        <v>99</v>
      </c>
      <c r="P4" s="5">
        <v>49</v>
      </c>
      <c r="Q4" s="5">
        <v>13</v>
      </c>
      <c r="R4" s="5">
        <v>5</v>
      </c>
      <c r="S4" s="5">
        <v>4</v>
      </c>
      <c r="T4" s="5">
        <v>0</v>
      </c>
      <c r="U4" s="5">
        <v>10</v>
      </c>
    </row>
    <row r="5" spans="1:21">
      <c r="A5" s="6">
        <v>44887</v>
      </c>
      <c r="B5" s="5">
        <f t="shared" si="0"/>
        <v>1486</v>
      </c>
      <c r="C5" s="5">
        <v>388</v>
      </c>
      <c r="D5" s="5">
        <v>1098</v>
      </c>
      <c r="E5" s="5">
        <v>98</v>
      </c>
      <c r="F5" s="5">
        <v>69</v>
      </c>
      <c r="G5" s="5">
        <v>541</v>
      </c>
      <c r="H5" s="5">
        <v>154</v>
      </c>
      <c r="I5" s="5">
        <v>88</v>
      </c>
      <c r="J5" s="5">
        <v>25</v>
      </c>
      <c r="K5" s="5">
        <v>10</v>
      </c>
      <c r="L5" s="5">
        <v>39</v>
      </c>
      <c r="M5" s="5">
        <v>171</v>
      </c>
      <c r="N5" s="5">
        <v>94</v>
      </c>
      <c r="O5" s="5">
        <v>90</v>
      </c>
      <c r="P5" s="5">
        <v>42</v>
      </c>
      <c r="Q5" s="5">
        <v>13</v>
      </c>
      <c r="R5" s="5">
        <v>14</v>
      </c>
      <c r="S5" s="5">
        <v>15</v>
      </c>
      <c r="T5" s="5">
        <v>5</v>
      </c>
      <c r="U5" s="5">
        <v>8</v>
      </c>
    </row>
    <row r="6" spans="1:21">
      <c r="A6" s="6">
        <v>44888</v>
      </c>
      <c r="B6" s="5">
        <f t="shared" si="0"/>
        <v>1648</v>
      </c>
      <c r="C6" s="5">
        <v>509</v>
      </c>
      <c r="D6" s="5">
        <v>1139</v>
      </c>
      <c r="E6" s="5">
        <v>100</v>
      </c>
      <c r="F6" s="5">
        <v>72</v>
      </c>
      <c r="G6" s="5">
        <v>606</v>
      </c>
      <c r="H6" s="5">
        <v>138</v>
      </c>
      <c r="I6" s="5">
        <v>110</v>
      </c>
      <c r="J6" s="5">
        <v>59</v>
      </c>
      <c r="K6" s="5">
        <v>5</v>
      </c>
      <c r="L6" s="5">
        <v>30</v>
      </c>
      <c r="M6" s="5">
        <v>149</v>
      </c>
      <c r="N6" s="5">
        <v>142</v>
      </c>
      <c r="O6" s="5">
        <v>82</v>
      </c>
      <c r="P6" s="5">
        <v>69</v>
      </c>
      <c r="Q6" s="5">
        <v>12</v>
      </c>
      <c r="R6" s="5">
        <v>12</v>
      </c>
      <c r="S6" s="5">
        <v>10</v>
      </c>
      <c r="T6" s="5">
        <v>1</v>
      </c>
      <c r="U6" s="5">
        <v>14</v>
      </c>
    </row>
    <row r="7" spans="1:21">
      <c r="A7" s="6">
        <v>44889</v>
      </c>
      <c r="B7" s="5">
        <f t="shared" si="0"/>
        <v>1860</v>
      </c>
      <c r="C7" s="5">
        <v>424</v>
      </c>
      <c r="D7" s="5">
        <v>1436</v>
      </c>
      <c r="E7" s="5">
        <v>96</v>
      </c>
      <c r="F7" s="5">
        <v>128</v>
      </c>
      <c r="G7" s="5">
        <v>873</v>
      </c>
      <c r="H7" s="5">
        <v>172</v>
      </c>
      <c r="I7" s="5">
        <v>39</v>
      </c>
      <c r="J7" s="5">
        <v>33</v>
      </c>
      <c r="K7" s="5">
        <v>42</v>
      </c>
      <c r="L7" s="5">
        <v>4</v>
      </c>
      <c r="M7" s="5">
        <v>200</v>
      </c>
      <c r="N7" s="5">
        <v>122</v>
      </c>
      <c r="O7" s="5">
        <v>63</v>
      </c>
      <c r="P7" s="5">
        <v>52</v>
      </c>
      <c r="Q7" s="5">
        <v>6</v>
      </c>
      <c r="R7" s="5">
        <v>1</v>
      </c>
      <c r="S7" s="5">
        <v>11</v>
      </c>
      <c r="T7" s="5">
        <v>9</v>
      </c>
      <c r="U7" s="5">
        <v>3</v>
      </c>
    </row>
    <row r="8" spans="1:21">
      <c r="A8" s="6">
        <v>44890</v>
      </c>
      <c r="B8" s="5">
        <f t="shared" si="0"/>
        <v>2595</v>
      </c>
      <c r="C8" s="5">
        <v>586</v>
      </c>
      <c r="D8" s="5">
        <v>2009</v>
      </c>
      <c r="E8" s="5">
        <v>336</v>
      </c>
      <c r="F8" s="5">
        <v>179</v>
      </c>
      <c r="G8" s="5">
        <v>720</v>
      </c>
      <c r="H8" s="5">
        <v>263</v>
      </c>
      <c r="I8" s="5">
        <v>27</v>
      </c>
      <c r="J8" s="5">
        <v>102</v>
      </c>
      <c r="K8" s="5">
        <v>26</v>
      </c>
      <c r="L8" s="5">
        <v>36</v>
      </c>
      <c r="M8" s="5">
        <v>237</v>
      </c>
      <c r="N8" s="5">
        <v>130</v>
      </c>
      <c r="O8" s="5">
        <v>171</v>
      </c>
      <c r="P8" s="5">
        <v>248</v>
      </c>
      <c r="Q8" s="5">
        <v>33</v>
      </c>
      <c r="R8" s="5">
        <v>17</v>
      </c>
      <c r="S8" s="5">
        <v>22</v>
      </c>
      <c r="T8" s="5">
        <v>14</v>
      </c>
      <c r="U8" s="5">
        <v>15</v>
      </c>
    </row>
    <row r="9" spans="1:21">
      <c r="A9" s="6">
        <v>44891</v>
      </c>
      <c r="B9" s="5">
        <f>C9+D9</f>
        <v>4307</v>
      </c>
      <c r="C9" s="5">
        <v>747</v>
      </c>
      <c r="D9" s="5">
        <v>3560</v>
      </c>
      <c r="E9" s="5">
        <v>664</v>
      </c>
      <c r="F9" s="5">
        <v>235</v>
      </c>
      <c r="G9" s="5">
        <v>945</v>
      </c>
      <c r="H9" s="5">
        <v>386</v>
      </c>
      <c r="I9" s="5">
        <v>181</v>
      </c>
      <c r="J9" s="5">
        <v>108</v>
      </c>
      <c r="K9" s="5">
        <v>38</v>
      </c>
      <c r="L9" s="5">
        <v>156</v>
      </c>
      <c r="M9" s="5">
        <v>426</v>
      </c>
      <c r="N9" s="5">
        <v>380</v>
      </c>
      <c r="O9" s="5">
        <v>417</v>
      </c>
      <c r="P9" s="5">
        <v>210</v>
      </c>
      <c r="Q9" s="5">
        <v>43</v>
      </c>
      <c r="R9" s="5">
        <v>27</v>
      </c>
      <c r="S9" s="5">
        <v>16</v>
      </c>
      <c r="T9" s="5">
        <v>6</v>
      </c>
      <c r="U9" s="5">
        <v>7</v>
      </c>
    </row>
    <row r="10" spans="1:21">
      <c r="A10" s="6">
        <v>44892</v>
      </c>
      <c r="B10" s="5">
        <f t="shared" ref="B10" si="1">C10+D10</f>
        <v>3888</v>
      </c>
      <c r="C10" s="5">
        <v>840</v>
      </c>
      <c r="D10" s="5">
        <v>3048</v>
      </c>
      <c r="E10" s="5">
        <v>214</v>
      </c>
      <c r="F10" s="5">
        <v>254</v>
      </c>
      <c r="G10" s="5">
        <v>1397</v>
      </c>
      <c r="H10" s="5">
        <v>153</v>
      </c>
      <c r="I10" s="5">
        <v>245</v>
      </c>
      <c r="J10" s="5">
        <v>70</v>
      </c>
      <c r="K10" s="5">
        <v>51</v>
      </c>
      <c r="L10" s="5">
        <v>11</v>
      </c>
      <c r="M10" s="5">
        <v>447</v>
      </c>
      <c r="N10" s="5">
        <v>447</v>
      </c>
      <c r="O10" s="5">
        <v>206</v>
      </c>
      <c r="P10" s="5">
        <v>203</v>
      </c>
      <c r="Q10" s="5">
        <v>30</v>
      </c>
      <c r="R10" s="5">
        <v>74</v>
      </c>
      <c r="S10" s="5">
        <v>15</v>
      </c>
      <c r="T10" s="5">
        <v>14</v>
      </c>
      <c r="U10" s="5">
        <v>29</v>
      </c>
    </row>
    <row r="11" spans="1:21">
      <c r="A11" s="6">
        <v>44893</v>
      </c>
      <c r="B11" s="5">
        <f>C11+D11</f>
        <v>4386</v>
      </c>
      <c r="C11" s="5">
        <v>957</v>
      </c>
      <c r="D11" s="5">
        <v>3429</v>
      </c>
      <c r="E11" s="5">
        <v>198</v>
      </c>
      <c r="F11" s="5">
        <v>118</v>
      </c>
      <c r="G11" s="5">
        <v>1310</v>
      </c>
      <c r="H11" s="5">
        <v>342</v>
      </c>
      <c r="I11" s="5">
        <v>227</v>
      </c>
      <c r="J11" s="5">
        <v>95</v>
      </c>
      <c r="K11" s="5">
        <v>14</v>
      </c>
      <c r="L11" s="5">
        <v>327</v>
      </c>
      <c r="M11" s="5">
        <v>506</v>
      </c>
      <c r="N11" s="5">
        <v>368</v>
      </c>
      <c r="O11" s="5">
        <v>421</v>
      </c>
      <c r="P11" s="5">
        <v>317</v>
      </c>
      <c r="Q11" s="5">
        <v>17</v>
      </c>
      <c r="R11" s="5">
        <v>29</v>
      </c>
      <c r="S11" s="5">
        <v>30</v>
      </c>
      <c r="T11" s="5">
        <v>14</v>
      </c>
      <c r="U11" s="5">
        <v>7</v>
      </c>
    </row>
    <row r="12" spans="1:21">
      <c r="A12" s="6">
        <v>44894</v>
      </c>
      <c r="B12" s="5">
        <f t="shared" ref="B12" si="2">C12+D12</f>
        <v>4522</v>
      </c>
      <c r="C12" s="5">
        <v>1282</v>
      </c>
      <c r="D12" s="5">
        <v>3240</v>
      </c>
      <c r="E12" s="5">
        <v>216</v>
      </c>
      <c r="F12" s="5">
        <v>75</v>
      </c>
      <c r="G12" s="5">
        <v>1516</v>
      </c>
      <c r="H12" s="5">
        <v>197</v>
      </c>
      <c r="I12" s="5">
        <v>232</v>
      </c>
      <c r="J12" s="5">
        <v>72</v>
      </c>
      <c r="K12" s="5">
        <v>7</v>
      </c>
      <c r="L12" s="5">
        <v>103</v>
      </c>
      <c r="M12" s="5">
        <v>659</v>
      </c>
      <c r="N12" s="5">
        <v>231</v>
      </c>
      <c r="O12" s="5">
        <v>495</v>
      </c>
      <c r="P12" s="5">
        <v>505</v>
      </c>
      <c r="Q12" s="5">
        <v>16</v>
      </c>
      <c r="R12" s="5">
        <v>22</v>
      </c>
      <c r="S12" s="5">
        <v>51</v>
      </c>
      <c r="T12" s="5">
        <v>17</v>
      </c>
      <c r="U12" s="5">
        <v>80</v>
      </c>
    </row>
    <row r="13" spans="1:21">
      <c r="A13" s="6">
        <v>44895</v>
      </c>
      <c r="B13" s="5">
        <f>C13+D13</f>
        <v>5043</v>
      </c>
      <c r="C13" s="5">
        <v>1023</v>
      </c>
      <c r="D13" s="5">
        <v>4020</v>
      </c>
      <c r="E13" s="5">
        <v>129</v>
      </c>
      <c r="F13" s="5">
        <v>43</v>
      </c>
      <c r="G13" s="5">
        <v>1984</v>
      </c>
      <c r="H13" s="5">
        <v>121</v>
      </c>
      <c r="I13" s="5">
        <v>198</v>
      </c>
      <c r="J13" s="5">
        <v>157</v>
      </c>
      <c r="K13" s="5">
        <v>96</v>
      </c>
      <c r="L13" s="5">
        <v>195</v>
      </c>
      <c r="M13" s="5">
        <v>770</v>
      </c>
      <c r="N13" s="5">
        <v>39</v>
      </c>
      <c r="O13" s="5">
        <v>511</v>
      </c>
      <c r="P13" s="5">
        <v>479</v>
      </c>
      <c r="Q13" s="5">
        <v>30</v>
      </c>
      <c r="R13" s="5">
        <v>33</v>
      </c>
      <c r="S13" s="5">
        <v>33</v>
      </c>
      <c r="T13" s="5">
        <v>27</v>
      </c>
      <c r="U13" s="5">
        <v>161</v>
      </c>
    </row>
    <row r="14" spans="1:21">
      <c r="A14" s="6">
        <v>44896</v>
      </c>
      <c r="B14" s="5">
        <f t="shared" ref="B14" si="3">C14+D14</f>
        <v>3968</v>
      </c>
      <c r="C14" s="5">
        <v>942</v>
      </c>
      <c r="D14" s="5">
        <v>3026</v>
      </c>
      <c r="E14" s="5">
        <v>206</v>
      </c>
      <c r="F14" s="5">
        <v>104</v>
      </c>
      <c r="G14" s="5">
        <v>1282</v>
      </c>
      <c r="H14" s="5">
        <v>138</v>
      </c>
      <c r="I14" s="5">
        <v>199</v>
      </c>
      <c r="J14" s="5">
        <v>128</v>
      </c>
      <c r="K14" s="5">
        <v>73</v>
      </c>
      <c r="L14" s="5">
        <v>85</v>
      </c>
      <c r="M14" s="5">
        <v>687</v>
      </c>
      <c r="N14" s="5">
        <v>107</v>
      </c>
      <c r="O14" s="5">
        <v>323</v>
      </c>
      <c r="P14" s="5">
        <v>278</v>
      </c>
      <c r="Q14" s="5">
        <v>42</v>
      </c>
      <c r="R14" s="5">
        <v>36</v>
      </c>
      <c r="S14" s="5">
        <v>42</v>
      </c>
      <c r="T14" s="5">
        <v>59</v>
      </c>
      <c r="U14" s="5">
        <v>153</v>
      </c>
    </row>
    <row r="15" spans="1:21">
      <c r="A15" s="6">
        <v>44897</v>
      </c>
      <c r="B15" s="5">
        <f>C15+D15</f>
        <v>3313</v>
      </c>
      <c r="C15" s="5">
        <v>703</v>
      </c>
      <c r="D15" s="5">
        <v>2610</v>
      </c>
      <c r="E15" s="5">
        <v>202</v>
      </c>
      <c r="F15" s="5">
        <v>90</v>
      </c>
      <c r="G15" s="5">
        <v>1058</v>
      </c>
      <c r="H15" s="5">
        <v>150</v>
      </c>
      <c r="I15" s="5">
        <v>174</v>
      </c>
      <c r="J15" s="5">
        <v>113</v>
      </c>
      <c r="K15" s="5">
        <v>29</v>
      </c>
      <c r="L15" s="5">
        <v>44</v>
      </c>
      <c r="M15" s="5">
        <v>421</v>
      </c>
      <c r="N15" s="5">
        <v>25</v>
      </c>
      <c r="O15" s="5">
        <v>303</v>
      </c>
      <c r="P15" s="5">
        <v>369</v>
      </c>
      <c r="Q15" s="5">
        <v>42</v>
      </c>
      <c r="R15" s="5">
        <v>30</v>
      </c>
      <c r="S15" s="5">
        <v>61</v>
      </c>
      <c r="T15" s="5">
        <v>30</v>
      </c>
      <c r="U15" s="5">
        <v>140</v>
      </c>
    </row>
    <row r="16" spans="1:21">
      <c r="A16" s="6">
        <v>44898</v>
      </c>
      <c r="B16" s="5">
        <f t="shared" ref="B16" si="4">C16+D16</f>
        <v>3194</v>
      </c>
      <c r="C16" s="5">
        <v>708</v>
      </c>
      <c r="D16" s="5">
        <v>2486</v>
      </c>
      <c r="E16" s="5">
        <v>172</v>
      </c>
      <c r="F16" s="5">
        <v>145</v>
      </c>
      <c r="G16" s="5">
        <v>866</v>
      </c>
      <c r="H16" s="5">
        <v>113</v>
      </c>
      <c r="I16" s="5">
        <v>282</v>
      </c>
      <c r="J16" s="5">
        <v>82</v>
      </c>
      <c r="K16" s="5">
        <v>76</v>
      </c>
      <c r="L16" s="5">
        <v>176</v>
      </c>
      <c r="M16" s="5">
        <v>152</v>
      </c>
      <c r="N16" s="5">
        <v>203</v>
      </c>
      <c r="O16" s="5">
        <v>309</v>
      </c>
      <c r="P16" s="5">
        <v>292</v>
      </c>
      <c r="Q16" s="5">
        <v>58</v>
      </c>
      <c r="R16" s="5">
        <v>30</v>
      </c>
      <c r="S16" s="5">
        <v>25</v>
      </c>
      <c r="T16" s="5">
        <v>51</v>
      </c>
      <c r="U16" s="5">
        <v>147</v>
      </c>
    </row>
    <row r="17" spans="1:21">
      <c r="A17" s="6">
        <v>44899</v>
      </c>
      <c r="B17" s="5">
        <f>C17+D17</f>
        <v>3752</v>
      </c>
      <c r="C17" s="5">
        <v>1021</v>
      </c>
      <c r="D17" s="5">
        <v>2731</v>
      </c>
      <c r="E17" s="5">
        <v>91</v>
      </c>
      <c r="F17" s="5">
        <v>146</v>
      </c>
      <c r="G17" s="5">
        <v>1315</v>
      </c>
      <c r="H17" s="5">
        <v>240</v>
      </c>
      <c r="I17" s="5">
        <v>262</v>
      </c>
      <c r="J17" s="5">
        <v>134</v>
      </c>
      <c r="K17" s="5">
        <v>79</v>
      </c>
      <c r="L17" s="5">
        <v>269</v>
      </c>
      <c r="M17" s="5">
        <v>233</v>
      </c>
      <c r="N17" s="5">
        <v>162</v>
      </c>
      <c r="O17" s="5">
        <v>241</v>
      </c>
      <c r="P17" s="5">
        <v>277</v>
      </c>
      <c r="Q17" s="5">
        <v>48</v>
      </c>
      <c r="R17" s="5">
        <v>33</v>
      </c>
      <c r="S17" s="5">
        <v>58</v>
      </c>
      <c r="T17" s="5">
        <v>57</v>
      </c>
      <c r="U17" s="5">
        <v>93</v>
      </c>
    </row>
    <row r="18" spans="1:21">
      <c r="A18" s="6">
        <v>44900</v>
      </c>
      <c r="B18" s="5">
        <f t="shared" ref="B18" si="5">C18+D18</f>
        <v>4666</v>
      </c>
      <c r="C18" s="5">
        <v>1163</v>
      </c>
      <c r="D18" s="5">
        <v>3503</v>
      </c>
      <c r="E18" s="5">
        <v>119</v>
      </c>
      <c r="F18" s="5">
        <v>272</v>
      </c>
      <c r="G18" s="5">
        <v>1360</v>
      </c>
      <c r="H18" s="5">
        <v>293</v>
      </c>
      <c r="I18" s="5">
        <v>419</v>
      </c>
      <c r="J18" s="5">
        <v>93</v>
      </c>
      <c r="K18" s="5">
        <v>106</v>
      </c>
      <c r="L18" s="5">
        <v>631</v>
      </c>
      <c r="M18" s="5">
        <v>205</v>
      </c>
      <c r="N18" s="5">
        <v>205</v>
      </c>
      <c r="O18" s="5">
        <v>310</v>
      </c>
      <c r="P18" s="5">
        <v>196</v>
      </c>
      <c r="Q18" s="5">
        <v>114</v>
      </c>
      <c r="R18" s="5">
        <v>47</v>
      </c>
      <c r="S18" s="5">
        <v>24</v>
      </c>
      <c r="T18" s="5">
        <v>105</v>
      </c>
      <c r="U18" s="5">
        <v>138</v>
      </c>
    </row>
    <row r="19" spans="1:21">
      <c r="A19" s="6">
        <v>44901</v>
      </c>
      <c r="B19" s="5">
        <f>C19+D19</f>
        <v>3974</v>
      </c>
      <c r="C19" s="5">
        <v>1170</v>
      </c>
      <c r="D19" s="5">
        <v>2804</v>
      </c>
      <c r="E19" s="5">
        <v>143</v>
      </c>
      <c r="F19" s="5">
        <v>268</v>
      </c>
      <c r="G19" s="5">
        <v>1586</v>
      </c>
      <c r="H19" s="5">
        <v>207</v>
      </c>
      <c r="I19" s="5">
        <v>150</v>
      </c>
      <c r="J19" s="5">
        <v>165</v>
      </c>
      <c r="K19" s="5">
        <v>78</v>
      </c>
      <c r="L19" s="5">
        <v>183</v>
      </c>
      <c r="M19" s="5">
        <v>170</v>
      </c>
      <c r="N19" s="5">
        <v>178</v>
      </c>
      <c r="O19" s="5">
        <v>73</v>
      </c>
      <c r="P19" s="5">
        <v>499</v>
      </c>
      <c r="Q19" s="5">
        <v>76</v>
      </c>
      <c r="R19" s="5">
        <v>58</v>
      </c>
      <c r="S19" s="5">
        <v>25</v>
      </c>
      <c r="T19" s="5">
        <v>53</v>
      </c>
      <c r="U19" s="5">
        <v>26</v>
      </c>
    </row>
  </sheetData>
  <mergeCells count="1">
    <mergeCell ref="A1:U1"/>
  </mergeCells>
  <phoneticPr fontId="6" type="noConversion"/>
  <conditionalFormatting sqref="E3:U19">
    <cfRule type="cellIs" dxfId="222" priority="4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643-96E6-F04F-B27C-6517FD922200}">
  <dimension ref="A1:O93"/>
  <sheetViews>
    <sheetView workbookViewId="0">
      <pane ySplit="5" topLeftCell="A86" activePane="bottomLeft" state="frozen"/>
      <selection pane="bottomLeft" activeCell="T118" sqref="T118"/>
    </sheetView>
  </sheetViews>
  <sheetFormatPr baseColWidth="10" defaultRowHeight="15"/>
  <cols>
    <col min="3" max="13" width="7.6640625" customWidth="1"/>
    <col min="14" max="14" width="11" customWidth="1"/>
    <col min="15" max="15" width="7.6640625" customWidth="1"/>
  </cols>
  <sheetData>
    <row r="1" spans="1:15" ht="23" customHeight="1">
      <c r="A1" s="131" t="s">
        <v>99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3"/>
    </row>
    <row r="2" spans="1:15" ht="18" customHeight="1">
      <c r="A2" s="17" t="s">
        <v>0</v>
      </c>
      <c r="B2" s="17" t="s">
        <v>1</v>
      </c>
      <c r="C2" s="18" t="s">
        <v>100</v>
      </c>
      <c r="D2" s="19" t="s">
        <v>101</v>
      </c>
      <c r="E2" s="19" t="s">
        <v>102</v>
      </c>
      <c r="F2" s="19" t="s">
        <v>103</v>
      </c>
      <c r="G2" s="19" t="s">
        <v>104</v>
      </c>
      <c r="H2" s="19" t="s">
        <v>105</v>
      </c>
      <c r="I2" s="19" t="s">
        <v>106</v>
      </c>
      <c r="J2" s="19" t="s">
        <v>107</v>
      </c>
      <c r="K2" s="19" t="s">
        <v>108</v>
      </c>
      <c r="L2" s="19" t="s">
        <v>109</v>
      </c>
      <c r="M2" s="19" t="s">
        <v>110</v>
      </c>
      <c r="N2" s="19" t="s">
        <v>111</v>
      </c>
      <c r="O2" s="20" t="s">
        <v>29</v>
      </c>
    </row>
    <row r="3" spans="1:15" ht="18" customHeight="1">
      <c r="A3" s="140" t="s">
        <v>77</v>
      </c>
      <c r="B3" s="17" t="s">
        <v>30</v>
      </c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20"/>
    </row>
    <row r="4" spans="1:15" ht="18" customHeight="1">
      <c r="A4" s="140"/>
      <c r="B4" s="17" t="s">
        <v>36</v>
      </c>
      <c r="C4" s="14">
        <v>0</v>
      </c>
      <c r="D4" s="14">
        <v>0</v>
      </c>
      <c r="E4" s="14">
        <v>1</v>
      </c>
      <c r="F4" s="14">
        <v>0</v>
      </c>
      <c r="G4" s="14">
        <v>0</v>
      </c>
      <c r="H4" s="14">
        <v>0</v>
      </c>
      <c r="I4" s="14">
        <v>0</v>
      </c>
      <c r="J4" s="14">
        <v>1</v>
      </c>
      <c r="K4" s="14">
        <v>0</v>
      </c>
      <c r="L4" s="14">
        <v>0</v>
      </c>
      <c r="M4" s="14">
        <v>0</v>
      </c>
      <c r="N4" s="38" t="s">
        <v>39</v>
      </c>
      <c r="O4" s="11">
        <f>MIN(C4:N4)</f>
        <v>0</v>
      </c>
    </row>
    <row r="5" spans="1:15" ht="18" customHeight="1">
      <c r="A5" s="140"/>
      <c r="B5" s="17" t="s">
        <v>38</v>
      </c>
      <c r="C5" s="14" cm="1">
        <f t="array" aca="1" ref="C5" ca="1">_xlfn.DAYS(TODAY(),"2022/11/20")-MAX(('重-广州2'!E:E&gt;0)*ROW('重-广州2'!E:E))+2</f>
        <v>0</v>
      </c>
      <c r="D5" s="14" cm="1">
        <f t="array" aca="1" ref="D5" ca="1">_xlfn.DAYS(TODAY(),"2022/11/20")-MAX(('重-广州2'!F:F&gt;0)*ROW('重-广州2'!F:F))+2</f>
        <v>0</v>
      </c>
      <c r="E5" s="14" cm="1">
        <f t="array" aca="1" ref="E5" ca="1">_xlfn.DAYS(TODAY(),"2022/11/20")-MAX(('重-广州2'!G:G&gt;0)*ROW('重-广州2'!G:G))+2</f>
        <v>0</v>
      </c>
      <c r="F5" s="14" cm="1">
        <f t="array" aca="1" ref="F5" ca="1">_xlfn.DAYS(TODAY(),"2022/11/20")-MAX(('重-广州2'!H:H&gt;0)*ROW('重-广州2'!H:H))+2</f>
        <v>0</v>
      </c>
      <c r="G5" s="14" cm="1">
        <f t="array" aca="1" ref="G5" ca="1">_xlfn.DAYS(TODAY(),"2022/11/20")-MAX(('重-广州2'!I:I&gt;0)*ROW('重-广州2'!I:I))+2</f>
        <v>0</v>
      </c>
      <c r="H5" s="14" cm="1">
        <f t="array" aca="1" ref="H5" ca="1">_xlfn.DAYS(TODAY(),"2022/11/20")-MAX(('重-广州2'!J:J&gt;0)*ROW('重-广州2'!J:J))+2</f>
        <v>0</v>
      </c>
      <c r="I5" s="14" cm="1">
        <f t="array" aca="1" ref="I5" ca="1">_xlfn.DAYS(TODAY(),"2022/11/20")-MAX(('重-广州2'!K:K&gt;0)*ROW('重-广州2'!K:K))+2</f>
        <v>0</v>
      </c>
      <c r="J5" s="14" cm="1">
        <f t="array" aca="1" ref="J5" ca="1">_xlfn.DAYS(TODAY(),"2022/11/20")-MAX(('重-广州2'!L:L&gt;0)*ROW('重-广州2'!L:L))+2</f>
        <v>1</v>
      </c>
      <c r="K5" s="14" cm="1">
        <f t="array" aca="1" ref="K5" ca="1">_xlfn.DAYS(TODAY(),"2022/11/20")-MAX(('重-广州2'!M:M&gt;0)*ROW('重-广州2'!M:M))+2</f>
        <v>0</v>
      </c>
      <c r="L5" s="14" cm="1">
        <f t="array" aca="1" ref="L5" ca="1">_xlfn.DAYS(TODAY(),"2022/11/20")-MAX(('重-广州2'!N:N&gt;0)*ROW('重-广州2'!N:N))+2</f>
        <v>0</v>
      </c>
      <c r="M5" s="14" cm="1">
        <f t="array" aca="1" ref="M5" ca="1">_xlfn.DAYS(TODAY(),"2022/11/20")-MAX(('重-广州2'!O:O&gt;0)*ROW('重-广州2'!O:O))+2</f>
        <v>0</v>
      </c>
      <c r="N5" s="38" t="s">
        <v>39</v>
      </c>
      <c r="O5" s="11">
        <f ca="1">MIN(C5:N5)</f>
        <v>0</v>
      </c>
    </row>
    <row r="6" spans="1:15" ht="18" customHeight="1">
      <c r="A6" s="105">
        <v>44885</v>
      </c>
      <c r="B6" s="50" t="s">
        <v>20</v>
      </c>
      <c r="C6" s="51">
        <v>0</v>
      </c>
      <c r="D6" s="51">
        <v>4</v>
      </c>
      <c r="E6" s="51">
        <v>160</v>
      </c>
      <c r="F6" s="51">
        <v>0</v>
      </c>
      <c r="G6" s="51">
        <v>8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124</v>
      </c>
      <c r="O6" s="11">
        <f>SUM(C6:N6)</f>
        <v>296</v>
      </c>
    </row>
    <row r="7" spans="1:15" ht="18" customHeight="1">
      <c r="A7" s="106"/>
      <c r="B7" s="52" t="s">
        <v>21</v>
      </c>
      <c r="C7" s="53">
        <v>4</v>
      </c>
      <c r="D7" s="53">
        <v>12</v>
      </c>
      <c r="E7" s="53">
        <v>6652</v>
      </c>
      <c r="F7" s="53">
        <v>9</v>
      </c>
      <c r="G7" s="53">
        <v>31</v>
      </c>
      <c r="H7" s="53">
        <v>1</v>
      </c>
      <c r="I7" s="53">
        <v>2</v>
      </c>
      <c r="J7" s="53">
        <v>5</v>
      </c>
      <c r="K7" s="53">
        <v>1</v>
      </c>
      <c r="L7" s="53">
        <v>0</v>
      </c>
      <c r="M7" s="53">
        <v>12</v>
      </c>
      <c r="N7" s="53">
        <v>1156</v>
      </c>
      <c r="O7" s="11">
        <f>SUM(C7:N7)</f>
        <v>7885</v>
      </c>
    </row>
    <row r="8" spans="1:15" ht="18" customHeight="1">
      <c r="A8" s="106"/>
      <c r="B8" s="52" t="s">
        <v>24</v>
      </c>
      <c r="C8" s="53">
        <v>0</v>
      </c>
      <c r="D8" s="53">
        <v>16</v>
      </c>
      <c r="E8" s="53">
        <v>6811</v>
      </c>
      <c r="F8" s="53">
        <v>2</v>
      </c>
      <c r="G8" s="53">
        <v>37</v>
      </c>
      <c r="H8" s="53">
        <v>0</v>
      </c>
      <c r="I8" s="53">
        <v>2</v>
      </c>
      <c r="J8" s="53">
        <v>5</v>
      </c>
      <c r="K8" s="53">
        <v>1</v>
      </c>
      <c r="L8" s="53">
        <v>0</v>
      </c>
      <c r="M8" s="53">
        <v>7</v>
      </c>
      <c r="N8" s="53">
        <v>1280</v>
      </c>
      <c r="O8" s="11">
        <f>SUM(C8:N8)</f>
        <v>8161</v>
      </c>
    </row>
    <row r="9" spans="1:15" ht="18" customHeight="1">
      <c r="A9" s="106"/>
      <c r="B9" s="52" t="s">
        <v>25</v>
      </c>
      <c r="C9" s="51">
        <v>4</v>
      </c>
      <c r="D9" s="51">
        <v>0</v>
      </c>
      <c r="E9" s="51">
        <v>1</v>
      </c>
      <c r="F9" s="51">
        <v>7</v>
      </c>
      <c r="G9" s="51">
        <v>2</v>
      </c>
      <c r="H9" s="51">
        <v>1</v>
      </c>
      <c r="I9" s="51">
        <v>0</v>
      </c>
      <c r="J9" s="51">
        <v>0</v>
      </c>
      <c r="K9" s="51">
        <v>0</v>
      </c>
      <c r="L9" s="51">
        <v>0</v>
      </c>
      <c r="M9" s="51">
        <v>5</v>
      </c>
      <c r="N9" s="51">
        <v>0</v>
      </c>
      <c r="O9" s="11">
        <f>SUM(C9:N9)</f>
        <v>20</v>
      </c>
    </row>
    <row r="10" spans="1:15" ht="18" customHeight="1">
      <c r="A10" s="107"/>
      <c r="B10" s="52" t="s">
        <v>26</v>
      </c>
      <c r="C10" s="36">
        <f t="shared" ref="C10:J10" si="0">IF(C8+C9&gt;0, C9/(C8+C9), "-")</f>
        <v>1</v>
      </c>
      <c r="D10" s="36">
        <f t="shared" si="0"/>
        <v>0</v>
      </c>
      <c r="E10" s="36">
        <f t="shared" si="0"/>
        <v>1.467997651203758E-4</v>
      </c>
      <c r="F10" s="36">
        <f t="shared" si="0"/>
        <v>0.77777777777777779</v>
      </c>
      <c r="G10" s="36">
        <f t="shared" si="0"/>
        <v>5.128205128205128E-2</v>
      </c>
      <c r="H10" s="36">
        <f t="shared" si="0"/>
        <v>1</v>
      </c>
      <c r="I10" s="36">
        <f t="shared" si="0"/>
        <v>0</v>
      </c>
      <c r="J10" s="36">
        <f t="shared" si="0"/>
        <v>0</v>
      </c>
      <c r="K10" s="36">
        <f t="shared" ref="K10" si="1">IF(K8+K9&gt;0, K9/(K8+K9), "-")</f>
        <v>0</v>
      </c>
      <c r="L10" s="36" t="str">
        <f t="shared" ref="L10:M10" si="2">IF(L8+L9&gt;0, L9/(L8+L9), "-")</f>
        <v>-</v>
      </c>
      <c r="M10" s="36">
        <f t="shared" si="2"/>
        <v>0.41666666666666669</v>
      </c>
      <c r="N10" s="36">
        <f t="shared" ref="N10" si="3">IF(N8+N9&gt;0, N9/(N8+N9), "-")</f>
        <v>0</v>
      </c>
      <c r="O10" s="40">
        <f>IF(O8+O9&gt;0, O9/(O8+O9), "-")</f>
        <v>2.4446889133357781E-3</v>
      </c>
    </row>
    <row r="11" spans="1:15" ht="18" customHeight="1">
      <c r="A11" s="105">
        <v>44886</v>
      </c>
      <c r="B11" s="50" t="s">
        <v>20</v>
      </c>
      <c r="C11" s="51">
        <v>0</v>
      </c>
      <c r="D11" s="51">
        <v>1</v>
      </c>
      <c r="E11" s="51">
        <v>54</v>
      </c>
      <c r="F11" s="51">
        <v>5</v>
      </c>
      <c r="G11" s="51">
        <v>0</v>
      </c>
      <c r="H11" s="51">
        <v>2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191</v>
      </c>
      <c r="O11" s="11">
        <f>SUM(C11:N11)</f>
        <v>253</v>
      </c>
    </row>
    <row r="12" spans="1:15" ht="18" customHeight="1">
      <c r="A12" s="106"/>
      <c r="B12" s="52" t="s">
        <v>21</v>
      </c>
      <c r="C12" s="53">
        <v>5</v>
      </c>
      <c r="D12" s="53">
        <v>13</v>
      </c>
      <c r="E12" s="53">
        <v>6706</v>
      </c>
      <c r="F12" s="53">
        <v>10</v>
      </c>
      <c r="G12" s="53">
        <v>54</v>
      </c>
      <c r="H12" s="53">
        <v>8</v>
      </c>
      <c r="I12" s="53">
        <v>16</v>
      </c>
      <c r="J12" s="53">
        <v>16</v>
      </c>
      <c r="K12" s="53">
        <v>2</v>
      </c>
      <c r="L12" s="53">
        <v>3</v>
      </c>
      <c r="M12" s="53">
        <v>22</v>
      </c>
      <c r="N12" s="53">
        <v>1102</v>
      </c>
      <c r="O12" s="11">
        <f>SUM(C12:N12)</f>
        <v>7957</v>
      </c>
    </row>
    <row r="13" spans="1:15" ht="18" customHeight="1">
      <c r="A13" s="106"/>
      <c r="B13" s="52" t="s">
        <v>24</v>
      </c>
      <c r="C13" s="53">
        <v>4</v>
      </c>
      <c r="D13" s="53">
        <v>14</v>
      </c>
      <c r="E13" s="53">
        <v>6758</v>
      </c>
      <c r="F13" s="53">
        <v>6</v>
      </c>
      <c r="G13" s="53">
        <v>53</v>
      </c>
      <c r="H13" s="53">
        <v>5</v>
      </c>
      <c r="I13" s="53">
        <v>8</v>
      </c>
      <c r="J13" s="53">
        <v>14</v>
      </c>
      <c r="K13" s="53">
        <v>0</v>
      </c>
      <c r="L13" s="53">
        <v>0</v>
      </c>
      <c r="M13" s="53">
        <v>15</v>
      </c>
      <c r="N13" s="53">
        <v>1293</v>
      </c>
      <c r="O13" s="11">
        <f>SUM(C13:N13)</f>
        <v>8170</v>
      </c>
    </row>
    <row r="14" spans="1:15" ht="18" customHeight="1">
      <c r="A14" s="106"/>
      <c r="B14" s="52" t="s">
        <v>25</v>
      </c>
      <c r="C14" s="51">
        <v>1</v>
      </c>
      <c r="D14" s="51">
        <v>0</v>
      </c>
      <c r="E14" s="51">
        <v>2</v>
      </c>
      <c r="F14" s="51">
        <v>9</v>
      </c>
      <c r="G14" s="51">
        <v>1</v>
      </c>
      <c r="H14" s="51">
        <v>5</v>
      </c>
      <c r="I14" s="51">
        <v>8</v>
      </c>
      <c r="J14" s="51">
        <v>2</v>
      </c>
      <c r="K14" s="51">
        <v>2</v>
      </c>
      <c r="L14" s="51">
        <v>3</v>
      </c>
      <c r="M14" s="51">
        <v>7</v>
      </c>
      <c r="N14" s="51">
        <v>0</v>
      </c>
      <c r="O14" s="11">
        <f>SUM(C14:N14)</f>
        <v>40</v>
      </c>
    </row>
    <row r="15" spans="1:15" ht="18" customHeight="1">
      <c r="A15" s="107"/>
      <c r="B15" s="52" t="s">
        <v>26</v>
      </c>
      <c r="C15" s="36">
        <f t="shared" ref="C15:N15" si="4">IF(C13+C14&gt;0, C14/(C13+C14), "-")</f>
        <v>0.2</v>
      </c>
      <c r="D15" s="36">
        <f t="shared" si="4"/>
        <v>0</v>
      </c>
      <c r="E15" s="36">
        <f t="shared" si="4"/>
        <v>2.9585798816568048E-4</v>
      </c>
      <c r="F15" s="36">
        <f t="shared" si="4"/>
        <v>0.6</v>
      </c>
      <c r="G15" s="36">
        <f t="shared" si="4"/>
        <v>1.8518518518518517E-2</v>
      </c>
      <c r="H15" s="36">
        <f t="shared" si="4"/>
        <v>0.5</v>
      </c>
      <c r="I15" s="36">
        <f t="shared" si="4"/>
        <v>0.5</v>
      </c>
      <c r="J15" s="36">
        <f t="shared" si="4"/>
        <v>0.125</v>
      </c>
      <c r="K15" s="36">
        <f t="shared" si="4"/>
        <v>1</v>
      </c>
      <c r="L15" s="36">
        <f t="shared" si="4"/>
        <v>1</v>
      </c>
      <c r="M15" s="36">
        <f t="shared" si="4"/>
        <v>0.31818181818181818</v>
      </c>
      <c r="N15" s="36">
        <f t="shared" si="4"/>
        <v>0</v>
      </c>
      <c r="O15" s="40">
        <f>IF(O13+O14&gt;0, O14/(O13+O14), "-")</f>
        <v>4.8721071863580996E-3</v>
      </c>
    </row>
    <row r="16" spans="1:15" ht="18" customHeight="1">
      <c r="A16" s="105">
        <v>44887</v>
      </c>
      <c r="B16" s="50" t="s">
        <v>20</v>
      </c>
      <c r="C16" s="51">
        <v>1</v>
      </c>
      <c r="D16" s="51">
        <v>0</v>
      </c>
      <c r="E16" s="51">
        <v>100</v>
      </c>
      <c r="F16" s="51">
        <v>1</v>
      </c>
      <c r="G16" s="51">
        <v>0</v>
      </c>
      <c r="H16" s="51">
        <v>0</v>
      </c>
      <c r="I16" s="51">
        <v>0</v>
      </c>
      <c r="J16" s="51">
        <v>2</v>
      </c>
      <c r="K16" s="51">
        <v>0</v>
      </c>
      <c r="L16" s="51">
        <v>0</v>
      </c>
      <c r="M16" s="51">
        <v>0</v>
      </c>
      <c r="N16" s="51">
        <v>131</v>
      </c>
      <c r="O16" s="11">
        <f>SUM(C16:N16)</f>
        <v>235</v>
      </c>
    </row>
    <row r="17" spans="1:15" ht="18" customHeight="1">
      <c r="A17" s="106"/>
      <c r="B17" s="52" t="s">
        <v>21</v>
      </c>
      <c r="C17" s="53">
        <v>8</v>
      </c>
      <c r="D17" s="53">
        <v>60</v>
      </c>
      <c r="E17" s="53">
        <v>6257</v>
      </c>
      <c r="F17" s="53">
        <v>9</v>
      </c>
      <c r="G17" s="53">
        <v>46</v>
      </c>
      <c r="H17" s="53">
        <v>13</v>
      </c>
      <c r="I17" s="53">
        <v>7</v>
      </c>
      <c r="J17" s="53">
        <v>14</v>
      </c>
      <c r="K17" s="53">
        <v>5</v>
      </c>
      <c r="L17" s="53">
        <v>12</v>
      </c>
      <c r="M17" s="53">
        <v>9</v>
      </c>
      <c r="N17" s="53">
        <v>1295</v>
      </c>
      <c r="O17" s="11">
        <f>SUM(C17:N17)</f>
        <v>7735</v>
      </c>
    </row>
    <row r="18" spans="1:15" ht="18" customHeight="1">
      <c r="A18" s="106"/>
      <c r="B18" s="52" t="s">
        <v>24</v>
      </c>
      <c r="C18" s="53">
        <v>3</v>
      </c>
      <c r="D18" s="53">
        <v>60</v>
      </c>
      <c r="E18" s="53">
        <v>6356</v>
      </c>
      <c r="F18" s="53">
        <v>2</v>
      </c>
      <c r="G18" s="53">
        <v>46</v>
      </c>
      <c r="H18" s="53">
        <v>10</v>
      </c>
      <c r="I18" s="53">
        <v>3</v>
      </c>
      <c r="J18" s="53">
        <v>11</v>
      </c>
      <c r="K18" s="53">
        <v>1</v>
      </c>
      <c r="L18" s="53">
        <v>10</v>
      </c>
      <c r="M18" s="53">
        <v>3</v>
      </c>
      <c r="N18" s="53">
        <v>1426</v>
      </c>
      <c r="O18" s="11">
        <f>SUM(C18:N18)</f>
        <v>7931</v>
      </c>
    </row>
    <row r="19" spans="1:15" ht="18" customHeight="1">
      <c r="A19" s="106"/>
      <c r="B19" s="52" t="s">
        <v>25</v>
      </c>
      <c r="C19" s="51">
        <v>6</v>
      </c>
      <c r="D19" s="51">
        <v>0</v>
      </c>
      <c r="E19" s="51">
        <v>1</v>
      </c>
      <c r="F19" s="51">
        <v>8</v>
      </c>
      <c r="G19" s="51">
        <v>0</v>
      </c>
      <c r="H19" s="51">
        <v>3</v>
      </c>
      <c r="I19" s="51">
        <v>4</v>
      </c>
      <c r="J19" s="51">
        <v>5</v>
      </c>
      <c r="K19" s="51">
        <v>4</v>
      </c>
      <c r="L19" s="51">
        <v>2</v>
      </c>
      <c r="M19" s="51">
        <v>6</v>
      </c>
      <c r="N19" s="51">
        <v>0</v>
      </c>
      <c r="O19" s="11">
        <f>SUM(C19:N19)</f>
        <v>39</v>
      </c>
    </row>
    <row r="20" spans="1:15" ht="18" customHeight="1">
      <c r="A20" s="107"/>
      <c r="B20" s="52" t="s">
        <v>26</v>
      </c>
      <c r="C20" s="36">
        <f t="shared" ref="C20:N20" si="5">IF(C18+C19&gt;0, C19/(C18+C19), "-")</f>
        <v>0.66666666666666663</v>
      </c>
      <c r="D20" s="36">
        <f t="shared" si="5"/>
        <v>0</v>
      </c>
      <c r="E20" s="36">
        <f t="shared" si="5"/>
        <v>1.5730690577316344E-4</v>
      </c>
      <c r="F20" s="36">
        <f t="shared" si="5"/>
        <v>0.8</v>
      </c>
      <c r="G20" s="36">
        <f t="shared" si="5"/>
        <v>0</v>
      </c>
      <c r="H20" s="36">
        <f t="shared" si="5"/>
        <v>0.23076923076923078</v>
      </c>
      <c r="I20" s="36">
        <f t="shared" si="5"/>
        <v>0.5714285714285714</v>
      </c>
      <c r="J20" s="36">
        <f t="shared" si="5"/>
        <v>0.3125</v>
      </c>
      <c r="K20" s="36">
        <f t="shared" si="5"/>
        <v>0.8</v>
      </c>
      <c r="L20" s="36">
        <f t="shared" si="5"/>
        <v>0.16666666666666666</v>
      </c>
      <c r="M20" s="36">
        <f t="shared" si="5"/>
        <v>0.66666666666666663</v>
      </c>
      <c r="N20" s="36">
        <f t="shared" si="5"/>
        <v>0</v>
      </c>
      <c r="O20" s="40">
        <f>IF(O18+O19&gt;0, O19/(O18+O19), "-")</f>
        <v>4.8933500627352574E-3</v>
      </c>
    </row>
    <row r="21" spans="1:15" ht="18" customHeight="1">
      <c r="A21" s="105">
        <v>44888</v>
      </c>
      <c r="B21" s="50" t="s">
        <v>20</v>
      </c>
      <c r="C21" s="51">
        <v>0</v>
      </c>
      <c r="D21" s="51">
        <v>0</v>
      </c>
      <c r="E21" s="51">
        <v>209</v>
      </c>
      <c r="F21" s="51">
        <v>5</v>
      </c>
      <c r="G21" s="51">
        <v>8</v>
      </c>
      <c r="H21" s="51">
        <v>0</v>
      </c>
      <c r="I21" s="51">
        <v>2</v>
      </c>
      <c r="J21" s="51">
        <v>0</v>
      </c>
      <c r="K21" s="51">
        <v>0</v>
      </c>
      <c r="L21" s="51">
        <v>0</v>
      </c>
      <c r="M21" s="51">
        <v>1</v>
      </c>
      <c r="N21" s="51">
        <v>203</v>
      </c>
      <c r="O21" s="11">
        <f>SUM(C21:N21)</f>
        <v>428</v>
      </c>
    </row>
    <row r="22" spans="1:15" ht="18" customHeight="1">
      <c r="A22" s="106"/>
      <c r="B22" s="52" t="s">
        <v>21</v>
      </c>
      <c r="C22" s="53">
        <v>4</v>
      </c>
      <c r="D22" s="53">
        <v>17</v>
      </c>
      <c r="E22" s="53">
        <v>5937</v>
      </c>
      <c r="F22" s="53">
        <v>33</v>
      </c>
      <c r="G22" s="53">
        <v>26</v>
      </c>
      <c r="H22" s="53">
        <v>4</v>
      </c>
      <c r="I22" s="53">
        <v>11</v>
      </c>
      <c r="J22" s="53">
        <v>17</v>
      </c>
      <c r="K22" s="53">
        <v>11</v>
      </c>
      <c r="L22" s="53">
        <v>22</v>
      </c>
      <c r="M22" s="53">
        <v>13</v>
      </c>
      <c r="N22" s="53">
        <v>1097</v>
      </c>
      <c r="O22" s="11">
        <f>SUM(C22:N22)</f>
        <v>7192</v>
      </c>
    </row>
    <row r="23" spans="1:15" ht="18" customHeight="1">
      <c r="A23" s="106"/>
      <c r="B23" s="52" t="s">
        <v>24</v>
      </c>
      <c r="C23" s="53">
        <v>3</v>
      </c>
      <c r="D23" s="53">
        <v>17</v>
      </c>
      <c r="E23" s="53">
        <v>6143</v>
      </c>
      <c r="F23" s="53">
        <v>21</v>
      </c>
      <c r="G23" s="53">
        <v>34</v>
      </c>
      <c r="H23" s="53">
        <v>1</v>
      </c>
      <c r="I23" s="53">
        <v>7</v>
      </c>
      <c r="J23" s="53">
        <v>10</v>
      </c>
      <c r="K23" s="53">
        <v>11</v>
      </c>
      <c r="L23" s="53">
        <v>18</v>
      </c>
      <c r="M23" s="53">
        <v>5</v>
      </c>
      <c r="N23" s="53">
        <v>1300</v>
      </c>
      <c r="O23" s="11">
        <f>SUM(C23:N23)</f>
        <v>7570</v>
      </c>
    </row>
    <row r="24" spans="1:15" ht="18" customHeight="1">
      <c r="A24" s="106"/>
      <c r="B24" s="52" t="s">
        <v>25</v>
      </c>
      <c r="C24" s="51">
        <v>1</v>
      </c>
      <c r="D24" s="51">
        <v>0</v>
      </c>
      <c r="E24" s="51">
        <v>3</v>
      </c>
      <c r="F24" s="51">
        <v>17</v>
      </c>
      <c r="G24" s="51">
        <v>0</v>
      </c>
      <c r="H24" s="51">
        <v>3</v>
      </c>
      <c r="I24" s="51">
        <v>6</v>
      </c>
      <c r="J24" s="51">
        <v>7</v>
      </c>
      <c r="K24" s="51">
        <v>0</v>
      </c>
      <c r="L24" s="51">
        <v>4</v>
      </c>
      <c r="M24" s="51">
        <v>9</v>
      </c>
      <c r="N24" s="51">
        <v>0</v>
      </c>
      <c r="O24" s="11">
        <f>SUM(C24:N24)</f>
        <v>50</v>
      </c>
    </row>
    <row r="25" spans="1:15" ht="18" customHeight="1">
      <c r="A25" s="107"/>
      <c r="B25" s="52" t="s">
        <v>26</v>
      </c>
      <c r="C25" s="36">
        <f t="shared" ref="C25:N25" si="6">IF(C23+C24&gt;0, C24/(C23+C24), "-")</f>
        <v>0.25</v>
      </c>
      <c r="D25" s="36">
        <f t="shared" si="6"/>
        <v>0</v>
      </c>
      <c r="E25" s="36">
        <f t="shared" si="6"/>
        <v>4.8812235600390497E-4</v>
      </c>
      <c r="F25" s="36">
        <f t="shared" si="6"/>
        <v>0.44736842105263158</v>
      </c>
      <c r="G25" s="36">
        <f t="shared" si="6"/>
        <v>0</v>
      </c>
      <c r="H25" s="36">
        <f t="shared" si="6"/>
        <v>0.75</v>
      </c>
      <c r="I25" s="36">
        <f t="shared" si="6"/>
        <v>0.46153846153846156</v>
      </c>
      <c r="J25" s="36">
        <f t="shared" si="6"/>
        <v>0.41176470588235292</v>
      </c>
      <c r="K25" s="36">
        <f t="shared" si="6"/>
        <v>0</v>
      </c>
      <c r="L25" s="36">
        <f t="shared" si="6"/>
        <v>0.18181818181818182</v>
      </c>
      <c r="M25" s="36">
        <f t="shared" si="6"/>
        <v>0.6428571428571429</v>
      </c>
      <c r="N25" s="36">
        <f t="shared" si="6"/>
        <v>0</v>
      </c>
      <c r="O25" s="40">
        <f>IF(O23+O24&gt;0, O24/(O23+O24), "-")</f>
        <v>6.5616797900262466E-3</v>
      </c>
    </row>
    <row r="26" spans="1:15" ht="18" customHeight="1">
      <c r="A26" s="105">
        <v>44889</v>
      </c>
      <c r="B26" s="50" t="s">
        <v>20</v>
      </c>
      <c r="C26" s="51">
        <v>0</v>
      </c>
      <c r="D26" s="51">
        <v>0</v>
      </c>
      <c r="E26" s="51">
        <v>97</v>
      </c>
      <c r="F26" s="51">
        <v>0</v>
      </c>
      <c r="G26" s="51">
        <v>1</v>
      </c>
      <c r="H26" s="51">
        <v>0</v>
      </c>
      <c r="I26" s="51">
        <v>0</v>
      </c>
      <c r="J26" s="51">
        <v>2</v>
      </c>
      <c r="K26" s="51">
        <v>2</v>
      </c>
      <c r="L26" s="51">
        <v>4</v>
      </c>
      <c r="M26" s="51">
        <v>4</v>
      </c>
      <c r="N26" s="51">
        <v>147</v>
      </c>
      <c r="O26" s="11">
        <f>SUM(C26:N26)</f>
        <v>257</v>
      </c>
    </row>
    <row r="27" spans="1:15" ht="18" customHeight="1">
      <c r="A27" s="106"/>
      <c r="B27" s="52" t="s">
        <v>21</v>
      </c>
      <c r="C27" s="53">
        <v>4</v>
      </c>
      <c r="D27" s="53">
        <v>3</v>
      </c>
      <c r="E27" s="53">
        <v>6279</v>
      </c>
      <c r="F27" s="53">
        <v>59</v>
      </c>
      <c r="G27" s="53">
        <v>35</v>
      </c>
      <c r="H27" s="53">
        <v>10</v>
      </c>
      <c r="I27" s="53">
        <v>8</v>
      </c>
      <c r="J27" s="53">
        <v>13</v>
      </c>
      <c r="K27" s="53">
        <v>9</v>
      </c>
      <c r="L27" s="53">
        <v>35</v>
      </c>
      <c r="M27" s="53">
        <v>21</v>
      </c>
      <c r="N27" s="53">
        <v>791</v>
      </c>
      <c r="O27" s="11">
        <f>SUM(C27:N27)</f>
        <v>7267</v>
      </c>
    </row>
    <row r="28" spans="1:15" ht="18" customHeight="1">
      <c r="A28" s="106"/>
      <c r="B28" s="52" t="s">
        <v>24</v>
      </c>
      <c r="C28" s="53">
        <v>3</v>
      </c>
      <c r="D28" s="53">
        <v>2</v>
      </c>
      <c r="E28" s="53">
        <v>6376</v>
      </c>
      <c r="F28" s="53">
        <v>17</v>
      </c>
      <c r="G28" s="53">
        <v>31</v>
      </c>
      <c r="H28" s="53">
        <v>3</v>
      </c>
      <c r="I28" s="53">
        <v>5</v>
      </c>
      <c r="J28" s="53">
        <v>10</v>
      </c>
      <c r="K28" s="53">
        <v>6</v>
      </c>
      <c r="L28" s="53">
        <v>31</v>
      </c>
      <c r="M28" s="53">
        <v>13</v>
      </c>
      <c r="N28" s="53">
        <v>938</v>
      </c>
      <c r="O28" s="11">
        <f>SUM(C28:N28)</f>
        <v>7435</v>
      </c>
    </row>
    <row r="29" spans="1:15" ht="18" customHeight="1">
      <c r="A29" s="106"/>
      <c r="B29" s="52" t="s">
        <v>25</v>
      </c>
      <c r="C29" s="51">
        <v>1</v>
      </c>
      <c r="D29" s="51">
        <v>1</v>
      </c>
      <c r="E29" s="51">
        <v>0</v>
      </c>
      <c r="F29" s="51">
        <v>42</v>
      </c>
      <c r="G29" s="51">
        <v>5</v>
      </c>
      <c r="H29" s="51">
        <v>7</v>
      </c>
      <c r="I29" s="51">
        <v>3</v>
      </c>
      <c r="J29" s="51">
        <v>5</v>
      </c>
      <c r="K29" s="51">
        <v>5</v>
      </c>
      <c r="L29" s="51">
        <v>8</v>
      </c>
      <c r="M29" s="51">
        <v>12</v>
      </c>
      <c r="N29" s="51">
        <v>0</v>
      </c>
      <c r="O29" s="11">
        <f>SUM(C29:N29)</f>
        <v>89</v>
      </c>
    </row>
    <row r="30" spans="1:15" ht="18" customHeight="1">
      <c r="A30" s="107"/>
      <c r="B30" s="52" t="s">
        <v>26</v>
      </c>
      <c r="C30" s="36">
        <f t="shared" ref="C30:N30" si="7">IF(C28+C29&gt;0, C29/(C28+C29), "-")</f>
        <v>0.25</v>
      </c>
      <c r="D30" s="36">
        <f t="shared" si="7"/>
        <v>0.33333333333333331</v>
      </c>
      <c r="E30" s="36">
        <f t="shared" si="7"/>
        <v>0</v>
      </c>
      <c r="F30" s="36">
        <f t="shared" si="7"/>
        <v>0.71186440677966101</v>
      </c>
      <c r="G30" s="36">
        <f t="shared" si="7"/>
        <v>0.1388888888888889</v>
      </c>
      <c r="H30" s="36">
        <f t="shared" si="7"/>
        <v>0.7</v>
      </c>
      <c r="I30" s="36">
        <f t="shared" si="7"/>
        <v>0.375</v>
      </c>
      <c r="J30" s="36">
        <f t="shared" si="7"/>
        <v>0.33333333333333331</v>
      </c>
      <c r="K30" s="36">
        <f t="shared" si="7"/>
        <v>0.45454545454545453</v>
      </c>
      <c r="L30" s="36">
        <f t="shared" si="7"/>
        <v>0.20512820512820512</v>
      </c>
      <c r="M30" s="36">
        <f t="shared" si="7"/>
        <v>0.48</v>
      </c>
      <c r="N30" s="36">
        <f t="shared" si="7"/>
        <v>0</v>
      </c>
      <c r="O30" s="40">
        <f>IF(O28+O29&gt;0, O29/(O28+O29), "-")</f>
        <v>1.1828814460393407E-2</v>
      </c>
    </row>
    <row r="31" spans="1:15" ht="18" customHeight="1">
      <c r="A31" s="105">
        <v>44890</v>
      </c>
      <c r="B31" s="50" t="s">
        <v>20</v>
      </c>
      <c r="C31" s="51">
        <v>0</v>
      </c>
      <c r="D31" s="51">
        <v>2</v>
      </c>
      <c r="E31" s="51">
        <v>252</v>
      </c>
      <c r="F31" s="51">
        <v>2</v>
      </c>
      <c r="G31" s="51">
        <v>2</v>
      </c>
      <c r="H31" s="51">
        <v>0</v>
      </c>
      <c r="I31" s="51">
        <v>0</v>
      </c>
      <c r="J31" s="51">
        <v>2</v>
      </c>
      <c r="K31" s="51">
        <v>1</v>
      </c>
      <c r="L31" s="51">
        <v>0</v>
      </c>
      <c r="M31" s="51">
        <v>3</v>
      </c>
      <c r="N31" s="51">
        <v>7</v>
      </c>
      <c r="O31" s="11">
        <f>SUM(C31:N31)</f>
        <v>271</v>
      </c>
    </row>
    <row r="32" spans="1:15" ht="18" customHeight="1">
      <c r="A32" s="106"/>
      <c r="B32" s="52" t="s">
        <v>21</v>
      </c>
      <c r="C32" s="53">
        <v>12</v>
      </c>
      <c r="D32" s="53">
        <v>15</v>
      </c>
      <c r="E32" s="53">
        <v>6290</v>
      </c>
      <c r="F32" s="53">
        <v>83</v>
      </c>
      <c r="G32" s="53">
        <v>37</v>
      </c>
      <c r="H32" s="53">
        <v>12</v>
      </c>
      <c r="I32" s="53">
        <v>28</v>
      </c>
      <c r="J32" s="53">
        <v>14</v>
      </c>
      <c r="K32" s="53">
        <v>15</v>
      </c>
      <c r="L32" s="53">
        <v>14</v>
      </c>
      <c r="M32" s="53">
        <v>14</v>
      </c>
      <c r="N32" s="53">
        <v>524</v>
      </c>
      <c r="O32" s="11">
        <f>SUM(C32:N32)</f>
        <v>7058</v>
      </c>
    </row>
    <row r="33" spans="1:15" ht="18" customHeight="1">
      <c r="A33" s="106"/>
      <c r="B33" s="52" t="s">
        <v>24</v>
      </c>
      <c r="C33" s="53">
        <v>4</v>
      </c>
      <c r="D33" s="53">
        <v>16</v>
      </c>
      <c r="E33" s="53">
        <v>6542</v>
      </c>
      <c r="F33" s="53">
        <v>33</v>
      </c>
      <c r="G33" s="53">
        <v>39</v>
      </c>
      <c r="H33" s="53">
        <v>8</v>
      </c>
      <c r="I33" s="53">
        <v>12</v>
      </c>
      <c r="J33" s="53">
        <v>10</v>
      </c>
      <c r="K33" s="53">
        <v>11</v>
      </c>
      <c r="L33" s="53">
        <v>11</v>
      </c>
      <c r="M33" s="53">
        <v>11</v>
      </c>
      <c r="N33" s="53">
        <v>531</v>
      </c>
      <c r="O33" s="11">
        <f>SUM(C33:N33)</f>
        <v>7228</v>
      </c>
    </row>
    <row r="34" spans="1:15" ht="18" customHeight="1">
      <c r="A34" s="106"/>
      <c r="B34" s="52" t="s">
        <v>25</v>
      </c>
      <c r="C34" s="51">
        <v>8</v>
      </c>
      <c r="D34" s="51">
        <v>1</v>
      </c>
      <c r="E34" s="51">
        <v>0</v>
      </c>
      <c r="F34" s="51">
        <v>52</v>
      </c>
      <c r="G34" s="51">
        <v>0</v>
      </c>
      <c r="H34" s="51">
        <v>4</v>
      </c>
      <c r="I34" s="51">
        <v>16</v>
      </c>
      <c r="J34" s="51">
        <v>6</v>
      </c>
      <c r="K34" s="51">
        <v>5</v>
      </c>
      <c r="L34" s="51">
        <v>3</v>
      </c>
      <c r="M34" s="51">
        <v>6</v>
      </c>
      <c r="N34" s="51">
        <v>0</v>
      </c>
      <c r="O34" s="11">
        <f>SUM(C34:N34)</f>
        <v>101</v>
      </c>
    </row>
    <row r="35" spans="1:15" ht="18" customHeight="1">
      <c r="A35" s="107"/>
      <c r="B35" s="52" t="s">
        <v>26</v>
      </c>
      <c r="C35" s="36">
        <f t="shared" ref="C35:N35" si="8">IF(C33+C34&gt;0, C34/(C33+C34), "-")</f>
        <v>0.66666666666666663</v>
      </c>
      <c r="D35" s="36">
        <f t="shared" si="8"/>
        <v>5.8823529411764705E-2</v>
      </c>
      <c r="E35" s="36">
        <f t="shared" si="8"/>
        <v>0</v>
      </c>
      <c r="F35" s="36">
        <f t="shared" si="8"/>
        <v>0.61176470588235299</v>
      </c>
      <c r="G35" s="36">
        <f t="shared" si="8"/>
        <v>0</v>
      </c>
      <c r="H35" s="36">
        <f t="shared" si="8"/>
        <v>0.33333333333333331</v>
      </c>
      <c r="I35" s="36">
        <f t="shared" si="8"/>
        <v>0.5714285714285714</v>
      </c>
      <c r="J35" s="36">
        <f t="shared" si="8"/>
        <v>0.375</v>
      </c>
      <c r="K35" s="36">
        <f t="shared" si="8"/>
        <v>0.3125</v>
      </c>
      <c r="L35" s="36">
        <f t="shared" si="8"/>
        <v>0.21428571428571427</v>
      </c>
      <c r="M35" s="36">
        <f t="shared" si="8"/>
        <v>0.35294117647058826</v>
      </c>
      <c r="N35" s="36">
        <f t="shared" si="8"/>
        <v>0</v>
      </c>
      <c r="O35" s="40">
        <f>IF(O33+O34&gt;0, O34/(O33+O34), "-")</f>
        <v>1.3780870514394869E-2</v>
      </c>
    </row>
    <row r="36" spans="1:15" ht="18" customHeight="1">
      <c r="A36" s="105">
        <v>44891</v>
      </c>
      <c r="B36" s="50" t="s">
        <v>20</v>
      </c>
      <c r="C36" s="51">
        <v>0</v>
      </c>
      <c r="D36" s="51">
        <v>4</v>
      </c>
      <c r="E36" s="51">
        <v>85</v>
      </c>
      <c r="F36" s="51">
        <v>0</v>
      </c>
      <c r="G36" s="51">
        <v>0</v>
      </c>
      <c r="H36" s="51">
        <v>0</v>
      </c>
      <c r="I36" s="51">
        <v>5</v>
      </c>
      <c r="J36" s="51">
        <v>0</v>
      </c>
      <c r="K36" s="51">
        <v>0</v>
      </c>
      <c r="L36" s="51">
        <v>2</v>
      </c>
      <c r="M36" s="51">
        <v>2</v>
      </c>
      <c r="N36" s="51">
        <v>48</v>
      </c>
      <c r="O36" s="11">
        <f>SUM(C36:N36)</f>
        <v>146</v>
      </c>
    </row>
    <row r="37" spans="1:15" ht="18" customHeight="1">
      <c r="A37" s="106"/>
      <c r="B37" s="52" t="s">
        <v>21</v>
      </c>
      <c r="C37" s="53">
        <v>15</v>
      </c>
      <c r="D37" s="53">
        <v>27</v>
      </c>
      <c r="E37" s="53">
        <v>6446</v>
      </c>
      <c r="F37" s="53">
        <v>102</v>
      </c>
      <c r="G37" s="53">
        <v>25</v>
      </c>
      <c r="H37" s="53">
        <v>26</v>
      </c>
      <c r="I37" s="53">
        <v>36</v>
      </c>
      <c r="J37" s="53">
        <v>26</v>
      </c>
      <c r="K37" s="53">
        <v>12</v>
      </c>
      <c r="L37" s="53">
        <v>11</v>
      </c>
      <c r="M37" s="53">
        <v>19</v>
      </c>
      <c r="N37" s="53">
        <v>521</v>
      </c>
      <c r="O37" s="11">
        <f>SUM(C37:N37)</f>
        <v>7266</v>
      </c>
    </row>
    <row r="38" spans="1:15" ht="18" customHeight="1">
      <c r="A38" s="106"/>
      <c r="B38" s="52" t="s">
        <v>24</v>
      </c>
      <c r="C38" s="53">
        <v>9</v>
      </c>
      <c r="D38" s="53">
        <v>25</v>
      </c>
      <c r="E38" s="53">
        <v>6531</v>
      </c>
      <c r="F38" s="53">
        <v>64</v>
      </c>
      <c r="G38" s="53">
        <v>24</v>
      </c>
      <c r="H38" s="53">
        <v>24</v>
      </c>
      <c r="I38" s="53">
        <v>22</v>
      </c>
      <c r="J38" s="53">
        <v>19</v>
      </c>
      <c r="K38" s="53">
        <v>9</v>
      </c>
      <c r="L38" s="53">
        <v>10</v>
      </c>
      <c r="M38" s="53">
        <v>11</v>
      </c>
      <c r="N38" s="53">
        <v>569</v>
      </c>
      <c r="O38" s="11">
        <f>SUM(C38:N38)</f>
        <v>7317</v>
      </c>
    </row>
    <row r="39" spans="1:15" ht="18" customHeight="1">
      <c r="A39" s="106"/>
      <c r="B39" s="52" t="s">
        <v>25</v>
      </c>
      <c r="C39" s="51">
        <v>6</v>
      </c>
      <c r="D39" s="51">
        <v>6</v>
      </c>
      <c r="E39" s="51">
        <v>0</v>
      </c>
      <c r="F39" s="51">
        <v>38</v>
      </c>
      <c r="G39" s="51">
        <v>1</v>
      </c>
      <c r="H39" s="51">
        <v>2</v>
      </c>
      <c r="I39" s="51">
        <v>19</v>
      </c>
      <c r="J39" s="51">
        <v>7</v>
      </c>
      <c r="K39" s="51">
        <v>3</v>
      </c>
      <c r="L39" s="51">
        <v>3</v>
      </c>
      <c r="M39" s="51">
        <v>10</v>
      </c>
      <c r="N39" s="51">
        <v>0</v>
      </c>
      <c r="O39" s="11">
        <f>SUM(C39:N39)</f>
        <v>95</v>
      </c>
    </row>
    <row r="40" spans="1:15" ht="18" customHeight="1">
      <c r="A40" s="107"/>
      <c r="B40" s="52" t="s">
        <v>26</v>
      </c>
      <c r="C40" s="36">
        <f t="shared" ref="C40:N40" si="9">IF(C38+C39&gt;0, C39/(C38+C39), "-")</f>
        <v>0.4</v>
      </c>
      <c r="D40" s="36">
        <f t="shared" si="9"/>
        <v>0.19354838709677419</v>
      </c>
      <c r="E40" s="36">
        <f t="shared" si="9"/>
        <v>0</v>
      </c>
      <c r="F40" s="36">
        <f t="shared" si="9"/>
        <v>0.37254901960784315</v>
      </c>
      <c r="G40" s="36">
        <f t="shared" si="9"/>
        <v>0.04</v>
      </c>
      <c r="H40" s="36">
        <f t="shared" si="9"/>
        <v>7.6923076923076927E-2</v>
      </c>
      <c r="I40" s="36">
        <f t="shared" si="9"/>
        <v>0.46341463414634149</v>
      </c>
      <c r="J40" s="36">
        <f t="shared" si="9"/>
        <v>0.26923076923076922</v>
      </c>
      <c r="K40" s="36">
        <f t="shared" si="9"/>
        <v>0.25</v>
      </c>
      <c r="L40" s="36">
        <f t="shared" si="9"/>
        <v>0.23076923076923078</v>
      </c>
      <c r="M40" s="36">
        <f t="shared" si="9"/>
        <v>0.47619047619047616</v>
      </c>
      <c r="N40" s="36">
        <f t="shared" si="9"/>
        <v>0</v>
      </c>
      <c r="O40" s="40">
        <f>IF(O38+O39&gt;0, O39/(O38+O39), "-")</f>
        <v>1.2817053426875337E-2</v>
      </c>
    </row>
    <row r="41" spans="1:15" ht="18" customHeight="1">
      <c r="A41" s="105">
        <v>44892</v>
      </c>
      <c r="B41" s="50" t="s">
        <v>20</v>
      </c>
      <c r="C41" s="51">
        <v>0</v>
      </c>
      <c r="D41" s="51">
        <v>4</v>
      </c>
      <c r="E41" s="51">
        <v>82</v>
      </c>
      <c r="F41" s="51">
        <v>15</v>
      </c>
      <c r="G41" s="51">
        <v>1</v>
      </c>
      <c r="H41" s="51">
        <v>4</v>
      </c>
      <c r="I41" s="51">
        <v>5</v>
      </c>
      <c r="J41" s="51">
        <v>1</v>
      </c>
      <c r="K41" s="51">
        <v>0</v>
      </c>
      <c r="L41" s="51">
        <v>0</v>
      </c>
      <c r="M41" s="51">
        <v>0</v>
      </c>
      <c r="N41" s="51">
        <v>87</v>
      </c>
      <c r="O41" s="11">
        <f>SUM(C41:N41)</f>
        <v>199</v>
      </c>
    </row>
    <row r="42" spans="1:15" ht="18" customHeight="1">
      <c r="A42" s="106"/>
      <c r="B42" s="52" t="s">
        <v>21</v>
      </c>
      <c r="C42" s="53">
        <v>7</v>
      </c>
      <c r="D42" s="53">
        <v>3</v>
      </c>
      <c r="E42" s="53">
        <v>5867</v>
      </c>
      <c r="F42" s="53">
        <v>102</v>
      </c>
      <c r="G42" s="53">
        <v>18</v>
      </c>
      <c r="H42" s="53">
        <v>19</v>
      </c>
      <c r="I42" s="53">
        <v>55</v>
      </c>
      <c r="J42" s="53">
        <v>17</v>
      </c>
      <c r="K42" s="53">
        <v>20</v>
      </c>
      <c r="L42" s="53">
        <v>15</v>
      </c>
      <c r="M42" s="53">
        <v>13</v>
      </c>
      <c r="N42" s="53">
        <v>1030</v>
      </c>
      <c r="O42" s="11">
        <f>SUM(C42:N42)</f>
        <v>7166</v>
      </c>
    </row>
    <row r="43" spans="1:15" ht="18" customHeight="1">
      <c r="A43" s="106"/>
      <c r="B43" s="52" t="s">
        <v>24</v>
      </c>
      <c r="C43" s="53">
        <v>1</v>
      </c>
      <c r="D43" s="53">
        <v>7</v>
      </c>
      <c r="E43" s="53">
        <v>5949</v>
      </c>
      <c r="F43" s="53">
        <v>87</v>
      </c>
      <c r="G43" s="53">
        <v>19</v>
      </c>
      <c r="H43" s="53">
        <v>21</v>
      </c>
      <c r="I43" s="53">
        <v>23</v>
      </c>
      <c r="J43" s="53">
        <v>11</v>
      </c>
      <c r="K43" s="53">
        <v>15</v>
      </c>
      <c r="L43" s="53">
        <v>14</v>
      </c>
      <c r="M43" s="53">
        <v>7</v>
      </c>
      <c r="N43" s="53">
        <v>1117</v>
      </c>
      <c r="O43" s="11">
        <f>SUM(C43:N43)</f>
        <v>7271</v>
      </c>
    </row>
    <row r="44" spans="1:15" ht="18" customHeight="1">
      <c r="A44" s="106"/>
      <c r="B44" s="52" t="s">
        <v>25</v>
      </c>
      <c r="C44" s="51">
        <v>6</v>
      </c>
      <c r="D44" s="51">
        <v>0</v>
      </c>
      <c r="E44" s="51">
        <v>0</v>
      </c>
      <c r="F44" s="51">
        <v>30</v>
      </c>
      <c r="G44" s="51">
        <v>0</v>
      </c>
      <c r="H44" s="51">
        <v>2</v>
      </c>
      <c r="I44" s="51">
        <v>37</v>
      </c>
      <c r="J44" s="51">
        <v>7</v>
      </c>
      <c r="K44" s="51">
        <v>5</v>
      </c>
      <c r="L44" s="51">
        <v>1</v>
      </c>
      <c r="M44" s="51">
        <v>6</v>
      </c>
      <c r="N44" s="51">
        <v>0</v>
      </c>
      <c r="O44" s="11">
        <f>SUM(C44:N44)</f>
        <v>94</v>
      </c>
    </row>
    <row r="45" spans="1:15" ht="18" customHeight="1">
      <c r="A45" s="107"/>
      <c r="B45" s="52" t="s">
        <v>26</v>
      </c>
      <c r="C45" s="36">
        <f t="shared" ref="C45:N45" si="10">IF(C43+C44&gt;0, C44/(C43+C44), "-")</f>
        <v>0.8571428571428571</v>
      </c>
      <c r="D45" s="36">
        <f t="shared" si="10"/>
        <v>0</v>
      </c>
      <c r="E45" s="36">
        <f t="shared" si="10"/>
        <v>0</v>
      </c>
      <c r="F45" s="36">
        <f t="shared" si="10"/>
        <v>0.25641025641025639</v>
      </c>
      <c r="G45" s="36">
        <f t="shared" si="10"/>
        <v>0</v>
      </c>
      <c r="H45" s="36">
        <f t="shared" si="10"/>
        <v>8.6956521739130432E-2</v>
      </c>
      <c r="I45" s="36">
        <f t="shared" si="10"/>
        <v>0.6166666666666667</v>
      </c>
      <c r="J45" s="36">
        <f t="shared" si="10"/>
        <v>0.3888888888888889</v>
      </c>
      <c r="K45" s="36">
        <f t="shared" si="10"/>
        <v>0.25</v>
      </c>
      <c r="L45" s="36">
        <f t="shared" si="10"/>
        <v>6.6666666666666666E-2</v>
      </c>
      <c r="M45" s="36">
        <f t="shared" si="10"/>
        <v>0.46153846153846156</v>
      </c>
      <c r="N45" s="36">
        <f t="shared" si="10"/>
        <v>0</v>
      </c>
      <c r="O45" s="40">
        <f>IF(O43+O44&gt;0, O44/(O43+O44), "-")</f>
        <v>1.276306856754922E-2</v>
      </c>
    </row>
    <row r="46" spans="1:15" ht="18" customHeight="1">
      <c r="A46" s="105">
        <v>44893</v>
      </c>
      <c r="B46" s="50" t="s">
        <v>20</v>
      </c>
      <c r="C46" s="51">
        <v>0</v>
      </c>
      <c r="D46" s="51">
        <v>3</v>
      </c>
      <c r="E46" s="51">
        <v>111</v>
      </c>
      <c r="F46" s="51">
        <v>30</v>
      </c>
      <c r="G46" s="51">
        <v>0</v>
      </c>
      <c r="H46" s="51">
        <v>1</v>
      </c>
      <c r="I46" s="51">
        <v>2</v>
      </c>
      <c r="J46" s="51">
        <v>0</v>
      </c>
      <c r="K46" s="51">
        <v>0</v>
      </c>
      <c r="L46" s="51">
        <v>0</v>
      </c>
      <c r="M46" s="51">
        <v>0</v>
      </c>
      <c r="N46" s="51">
        <v>139</v>
      </c>
      <c r="O46" s="11">
        <f>SUM(C46:N46)</f>
        <v>286</v>
      </c>
    </row>
    <row r="47" spans="1:15" ht="18" customHeight="1">
      <c r="A47" s="106"/>
      <c r="B47" s="52" t="s">
        <v>21</v>
      </c>
      <c r="C47" s="53">
        <v>19</v>
      </c>
      <c r="D47" s="53">
        <v>26</v>
      </c>
      <c r="E47" s="53">
        <v>5623</v>
      </c>
      <c r="F47" s="53">
        <v>118</v>
      </c>
      <c r="G47" s="53">
        <v>15</v>
      </c>
      <c r="H47" s="53">
        <v>46</v>
      </c>
      <c r="I47" s="53">
        <v>64</v>
      </c>
      <c r="J47" s="53">
        <v>12</v>
      </c>
      <c r="K47" s="53">
        <v>16</v>
      </c>
      <c r="L47" s="53">
        <v>9</v>
      </c>
      <c r="M47" s="53">
        <v>19</v>
      </c>
      <c r="N47" s="53">
        <v>1026</v>
      </c>
      <c r="O47" s="11">
        <f>SUM(C47:N47)</f>
        <v>6993</v>
      </c>
    </row>
    <row r="48" spans="1:15" ht="18" customHeight="1">
      <c r="A48" s="106"/>
      <c r="B48" s="52" t="s">
        <v>24</v>
      </c>
      <c r="C48" s="53">
        <v>10</v>
      </c>
      <c r="D48" s="53">
        <v>22</v>
      </c>
      <c r="E48" s="53">
        <v>5734</v>
      </c>
      <c r="F48" s="53">
        <v>110</v>
      </c>
      <c r="G48" s="53">
        <v>15</v>
      </c>
      <c r="H48" s="53">
        <v>45</v>
      </c>
      <c r="I48" s="53">
        <v>36</v>
      </c>
      <c r="J48" s="53">
        <v>7</v>
      </c>
      <c r="K48" s="53">
        <v>9</v>
      </c>
      <c r="L48" s="53">
        <v>9</v>
      </c>
      <c r="M48" s="53">
        <v>19</v>
      </c>
      <c r="N48" s="53">
        <v>1165</v>
      </c>
      <c r="O48" s="11">
        <f>SUM(C48:N48)</f>
        <v>7181</v>
      </c>
    </row>
    <row r="49" spans="1:15" ht="18" customHeight="1">
      <c r="A49" s="106"/>
      <c r="B49" s="52" t="s">
        <v>25</v>
      </c>
      <c r="C49" s="51">
        <v>9</v>
      </c>
      <c r="D49" s="51">
        <v>7</v>
      </c>
      <c r="E49" s="51">
        <v>0</v>
      </c>
      <c r="F49" s="51">
        <v>38</v>
      </c>
      <c r="G49" s="51">
        <v>0</v>
      </c>
      <c r="H49" s="51">
        <v>2</v>
      </c>
      <c r="I49" s="51">
        <v>30</v>
      </c>
      <c r="J49" s="51">
        <v>5</v>
      </c>
      <c r="K49" s="51">
        <v>7</v>
      </c>
      <c r="L49" s="51">
        <v>0</v>
      </c>
      <c r="M49" s="51">
        <v>0</v>
      </c>
      <c r="N49" s="51">
        <v>0</v>
      </c>
      <c r="O49" s="11">
        <f>SUM(C49:N49)</f>
        <v>98</v>
      </c>
    </row>
    <row r="50" spans="1:15" ht="18" customHeight="1">
      <c r="A50" s="107"/>
      <c r="B50" s="52" t="s">
        <v>26</v>
      </c>
      <c r="C50" s="36">
        <f t="shared" ref="C50:N50" si="11">IF(C48+C49&gt;0, C49/(C48+C49), "-")</f>
        <v>0.47368421052631576</v>
      </c>
      <c r="D50" s="36">
        <f t="shared" si="11"/>
        <v>0.2413793103448276</v>
      </c>
      <c r="E50" s="36">
        <f t="shared" si="11"/>
        <v>0</v>
      </c>
      <c r="F50" s="36">
        <f t="shared" si="11"/>
        <v>0.25675675675675674</v>
      </c>
      <c r="G50" s="36">
        <f t="shared" si="11"/>
        <v>0</v>
      </c>
      <c r="H50" s="36">
        <f t="shared" si="11"/>
        <v>4.2553191489361701E-2</v>
      </c>
      <c r="I50" s="36">
        <f t="shared" si="11"/>
        <v>0.45454545454545453</v>
      </c>
      <c r="J50" s="36">
        <f t="shared" si="11"/>
        <v>0.41666666666666669</v>
      </c>
      <c r="K50" s="36">
        <f t="shared" si="11"/>
        <v>0.4375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40">
        <f>IF(O48+O49&gt;0, O49/(O48+O49), "-")</f>
        <v>1.3463387827998351E-2</v>
      </c>
    </row>
    <row r="51" spans="1:15" ht="18" customHeight="1">
      <c r="A51" s="105">
        <v>44894</v>
      </c>
      <c r="B51" s="50" t="s">
        <v>20</v>
      </c>
      <c r="C51" s="51">
        <v>0</v>
      </c>
      <c r="D51" s="51">
        <v>2</v>
      </c>
      <c r="E51" s="51">
        <v>302</v>
      </c>
      <c r="F51" s="51">
        <v>5</v>
      </c>
      <c r="G51" s="51">
        <v>3</v>
      </c>
      <c r="H51" s="51">
        <v>2</v>
      </c>
      <c r="I51" s="51">
        <v>2</v>
      </c>
      <c r="J51" s="51">
        <v>0</v>
      </c>
      <c r="K51" s="51">
        <v>0</v>
      </c>
      <c r="L51" s="51">
        <v>2</v>
      </c>
      <c r="M51" s="51">
        <v>0</v>
      </c>
      <c r="N51" s="51">
        <v>223</v>
      </c>
      <c r="O51" s="11">
        <f>SUM(C51:N51)</f>
        <v>541</v>
      </c>
    </row>
    <row r="52" spans="1:15" ht="18" customHeight="1">
      <c r="A52" s="106"/>
      <c r="B52" s="52" t="s">
        <v>21</v>
      </c>
      <c r="C52" s="53">
        <v>21</v>
      </c>
      <c r="D52" s="53">
        <v>46</v>
      </c>
      <c r="E52" s="53">
        <v>4900</v>
      </c>
      <c r="F52" s="53">
        <v>174</v>
      </c>
      <c r="G52" s="53">
        <v>29</v>
      </c>
      <c r="H52" s="53">
        <v>49</v>
      </c>
      <c r="I52" s="53">
        <v>99</v>
      </c>
      <c r="J52" s="53">
        <v>47</v>
      </c>
      <c r="K52" s="53">
        <v>38</v>
      </c>
      <c r="L52" s="53">
        <v>13</v>
      </c>
      <c r="M52" s="53">
        <v>14</v>
      </c>
      <c r="N52" s="53">
        <v>1024</v>
      </c>
      <c r="O52" s="11">
        <f>SUM(C52:N52)</f>
        <v>6454</v>
      </c>
    </row>
    <row r="53" spans="1:15" ht="18" customHeight="1">
      <c r="A53" s="106"/>
      <c r="B53" s="52" t="s">
        <v>24</v>
      </c>
      <c r="C53" s="53">
        <v>12</v>
      </c>
      <c r="D53" s="53">
        <v>42</v>
      </c>
      <c r="E53" s="53">
        <v>5188</v>
      </c>
      <c r="F53" s="53">
        <v>169</v>
      </c>
      <c r="G53" s="53">
        <v>30</v>
      </c>
      <c r="H53" s="53">
        <v>46</v>
      </c>
      <c r="I53" s="53">
        <v>88</v>
      </c>
      <c r="J53" s="53">
        <v>38</v>
      </c>
      <c r="K53" s="53">
        <v>38</v>
      </c>
      <c r="L53" s="53">
        <v>15</v>
      </c>
      <c r="M53" s="53">
        <v>14</v>
      </c>
      <c r="N53" s="53">
        <v>0</v>
      </c>
      <c r="O53" s="11">
        <f>SUM(C53:N53)</f>
        <v>5680</v>
      </c>
    </row>
    <row r="54" spans="1:15" ht="18" customHeight="1">
      <c r="A54" s="106"/>
      <c r="B54" s="52" t="s">
        <v>25</v>
      </c>
      <c r="C54" s="51">
        <v>9</v>
      </c>
      <c r="D54" s="51">
        <v>6</v>
      </c>
      <c r="E54" s="51">
        <v>14</v>
      </c>
      <c r="F54" s="51">
        <v>10</v>
      </c>
      <c r="G54" s="51">
        <v>2</v>
      </c>
      <c r="H54" s="51">
        <v>5</v>
      </c>
      <c r="I54" s="51">
        <v>13</v>
      </c>
      <c r="J54" s="51">
        <v>9</v>
      </c>
      <c r="K54" s="51">
        <v>0</v>
      </c>
      <c r="L54" s="51">
        <v>0</v>
      </c>
      <c r="M54" s="51">
        <v>0</v>
      </c>
      <c r="N54" s="51">
        <v>0</v>
      </c>
      <c r="O54" s="11">
        <f>SUM(C54:N54)</f>
        <v>68</v>
      </c>
    </row>
    <row r="55" spans="1:15" ht="18" customHeight="1">
      <c r="A55" s="107"/>
      <c r="B55" s="52" t="s">
        <v>26</v>
      </c>
      <c r="C55" s="36">
        <f t="shared" ref="C55:N55" si="12">IF(C53+C54&gt;0, C54/(C53+C54), "-")</f>
        <v>0.42857142857142855</v>
      </c>
      <c r="D55" s="36">
        <f t="shared" si="12"/>
        <v>0.125</v>
      </c>
      <c r="E55" s="36">
        <f t="shared" si="12"/>
        <v>2.6912725874663592E-3</v>
      </c>
      <c r="F55" s="36">
        <f t="shared" si="12"/>
        <v>5.5865921787709494E-2</v>
      </c>
      <c r="G55" s="36">
        <f t="shared" si="12"/>
        <v>6.25E-2</v>
      </c>
      <c r="H55" s="36">
        <f t="shared" si="12"/>
        <v>9.8039215686274508E-2</v>
      </c>
      <c r="I55" s="36">
        <f t="shared" si="12"/>
        <v>0.12871287128712872</v>
      </c>
      <c r="J55" s="36">
        <f t="shared" si="12"/>
        <v>0.19148936170212766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 t="str">
        <f t="shared" si="12"/>
        <v>-</v>
      </c>
      <c r="O55" s="40">
        <f>IF(O53+O54&gt;0, O54/(O53+O54), "-")</f>
        <v>1.1830201809324982E-2</v>
      </c>
    </row>
    <row r="56" spans="1:15" ht="18" customHeight="1">
      <c r="A56" s="105">
        <v>44895</v>
      </c>
      <c r="B56" s="50" t="s">
        <v>20</v>
      </c>
      <c r="C56" s="51">
        <v>0</v>
      </c>
      <c r="D56" s="51">
        <v>1</v>
      </c>
      <c r="E56" s="51">
        <v>280</v>
      </c>
      <c r="F56" s="51">
        <v>29</v>
      </c>
      <c r="G56" s="51">
        <v>3</v>
      </c>
      <c r="H56" s="51">
        <v>4</v>
      </c>
      <c r="I56" s="51">
        <v>3</v>
      </c>
      <c r="J56" s="51">
        <v>0</v>
      </c>
      <c r="K56" s="51">
        <v>0</v>
      </c>
      <c r="L56" s="51">
        <v>1</v>
      </c>
      <c r="M56" s="51">
        <v>1</v>
      </c>
      <c r="N56" s="51">
        <v>361</v>
      </c>
      <c r="O56" s="11">
        <f>SUM(C56:N56)</f>
        <v>683</v>
      </c>
    </row>
    <row r="57" spans="1:15" ht="18" customHeight="1">
      <c r="A57" s="106"/>
      <c r="B57" s="52" t="s">
        <v>21</v>
      </c>
      <c r="C57" s="53">
        <v>28</v>
      </c>
      <c r="D57" s="53">
        <v>24</v>
      </c>
      <c r="E57" s="53">
        <v>3785</v>
      </c>
      <c r="F57" s="53">
        <v>137</v>
      </c>
      <c r="G57" s="53">
        <v>10</v>
      </c>
      <c r="H57" s="53">
        <v>40</v>
      </c>
      <c r="I57" s="53">
        <v>18</v>
      </c>
      <c r="J57" s="53">
        <v>12</v>
      </c>
      <c r="K57" s="53">
        <v>31</v>
      </c>
      <c r="L57" s="53">
        <v>5</v>
      </c>
      <c r="M57" s="53">
        <v>43</v>
      </c>
      <c r="N57" s="53">
        <v>1496</v>
      </c>
      <c r="O57" s="11">
        <f>SUM(C57:N57)</f>
        <v>5629</v>
      </c>
    </row>
    <row r="58" spans="1:15" ht="18" customHeight="1">
      <c r="A58" s="106"/>
      <c r="B58" s="52" t="s">
        <v>24</v>
      </c>
      <c r="C58" s="53">
        <v>15</v>
      </c>
      <c r="D58" s="53">
        <v>15</v>
      </c>
      <c r="E58" s="53">
        <v>4054</v>
      </c>
      <c r="F58" s="53">
        <v>157</v>
      </c>
      <c r="G58" s="53">
        <v>13</v>
      </c>
      <c r="H58" s="53">
        <v>37</v>
      </c>
      <c r="I58" s="53">
        <v>17</v>
      </c>
      <c r="J58" s="53">
        <v>9</v>
      </c>
      <c r="K58" s="53">
        <v>31</v>
      </c>
      <c r="L58" s="53">
        <v>4</v>
      </c>
      <c r="M58" s="53">
        <v>42</v>
      </c>
      <c r="N58" s="53">
        <v>1857</v>
      </c>
      <c r="O58" s="11">
        <f>SUM(C58:N58)</f>
        <v>6251</v>
      </c>
    </row>
    <row r="59" spans="1:15" ht="18" customHeight="1">
      <c r="A59" s="106"/>
      <c r="B59" s="52" t="s">
        <v>25</v>
      </c>
      <c r="C59" s="51">
        <v>13</v>
      </c>
      <c r="D59" s="51">
        <v>10</v>
      </c>
      <c r="E59" s="51">
        <v>11</v>
      </c>
      <c r="F59" s="51">
        <v>9</v>
      </c>
      <c r="G59" s="51">
        <v>0</v>
      </c>
      <c r="H59" s="51">
        <v>7</v>
      </c>
      <c r="I59" s="51">
        <v>4</v>
      </c>
      <c r="J59" s="51">
        <v>3</v>
      </c>
      <c r="K59" s="51">
        <v>0</v>
      </c>
      <c r="L59" s="51">
        <v>2</v>
      </c>
      <c r="M59" s="51">
        <v>2</v>
      </c>
      <c r="N59" s="51">
        <v>0</v>
      </c>
      <c r="O59" s="11">
        <f>SUM(C59:N59)</f>
        <v>61</v>
      </c>
    </row>
    <row r="60" spans="1:15" ht="18" customHeight="1">
      <c r="A60" s="107"/>
      <c r="B60" s="52" t="s">
        <v>26</v>
      </c>
      <c r="C60" s="36">
        <f t="shared" ref="C60:N60" si="13">IF(C58+C59&gt;0, C59/(C58+C59), "-")</f>
        <v>0.4642857142857143</v>
      </c>
      <c r="D60" s="36">
        <f t="shared" si="13"/>
        <v>0.4</v>
      </c>
      <c r="E60" s="36">
        <f t="shared" si="13"/>
        <v>2.7060270602706029E-3</v>
      </c>
      <c r="F60" s="36">
        <f t="shared" si="13"/>
        <v>5.4216867469879519E-2</v>
      </c>
      <c r="G60" s="36">
        <f t="shared" si="13"/>
        <v>0</v>
      </c>
      <c r="H60" s="36">
        <f t="shared" si="13"/>
        <v>0.15909090909090909</v>
      </c>
      <c r="I60" s="36">
        <f t="shared" si="13"/>
        <v>0.19047619047619047</v>
      </c>
      <c r="J60" s="36">
        <f t="shared" si="13"/>
        <v>0.25</v>
      </c>
      <c r="K60" s="36">
        <f t="shared" si="13"/>
        <v>0</v>
      </c>
      <c r="L60" s="36">
        <f t="shared" si="13"/>
        <v>0.33333333333333331</v>
      </c>
      <c r="M60" s="36">
        <f t="shared" si="13"/>
        <v>4.5454545454545456E-2</v>
      </c>
      <c r="N60" s="36">
        <f t="shared" si="13"/>
        <v>0</v>
      </c>
      <c r="O60" s="40">
        <f>IF(O58+O59&gt;0, O59/(O58+O59), "-")</f>
        <v>9.6641318124207863E-3</v>
      </c>
    </row>
    <row r="61" spans="1:15" ht="18" customHeight="1">
      <c r="A61" s="105">
        <v>44896</v>
      </c>
      <c r="B61" s="50" t="s">
        <v>20</v>
      </c>
      <c r="C61" s="51">
        <v>1</v>
      </c>
      <c r="D61" s="51">
        <v>6</v>
      </c>
      <c r="E61" s="51">
        <v>261</v>
      </c>
      <c r="F61" s="51">
        <v>19</v>
      </c>
      <c r="G61" s="51">
        <v>6</v>
      </c>
      <c r="H61" s="51">
        <v>9</v>
      </c>
      <c r="I61" s="51">
        <v>9</v>
      </c>
      <c r="J61" s="51">
        <v>1</v>
      </c>
      <c r="K61" s="51">
        <v>0</v>
      </c>
      <c r="L61" s="51">
        <v>0</v>
      </c>
      <c r="M61" s="51">
        <v>2</v>
      </c>
      <c r="N61" s="51">
        <v>340</v>
      </c>
      <c r="O61" s="11">
        <f>SUM(C61:N61)</f>
        <v>654</v>
      </c>
    </row>
    <row r="62" spans="1:15" ht="18" customHeight="1">
      <c r="A62" s="106"/>
      <c r="B62" s="52" t="s">
        <v>21</v>
      </c>
      <c r="C62" s="53">
        <v>23</v>
      </c>
      <c r="D62" s="53">
        <v>114</v>
      </c>
      <c r="E62" s="53">
        <v>3394</v>
      </c>
      <c r="F62" s="53">
        <v>296</v>
      </c>
      <c r="G62" s="53">
        <v>12</v>
      </c>
      <c r="H62" s="53">
        <v>37</v>
      </c>
      <c r="I62" s="53">
        <v>126</v>
      </c>
      <c r="J62" s="53">
        <v>46</v>
      </c>
      <c r="K62" s="53">
        <v>21</v>
      </c>
      <c r="L62" s="53">
        <v>6</v>
      </c>
      <c r="M62" s="53">
        <v>32</v>
      </c>
      <c r="N62" s="53">
        <v>1078</v>
      </c>
      <c r="O62" s="11">
        <f>SUM(C62:N62)</f>
        <v>5185</v>
      </c>
    </row>
    <row r="63" spans="1:15" ht="18" customHeight="1">
      <c r="A63" s="106"/>
      <c r="B63" s="52" t="s">
        <v>24</v>
      </c>
      <c r="C63" s="53">
        <v>14</v>
      </c>
      <c r="D63" s="53">
        <v>120</v>
      </c>
      <c r="E63" s="53">
        <v>3649</v>
      </c>
      <c r="F63" s="53">
        <v>298</v>
      </c>
      <c r="G63" s="53">
        <v>17</v>
      </c>
      <c r="H63" s="53">
        <v>41</v>
      </c>
      <c r="I63" s="53">
        <v>121</v>
      </c>
      <c r="J63" s="53">
        <v>36</v>
      </c>
      <c r="K63" s="53">
        <v>21</v>
      </c>
      <c r="L63" s="53">
        <v>6</v>
      </c>
      <c r="M63" s="53">
        <v>32</v>
      </c>
      <c r="N63" s="53">
        <v>1418</v>
      </c>
      <c r="O63" s="11">
        <f>SUM(C63:N63)</f>
        <v>5773</v>
      </c>
    </row>
    <row r="64" spans="1:15" ht="18" customHeight="1">
      <c r="A64" s="106"/>
      <c r="B64" s="52" t="s">
        <v>25</v>
      </c>
      <c r="C64" s="51">
        <v>10</v>
      </c>
      <c r="D64" s="51">
        <v>0</v>
      </c>
      <c r="E64" s="51">
        <v>6</v>
      </c>
      <c r="F64" s="51">
        <v>17</v>
      </c>
      <c r="G64" s="51">
        <v>1</v>
      </c>
      <c r="H64" s="51">
        <v>5</v>
      </c>
      <c r="I64" s="51">
        <v>14</v>
      </c>
      <c r="J64" s="51">
        <v>11</v>
      </c>
      <c r="K64" s="51">
        <v>0</v>
      </c>
      <c r="L64" s="51">
        <v>0</v>
      </c>
      <c r="M64" s="51">
        <v>2</v>
      </c>
      <c r="N64" s="51">
        <v>0</v>
      </c>
      <c r="O64" s="11">
        <f>SUM(C64:N64)</f>
        <v>66</v>
      </c>
    </row>
    <row r="65" spans="1:15" ht="18" customHeight="1">
      <c r="A65" s="107"/>
      <c r="B65" s="52" t="s">
        <v>26</v>
      </c>
      <c r="C65" s="36">
        <f t="shared" ref="C65:N65" si="14">IF(C63+C64&gt;0, C64/(C63+C64), "-")</f>
        <v>0.41666666666666669</v>
      </c>
      <c r="D65" s="36">
        <f t="shared" si="14"/>
        <v>0</v>
      </c>
      <c r="E65" s="36">
        <f t="shared" si="14"/>
        <v>1.6415868673050615E-3</v>
      </c>
      <c r="F65" s="36">
        <f t="shared" si="14"/>
        <v>5.3968253968253971E-2</v>
      </c>
      <c r="G65" s="36">
        <f t="shared" si="14"/>
        <v>5.5555555555555552E-2</v>
      </c>
      <c r="H65" s="36">
        <f t="shared" si="14"/>
        <v>0.10869565217391304</v>
      </c>
      <c r="I65" s="36">
        <f t="shared" si="14"/>
        <v>0.1037037037037037</v>
      </c>
      <c r="J65" s="36">
        <f t="shared" si="14"/>
        <v>0.23404255319148937</v>
      </c>
      <c r="K65" s="36">
        <f t="shared" si="14"/>
        <v>0</v>
      </c>
      <c r="L65" s="36">
        <f t="shared" si="14"/>
        <v>0</v>
      </c>
      <c r="M65" s="36">
        <f t="shared" si="14"/>
        <v>5.8823529411764705E-2</v>
      </c>
      <c r="N65" s="36">
        <f t="shared" si="14"/>
        <v>0</v>
      </c>
      <c r="O65" s="40">
        <f>IF(O63+O64&gt;0, O64/(O63+O64), "-")</f>
        <v>1.1303305360506936E-2</v>
      </c>
    </row>
    <row r="66" spans="1:15" ht="18" customHeight="1">
      <c r="A66" s="105">
        <v>44897</v>
      </c>
      <c r="B66" s="50" t="s">
        <v>20</v>
      </c>
      <c r="C66" s="51">
        <v>0</v>
      </c>
      <c r="D66" s="51">
        <v>10</v>
      </c>
      <c r="E66" s="51">
        <v>380</v>
      </c>
      <c r="F66" s="51">
        <v>35</v>
      </c>
      <c r="G66" s="51">
        <v>2</v>
      </c>
      <c r="H66" s="51">
        <v>20</v>
      </c>
      <c r="I66" s="51">
        <v>8</v>
      </c>
      <c r="J66" s="51">
        <v>0</v>
      </c>
      <c r="K66" s="51">
        <v>1</v>
      </c>
      <c r="L66" s="51">
        <v>2</v>
      </c>
      <c r="M66" s="51">
        <v>2</v>
      </c>
      <c r="N66" s="51">
        <v>366</v>
      </c>
      <c r="O66" s="11">
        <f>SUM(C66:N66)</f>
        <v>826</v>
      </c>
    </row>
    <row r="67" spans="1:15" ht="18" customHeight="1">
      <c r="A67" s="106"/>
      <c r="B67" s="52" t="s">
        <v>21</v>
      </c>
      <c r="C67" s="53">
        <v>72</v>
      </c>
      <c r="D67" s="53">
        <v>115</v>
      </c>
      <c r="E67" s="53">
        <v>2625</v>
      </c>
      <c r="F67" s="53">
        <v>136</v>
      </c>
      <c r="G67" s="53">
        <v>24</v>
      </c>
      <c r="H67" s="53">
        <v>42</v>
      </c>
      <c r="I67" s="53">
        <v>31</v>
      </c>
      <c r="J67" s="53">
        <v>34</v>
      </c>
      <c r="K67" s="53">
        <v>41</v>
      </c>
      <c r="L67" s="53">
        <v>11</v>
      </c>
      <c r="M67" s="53">
        <v>20</v>
      </c>
      <c r="N67" s="53">
        <v>945</v>
      </c>
      <c r="O67" s="11">
        <f>SUM(C67:N67)</f>
        <v>4096</v>
      </c>
    </row>
    <row r="68" spans="1:15" ht="18" customHeight="1">
      <c r="A68" s="106"/>
      <c r="B68" s="52" t="s">
        <v>24</v>
      </c>
      <c r="C68" s="53">
        <v>55</v>
      </c>
      <c r="D68" s="53">
        <v>120</v>
      </c>
      <c r="E68" s="53">
        <v>3004</v>
      </c>
      <c r="F68" s="53">
        <v>158</v>
      </c>
      <c r="G68" s="53">
        <v>24</v>
      </c>
      <c r="H68" s="53">
        <v>61</v>
      </c>
      <c r="I68" s="53">
        <v>32</v>
      </c>
      <c r="J68" s="53">
        <v>28</v>
      </c>
      <c r="K68" s="53">
        <v>42</v>
      </c>
      <c r="L68" s="53">
        <v>10</v>
      </c>
      <c r="M68" s="53">
        <v>22</v>
      </c>
      <c r="N68" s="53">
        <v>1311</v>
      </c>
      <c r="O68" s="11">
        <f>SUM(C68:N68)</f>
        <v>4867</v>
      </c>
    </row>
    <row r="69" spans="1:15" ht="18" customHeight="1">
      <c r="A69" s="106"/>
      <c r="B69" s="52" t="s">
        <v>25</v>
      </c>
      <c r="C69" s="51">
        <v>17</v>
      </c>
      <c r="D69" s="51">
        <v>5</v>
      </c>
      <c r="E69" s="51">
        <v>1</v>
      </c>
      <c r="F69" s="51">
        <v>13</v>
      </c>
      <c r="G69" s="51">
        <v>2</v>
      </c>
      <c r="H69" s="51">
        <v>1</v>
      </c>
      <c r="I69" s="51">
        <v>7</v>
      </c>
      <c r="J69" s="51">
        <v>6</v>
      </c>
      <c r="K69" s="51">
        <v>0</v>
      </c>
      <c r="L69" s="51">
        <v>3</v>
      </c>
      <c r="M69" s="51">
        <v>0</v>
      </c>
      <c r="N69" s="51">
        <v>0</v>
      </c>
      <c r="O69" s="11">
        <f>SUM(C69:N69)</f>
        <v>55</v>
      </c>
    </row>
    <row r="70" spans="1:15" ht="18" customHeight="1">
      <c r="A70" s="107"/>
      <c r="B70" s="52" t="s">
        <v>26</v>
      </c>
      <c r="C70" s="36">
        <f t="shared" ref="C70:N70" si="15">IF(C68+C69&gt;0, C69/(C68+C69), "-")</f>
        <v>0.2361111111111111</v>
      </c>
      <c r="D70" s="36">
        <f t="shared" si="15"/>
        <v>0.04</v>
      </c>
      <c r="E70" s="36">
        <f t="shared" si="15"/>
        <v>3.3277870216306157E-4</v>
      </c>
      <c r="F70" s="36">
        <f t="shared" si="15"/>
        <v>7.6023391812865493E-2</v>
      </c>
      <c r="G70" s="36">
        <f t="shared" si="15"/>
        <v>7.6923076923076927E-2</v>
      </c>
      <c r="H70" s="36">
        <f t="shared" si="15"/>
        <v>1.6129032258064516E-2</v>
      </c>
      <c r="I70" s="36">
        <f t="shared" si="15"/>
        <v>0.17948717948717949</v>
      </c>
      <c r="J70" s="36">
        <f t="shared" si="15"/>
        <v>0.17647058823529413</v>
      </c>
      <c r="K70" s="36">
        <f t="shared" si="15"/>
        <v>0</v>
      </c>
      <c r="L70" s="36">
        <f t="shared" si="15"/>
        <v>0.23076923076923078</v>
      </c>
      <c r="M70" s="36">
        <f t="shared" si="15"/>
        <v>0</v>
      </c>
      <c r="N70" s="36">
        <f t="shared" si="15"/>
        <v>0</v>
      </c>
      <c r="O70" s="40">
        <f>IF(O68+O69&gt;0, O69/(O68+O69), "-")</f>
        <v>1.1174319382364892E-2</v>
      </c>
    </row>
    <row r="71" spans="1:15" ht="18" customHeight="1">
      <c r="A71" s="105">
        <v>44898</v>
      </c>
      <c r="B71" s="50" t="s">
        <v>20</v>
      </c>
      <c r="C71" s="51">
        <v>2</v>
      </c>
      <c r="D71" s="51">
        <v>4</v>
      </c>
      <c r="E71" s="51">
        <v>385</v>
      </c>
      <c r="F71" s="51">
        <v>37</v>
      </c>
      <c r="G71" s="51">
        <v>1</v>
      </c>
      <c r="H71" s="51">
        <v>11</v>
      </c>
      <c r="I71" s="51">
        <v>4</v>
      </c>
      <c r="J71" s="51">
        <v>0</v>
      </c>
      <c r="K71" s="51">
        <v>3</v>
      </c>
      <c r="L71" s="51">
        <v>3</v>
      </c>
      <c r="M71" s="51">
        <v>0</v>
      </c>
      <c r="N71" s="51">
        <v>360</v>
      </c>
      <c r="O71" s="11">
        <f>SUM(C71:N71)</f>
        <v>810</v>
      </c>
    </row>
    <row r="72" spans="1:15" ht="18" customHeight="1">
      <c r="A72" s="106"/>
      <c r="B72" s="52" t="s">
        <v>21</v>
      </c>
      <c r="C72" s="53">
        <v>54</v>
      </c>
      <c r="D72" s="53">
        <v>91</v>
      </c>
      <c r="E72" s="53">
        <v>2669</v>
      </c>
      <c r="F72" s="53">
        <v>93</v>
      </c>
      <c r="G72" s="53">
        <v>11</v>
      </c>
      <c r="H72" s="53">
        <v>22</v>
      </c>
      <c r="I72" s="53">
        <v>73</v>
      </c>
      <c r="J72" s="53">
        <v>56</v>
      </c>
      <c r="K72" s="53">
        <v>16</v>
      </c>
      <c r="L72" s="53">
        <v>23</v>
      </c>
      <c r="M72" s="53">
        <v>9</v>
      </c>
      <c r="N72" s="53">
        <v>654</v>
      </c>
      <c r="O72" s="11">
        <f>SUM(C72:N72)</f>
        <v>3771</v>
      </c>
    </row>
    <row r="73" spans="1:15" ht="18" customHeight="1">
      <c r="A73" s="106"/>
      <c r="B73" s="52" t="s">
        <v>24</v>
      </c>
      <c r="C73" s="53">
        <v>43</v>
      </c>
      <c r="D73" s="53">
        <v>76</v>
      </c>
      <c r="E73" s="53">
        <v>3054</v>
      </c>
      <c r="F73" s="53">
        <v>120</v>
      </c>
      <c r="G73" s="53">
        <v>12</v>
      </c>
      <c r="H73" s="53">
        <v>29</v>
      </c>
      <c r="I73" s="53">
        <v>70</v>
      </c>
      <c r="J73" s="53">
        <v>48</v>
      </c>
      <c r="K73" s="53">
        <v>19</v>
      </c>
      <c r="L73" s="53">
        <v>19</v>
      </c>
      <c r="M73" s="53">
        <v>9</v>
      </c>
      <c r="N73" s="53">
        <v>1014</v>
      </c>
      <c r="O73" s="11">
        <f>SUM(C73:N73)</f>
        <v>4513</v>
      </c>
    </row>
    <row r="74" spans="1:15" ht="18" customHeight="1">
      <c r="A74" s="106"/>
      <c r="B74" s="52" t="s">
        <v>25</v>
      </c>
      <c r="C74" s="51">
        <v>13</v>
      </c>
      <c r="D74" s="51">
        <v>19</v>
      </c>
      <c r="E74" s="51">
        <v>0</v>
      </c>
      <c r="F74" s="51">
        <v>10</v>
      </c>
      <c r="G74" s="51">
        <v>0</v>
      </c>
      <c r="H74" s="51">
        <v>4</v>
      </c>
      <c r="I74" s="51">
        <v>7</v>
      </c>
      <c r="J74" s="51">
        <v>8</v>
      </c>
      <c r="K74" s="51">
        <v>0</v>
      </c>
      <c r="L74" s="51">
        <v>7</v>
      </c>
      <c r="M74" s="51">
        <v>0</v>
      </c>
      <c r="N74" s="51">
        <v>0</v>
      </c>
      <c r="O74" s="11">
        <f>SUM(C74:N74)</f>
        <v>68</v>
      </c>
    </row>
    <row r="75" spans="1:15" ht="18" customHeight="1">
      <c r="A75" s="107"/>
      <c r="B75" s="52" t="s">
        <v>26</v>
      </c>
      <c r="C75" s="36">
        <f t="shared" ref="C75:N75" si="16">IF(C73+C74&gt;0, C74/(C73+C74), "-")</f>
        <v>0.23214285714285715</v>
      </c>
      <c r="D75" s="36">
        <f t="shared" si="16"/>
        <v>0.2</v>
      </c>
      <c r="E75" s="36">
        <f t="shared" si="16"/>
        <v>0</v>
      </c>
      <c r="F75" s="36">
        <f t="shared" si="16"/>
        <v>7.6923076923076927E-2</v>
      </c>
      <c r="G75" s="36">
        <f t="shared" si="16"/>
        <v>0</v>
      </c>
      <c r="H75" s="36">
        <f t="shared" si="16"/>
        <v>0.12121212121212122</v>
      </c>
      <c r="I75" s="36">
        <f t="shared" si="16"/>
        <v>9.0909090909090912E-2</v>
      </c>
      <c r="J75" s="36">
        <f t="shared" si="16"/>
        <v>0.14285714285714285</v>
      </c>
      <c r="K75" s="36">
        <f t="shared" si="16"/>
        <v>0</v>
      </c>
      <c r="L75" s="36">
        <f t="shared" si="16"/>
        <v>0.26923076923076922</v>
      </c>
      <c r="M75" s="36">
        <f t="shared" si="16"/>
        <v>0</v>
      </c>
      <c r="N75" s="36">
        <f t="shared" si="16"/>
        <v>0</v>
      </c>
      <c r="O75" s="40">
        <f>IF(O73+O74&gt;0, O74/(O73+O74), "-")</f>
        <v>1.4843920541366514E-2</v>
      </c>
    </row>
    <row r="76" spans="1:15" ht="18" customHeight="1">
      <c r="A76" s="105">
        <v>44899</v>
      </c>
      <c r="B76" s="50" t="s">
        <v>20</v>
      </c>
      <c r="C76" s="51">
        <v>2</v>
      </c>
      <c r="D76" s="51">
        <v>13</v>
      </c>
      <c r="E76" s="51">
        <v>296</v>
      </c>
      <c r="F76" s="51">
        <v>9</v>
      </c>
      <c r="G76" s="51">
        <v>3</v>
      </c>
      <c r="H76" s="51">
        <v>19</v>
      </c>
      <c r="I76" s="51">
        <v>4</v>
      </c>
      <c r="J76" s="51">
        <v>3</v>
      </c>
      <c r="K76" s="51">
        <v>2</v>
      </c>
      <c r="L76" s="51">
        <v>1</v>
      </c>
      <c r="M76" s="51">
        <v>9</v>
      </c>
      <c r="N76" s="51">
        <v>392</v>
      </c>
      <c r="O76" s="11">
        <f>SUM(C76:N76)</f>
        <v>753</v>
      </c>
    </row>
    <row r="77" spans="1:15" ht="18" customHeight="1">
      <c r="A77" s="106"/>
      <c r="B77" s="52" t="s">
        <v>21</v>
      </c>
      <c r="C77" s="53">
        <v>26</v>
      </c>
      <c r="D77" s="53">
        <v>89</v>
      </c>
      <c r="E77" s="53">
        <v>2468</v>
      </c>
      <c r="F77" s="53">
        <v>66</v>
      </c>
      <c r="G77" s="53">
        <v>21</v>
      </c>
      <c r="H77" s="53">
        <v>46</v>
      </c>
      <c r="I77" s="53">
        <v>86</v>
      </c>
      <c r="J77" s="53">
        <v>61</v>
      </c>
      <c r="K77" s="53">
        <v>31</v>
      </c>
      <c r="L77" s="53">
        <v>17</v>
      </c>
      <c r="M77" s="53">
        <v>51</v>
      </c>
      <c r="N77" s="53">
        <v>701</v>
      </c>
      <c r="O77" s="11">
        <f>SUM(C77:N77)</f>
        <v>3663</v>
      </c>
    </row>
    <row r="78" spans="1:15" ht="18" customHeight="1">
      <c r="A78" s="106"/>
      <c r="B78" s="52" t="s">
        <v>24</v>
      </c>
      <c r="C78" s="53">
        <v>16</v>
      </c>
      <c r="D78" s="53">
        <v>95</v>
      </c>
      <c r="E78" s="53">
        <v>2764</v>
      </c>
      <c r="F78" s="53">
        <v>36</v>
      </c>
      <c r="G78" s="53">
        <v>24</v>
      </c>
      <c r="H78" s="53">
        <v>61</v>
      </c>
      <c r="I78" s="53">
        <v>83</v>
      </c>
      <c r="J78" s="53">
        <v>56</v>
      </c>
      <c r="K78" s="53">
        <v>33</v>
      </c>
      <c r="L78" s="53">
        <v>13</v>
      </c>
      <c r="M78" s="53">
        <v>54</v>
      </c>
      <c r="N78" s="53">
        <v>1093</v>
      </c>
      <c r="O78" s="11">
        <f>SUM(C78:N78)</f>
        <v>4328</v>
      </c>
    </row>
    <row r="79" spans="1:15" ht="18" customHeight="1">
      <c r="A79" s="106"/>
      <c r="B79" s="52" t="s">
        <v>25</v>
      </c>
      <c r="C79" s="51">
        <v>12</v>
      </c>
      <c r="D79" s="51">
        <v>7</v>
      </c>
      <c r="E79" s="51">
        <v>0</v>
      </c>
      <c r="F79" s="51">
        <v>39</v>
      </c>
      <c r="G79" s="51">
        <v>0</v>
      </c>
      <c r="H79" s="51">
        <v>4</v>
      </c>
      <c r="I79" s="51">
        <v>7</v>
      </c>
      <c r="J79" s="51">
        <v>8</v>
      </c>
      <c r="K79" s="51">
        <v>0</v>
      </c>
      <c r="L79" s="51">
        <v>5</v>
      </c>
      <c r="M79" s="51">
        <v>6</v>
      </c>
      <c r="N79" s="51">
        <v>0</v>
      </c>
      <c r="O79" s="11">
        <f>SUM(C79:N79)</f>
        <v>88</v>
      </c>
    </row>
    <row r="80" spans="1:15" ht="18" customHeight="1">
      <c r="A80" s="107"/>
      <c r="B80" s="52" t="s">
        <v>26</v>
      </c>
      <c r="C80" s="36">
        <f t="shared" ref="C80:N80" si="17">IF(C78+C79&gt;0, C79/(C78+C79), "-")</f>
        <v>0.42857142857142855</v>
      </c>
      <c r="D80" s="36">
        <f t="shared" si="17"/>
        <v>6.8627450980392163E-2</v>
      </c>
      <c r="E80" s="36">
        <f t="shared" si="17"/>
        <v>0</v>
      </c>
      <c r="F80" s="36">
        <f t="shared" si="17"/>
        <v>0.52</v>
      </c>
      <c r="G80" s="36">
        <f t="shared" si="17"/>
        <v>0</v>
      </c>
      <c r="H80" s="36">
        <f t="shared" si="17"/>
        <v>6.1538461538461542E-2</v>
      </c>
      <c r="I80" s="36">
        <f t="shared" si="17"/>
        <v>7.7777777777777779E-2</v>
      </c>
      <c r="J80" s="36">
        <f t="shared" si="17"/>
        <v>0.125</v>
      </c>
      <c r="K80" s="36">
        <f t="shared" si="17"/>
        <v>0</v>
      </c>
      <c r="L80" s="36">
        <f t="shared" si="17"/>
        <v>0.27777777777777779</v>
      </c>
      <c r="M80" s="36">
        <f t="shared" si="17"/>
        <v>0.1</v>
      </c>
      <c r="N80" s="36">
        <f t="shared" si="17"/>
        <v>0</v>
      </c>
      <c r="O80" s="40">
        <f>IF(O78+O79&gt;0, O79/(O78+O79), "-")</f>
        <v>1.9927536231884056E-2</v>
      </c>
    </row>
    <row r="81" spans="1:15" ht="18" customHeight="1">
      <c r="A81" s="105">
        <v>44900</v>
      </c>
      <c r="B81" s="50" t="s">
        <v>20</v>
      </c>
      <c r="C81" s="51">
        <v>21</v>
      </c>
      <c r="D81" s="51">
        <v>34</v>
      </c>
      <c r="E81" s="51">
        <v>602</v>
      </c>
      <c r="F81" s="51">
        <v>84</v>
      </c>
      <c r="G81" s="51">
        <v>7</v>
      </c>
      <c r="H81" s="51">
        <v>5</v>
      </c>
      <c r="I81" s="51">
        <v>18</v>
      </c>
      <c r="J81" s="51">
        <v>1</v>
      </c>
      <c r="K81" s="51">
        <v>2</v>
      </c>
      <c r="L81" s="51">
        <v>6</v>
      </c>
      <c r="M81" s="51">
        <v>5</v>
      </c>
      <c r="N81" s="51">
        <v>324</v>
      </c>
      <c r="O81" s="11">
        <f>SUM(C81:N81)</f>
        <v>1109</v>
      </c>
    </row>
    <row r="82" spans="1:15" ht="18" customHeight="1">
      <c r="A82" s="106"/>
      <c r="B82" s="52" t="s">
        <v>21</v>
      </c>
      <c r="C82" s="53">
        <v>13</v>
      </c>
      <c r="D82" s="53">
        <v>117</v>
      </c>
      <c r="E82" s="53">
        <v>1086</v>
      </c>
      <c r="F82" s="53">
        <v>128</v>
      </c>
      <c r="G82" s="53">
        <v>55</v>
      </c>
      <c r="H82" s="53">
        <v>43</v>
      </c>
      <c r="I82" s="53">
        <v>66</v>
      </c>
      <c r="J82" s="53">
        <v>74</v>
      </c>
      <c r="K82" s="53">
        <v>117</v>
      </c>
      <c r="L82" s="53">
        <v>33</v>
      </c>
      <c r="M82" s="53">
        <v>44</v>
      </c>
      <c r="N82" s="53">
        <v>486</v>
      </c>
      <c r="O82" s="11">
        <f>SUM(C82:N82)</f>
        <v>2262</v>
      </c>
    </row>
    <row r="83" spans="1:15" ht="18" customHeight="1">
      <c r="A83" s="106"/>
      <c r="B83" s="52" t="s">
        <v>24</v>
      </c>
      <c r="C83" s="53">
        <v>32</v>
      </c>
      <c r="D83" s="53">
        <v>142</v>
      </c>
      <c r="E83" s="53">
        <v>1686</v>
      </c>
      <c r="F83" s="53">
        <v>170</v>
      </c>
      <c r="G83" s="53">
        <v>49</v>
      </c>
      <c r="H83" s="53">
        <v>43</v>
      </c>
      <c r="I83" s="53">
        <v>65</v>
      </c>
      <c r="J83" s="53">
        <v>57</v>
      </c>
      <c r="K83" s="53">
        <v>95</v>
      </c>
      <c r="L83" s="53">
        <v>27</v>
      </c>
      <c r="M83" s="53">
        <v>45</v>
      </c>
      <c r="N83" s="53">
        <v>810</v>
      </c>
      <c r="O83" s="11">
        <f>SUM(C83:N83)</f>
        <v>3221</v>
      </c>
    </row>
    <row r="84" spans="1:15" ht="18" customHeight="1">
      <c r="A84" s="106"/>
      <c r="B84" s="52" t="s">
        <v>25</v>
      </c>
      <c r="C84" s="51">
        <v>2</v>
      </c>
      <c r="D84" s="51">
        <v>9</v>
      </c>
      <c r="E84" s="51">
        <v>2</v>
      </c>
      <c r="F84" s="51">
        <v>42</v>
      </c>
      <c r="G84" s="51">
        <v>13</v>
      </c>
      <c r="H84" s="51">
        <v>5</v>
      </c>
      <c r="I84" s="51">
        <v>19</v>
      </c>
      <c r="J84" s="51">
        <v>18</v>
      </c>
      <c r="K84" s="51">
        <v>24</v>
      </c>
      <c r="L84" s="51">
        <v>12</v>
      </c>
      <c r="M84" s="51">
        <v>4</v>
      </c>
      <c r="N84" s="51">
        <v>0</v>
      </c>
      <c r="O84" s="11">
        <f>SUM(C84:N84)</f>
        <v>150</v>
      </c>
    </row>
    <row r="85" spans="1:15" ht="18" customHeight="1">
      <c r="A85" s="107"/>
      <c r="B85" s="52" t="s">
        <v>26</v>
      </c>
      <c r="C85" s="36">
        <f t="shared" ref="C85:N85" si="18">IF(C83+C84&gt;0, C84/(C83+C84), "-")</f>
        <v>5.8823529411764705E-2</v>
      </c>
      <c r="D85" s="36">
        <f t="shared" si="18"/>
        <v>5.9602649006622516E-2</v>
      </c>
      <c r="E85" s="36">
        <f t="shared" si="18"/>
        <v>1.1848341232227489E-3</v>
      </c>
      <c r="F85" s="36">
        <f t="shared" si="18"/>
        <v>0.19811320754716982</v>
      </c>
      <c r="G85" s="36">
        <f t="shared" si="18"/>
        <v>0.20967741935483872</v>
      </c>
      <c r="H85" s="36">
        <f t="shared" si="18"/>
        <v>0.10416666666666667</v>
      </c>
      <c r="I85" s="36">
        <f t="shared" si="18"/>
        <v>0.22619047619047619</v>
      </c>
      <c r="J85" s="36">
        <f t="shared" si="18"/>
        <v>0.24</v>
      </c>
      <c r="K85" s="36">
        <f t="shared" si="18"/>
        <v>0.20168067226890757</v>
      </c>
      <c r="L85" s="36">
        <f t="shared" si="18"/>
        <v>0.30769230769230771</v>
      </c>
      <c r="M85" s="36">
        <f t="shared" si="18"/>
        <v>8.1632653061224483E-2</v>
      </c>
      <c r="N85" s="36">
        <f t="shared" si="18"/>
        <v>0</v>
      </c>
      <c r="O85" s="40">
        <f>IF(O83+O84&gt;0, O84/(O83+O84), "-")</f>
        <v>4.4497181845149808E-2</v>
      </c>
    </row>
    <row r="86" spans="1:15" ht="18" customHeight="1">
      <c r="A86" s="105">
        <v>44901</v>
      </c>
      <c r="B86" s="50" t="s">
        <v>20</v>
      </c>
      <c r="C86" s="51">
        <v>16</v>
      </c>
      <c r="D86" s="51">
        <v>47</v>
      </c>
      <c r="E86" s="51">
        <v>394</v>
      </c>
      <c r="F86" s="51">
        <v>75</v>
      </c>
      <c r="G86" s="51">
        <v>7</v>
      </c>
      <c r="H86" s="51">
        <v>25</v>
      </c>
      <c r="I86" s="51">
        <v>15</v>
      </c>
      <c r="J86" s="51">
        <v>0</v>
      </c>
      <c r="K86" s="51">
        <v>5</v>
      </c>
      <c r="L86" s="51">
        <v>3</v>
      </c>
      <c r="M86" s="51">
        <v>20</v>
      </c>
      <c r="N86" s="51">
        <v>295</v>
      </c>
      <c r="O86" s="11">
        <f>SUM(C86:N86)</f>
        <v>902</v>
      </c>
    </row>
    <row r="87" spans="1:15" ht="18" customHeight="1">
      <c r="A87" s="106"/>
      <c r="B87" s="52" t="s">
        <v>21</v>
      </c>
      <c r="C87" s="53">
        <v>48</v>
      </c>
      <c r="D87" s="53">
        <v>76</v>
      </c>
      <c r="E87" s="53">
        <v>1295</v>
      </c>
      <c r="F87" s="53">
        <v>138</v>
      </c>
      <c r="G87" s="53">
        <v>4</v>
      </c>
      <c r="H87" s="53">
        <v>4</v>
      </c>
      <c r="I87" s="53">
        <v>65</v>
      </c>
      <c r="J87" s="53">
        <v>0</v>
      </c>
      <c r="K87" s="53">
        <v>8</v>
      </c>
      <c r="L87" s="53">
        <v>0</v>
      </c>
      <c r="M87" s="53">
        <v>68</v>
      </c>
      <c r="N87" s="53">
        <v>384</v>
      </c>
      <c r="O87" s="11">
        <f>SUM(C87:N87)</f>
        <v>2090</v>
      </c>
    </row>
    <row r="88" spans="1:15" ht="18" customHeight="1">
      <c r="A88" s="106"/>
      <c r="B88" s="52" t="s">
        <v>24</v>
      </c>
      <c r="C88" s="53">
        <v>61</v>
      </c>
      <c r="D88" s="53">
        <v>117</v>
      </c>
      <c r="E88" s="53">
        <v>1689</v>
      </c>
      <c r="F88" s="53">
        <v>158</v>
      </c>
      <c r="G88" s="53">
        <v>6</v>
      </c>
      <c r="H88" s="53">
        <v>28</v>
      </c>
      <c r="I88" s="53">
        <v>65</v>
      </c>
      <c r="J88" s="53">
        <v>0</v>
      </c>
      <c r="K88" s="53">
        <v>0</v>
      </c>
      <c r="L88" s="53">
        <v>0</v>
      </c>
      <c r="M88" s="53">
        <v>85</v>
      </c>
      <c r="N88" s="53">
        <v>679</v>
      </c>
      <c r="O88" s="11">
        <f>SUM(C88:N88)</f>
        <v>2888</v>
      </c>
    </row>
    <row r="89" spans="1:15" ht="18" customHeight="1">
      <c r="A89" s="106"/>
      <c r="B89" s="52" t="s">
        <v>25</v>
      </c>
      <c r="C89" s="51">
        <v>3</v>
      </c>
      <c r="D89" s="51">
        <v>6</v>
      </c>
      <c r="E89" s="51">
        <v>0</v>
      </c>
      <c r="F89" s="51">
        <v>55</v>
      </c>
      <c r="G89" s="51">
        <v>5</v>
      </c>
      <c r="H89" s="51">
        <v>1</v>
      </c>
      <c r="I89" s="51">
        <v>15</v>
      </c>
      <c r="J89" s="51">
        <v>0</v>
      </c>
      <c r="K89" s="51">
        <v>13</v>
      </c>
      <c r="L89" s="51">
        <v>3</v>
      </c>
      <c r="M89" s="51">
        <v>3</v>
      </c>
      <c r="N89" s="51">
        <v>0</v>
      </c>
      <c r="O89" s="11">
        <f>SUM(C89:N89)</f>
        <v>104</v>
      </c>
    </row>
    <row r="90" spans="1:15" ht="18" customHeight="1">
      <c r="A90" s="107"/>
      <c r="B90" s="52" t="s">
        <v>26</v>
      </c>
      <c r="C90" s="36">
        <f t="shared" ref="C90:N90" si="19">IF(C88+C89&gt;0, C89/(C88+C89), "-")</f>
        <v>4.6875E-2</v>
      </c>
      <c r="D90" s="36">
        <f t="shared" si="19"/>
        <v>4.878048780487805E-2</v>
      </c>
      <c r="E90" s="36">
        <f t="shared" si="19"/>
        <v>0</v>
      </c>
      <c r="F90" s="36">
        <f t="shared" si="19"/>
        <v>0.25821596244131456</v>
      </c>
      <c r="G90" s="36">
        <f t="shared" si="19"/>
        <v>0.45454545454545453</v>
      </c>
      <c r="H90" s="36">
        <f t="shared" si="19"/>
        <v>3.4482758620689655E-2</v>
      </c>
      <c r="I90" s="36">
        <f t="shared" si="19"/>
        <v>0.1875</v>
      </c>
      <c r="J90" s="36" t="str">
        <f t="shared" si="19"/>
        <v>-</v>
      </c>
      <c r="K90" s="36">
        <f t="shared" si="19"/>
        <v>1</v>
      </c>
      <c r="L90" s="36">
        <f t="shared" si="19"/>
        <v>1</v>
      </c>
      <c r="M90" s="36">
        <f t="shared" si="19"/>
        <v>3.4090909090909088E-2</v>
      </c>
      <c r="N90" s="36">
        <f t="shared" si="19"/>
        <v>0</v>
      </c>
      <c r="O90" s="40">
        <f>IF(O88+O89&gt;0, O89/(O88+O89), "-")</f>
        <v>3.4759358288770054E-2</v>
      </c>
    </row>
    <row r="91" spans="1:15" ht="18" customHeight="1">
      <c r="A91" s="117" t="s">
        <v>32</v>
      </c>
      <c r="B91" s="118"/>
      <c r="C91" s="109" t="s">
        <v>170</v>
      </c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10"/>
    </row>
    <row r="92" spans="1:15" ht="18" customHeight="1">
      <c r="A92" s="119"/>
      <c r="B92" s="120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3"/>
    </row>
    <row r="93" spans="1:15">
      <c r="A93" s="121"/>
      <c r="B93" s="122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9"/>
    </row>
  </sheetData>
  <mergeCells count="21">
    <mergeCell ref="A81:A85"/>
    <mergeCell ref="C91:O93"/>
    <mergeCell ref="A91:B93"/>
    <mergeCell ref="A86:A90"/>
    <mergeCell ref="A1:O1"/>
    <mergeCell ref="A3:A5"/>
    <mergeCell ref="A6:A10"/>
    <mergeCell ref="A11:A15"/>
    <mergeCell ref="A16:A20"/>
    <mergeCell ref="A46:A50"/>
    <mergeCell ref="A76:A80"/>
    <mergeCell ref="A51:A55"/>
    <mergeCell ref="A56:A60"/>
    <mergeCell ref="A21:A25"/>
    <mergeCell ref="A26:A30"/>
    <mergeCell ref="A31:A35"/>
    <mergeCell ref="A36:A40"/>
    <mergeCell ref="A41:A45"/>
    <mergeCell ref="A61:A65"/>
    <mergeCell ref="A71:A75"/>
    <mergeCell ref="A66:A70"/>
  </mergeCells>
  <phoneticPr fontId="6" type="noConversion"/>
  <conditionalFormatting sqref="C40:N40 C45:N45 C50:N50 C55:N55 C60:N60 C65:N65 C70:N70 C75:N75 C80:N80 C85:N85 C90:N90">
    <cfRule type="cellIs" priority="109" stopIfTrue="1" operator="equal">
      <formula>"-"</formula>
    </cfRule>
    <cfRule type="cellIs" dxfId="221" priority="110" operator="greaterThan">
      <formula>$O40*1.2</formula>
    </cfRule>
  </conditionalFormatting>
  <conditionalFormatting sqref="C35:N35">
    <cfRule type="cellIs" priority="103" stopIfTrue="1" operator="equal">
      <formula>"-"</formula>
    </cfRule>
    <cfRule type="cellIs" dxfId="220" priority="104" operator="greaterThan">
      <formula>$O35*1.2</formula>
    </cfRule>
  </conditionalFormatting>
  <conditionalFormatting sqref="C5:M5">
    <cfRule type="cellIs" dxfId="219" priority="98" operator="greaterThan">
      <formula>0</formula>
    </cfRule>
  </conditionalFormatting>
  <conditionalFormatting sqref="C4:M4">
    <cfRule type="cellIs" dxfId="218" priority="97" operator="greaterThan">
      <formula>0</formula>
    </cfRule>
  </conditionalFormatting>
  <conditionalFormatting sqref="O5">
    <cfRule type="cellIs" dxfId="217" priority="96" operator="greaterThan">
      <formula>0</formula>
    </cfRule>
  </conditionalFormatting>
  <conditionalFormatting sqref="O4">
    <cfRule type="cellIs" dxfId="216" priority="95" operator="greaterThan">
      <formula>0</formula>
    </cfRule>
  </conditionalFormatting>
  <conditionalFormatting sqref="C25:N25">
    <cfRule type="cellIs" priority="93" stopIfTrue="1" operator="equal">
      <formula>"-"</formula>
    </cfRule>
    <cfRule type="cellIs" dxfId="215" priority="94" operator="greaterThan">
      <formula>$O25*1.2</formula>
    </cfRule>
  </conditionalFormatting>
  <conditionalFormatting sqref="C30:N30">
    <cfRule type="cellIs" priority="87" stopIfTrue="1" operator="equal">
      <formula>"-"</formula>
    </cfRule>
    <cfRule type="cellIs" dxfId="214" priority="88" operator="greaterThan">
      <formula>$O30*1.2</formula>
    </cfRule>
  </conditionalFormatting>
  <conditionalFormatting sqref="C20:N20">
    <cfRule type="cellIs" priority="81" stopIfTrue="1" operator="equal">
      <formula>"-"</formula>
    </cfRule>
    <cfRule type="cellIs" dxfId="213" priority="82" operator="greaterThan">
      <formula>$O20*1.2</formula>
    </cfRule>
  </conditionalFormatting>
  <conditionalFormatting sqref="C15:N15">
    <cfRule type="cellIs" priority="75" stopIfTrue="1" operator="equal">
      <formula>"-"</formula>
    </cfRule>
    <cfRule type="cellIs" dxfId="212" priority="76" operator="greaterThan">
      <formula>$O15*1.2</formula>
    </cfRule>
  </conditionalFormatting>
  <conditionalFormatting sqref="C10:N10">
    <cfRule type="cellIs" priority="69" stopIfTrue="1" operator="equal">
      <formula>"-"</formula>
    </cfRule>
    <cfRule type="cellIs" dxfId="211" priority="70" operator="greaterThan">
      <formula>$O10*1.2</formula>
    </cfRule>
  </conditionalFormatting>
  <conditionalFormatting sqref="C6:N6">
    <cfRule type="top10" dxfId="210" priority="2362" rank="3"/>
  </conditionalFormatting>
  <conditionalFormatting sqref="C7:N7">
    <cfRule type="top10" dxfId="209" priority="2363" rank="3"/>
  </conditionalFormatting>
  <conditionalFormatting sqref="C8:N8">
    <cfRule type="top10" dxfId="208" priority="2364" rank="3"/>
  </conditionalFormatting>
  <conditionalFormatting sqref="C9:N9">
    <cfRule type="top10" dxfId="207" priority="2365" rank="3"/>
  </conditionalFormatting>
  <conditionalFormatting sqref="C11:N11">
    <cfRule type="top10" dxfId="206" priority="2366" rank="3"/>
  </conditionalFormatting>
  <conditionalFormatting sqref="C12:N12">
    <cfRule type="top10" dxfId="205" priority="2367" rank="3"/>
  </conditionalFormatting>
  <conditionalFormatting sqref="C13:N13">
    <cfRule type="top10" dxfId="204" priority="2368" rank="3"/>
  </conditionalFormatting>
  <conditionalFormatting sqref="C14:N14">
    <cfRule type="top10" dxfId="203" priority="2369" rank="3"/>
  </conditionalFormatting>
  <conditionalFormatting sqref="C16:N16">
    <cfRule type="top10" dxfId="202" priority="2370" rank="3"/>
  </conditionalFormatting>
  <conditionalFormatting sqref="C17:N17">
    <cfRule type="top10" dxfId="201" priority="2371" rank="3"/>
  </conditionalFormatting>
  <conditionalFormatting sqref="C18:N18">
    <cfRule type="top10" dxfId="200" priority="2372" rank="3"/>
  </conditionalFormatting>
  <conditionalFormatting sqref="C19:N19">
    <cfRule type="top10" dxfId="199" priority="2373" rank="3"/>
  </conditionalFormatting>
  <conditionalFormatting sqref="C21:N21">
    <cfRule type="top10" dxfId="198" priority="2374" rank="3"/>
  </conditionalFormatting>
  <conditionalFormatting sqref="C22:N22">
    <cfRule type="top10" dxfId="197" priority="2375" rank="3"/>
  </conditionalFormatting>
  <conditionalFormatting sqref="C23:N23">
    <cfRule type="top10" dxfId="196" priority="2376" rank="3"/>
  </conditionalFormatting>
  <conditionalFormatting sqref="C24:N24">
    <cfRule type="top10" dxfId="195" priority="2377" rank="3"/>
  </conditionalFormatting>
  <conditionalFormatting sqref="C26:N26">
    <cfRule type="top10" dxfId="194" priority="2378" rank="3"/>
  </conditionalFormatting>
  <conditionalFormatting sqref="C27:N27">
    <cfRule type="top10" dxfId="193" priority="2379" rank="3"/>
  </conditionalFormatting>
  <conditionalFormatting sqref="C28:N28">
    <cfRule type="top10" dxfId="192" priority="2380" rank="3"/>
  </conditionalFormatting>
  <conditionalFormatting sqref="C29:N29">
    <cfRule type="top10" dxfId="191" priority="2381" rank="3"/>
  </conditionalFormatting>
  <conditionalFormatting sqref="C31:N31">
    <cfRule type="top10" dxfId="190" priority="2382" rank="3"/>
  </conditionalFormatting>
  <conditionalFormatting sqref="C32:N32">
    <cfRule type="top10" dxfId="189" priority="2383" rank="3"/>
  </conditionalFormatting>
  <conditionalFormatting sqref="C33:N33">
    <cfRule type="top10" dxfId="188" priority="2384" rank="3"/>
  </conditionalFormatting>
  <conditionalFormatting sqref="C34:N34">
    <cfRule type="top10" dxfId="187" priority="2385" rank="3"/>
  </conditionalFormatting>
  <conditionalFormatting sqref="C36:N36">
    <cfRule type="top10" dxfId="186" priority="2386" rank="3"/>
  </conditionalFormatting>
  <conditionalFormatting sqref="C37:N37">
    <cfRule type="top10" dxfId="185" priority="2387" rank="3"/>
  </conditionalFormatting>
  <conditionalFormatting sqref="C38:N38">
    <cfRule type="top10" dxfId="184" priority="2388" rank="3"/>
  </conditionalFormatting>
  <conditionalFormatting sqref="C39:N39">
    <cfRule type="top10" dxfId="183" priority="2389" rank="3"/>
  </conditionalFormatting>
  <conditionalFormatting sqref="C41:N41">
    <cfRule type="top10" dxfId="182" priority="37" rank="3"/>
  </conditionalFormatting>
  <conditionalFormatting sqref="C42:N42">
    <cfRule type="top10" dxfId="181" priority="38" rank="3"/>
  </conditionalFormatting>
  <conditionalFormatting sqref="C43:N43">
    <cfRule type="top10" dxfId="180" priority="39" rank="3"/>
  </conditionalFormatting>
  <conditionalFormatting sqref="C44:N44">
    <cfRule type="top10" dxfId="179" priority="40" rank="3"/>
  </conditionalFormatting>
  <conditionalFormatting sqref="C46:N46">
    <cfRule type="top10" dxfId="178" priority="33" rank="3"/>
  </conditionalFormatting>
  <conditionalFormatting sqref="C47:N47">
    <cfRule type="top10" dxfId="177" priority="34" rank="3"/>
  </conditionalFormatting>
  <conditionalFormatting sqref="C48:N48">
    <cfRule type="top10" dxfId="176" priority="35" rank="3"/>
  </conditionalFormatting>
  <conditionalFormatting sqref="C49:N49">
    <cfRule type="top10" dxfId="175" priority="36" rank="3"/>
  </conditionalFormatting>
  <conditionalFormatting sqref="C51:N51">
    <cfRule type="top10" dxfId="174" priority="29" rank="3"/>
  </conditionalFormatting>
  <conditionalFormatting sqref="C52:N52">
    <cfRule type="top10" dxfId="173" priority="30" rank="3"/>
  </conditionalFormatting>
  <conditionalFormatting sqref="C53:N53">
    <cfRule type="top10" dxfId="172" priority="31" rank="3"/>
  </conditionalFormatting>
  <conditionalFormatting sqref="C54:N54">
    <cfRule type="top10" dxfId="171" priority="32" rank="3"/>
  </conditionalFormatting>
  <conditionalFormatting sqref="C56:N56">
    <cfRule type="top10" dxfId="170" priority="25" rank="3"/>
  </conditionalFormatting>
  <conditionalFormatting sqref="C57:N57">
    <cfRule type="top10" dxfId="169" priority="26" rank="3"/>
  </conditionalFormatting>
  <conditionalFormatting sqref="C58:N58">
    <cfRule type="top10" dxfId="168" priority="27" rank="3"/>
  </conditionalFormatting>
  <conditionalFormatting sqref="C59:N59">
    <cfRule type="top10" dxfId="167" priority="28" rank="3"/>
  </conditionalFormatting>
  <conditionalFormatting sqref="C61:N61">
    <cfRule type="top10" dxfId="166" priority="21" rank="3"/>
  </conditionalFormatting>
  <conditionalFormatting sqref="C62:N62">
    <cfRule type="top10" dxfId="165" priority="22" rank="3"/>
  </conditionalFormatting>
  <conditionalFormatting sqref="C63:N63">
    <cfRule type="top10" dxfId="164" priority="23" rank="3"/>
  </conditionalFormatting>
  <conditionalFormatting sqref="C64:N64">
    <cfRule type="top10" dxfId="163" priority="24" rank="3"/>
  </conditionalFormatting>
  <conditionalFormatting sqref="C66:N66">
    <cfRule type="top10" dxfId="162" priority="17" rank="3"/>
  </conditionalFormatting>
  <conditionalFormatting sqref="C67:N67">
    <cfRule type="top10" dxfId="161" priority="18" rank="3"/>
  </conditionalFormatting>
  <conditionalFormatting sqref="C68:N68">
    <cfRule type="top10" dxfId="160" priority="19" rank="3"/>
  </conditionalFormatting>
  <conditionalFormatting sqref="C69:N69">
    <cfRule type="top10" dxfId="159" priority="20" rank="3"/>
  </conditionalFormatting>
  <conditionalFormatting sqref="C71:N71">
    <cfRule type="top10" dxfId="158" priority="13" rank="3"/>
  </conditionalFormatting>
  <conditionalFormatting sqref="C72:N72">
    <cfRule type="top10" dxfId="157" priority="14" rank="3"/>
  </conditionalFormatting>
  <conditionalFormatting sqref="C73:N73">
    <cfRule type="top10" dxfId="156" priority="15" rank="3"/>
  </conditionalFormatting>
  <conditionalFormatting sqref="C74:N74">
    <cfRule type="top10" dxfId="155" priority="16" rank="3"/>
  </conditionalFormatting>
  <conditionalFormatting sqref="C76:N76">
    <cfRule type="top10" dxfId="154" priority="9" rank="3"/>
  </conditionalFormatting>
  <conditionalFormatting sqref="C77:N77">
    <cfRule type="top10" dxfId="153" priority="10" rank="3"/>
  </conditionalFormatting>
  <conditionalFormatting sqref="C78:N78">
    <cfRule type="top10" dxfId="152" priority="11" rank="3"/>
  </conditionalFormatting>
  <conditionalFormatting sqref="C79:N79">
    <cfRule type="top10" dxfId="151" priority="12" rank="3"/>
  </conditionalFormatting>
  <conditionalFormatting sqref="C81:N81">
    <cfRule type="top10" dxfId="150" priority="5" rank="3"/>
  </conditionalFormatting>
  <conditionalFormatting sqref="C82:N82">
    <cfRule type="top10" dxfId="149" priority="6" rank="3"/>
  </conditionalFormatting>
  <conditionalFormatting sqref="C83:N83">
    <cfRule type="top10" dxfId="148" priority="7" rank="3"/>
  </conditionalFormatting>
  <conditionalFormatting sqref="C84:N84">
    <cfRule type="top10" dxfId="147" priority="8" rank="3"/>
  </conditionalFormatting>
  <conditionalFormatting sqref="C86:N86">
    <cfRule type="top10" dxfId="146" priority="1" rank="3"/>
  </conditionalFormatting>
  <conditionalFormatting sqref="C87:N87">
    <cfRule type="top10" dxfId="145" priority="2" rank="3"/>
  </conditionalFormatting>
  <conditionalFormatting sqref="C88:N88">
    <cfRule type="top10" dxfId="144" priority="3" rank="3"/>
  </conditionalFormatting>
  <conditionalFormatting sqref="C89:N89">
    <cfRule type="top10" dxfId="143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CE01CE2-777E-F94B-BA4F-F4ADCE9895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'重-广州2'!E13:E19</xm:f>
              <xm:sqref>C3</xm:sqref>
            </x14:sparkline>
            <x14:sparkline>
              <xm:f>'重-广州2'!F13:F19</xm:f>
              <xm:sqref>D3</xm:sqref>
            </x14:sparkline>
            <x14:sparkline>
              <xm:f>'重-广州2'!G13:G19</xm:f>
              <xm:sqref>E3</xm:sqref>
            </x14:sparkline>
            <x14:sparkline>
              <xm:f>'重-广州2'!H13:H19</xm:f>
              <xm:sqref>F3</xm:sqref>
            </x14:sparkline>
            <x14:sparkline>
              <xm:f>'重-广州2'!I13:I19</xm:f>
              <xm:sqref>G3</xm:sqref>
            </x14:sparkline>
            <x14:sparkline>
              <xm:f>'重-广州2'!J13:J19</xm:f>
              <xm:sqref>H3</xm:sqref>
            </x14:sparkline>
            <x14:sparkline>
              <xm:f>'重-广州2'!K13:K19</xm:f>
              <xm:sqref>I3</xm:sqref>
            </x14:sparkline>
            <x14:sparkline>
              <xm:f>'重-广州2'!L13:L19</xm:f>
              <xm:sqref>J3</xm:sqref>
            </x14:sparkline>
            <x14:sparkline>
              <xm:f>'重-广州2'!M13:M19</xm:f>
              <xm:sqref>K3</xm:sqref>
            </x14:sparkline>
            <x14:sparkline>
              <xm:f>'重-广州2'!N13:N19</xm:f>
              <xm:sqref>L3</xm:sqref>
            </x14:sparkline>
            <x14:sparkline>
              <xm:f>'重-广州2'!O13:O19</xm:f>
              <xm:sqref>M3</xm:sqref>
            </x14:sparkline>
            <x14:sparkline>
              <xm:f>'重-广州2'!P13:P19</xm:f>
              <xm:sqref>N3</xm:sqref>
            </x14:sparkline>
          </x14:sparklines>
        </x14:sparklineGroup>
        <x14:sparklineGroup displayEmptyCellsAs="gap" xr2:uid="{538B7529-8FE0-944A-BD0D-49BB82FBBB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'重-广州2'!B13:B19</xm:f>
              <xm:sqref>O3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E96-387C-154A-902A-AFE0BE30856D}">
  <dimension ref="A1:P19"/>
  <sheetViews>
    <sheetView workbookViewId="0">
      <pane ySplit="2" topLeftCell="A3" activePane="bottomLeft" state="frozen"/>
      <selection pane="bottomLeft" activeCell="P27" sqref="P27"/>
    </sheetView>
  </sheetViews>
  <sheetFormatPr baseColWidth="10" defaultRowHeight="15"/>
  <cols>
    <col min="2" max="2" width="5.33203125" customWidth="1"/>
    <col min="3" max="3" width="7.33203125" bestFit="1" customWidth="1"/>
    <col min="4" max="4" width="8.6640625" bestFit="1" customWidth="1"/>
    <col min="5" max="15" width="5" customWidth="1"/>
    <col min="16" max="16" width="9.5" customWidth="1"/>
  </cols>
  <sheetData>
    <row r="1" spans="1:16">
      <c r="A1" s="134" t="s">
        <v>112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</row>
    <row r="2" spans="1:16">
      <c r="A2" s="92" t="s">
        <v>0</v>
      </c>
      <c r="B2" s="92" t="s">
        <v>31</v>
      </c>
      <c r="C2" s="92" t="s">
        <v>27</v>
      </c>
      <c r="D2" s="92" t="s">
        <v>28</v>
      </c>
      <c r="E2" s="90" t="s">
        <v>100</v>
      </c>
      <c r="F2" s="91" t="s">
        <v>101</v>
      </c>
      <c r="G2" s="91" t="s">
        <v>102</v>
      </c>
      <c r="H2" s="91" t="s">
        <v>103</v>
      </c>
      <c r="I2" s="91" t="s">
        <v>104</v>
      </c>
      <c r="J2" s="91" t="s">
        <v>105</v>
      </c>
      <c r="K2" s="91" t="s">
        <v>106</v>
      </c>
      <c r="L2" s="91" t="s">
        <v>107</v>
      </c>
      <c r="M2" s="91" t="s">
        <v>108</v>
      </c>
      <c r="N2" s="91" t="s">
        <v>109</v>
      </c>
      <c r="O2" s="91" t="s">
        <v>110</v>
      </c>
      <c r="P2" s="91" t="s">
        <v>111</v>
      </c>
    </row>
    <row r="3" spans="1:16">
      <c r="A3" s="6">
        <v>44885</v>
      </c>
      <c r="B3" s="5">
        <f t="shared" ref="B3:B8" si="0">C3+D3</f>
        <v>8181</v>
      </c>
      <c r="C3" s="5">
        <v>296</v>
      </c>
      <c r="D3" s="5">
        <v>7885</v>
      </c>
      <c r="E3" s="5">
        <v>4</v>
      </c>
      <c r="F3" s="5">
        <v>16</v>
      </c>
      <c r="G3" s="5">
        <v>6812</v>
      </c>
      <c r="H3" s="5">
        <v>9</v>
      </c>
      <c r="I3" s="5">
        <v>39</v>
      </c>
      <c r="J3" s="5">
        <v>1</v>
      </c>
      <c r="K3" s="5">
        <v>2</v>
      </c>
      <c r="L3" s="5">
        <v>5</v>
      </c>
      <c r="M3" s="5">
        <v>1</v>
      </c>
      <c r="N3" s="5">
        <v>0</v>
      </c>
      <c r="O3" s="5">
        <v>12</v>
      </c>
      <c r="P3" s="5">
        <v>1280</v>
      </c>
    </row>
    <row r="4" spans="1:16">
      <c r="A4" s="6">
        <v>44886</v>
      </c>
      <c r="B4" s="5">
        <f t="shared" si="0"/>
        <v>8210</v>
      </c>
      <c r="C4" s="5">
        <v>253</v>
      </c>
      <c r="D4" s="5">
        <v>7957</v>
      </c>
      <c r="E4" s="5">
        <v>5</v>
      </c>
      <c r="F4" s="5">
        <v>14</v>
      </c>
      <c r="G4" s="5">
        <v>6760</v>
      </c>
      <c r="H4" s="5">
        <v>15</v>
      </c>
      <c r="I4" s="5">
        <v>54</v>
      </c>
      <c r="J4" s="5">
        <v>10</v>
      </c>
      <c r="K4" s="5">
        <v>16</v>
      </c>
      <c r="L4" s="5">
        <v>16</v>
      </c>
      <c r="M4" s="5">
        <v>2</v>
      </c>
      <c r="N4" s="5">
        <v>3</v>
      </c>
      <c r="O4" s="5">
        <v>22</v>
      </c>
      <c r="P4" s="5">
        <v>1293</v>
      </c>
    </row>
    <row r="5" spans="1:16">
      <c r="A5" s="6">
        <v>44887</v>
      </c>
      <c r="B5" s="5">
        <f t="shared" si="0"/>
        <v>7970</v>
      </c>
      <c r="C5" s="5">
        <v>235</v>
      </c>
      <c r="D5" s="5">
        <v>7735</v>
      </c>
      <c r="E5" s="5">
        <v>9</v>
      </c>
      <c r="F5" s="5">
        <v>60</v>
      </c>
      <c r="G5" s="5">
        <v>6357</v>
      </c>
      <c r="H5" s="5">
        <v>10</v>
      </c>
      <c r="I5" s="5">
        <v>46</v>
      </c>
      <c r="J5" s="5">
        <v>13</v>
      </c>
      <c r="K5" s="5">
        <v>7</v>
      </c>
      <c r="L5" s="5">
        <v>16</v>
      </c>
      <c r="M5" s="5">
        <v>5</v>
      </c>
      <c r="N5" s="5">
        <v>12</v>
      </c>
      <c r="O5" s="5">
        <v>9</v>
      </c>
      <c r="P5" s="5">
        <v>1426</v>
      </c>
    </row>
    <row r="6" spans="1:16">
      <c r="A6" s="6">
        <v>44888</v>
      </c>
      <c r="B6" s="5">
        <f t="shared" si="0"/>
        <v>7620</v>
      </c>
      <c r="C6" s="5">
        <v>428</v>
      </c>
      <c r="D6" s="5">
        <v>7192</v>
      </c>
      <c r="E6" s="5">
        <v>4</v>
      </c>
      <c r="F6" s="5">
        <v>17</v>
      </c>
      <c r="G6" s="5">
        <v>6146</v>
      </c>
      <c r="H6" s="5">
        <v>38</v>
      </c>
      <c r="I6" s="5">
        <v>34</v>
      </c>
      <c r="J6" s="5">
        <v>4</v>
      </c>
      <c r="K6" s="5">
        <v>13</v>
      </c>
      <c r="L6" s="5">
        <v>17</v>
      </c>
      <c r="M6" s="5">
        <v>11</v>
      </c>
      <c r="N6" s="5">
        <v>22</v>
      </c>
      <c r="O6" s="5">
        <v>14</v>
      </c>
      <c r="P6" s="5">
        <v>1300</v>
      </c>
    </row>
    <row r="7" spans="1:16">
      <c r="A7" s="6">
        <v>44889</v>
      </c>
      <c r="B7" s="5">
        <f t="shared" si="0"/>
        <v>7524</v>
      </c>
      <c r="C7" s="5">
        <v>257</v>
      </c>
      <c r="D7" s="5">
        <v>7267</v>
      </c>
      <c r="E7" s="5">
        <v>4</v>
      </c>
      <c r="F7" s="5">
        <v>3</v>
      </c>
      <c r="G7" s="5">
        <v>6376</v>
      </c>
      <c r="H7" s="5">
        <v>59</v>
      </c>
      <c r="I7" s="5">
        <v>36</v>
      </c>
      <c r="J7" s="5">
        <v>10</v>
      </c>
      <c r="K7" s="5">
        <v>8</v>
      </c>
      <c r="L7" s="5">
        <v>15</v>
      </c>
      <c r="M7" s="5">
        <v>11</v>
      </c>
      <c r="N7" s="5">
        <v>39</v>
      </c>
      <c r="O7" s="5">
        <v>25</v>
      </c>
      <c r="P7" s="5">
        <v>938</v>
      </c>
    </row>
    <row r="8" spans="1:16">
      <c r="A8" s="6">
        <v>44890</v>
      </c>
      <c r="B8" s="5">
        <f t="shared" si="0"/>
        <v>7419</v>
      </c>
      <c r="C8" s="5">
        <v>361</v>
      </c>
      <c r="D8" s="5">
        <v>7058</v>
      </c>
      <c r="E8" s="5">
        <v>12</v>
      </c>
      <c r="F8" s="5">
        <v>17</v>
      </c>
      <c r="G8" s="5">
        <v>6542</v>
      </c>
      <c r="H8" s="5">
        <v>85</v>
      </c>
      <c r="I8" s="5">
        <v>39</v>
      </c>
      <c r="J8" s="5">
        <v>12</v>
      </c>
      <c r="K8" s="5">
        <v>28</v>
      </c>
      <c r="L8" s="5">
        <v>16</v>
      </c>
      <c r="M8" s="5">
        <v>16</v>
      </c>
      <c r="N8" s="5">
        <v>14</v>
      </c>
      <c r="O8" s="5">
        <v>17</v>
      </c>
      <c r="P8" s="5">
        <v>531</v>
      </c>
    </row>
    <row r="9" spans="1:16">
      <c r="A9" s="6">
        <v>44891</v>
      </c>
      <c r="B9" s="5">
        <f>C9+D9</f>
        <v>7412</v>
      </c>
      <c r="C9" s="5">
        <v>146</v>
      </c>
      <c r="D9" s="5">
        <v>7266</v>
      </c>
      <c r="E9" s="5">
        <v>15</v>
      </c>
      <c r="F9" s="5">
        <v>31</v>
      </c>
      <c r="G9" s="5">
        <v>6531</v>
      </c>
      <c r="H9" s="5">
        <v>102</v>
      </c>
      <c r="I9" s="5">
        <v>25</v>
      </c>
      <c r="J9" s="5">
        <v>26</v>
      </c>
      <c r="K9" s="5">
        <v>41</v>
      </c>
      <c r="L9" s="5">
        <v>26</v>
      </c>
      <c r="M9" s="5">
        <v>12</v>
      </c>
      <c r="N9" s="5">
        <v>13</v>
      </c>
      <c r="O9" s="5">
        <v>21</v>
      </c>
      <c r="P9" s="5">
        <v>569</v>
      </c>
    </row>
    <row r="10" spans="1:16">
      <c r="A10" s="6">
        <v>44892</v>
      </c>
      <c r="B10" s="5">
        <f t="shared" ref="B10" si="1">C10+D10</f>
        <v>7365</v>
      </c>
      <c r="C10" s="5">
        <v>199</v>
      </c>
      <c r="D10" s="5">
        <v>7166</v>
      </c>
      <c r="E10" s="5">
        <v>7</v>
      </c>
      <c r="F10" s="5">
        <v>7</v>
      </c>
      <c r="G10" s="5">
        <v>5949</v>
      </c>
      <c r="H10" s="5">
        <v>117</v>
      </c>
      <c r="I10" s="5">
        <v>19</v>
      </c>
      <c r="J10" s="5">
        <v>23</v>
      </c>
      <c r="K10" s="5">
        <v>60</v>
      </c>
      <c r="L10" s="5">
        <v>18</v>
      </c>
      <c r="M10" s="5">
        <v>20</v>
      </c>
      <c r="N10" s="5">
        <v>15</v>
      </c>
      <c r="O10" s="5">
        <v>13</v>
      </c>
      <c r="P10" s="5">
        <v>1117</v>
      </c>
    </row>
    <row r="11" spans="1:16">
      <c r="A11" s="6">
        <v>44893</v>
      </c>
      <c r="B11" s="5">
        <f>C11+D11</f>
        <v>7279</v>
      </c>
      <c r="C11" s="5">
        <v>286</v>
      </c>
      <c r="D11" s="5">
        <v>6993</v>
      </c>
      <c r="E11" s="5">
        <v>19</v>
      </c>
      <c r="F11" s="5">
        <v>29</v>
      </c>
      <c r="G11" s="5">
        <v>5734</v>
      </c>
      <c r="H11" s="5">
        <v>148</v>
      </c>
      <c r="I11" s="5">
        <v>15</v>
      </c>
      <c r="J11" s="5">
        <v>47</v>
      </c>
      <c r="K11" s="5">
        <v>66</v>
      </c>
      <c r="L11" s="5">
        <v>12</v>
      </c>
      <c r="M11" s="5">
        <v>16</v>
      </c>
      <c r="N11" s="5">
        <v>9</v>
      </c>
      <c r="O11" s="5">
        <v>19</v>
      </c>
      <c r="P11" s="5">
        <v>1165</v>
      </c>
    </row>
    <row r="12" spans="1:16">
      <c r="A12" s="6">
        <v>44894</v>
      </c>
      <c r="B12" s="5">
        <f t="shared" ref="B12" si="2">C12+D12</f>
        <v>6995</v>
      </c>
      <c r="C12" s="5">
        <v>541</v>
      </c>
      <c r="D12" s="5">
        <v>6454</v>
      </c>
      <c r="E12" s="5">
        <v>21</v>
      </c>
      <c r="F12" s="5">
        <v>48</v>
      </c>
      <c r="G12" s="5">
        <v>5202</v>
      </c>
      <c r="H12" s="5">
        <v>179</v>
      </c>
      <c r="I12" s="5">
        <v>32</v>
      </c>
      <c r="J12" s="5">
        <v>51</v>
      </c>
      <c r="K12" s="5">
        <v>101</v>
      </c>
      <c r="L12" s="5">
        <v>47</v>
      </c>
      <c r="M12" s="5">
        <v>38</v>
      </c>
      <c r="N12" s="5">
        <v>15</v>
      </c>
      <c r="O12" s="5">
        <v>14</v>
      </c>
      <c r="P12" s="5">
        <v>1247</v>
      </c>
    </row>
    <row r="13" spans="1:16">
      <c r="A13" s="6">
        <v>44895</v>
      </c>
      <c r="B13" s="5">
        <f>C13+D13</f>
        <v>6312</v>
      </c>
      <c r="C13" s="5">
        <v>683</v>
      </c>
      <c r="D13" s="5">
        <v>5629</v>
      </c>
      <c r="E13" s="5">
        <v>28</v>
      </c>
      <c r="F13" s="5">
        <v>25</v>
      </c>
      <c r="G13" s="5">
        <v>4065</v>
      </c>
      <c r="H13" s="5">
        <v>166</v>
      </c>
      <c r="I13" s="5">
        <v>13</v>
      </c>
      <c r="J13" s="5">
        <v>44</v>
      </c>
      <c r="K13" s="5">
        <v>21</v>
      </c>
      <c r="L13" s="5">
        <v>12</v>
      </c>
      <c r="M13" s="5">
        <v>31</v>
      </c>
      <c r="N13" s="5">
        <v>6</v>
      </c>
      <c r="O13" s="5">
        <v>44</v>
      </c>
      <c r="P13" s="5">
        <v>1857</v>
      </c>
    </row>
    <row r="14" spans="1:16">
      <c r="A14" s="6">
        <v>44896</v>
      </c>
      <c r="B14" s="5">
        <f t="shared" ref="B14" si="3">C14+D14</f>
        <v>5839</v>
      </c>
      <c r="C14" s="5">
        <v>654</v>
      </c>
      <c r="D14" s="5">
        <v>5185</v>
      </c>
      <c r="E14" s="5">
        <v>24</v>
      </c>
      <c r="F14" s="5">
        <v>120</v>
      </c>
      <c r="G14" s="5">
        <v>3655</v>
      </c>
      <c r="H14" s="5">
        <v>315</v>
      </c>
      <c r="I14" s="5">
        <v>18</v>
      </c>
      <c r="J14" s="5">
        <v>46</v>
      </c>
      <c r="K14" s="5">
        <v>135</v>
      </c>
      <c r="L14" s="5">
        <v>47</v>
      </c>
      <c r="M14" s="5">
        <v>21</v>
      </c>
      <c r="N14" s="5">
        <v>6</v>
      </c>
      <c r="O14" s="5">
        <v>34</v>
      </c>
      <c r="P14" s="5">
        <v>1418</v>
      </c>
    </row>
    <row r="15" spans="1:16">
      <c r="A15" s="6">
        <v>44897</v>
      </c>
      <c r="B15" s="5">
        <f>C15+D15</f>
        <v>4922</v>
      </c>
      <c r="C15" s="5">
        <v>826</v>
      </c>
      <c r="D15" s="5">
        <v>4096</v>
      </c>
      <c r="E15" s="5">
        <v>72</v>
      </c>
      <c r="F15" s="5">
        <v>125</v>
      </c>
      <c r="G15" s="5">
        <v>3005</v>
      </c>
      <c r="H15" s="5">
        <v>171</v>
      </c>
      <c r="I15" s="5">
        <v>26</v>
      </c>
      <c r="J15" s="5">
        <v>62</v>
      </c>
      <c r="K15" s="5">
        <v>39</v>
      </c>
      <c r="L15" s="5">
        <v>34</v>
      </c>
      <c r="M15" s="5">
        <v>42</v>
      </c>
      <c r="N15" s="5">
        <v>13</v>
      </c>
      <c r="O15" s="5">
        <v>22</v>
      </c>
      <c r="P15" s="5">
        <v>1311</v>
      </c>
    </row>
    <row r="16" spans="1:16">
      <c r="A16" s="6">
        <v>44898</v>
      </c>
      <c r="B16" s="5">
        <f t="shared" ref="B16" si="4">C16+D16</f>
        <v>4581</v>
      </c>
      <c r="C16" s="5">
        <v>810</v>
      </c>
      <c r="D16" s="5">
        <v>3771</v>
      </c>
      <c r="E16" s="5">
        <v>56</v>
      </c>
      <c r="F16" s="5">
        <v>95</v>
      </c>
      <c r="G16" s="5">
        <v>3054</v>
      </c>
      <c r="H16" s="5">
        <v>130</v>
      </c>
      <c r="I16" s="5">
        <v>12</v>
      </c>
      <c r="J16" s="5">
        <v>33</v>
      </c>
      <c r="K16" s="5">
        <v>77</v>
      </c>
      <c r="L16" s="5">
        <v>56</v>
      </c>
      <c r="M16" s="5">
        <v>19</v>
      </c>
      <c r="N16" s="5">
        <v>26</v>
      </c>
      <c r="O16" s="5">
        <v>9</v>
      </c>
      <c r="P16" s="5">
        <v>1014</v>
      </c>
    </row>
    <row r="17" spans="1:16">
      <c r="A17" s="6">
        <v>44899</v>
      </c>
      <c r="B17" s="5">
        <f>C17+D17</f>
        <v>4416</v>
      </c>
      <c r="C17" s="5">
        <v>753</v>
      </c>
      <c r="D17" s="5">
        <v>3663</v>
      </c>
      <c r="E17" s="5">
        <v>28</v>
      </c>
      <c r="F17" s="5">
        <v>102</v>
      </c>
      <c r="G17" s="5">
        <v>2764</v>
      </c>
      <c r="H17" s="5">
        <v>75</v>
      </c>
      <c r="I17" s="5">
        <v>24</v>
      </c>
      <c r="J17" s="5">
        <v>65</v>
      </c>
      <c r="K17" s="5">
        <v>90</v>
      </c>
      <c r="L17" s="5">
        <v>64</v>
      </c>
      <c r="M17" s="5">
        <v>33</v>
      </c>
      <c r="N17" s="5">
        <v>18</v>
      </c>
      <c r="O17" s="5">
        <v>60</v>
      </c>
      <c r="P17" s="5">
        <v>1093</v>
      </c>
    </row>
    <row r="18" spans="1:16">
      <c r="A18" s="6">
        <v>44900</v>
      </c>
      <c r="B18" s="5">
        <f t="shared" ref="B18" si="5">C18+D18</f>
        <v>3371</v>
      </c>
      <c r="C18" s="5">
        <v>1109</v>
      </c>
      <c r="D18" s="5">
        <v>2262</v>
      </c>
      <c r="E18" s="5">
        <v>34</v>
      </c>
      <c r="F18" s="5">
        <v>151</v>
      </c>
      <c r="G18" s="5">
        <v>1688</v>
      </c>
      <c r="H18" s="5">
        <v>212</v>
      </c>
      <c r="I18" s="5">
        <v>62</v>
      </c>
      <c r="J18" s="5">
        <v>48</v>
      </c>
      <c r="K18" s="5">
        <v>84</v>
      </c>
      <c r="L18" s="5">
        <v>75</v>
      </c>
      <c r="M18" s="5">
        <v>119</v>
      </c>
      <c r="N18" s="5">
        <v>39</v>
      </c>
      <c r="O18" s="5">
        <v>49</v>
      </c>
      <c r="P18" s="5">
        <v>810</v>
      </c>
    </row>
    <row r="19" spans="1:16">
      <c r="A19" s="6">
        <v>44901</v>
      </c>
      <c r="B19" s="5">
        <f>C19+D19</f>
        <v>2992</v>
      </c>
      <c r="C19" s="5">
        <v>902</v>
      </c>
      <c r="D19" s="5">
        <v>2090</v>
      </c>
      <c r="E19" s="5">
        <v>64</v>
      </c>
      <c r="F19" s="5">
        <v>123</v>
      </c>
      <c r="G19" s="5">
        <v>1689</v>
      </c>
      <c r="H19" s="5">
        <v>213</v>
      </c>
      <c r="I19" s="5">
        <v>11</v>
      </c>
      <c r="J19" s="5">
        <v>29</v>
      </c>
      <c r="K19" s="5">
        <v>80</v>
      </c>
      <c r="L19" s="5">
        <v>0</v>
      </c>
      <c r="M19" s="5">
        <v>13</v>
      </c>
      <c r="N19" s="5">
        <v>3</v>
      </c>
      <c r="O19" s="5">
        <v>88</v>
      </c>
      <c r="P19" s="5">
        <v>679</v>
      </c>
    </row>
  </sheetData>
  <mergeCells count="1">
    <mergeCell ref="A1:P1"/>
  </mergeCells>
  <phoneticPr fontId="6" type="noConversion"/>
  <conditionalFormatting sqref="E3:P19">
    <cfRule type="cellIs" dxfId="142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53F-AA80-1347-820A-B5B21CA9CA11}">
  <dimension ref="A1:N101"/>
  <sheetViews>
    <sheetView workbookViewId="0">
      <pane ySplit="5" topLeftCell="A70" activePane="bottomLeft" state="frozen"/>
      <selection pane="bottomLeft" activeCell="U96" sqref="U96"/>
    </sheetView>
  </sheetViews>
  <sheetFormatPr baseColWidth="10" defaultRowHeight="15"/>
  <cols>
    <col min="3" max="14" width="7.6640625" customWidth="1"/>
  </cols>
  <sheetData>
    <row r="1" spans="1:14" ht="23" customHeight="1">
      <c r="A1" s="131" t="s">
        <v>113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3"/>
    </row>
    <row r="2" spans="1:14" ht="18" customHeight="1">
      <c r="A2" s="17" t="s">
        <v>0</v>
      </c>
      <c r="B2" s="17" t="s">
        <v>1</v>
      </c>
      <c r="C2" s="18" t="s">
        <v>115</v>
      </c>
      <c r="D2" s="19" t="s">
        <v>116</v>
      </c>
      <c r="E2" s="19" t="s">
        <v>117</v>
      </c>
      <c r="F2" s="19" t="s">
        <v>118</v>
      </c>
      <c r="G2" s="19" t="s">
        <v>119</v>
      </c>
      <c r="H2" s="19" t="s">
        <v>120</v>
      </c>
      <c r="I2" s="19" t="s">
        <v>121</v>
      </c>
      <c r="J2" s="19" t="s">
        <v>122</v>
      </c>
      <c r="K2" s="19" t="s">
        <v>123</v>
      </c>
      <c r="L2" s="19" t="s">
        <v>124</v>
      </c>
      <c r="M2" s="19" t="s">
        <v>125</v>
      </c>
      <c r="N2" s="20" t="s">
        <v>29</v>
      </c>
    </row>
    <row r="3" spans="1:14" ht="18" customHeight="1">
      <c r="A3" s="140" t="s">
        <v>77</v>
      </c>
      <c r="B3" s="17" t="s">
        <v>30</v>
      </c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20"/>
    </row>
    <row r="4" spans="1:14" ht="18" customHeight="1">
      <c r="A4" s="140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</v>
      </c>
      <c r="I4" s="14">
        <v>0</v>
      </c>
      <c r="J4" s="14">
        <v>0</v>
      </c>
      <c r="K4" s="14">
        <v>0</v>
      </c>
      <c r="L4" s="38">
        <v>2</v>
      </c>
      <c r="M4" s="38" t="s">
        <v>39</v>
      </c>
      <c r="N4" s="11">
        <f>MIN(C4:M4)</f>
        <v>0</v>
      </c>
    </row>
    <row r="5" spans="1:14" ht="18" customHeight="1">
      <c r="A5" s="140"/>
      <c r="B5" s="17" t="s">
        <v>38</v>
      </c>
      <c r="C5" s="14" cm="1">
        <f t="array" aca="1" ref="C5" ca="1">_xlfn.DAYS(TODAY(),"2022/11/20")-MAX(('重-深圳2'!E:E&gt;0)*ROW('重-深圳2'!E:E))+2</f>
        <v>0</v>
      </c>
      <c r="D5" s="14" cm="1">
        <f t="array" aca="1" ref="D5" ca="1">_xlfn.DAYS(TODAY(),"2022/11/20")-MAX(('重-深圳2'!F:F&gt;0)*ROW('重-深圳2'!F:F))+2</f>
        <v>0</v>
      </c>
      <c r="E5" s="14" cm="1">
        <f t="array" aca="1" ref="E5" ca="1">_xlfn.DAYS(TODAY(),"2022/11/20")-MAX(('重-深圳2'!G:G&gt;0)*ROW('重-深圳2'!G:G))+2</f>
        <v>0</v>
      </c>
      <c r="F5" s="14" cm="1">
        <f t="array" aca="1" ref="F5" ca="1">_xlfn.DAYS(TODAY(),"2022/11/20")-MAX(('重-深圳2'!H:H&gt;0)*ROW('重-深圳2'!H:H))+2</f>
        <v>0</v>
      </c>
      <c r="G5" s="14" cm="1">
        <f t="array" aca="1" ref="G5" ca="1">_xlfn.DAYS(TODAY(),"2022/11/20")-MAX(('重-深圳2'!I:I&gt;0)*ROW('重-深圳2'!I:I))+2</f>
        <v>0</v>
      </c>
      <c r="H5" s="14" cm="1">
        <f t="array" aca="1" ref="H5" ca="1">_xlfn.DAYS(TODAY(),"2022/11/20")-MAX(('重-深圳2'!J:J&gt;0)*ROW('重-深圳2'!J:J))+2</f>
        <v>0</v>
      </c>
      <c r="I5" s="14" cm="1">
        <f t="array" aca="1" ref="I5" ca="1">_xlfn.DAYS(TODAY(),"2022/11/20")-MAX(('重-深圳2'!K:K&gt;0)*ROW('重-深圳2'!K:K))+2</f>
        <v>0</v>
      </c>
      <c r="J5" s="14" cm="1">
        <f t="array" aca="1" ref="J5" ca="1">_xlfn.DAYS(TODAY(),"2022/11/20")-MAX(('重-深圳2'!L:L&gt;0)*ROW('重-深圳2'!L:L))+2</f>
        <v>0</v>
      </c>
      <c r="K5" s="14" cm="1">
        <f t="array" aca="1" ref="K5" ca="1">_xlfn.DAYS(TODAY(),"2022/11/20")-MAX(('重-深圳2'!M:M&gt;0)*ROW('重-深圳2'!M:M))+2</f>
        <v>0</v>
      </c>
      <c r="L5" s="14" cm="1">
        <f t="array" aca="1" ref="L5" ca="1">_xlfn.DAYS(TODAY(),"2022/11/20")-MAX(('重-深圳2'!N:N&gt;0)*ROW('重-深圳2'!N:N))+2</f>
        <v>2</v>
      </c>
      <c r="M5" s="38" t="s">
        <v>39</v>
      </c>
      <c r="N5" s="11">
        <f ca="1">MIN(C5:M5)</f>
        <v>0</v>
      </c>
    </row>
    <row r="6" spans="1:14" ht="18" customHeight="1">
      <c r="A6" s="105">
        <v>44885</v>
      </c>
      <c r="B6" s="50" t="s">
        <v>126</v>
      </c>
      <c r="C6" s="51">
        <v>3</v>
      </c>
      <c r="D6" s="51">
        <v>3</v>
      </c>
      <c r="E6" s="51">
        <v>2</v>
      </c>
      <c r="F6" s="51">
        <v>1</v>
      </c>
      <c r="G6" s="51">
        <v>3</v>
      </c>
      <c r="H6" s="51">
        <v>0</v>
      </c>
      <c r="I6" s="51">
        <v>4</v>
      </c>
      <c r="J6" s="51">
        <v>1</v>
      </c>
      <c r="K6" s="51">
        <v>2</v>
      </c>
      <c r="L6" s="51">
        <v>0</v>
      </c>
      <c r="M6" s="51">
        <v>1</v>
      </c>
      <c r="N6" s="11">
        <f>SUM(C6:M6)</f>
        <v>20</v>
      </c>
    </row>
    <row r="7" spans="1:14" ht="18" customHeight="1">
      <c r="A7" s="106"/>
      <c r="B7" s="52" t="s">
        <v>24</v>
      </c>
      <c r="C7" s="53">
        <v>0</v>
      </c>
      <c r="D7" s="53">
        <v>1</v>
      </c>
      <c r="E7" s="53">
        <v>1</v>
      </c>
      <c r="F7" s="53">
        <v>1</v>
      </c>
      <c r="G7" s="53">
        <v>2</v>
      </c>
      <c r="H7" s="53">
        <v>0</v>
      </c>
      <c r="I7" s="53">
        <v>3</v>
      </c>
      <c r="J7" s="53">
        <v>1</v>
      </c>
      <c r="K7" s="53">
        <v>2</v>
      </c>
      <c r="L7" s="53">
        <v>0</v>
      </c>
      <c r="M7" s="53">
        <v>1</v>
      </c>
      <c r="N7" s="11">
        <f>SUM(C7:M7)</f>
        <v>12</v>
      </c>
    </row>
    <row r="8" spans="1:14" ht="18" customHeight="1">
      <c r="A8" s="106"/>
      <c r="B8" s="52" t="s">
        <v>25</v>
      </c>
      <c r="C8" s="51">
        <v>3</v>
      </c>
      <c r="D8" s="51">
        <v>2</v>
      </c>
      <c r="E8" s="51">
        <v>1</v>
      </c>
      <c r="F8" s="51">
        <v>0</v>
      </c>
      <c r="G8" s="51">
        <v>1</v>
      </c>
      <c r="H8" s="51">
        <v>0</v>
      </c>
      <c r="I8" s="51">
        <v>1</v>
      </c>
      <c r="J8" s="51">
        <v>0</v>
      </c>
      <c r="K8" s="51">
        <v>0</v>
      </c>
      <c r="L8" s="51">
        <v>0</v>
      </c>
      <c r="M8" s="51">
        <v>0</v>
      </c>
      <c r="N8" s="11">
        <f>SUM(C8:M8)</f>
        <v>8</v>
      </c>
    </row>
    <row r="9" spans="1:14" ht="18" customHeight="1">
      <c r="A9" s="107"/>
      <c r="B9" s="52" t="s">
        <v>26</v>
      </c>
      <c r="C9" s="36">
        <f t="shared" ref="C9:M9" si="0">IF(C7+C8&gt;0, C8/(C7+C8), "-")</f>
        <v>1</v>
      </c>
      <c r="D9" s="36">
        <f t="shared" si="0"/>
        <v>0.66666666666666663</v>
      </c>
      <c r="E9" s="36">
        <f t="shared" si="0"/>
        <v>0.5</v>
      </c>
      <c r="F9" s="36">
        <f t="shared" si="0"/>
        <v>0</v>
      </c>
      <c r="G9" s="36">
        <f t="shared" si="0"/>
        <v>0.33333333333333331</v>
      </c>
      <c r="H9" s="36" t="str">
        <f t="shared" si="0"/>
        <v>-</v>
      </c>
      <c r="I9" s="36">
        <f t="shared" si="0"/>
        <v>0.25</v>
      </c>
      <c r="J9" s="36">
        <f t="shared" si="0"/>
        <v>0</v>
      </c>
      <c r="K9" s="36">
        <f t="shared" si="0"/>
        <v>0</v>
      </c>
      <c r="L9" s="36" t="str">
        <f t="shared" si="0"/>
        <v>-</v>
      </c>
      <c r="M9" s="36">
        <f t="shared" si="0"/>
        <v>0</v>
      </c>
      <c r="N9" s="40">
        <f>IF(N7+N8&gt;0, N8/(N7+N8), "-")</f>
        <v>0.4</v>
      </c>
    </row>
    <row r="10" spans="1:14" ht="18" customHeight="1">
      <c r="A10" s="105">
        <v>44886</v>
      </c>
      <c r="B10" s="50" t="s">
        <v>126</v>
      </c>
      <c r="C10" s="51">
        <v>0</v>
      </c>
      <c r="D10" s="51">
        <v>6</v>
      </c>
      <c r="E10" s="51">
        <v>5</v>
      </c>
      <c r="F10" s="51">
        <v>2</v>
      </c>
      <c r="G10" s="51">
        <v>3</v>
      </c>
      <c r="H10" s="51">
        <v>0</v>
      </c>
      <c r="I10" s="51">
        <v>10</v>
      </c>
      <c r="J10" s="51">
        <v>1</v>
      </c>
      <c r="K10" s="51">
        <v>1</v>
      </c>
      <c r="L10" s="51">
        <v>0</v>
      </c>
      <c r="M10" s="51">
        <v>2</v>
      </c>
      <c r="N10" s="11">
        <f>SUM(C10:M10)</f>
        <v>30</v>
      </c>
    </row>
    <row r="11" spans="1:14" ht="18" customHeight="1">
      <c r="A11" s="106"/>
      <c r="B11" s="52" t="s">
        <v>24</v>
      </c>
      <c r="C11" s="53">
        <v>0</v>
      </c>
      <c r="D11" s="53">
        <v>4</v>
      </c>
      <c r="E11" s="53">
        <v>3</v>
      </c>
      <c r="F11" s="53">
        <v>1</v>
      </c>
      <c r="G11" s="53">
        <v>1</v>
      </c>
      <c r="H11" s="53">
        <v>0</v>
      </c>
      <c r="I11" s="53">
        <v>7</v>
      </c>
      <c r="J11" s="53">
        <v>1</v>
      </c>
      <c r="K11" s="53">
        <v>1</v>
      </c>
      <c r="L11" s="53">
        <v>0</v>
      </c>
      <c r="M11" s="53">
        <v>2</v>
      </c>
      <c r="N11" s="11">
        <f>SUM(C11:M11)</f>
        <v>20</v>
      </c>
    </row>
    <row r="12" spans="1:14" ht="18" customHeight="1">
      <c r="A12" s="106"/>
      <c r="B12" s="52" t="s">
        <v>25</v>
      </c>
      <c r="C12" s="51">
        <v>0</v>
      </c>
      <c r="D12" s="51">
        <v>2</v>
      </c>
      <c r="E12" s="51">
        <v>2</v>
      </c>
      <c r="F12" s="51">
        <v>1</v>
      </c>
      <c r="G12" s="51">
        <v>2</v>
      </c>
      <c r="H12" s="51">
        <v>0</v>
      </c>
      <c r="I12" s="51">
        <v>3</v>
      </c>
      <c r="J12" s="51">
        <v>0</v>
      </c>
      <c r="K12" s="51">
        <v>0</v>
      </c>
      <c r="L12" s="51">
        <v>0</v>
      </c>
      <c r="M12" s="51">
        <v>0</v>
      </c>
      <c r="N12" s="11">
        <f>SUM(C12:M12)</f>
        <v>10</v>
      </c>
    </row>
    <row r="13" spans="1:14" ht="18" customHeight="1">
      <c r="A13" s="107"/>
      <c r="B13" s="52" t="s">
        <v>26</v>
      </c>
      <c r="C13" s="36" t="str">
        <f t="shared" ref="C13:M13" si="1">IF(C11+C12&gt;0, C12/(C11+C12), "-")</f>
        <v>-</v>
      </c>
      <c r="D13" s="36">
        <f t="shared" si="1"/>
        <v>0.33333333333333331</v>
      </c>
      <c r="E13" s="36">
        <f t="shared" si="1"/>
        <v>0.4</v>
      </c>
      <c r="F13" s="36">
        <f t="shared" si="1"/>
        <v>0.5</v>
      </c>
      <c r="G13" s="36">
        <f t="shared" si="1"/>
        <v>0.66666666666666663</v>
      </c>
      <c r="H13" s="36" t="str">
        <f t="shared" si="1"/>
        <v>-</v>
      </c>
      <c r="I13" s="36">
        <f t="shared" si="1"/>
        <v>0.3</v>
      </c>
      <c r="J13" s="36">
        <f t="shared" si="1"/>
        <v>0</v>
      </c>
      <c r="K13" s="36">
        <f t="shared" si="1"/>
        <v>0</v>
      </c>
      <c r="L13" s="36" t="str">
        <f t="shared" si="1"/>
        <v>-</v>
      </c>
      <c r="M13" s="36">
        <f t="shared" si="1"/>
        <v>0</v>
      </c>
      <c r="N13" s="40">
        <f>IF(N11+N12&gt;0, N12/(N11+N12), "-")</f>
        <v>0.33333333333333331</v>
      </c>
    </row>
    <row r="14" spans="1:14" ht="18" customHeight="1">
      <c r="A14" s="105">
        <v>44887</v>
      </c>
      <c r="B14" s="50" t="s">
        <v>126</v>
      </c>
      <c r="C14" s="51">
        <v>0</v>
      </c>
      <c r="D14" s="51">
        <v>15</v>
      </c>
      <c r="E14" s="51">
        <v>6</v>
      </c>
      <c r="F14" s="51">
        <v>1</v>
      </c>
      <c r="G14" s="51">
        <v>6</v>
      </c>
      <c r="H14" s="51">
        <v>0</v>
      </c>
      <c r="I14" s="51">
        <v>10</v>
      </c>
      <c r="J14" s="51">
        <v>0</v>
      </c>
      <c r="K14" s="51">
        <v>0</v>
      </c>
      <c r="L14" s="51">
        <v>0</v>
      </c>
      <c r="M14" s="51">
        <v>2</v>
      </c>
      <c r="N14" s="11">
        <f>SUM(C14:M14)</f>
        <v>40</v>
      </c>
    </row>
    <row r="15" spans="1:14" ht="18" customHeight="1">
      <c r="A15" s="106"/>
      <c r="B15" s="52" t="s">
        <v>24</v>
      </c>
      <c r="C15" s="53">
        <v>0</v>
      </c>
      <c r="D15" s="53">
        <v>10</v>
      </c>
      <c r="E15" s="53">
        <v>6</v>
      </c>
      <c r="F15" s="53">
        <v>0</v>
      </c>
      <c r="G15" s="53">
        <v>2</v>
      </c>
      <c r="H15" s="53">
        <v>0</v>
      </c>
      <c r="I15" s="53">
        <v>8</v>
      </c>
      <c r="J15" s="53">
        <v>0</v>
      </c>
      <c r="K15" s="53">
        <v>0</v>
      </c>
      <c r="L15" s="53">
        <v>0</v>
      </c>
      <c r="M15" s="53">
        <v>2</v>
      </c>
      <c r="N15" s="11">
        <f>SUM(C15:M15)</f>
        <v>28</v>
      </c>
    </row>
    <row r="16" spans="1:14" ht="18" customHeight="1">
      <c r="A16" s="106"/>
      <c r="B16" s="52" t="s">
        <v>25</v>
      </c>
      <c r="C16" s="51">
        <v>0</v>
      </c>
      <c r="D16" s="51">
        <v>5</v>
      </c>
      <c r="E16" s="51">
        <v>0</v>
      </c>
      <c r="F16" s="51">
        <v>1</v>
      </c>
      <c r="G16" s="51">
        <v>4</v>
      </c>
      <c r="H16" s="51">
        <v>0</v>
      </c>
      <c r="I16" s="51">
        <v>2</v>
      </c>
      <c r="J16" s="51">
        <v>0</v>
      </c>
      <c r="K16" s="51">
        <v>0</v>
      </c>
      <c r="L16" s="51">
        <v>0</v>
      </c>
      <c r="M16" s="51">
        <v>0</v>
      </c>
      <c r="N16" s="11">
        <f>SUM(C16:M16)</f>
        <v>12</v>
      </c>
    </row>
    <row r="17" spans="1:14" ht="18" customHeight="1">
      <c r="A17" s="107"/>
      <c r="B17" s="52" t="s">
        <v>26</v>
      </c>
      <c r="C17" s="36" t="str">
        <f t="shared" ref="C17:M17" si="2">IF(C15+C16&gt;0, C16/(C15+C16), "-")</f>
        <v>-</v>
      </c>
      <c r="D17" s="36">
        <f t="shared" si="2"/>
        <v>0.33333333333333331</v>
      </c>
      <c r="E17" s="36">
        <f t="shared" si="2"/>
        <v>0</v>
      </c>
      <c r="F17" s="36">
        <f t="shared" si="2"/>
        <v>1</v>
      </c>
      <c r="G17" s="36">
        <f t="shared" si="2"/>
        <v>0.66666666666666663</v>
      </c>
      <c r="H17" s="36" t="str">
        <f t="shared" si="2"/>
        <v>-</v>
      </c>
      <c r="I17" s="36">
        <f t="shared" si="2"/>
        <v>0.2</v>
      </c>
      <c r="J17" s="36" t="str">
        <f t="shared" si="2"/>
        <v>-</v>
      </c>
      <c r="K17" s="36" t="str">
        <f t="shared" si="2"/>
        <v>-</v>
      </c>
      <c r="L17" s="36" t="str">
        <f t="shared" si="2"/>
        <v>-</v>
      </c>
      <c r="M17" s="36">
        <f t="shared" si="2"/>
        <v>0</v>
      </c>
      <c r="N17" s="40">
        <f>IF(N15+N16&gt;0, N16/(N15+N16), "-")</f>
        <v>0.3</v>
      </c>
    </row>
    <row r="18" spans="1:14" ht="18" customHeight="1">
      <c r="A18" s="105">
        <v>44888</v>
      </c>
      <c r="B18" s="50" t="s">
        <v>126</v>
      </c>
      <c r="C18" s="51">
        <v>5</v>
      </c>
      <c r="D18" s="51">
        <v>24</v>
      </c>
      <c r="E18" s="51">
        <v>4</v>
      </c>
      <c r="F18" s="51">
        <v>4</v>
      </c>
      <c r="G18" s="51">
        <v>8</v>
      </c>
      <c r="H18" s="51">
        <v>0</v>
      </c>
      <c r="I18" s="51">
        <v>15</v>
      </c>
      <c r="J18" s="51">
        <v>2</v>
      </c>
      <c r="K18" s="51">
        <v>0</v>
      </c>
      <c r="L18" s="51">
        <v>0</v>
      </c>
      <c r="M18" s="51">
        <v>4</v>
      </c>
      <c r="N18" s="11">
        <f>SUM(C18:M18)</f>
        <v>66</v>
      </c>
    </row>
    <row r="19" spans="1:14" ht="18" customHeight="1">
      <c r="A19" s="106"/>
      <c r="B19" s="52" t="s">
        <v>24</v>
      </c>
      <c r="C19" s="53">
        <v>0</v>
      </c>
      <c r="D19" s="53">
        <v>18</v>
      </c>
      <c r="E19" s="53">
        <v>3</v>
      </c>
      <c r="F19" s="53">
        <v>4</v>
      </c>
      <c r="G19" s="53">
        <v>4</v>
      </c>
      <c r="H19" s="53">
        <v>0</v>
      </c>
      <c r="I19" s="53">
        <v>9</v>
      </c>
      <c r="J19" s="53">
        <v>1</v>
      </c>
      <c r="K19" s="53">
        <v>0</v>
      </c>
      <c r="L19" s="53">
        <v>0</v>
      </c>
      <c r="M19" s="53">
        <v>4</v>
      </c>
      <c r="N19" s="11">
        <f>SUM(C19:M19)</f>
        <v>43</v>
      </c>
    </row>
    <row r="20" spans="1:14" ht="18" customHeight="1">
      <c r="A20" s="106"/>
      <c r="B20" s="52" t="s">
        <v>25</v>
      </c>
      <c r="C20" s="51">
        <v>5</v>
      </c>
      <c r="D20" s="51">
        <v>6</v>
      </c>
      <c r="E20" s="51">
        <v>1</v>
      </c>
      <c r="F20" s="51">
        <v>0</v>
      </c>
      <c r="G20" s="51">
        <v>4</v>
      </c>
      <c r="H20" s="51">
        <v>0</v>
      </c>
      <c r="I20" s="51">
        <v>6</v>
      </c>
      <c r="J20" s="51">
        <v>1</v>
      </c>
      <c r="K20" s="51">
        <v>0</v>
      </c>
      <c r="L20" s="51">
        <v>0</v>
      </c>
      <c r="M20" s="51">
        <v>0</v>
      </c>
      <c r="N20" s="11">
        <f>SUM(C20:M20)</f>
        <v>23</v>
      </c>
    </row>
    <row r="21" spans="1:14" ht="18" customHeight="1">
      <c r="A21" s="107"/>
      <c r="B21" s="52" t="s">
        <v>26</v>
      </c>
      <c r="C21" s="36">
        <f t="shared" ref="C21:M21" si="3">IF(C19+C20&gt;0, C20/(C19+C20), "-")</f>
        <v>1</v>
      </c>
      <c r="D21" s="36">
        <f t="shared" si="3"/>
        <v>0.25</v>
      </c>
      <c r="E21" s="36">
        <f t="shared" si="3"/>
        <v>0.25</v>
      </c>
      <c r="F21" s="36">
        <f t="shared" si="3"/>
        <v>0</v>
      </c>
      <c r="G21" s="36">
        <f t="shared" si="3"/>
        <v>0.5</v>
      </c>
      <c r="H21" s="36" t="str">
        <f t="shared" si="3"/>
        <v>-</v>
      </c>
      <c r="I21" s="36">
        <f t="shared" si="3"/>
        <v>0.4</v>
      </c>
      <c r="J21" s="36">
        <f t="shared" si="3"/>
        <v>0.5</v>
      </c>
      <c r="K21" s="36" t="str">
        <f t="shared" si="3"/>
        <v>-</v>
      </c>
      <c r="L21" s="36" t="str">
        <f t="shared" si="3"/>
        <v>-</v>
      </c>
      <c r="M21" s="36">
        <f t="shared" si="3"/>
        <v>0</v>
      </c>
      <c r="N21" s="40">
        <f>IF(N19+N20&gt;0, N20/(N19+N20), "-")</f>
        <v>0.34848484848484851</v>
      </c>
    </row>
    <row r="22" spans="1:14" ht="18" customHeight="1">
      <c r="A22" s="105">
        <v>44889</v>
      </c>
      <c r="B22" s="50" t="s">
        <v>126</v>
      </c>
      <c r="C22" s="51">
        <v>3</v>
      </c>
      <c r="D22" s="51">
        <v>17</v>
      </c>
      <c r="E22" s="51">
        <v>2</v>
      </c>
      <c r="F22" s="51">
        <v>3</v>
      </c>
      <c r="G22" s="51">
        <v>6</v>
      </c>
      <c r="H22" s="51">
        <v>0</v>
      </c>
      <c r="I22" s="51">
        <v>6</v>
      </c>
      <c r="J22" s="51">
        <v>0</v>
      </c>
      <c r="K22" s="51">
        <v>2</v>
      </c>
      <c r="L22" s="51">
        <v>0</v>
      </c>
      <c r="M22" s="51">
        <v>4</v>
      </c>
      <c r="N22" s="11">
        <f>SUM(C22:M22)</f>
        <v>43</v>
      </c>
    </row>
    <row r="23" spans="1:14" ht="18" customHeight="1">
      <c r="A23" s="106"/>
      <c r="B23" s="52" t="s">
        <v>24</v>
      </c>
      <c r="C23" s="61">
        <v>2</v>
      </c>
      <c r="D23" s="53">
        <v>11</v>
      </c>
      <c r="E23" s="53">
        <v>1</v>
      </c>
      <c r="F23" s="53">
        <v>2</v>
      </c>
      <c r="G23" s="53">
        <v>3</v>
      </c>
      <c r="H23" s="53">
        <v>0</v>
      </c>
      <c r="I23" s="53">
        <v>6</v>
      </c>
      <c r="J23" s="53">
        <v>0</v>
      </c>
      <c r="K23" s="53">
        <v>0</v>
      </c>
      <c r="L23" s="53">
        <v>0</v>
      </c>
      <c r="M23" s="53">
        <v>4</v>
      </c>
      <c r="N23" s="11">
        <f>SUM(C23:M23)</f>
        <v>29</v>
      </c>
    </row>
    <row r="24" spans="1:14" ht="18" customHeight="1">
      <c r="A24" s="106"/>
      <c r="B24" s="52" t="s">
        <v>25</v>
      </c>
      <c r="C24" s="51">
        <v>1</v>
      </c>
      <c r="D24" s="51">
        <v>6</v>
      </c>
      <c r="E24" s="51">
        <v>1</v>
      </c>
      <c r="F24" s="51">
        <v>1</v>
      </c>
      <c r="G24" s="51">
        <v>3</v>
      </c>
      <c r="H24" s="51">
        <v>0</v>
      </c>
      <c r="I24" s="51">
        <v>0</v>
      </c>
      <c r="J24" s="51">
        <v>0</v>
      </c>
      <c r="K24" s="51">
        <v>2</v>
      </c>
      <c r="L24" s="51">
        <v>0</v>
      </c>
      <c r="M24" s="51">
        <v>0</v>
      </c>
      <c r="N24" s="11">
        <f>SUM(C24:M24)</f>
        <v>14</v>
      </c>
    </row>
    <row r="25" spans="1:14" ht="18" customHeight="1">
      <c r="A25" s="107"/>
      <c r="B25" s="52" t="s">
        <v>26</v>
      </c>
      <c r="C25" s="36">
        <f t="shared" ref="C25:M25" si="4">IF(C23+C24&gt;0, C24/(C23+C24), "-")</f>
        <v>0.33333333333333331</v>
      </c>
      <c r="D25" s="36">
        <f t="shared" si="4"/>
        <v>0.35294117647058826</v>
      </c>
      <c r="E25" s="36">
        <f t="shared" si="4"/>
        <v>0.5</v>
      </c>
      <c r="F25" s="36">
        <f t="shared" si="4"/>
        <v>0.33333333333333331</v>
      </c>
      <c r="G25" s="36">
        <f t="shared" si="4"/>
        <v>0.5</v>
      </c>
      <c r="H25" s="36" t="str">
        <f t="shared" si="4"/>
        <v>-</v>
      </c>
      <c r="I25" s="36">
        <f t="shared" si="4"/>
        <v>0</v>
      </c>
      <c r="J25" s="36" t="str">
        <f t="shared" si="4"/>
        <v>-</v>
      </c>
      <c r="K25" s="36">
        <f t="shared" si="4"/>
        <v>1</v>
      </c>
      <c r="L25" s="36" t="str">
        <f t="shared" si="4"/>
        <v>-</v>
      </c>
      <c r="M25" s="36">
        <f t="shared" si="4"/>
        <v>0</v>
      </c>
      <c r="N25" s="40">
        <f>IF(N23+N24&gt;0, N24/(N23+N24), "-")</f>
        <v>0.32558139534883723</v>
      </c>
    </row>
    <row r="26" spans="1:14" ht="18" customHeight="1">
      <c r="A26" s="105">
        <v>44890</v>
      </c>
      <c r="B26" s="50" t="s">
        <v>126</v>
      </c>
      <c r="C26" s="51">
        <v>3</v>
      </c>
      <c r="D26" s="51">
        <v>17</v>
      </c>
      <c r="E26" s="51">
        <v>0</v>
      </c>
      <c r="F26" s="51">
        <v>7</v>
      </c>
      <c r="G26" s="51">
        <v>9</v>
      </c>
      <c r="H26" s="51">
        <v>0</v>
      </c>
      <c r="I26" s="51">
        <v>10</v>
      </c>
      <c r="J26" s="51">
        <v>0</v>
      </c>
      <c r="K26" s="51">
        <v>3</v>
      </c>
      <c r="L26" s="51">
        <v>0</v>
      </c>
      <c r="M26" s="51">
        <v>2</v>
      </c>
      <c r="N26" s="11">
        <f>SUM(C26:M26)</f>
        <v>51</v>
      </c>
    </row>
    <row r="27" spans="1:14" ht="18" customHeight="1">
      <c r="A27" s="106"/>
      <c r="B27" s="52" t="s">
        <v>24</v>
      </c>
      <c r="C27" s="53">
        <v>1</v>
      </c>
      <c r="D27" s="53">
        <v>15</v>
      </c>
      <c r="E27" s="53">
        <v>0</v>
      </c>
      <c r="F27" s="53">
        <v>6</v>
      </c>
      <c r="G27" s="53">
        <v>6</v>
      </c>
      <c r="H27" s="53">
        <v>0</v>
      </c>
      <c r="I27" s="53">
        <v>6</v>
      </c>
      <c r="J27" s="53">
        <v>0</v>
      </c>
      <c r="K27" s="53">
        <v>1</v>
      </c>
      <c r="L27" s="53">
        <v>0</v>
      </c>
      <c r="M27" s="53">
        <v>2</v>
      </c>
      <c r="N27" s="11">
        <f>SUM(C27:M27)</f>
        <v>37</v>
      </c>
    </row>
    <row r="28" spans="1:14" ht="18" customHeight="1">
      <c r="A28" s="106"/>
      <c r="B28" s="52" t="s">
        <v>25</v>
      </c>
      <c r="C28" s="51">
        <v>2</v>
      </c>
      <c r="D28" s="51">
        <v>2</v>
      </c>
      <c r="E28" s="51">
        <v>0</v>
      </c>
      <c r="F28" s="51">
        <v>1</v>
      </c>
      <c r="G28" s="51">
        <v>3</v>
      </c>
      <c r="H28" s="51">
        <v>0</v>
      </c>
      <c r="I28" s="51">
        <v>4</v>
      </c>
      <c r="J28" s="51">
        <v>0</v>
      </c>
      <c r="K28" s="51">
        <v>2</v>
      </c>
      <c r="L28" s="51">
        <v>0</v>
      </c>
      <c r="M28" s="51">
        <v>0</v>
      </c>
      <c r="N28" s="11">
        <f>SUM(C28:M28)</f>
        <v>14</v>
      </c>
    </row>
    <row r="29" spans="1:14" ht="18" customHeight="1">
      <c r="A29" s="107"/>
      <c r="B29" s="52" t="s">
        <v>26</v>
      </c>
      <c r="C29" s="36">
        <f t="shared" ref="C29:M29" si="5">IF(C27+C28&gt;0, C28/(C27+C28), "-")</f>
        <v>0.66666666666666663</v>
      </c>
      <c r="D29" s="36">
        <f t="shared" si="5"/>
        <v>0.11764705882352941</v>
      </c>
      <c r="E29" s="36" t="str">
        <f t="shared" si="5"/>
        <v>-</v>
      </c>
      <c r="F29" s="36">
        <f t="shared" si="5"/>
        <v>0.14285714285714285</v>
      </c>
      <c r="G29" s="36">
        <f t="shared" si="5"/>
        <v>0.33333333333333331</v>
      </c>
      <c r="H29" s="36" t="str">
        <f t="shared" si="5"/>
        <v>-</v>
      </c>
      <c r="I29" s="36">
        <f t="shared" si="5"/>
        <v>0.4</v>
      </c>
      <c r="J29" s="36" t="str">
        <f t="shared" si="5"/>
        <v>-</v>
      </c>
      <c r="K29" s="36">
        <f t="shared" si="5"/>
        <v>0.66666666666666663</v>
      </c>
      <c r="L29" s="36" t="str">
        <f t="shared" si="5"/>
        <v>-</v>
      </c>
      <c r="M29" s="36">
        <f t="shared" si="5"/>
        <v>0</v>
      </c>
      <c r="N29" s="40">
        <f>IF(N27+N28&gt;0, N28/(N27+N28), "-")</f>
        <v>0.27450980392156865</v>
      </c>
    </row>
    <row r="30" spans="1:14" ht="18" customHeight="1">
      <c r="A30" s="105">
        <v>44891</v>
      </c>
      <c r="B30" s="50" t="s">
        <v>126</v>
      </c>
      <c r="C30" s="51">
        <v>8</v>
      </c>
      <c r="D30" s="51">
        <v>12</v>
      </c>
      <c r="E30" s="51">
        <v>12</v>
      </c>
      <c r="F30" s="51">
        <v>12</v>
      </c>
      <c r="G30" s="51">
        <v>13</v>
      </c>
      <c r="H30" s="51">
        <v>0</v>
      </c>
      <c r="I30" s="51">
        <v>13</v>
      </c>
      <c r="J30" s="51">
        <v>3</v>
      </c>
      <c r="K30" s="51">
        <v>5</v>
      </c>
      <c r="L30" s="51">
        <v>0</v>
      </c>
      <c r="M30" s="51">
        <v>5</v>
      </c>
      <c r="N30" s="11">
        <f>SUM(C30:M30)</f>
        <v>83</v>
      </c>
    </row>
    <row r="31" spans="1:14" ht="18" customHeight="1">
      <c r="A31" s="106"/>
      <c r="B31" s="52" t="s">
        <v>24</v>
      </c>
      <c r="C31" s="53">
        <v>5</v>
      </c>
      <c r="D31" s="53">
        <v>9</v>
      </c>
      <c r="E31" s="53">
        <v>6</v>
      </c>
      <c r="F31" s="53">
        <v>9</v>
      </c>
      <c r="G31" s="53">
        <v>7</v>
      </c>
      <c r="H31" s="53">
        <v>0</v>
      </c>
      <c r="I31" s="53">
        <v>9</v>
      </c>
      <c r="J31" s="53">
        <v>1</v>
      </c>
      <c r="K31" s="53">
        <v>4</v>
      </c>
      <c r="L31" s="53">
        <v>0</v>
      </c>
      <c r="M31" s="53">
        <v>5</v>
      </c>
      <c r="N31" s="11">
        <f>SUM(C31:M31)</f>
        <v>55</v>
      </c>
    </row>
    <row r="32" spans="1:14" ht="18" customHeight="1">
      <c r="A32" s="106"/>
      <c r="B32" s="52" t="s">
        <v>25</v>
      </c>
      <c r="C32" s="51">
        <v>3</v>
      </c>
      <c r="D32" s="51">
        <v>3</v>
      </c>
      <c r="E32" s="51">
        <v>6</v>
      </c>
      <c r="F32" s="51">
        <v>3</v>
      </c>
      <c r="G32" s="51">
        <v>6</v>
      </c>
      <c r="H32" s="51">
        <v>0</v>
      </c>
      <c r="I32" s="51">
        <v>4</v>
      </c>
      <c r="J32" s="51">
        <v>2</v>
      </c>
      <c r="K32" s="51">
        <v>1</v>
      </c>
      <c r="L32" s="51">
        <v>0</v>
      </c>
      <c r="M32" s="51">
        <v>0</v>
      </c>
      <c r="N32" s="11">
        <f>SUM(C32:M32)</f>
        <v>28</v>
      </c>
    </row>
    <row r="33" spans="1:14" ht="18" customHeight="1">
      <c r="A33" s="107"/>
      <c r="B33" s="52" t="s">
        <v>26</v>
      </c>
      <c r="C33" s="36">
        <f t="shared" ref="C33:M33" si="6">IF(C31+C32&gt;0, C32/(C31+C32), "-")</f>
        <v>0.375</v>
      </c>
      <c r="D33" s="36">
        <f t="shared" si="6"/>
        <v>0.25</v>
      </c>
      <c r="E33" s="36">
        <f t="shared" si="6"/>
        <v>0.5</v>
      </c>
      <c r="F33" s="36">
        <f t="shared" si="6"/>
        <v>0.25</v>
      </c>
      <c r="G33" s="36">
        <f t="shared" si="6"/>
        <v>0.46153846153846156</v>
      </c>
      <c r="H33" s="36" t="str">
        <f t="shared" si="6"/>
        <v>-</v>
      </c>
      <c r="I33" s="36">
        <f t="shared" si="6"/>
        <v>0.30769230769230771</v>
      </c>
      <c r="J33" s="36">
        <f t="shared" si="6"/>
        <v>0.66666666666666663</v>
      </c>
      <c r="K33" s="36">
        <f t="shared" si="6"/>
        <v>0.2</v>
      </c>
      <c r="L33" s="36" t="str">
        <f t="shared" si="6"/>
        <v>-</v>
      </c>
      <c r="M33" s="36">
        <f t="shared" si="6"/>
        <v>0</v>
      </c>
      <c r="N33" s="40">
        <f>IF(N31+N32&gt;0, N32/(N31+N32), "-")</f>
        <v>0.33734939759036142</v>
      </c>
    </row>
    <row r="34" spans="1:14" ht="18" customHeight="1">
      <c r="A34" s="105">
        <v>44892</v>
      </c>
      <c r="B34" s="50" t="s">
        <v>126</v>
      </c>
      <c r="C34" s="51">
        <v>15</v>
      </c>
      <c r="D34" s="51">
        <v>22</v>
      </c>
      <c r="E34" s="51">
        <v>5</v>
      </c>
      <c r="F34" s="51">
        <v>7</v>
      </c>
      <c r="G34" s="51">
        <v>39</v>
      </c>
      <c r="H34" s="51">
        <v>3</v>
      </c>
      <c r="I34" s="51">
        <v>16</v>
      </c>
      <c r="J34" s="51">
        <v>0</v>
      </c>
      <c r="K34" s="51">
        <v>10</v>
      </c>
      <c r="L34" s="51">
        <v>0</v>
      </c>
      <c r="M34" s="51">
        <v>9</v>
      </c>
      <c r="N34" s="11">
        <f>SUM(C34:M34)</f>
        <v>126</v>
      </c>
    </row>
    <row r="35" spans="1:14" ht="18" customHeight="1">
      <c r="A35" s="106"/>
      <c r="B35" s="52" t="s">
        <v>24</v>
      </c>
      <c r="C35" s="53">
        <v>7</v>
      </c>
      <c r="D35" s="53">
        <v>15</v>
      </c>
      <c r="E35" s="53">
        <v>4</v>
      </c>
      <c r="F35" s="53">
        <v>5</v>
      </c>
      <c r="G35" s="53">
        <v>24</v>
      </c>
      <c r="H35" s="53">
        <v>3</v>
      </c>
      <c r="I35" s="53">
        <v>10</v>
      </c>
      <c r="J35" s="53">
        <v>0</v>
      </c>
      <c r="K35" s="53">
        <v>9</v>
      </c>
      <c r="L35" s="53">
        <v>0</v>
      </c>
      <c r="M35" s="53">
        <v>9</v>
      </c>
      <c r="N35" s="11">
        <f>SUM(C35:M35)</f>
        <v>86</v>
      </c>
    </row>
    <row r="36" spans="1:14" ht="18" customHeight="1">
      <c r="A36" s="106"/>
      <c r="B36" s="52" t="s">
        <v>25</v>
      </c>
      <c r="C36" s="51">
        <v>8</v>
      </c>
      <c r="D36" s="51">
        <v>7</v>
      </c>
      <c r="E36" s="51">
        <v>1</v>
      </c>
      <c r="F36" s="51">
        <v>2</v>
      </c>
      <c r="G36" s="51">
        <v>15</v>
      </c>
      <c r="H36" s="51">
        <v>0</v>
      </c>
      <c r="I36" s="51">
        <v>6</v>
      </c>
      <c r="J36" s="51">
        <v>0</v>
      </c>
      <c r="K36" s="51">
        <v>1</v>
      </c>
      <c r="L36" s="51">
        <v>0</v>
      </c>
      <c r="M36" s="51">
        <v>0</v>
      </c>
      <c r="N36" s="11">
        <f>SUM(C36:M36)</f>
        <v>40</v>
      </c>
    </row>
    <row r="37" spans="1:14" ht="18" customHeight="1">
      <c r="A37" s="107"/>
      <c r="B37" s="52" t="s">
        <v>26</v>
      </c>
      <c r="C37" s="36">
        <f t="shared" ref="C37:M37" si="7">IF(C35+C36&gt;0, C36/(C35+C36), "-")</f>
        <v>0.53333333333333333</v>
      </c>
      <c r="D37" s="36">
        <f t="shared" si="7"/>
        <v>0.31818181818181818</v>
      </c>
      <c r="E37" s="36">
        <f t="shared" si="7"/>
        <v>0.2</v>
      </c>
      <c r="F37" s="36">
        <f t="shared" si="7"/>
        <v>0.2857142857142857</v>
      </c>
      <c r="G37" s="36">
        <f t="shared" si="7"/>
        <v>0.38461538461538464</v>
      </c>
      <c r="H37" s="36">
        <f t="shared" si="7"/>
        <v>0</v>
      </c>
      <c r="I37" s="36">
        <f t="shared" si="7"/>
        <v>0.375</v>
      </c>
      <c r="J37" s="36" t="str">
        <f t="shared" si="7"/>
        <v>-</v>
      </c>
      <c r="K37" s="36">
        <f t="shared" si="7"/>
        <v>0.1</v>
      </c>
      <c r="L37" s="36" t="str">
        <f t="shared" si="7"/>
        <v>-</v>
      </c>
      <c r="M37" s="36">
        <f t="shared" si="7"/>
        <v>0</v>
      </c>
      <c r="N37" s="40">
        <f>IF(N35+N36&gt;0, N36/(N35+N36), "-")</f>
        <v>0.31746031746031744</v>
      </c>
    </row>
    <row r="38" spans="1:14" ht="18" customHeight="1">
      <c r="A38" s="105">
        <v>44893</v>
      </c>
      <c r="B38" s="50" t="s">
        <v>126</v>
      </c>
      <c r="C38" s="51">
        <v>25</v>
      </c>
      <c r="D38" s="51">
        <v>14</v>
      </c>
      <c r="E38" s="51">
        <v>9</v>
      </c>
      <c r="F38" s="51">
        <v>27</v>
      </c>
      <c r="G38" s="51">
        <v>52</v>
      </c>
      <c r="H38" s="51">
        <v>0</v>
      </c>
      <c r="I38" s="51">
        <v>27</v>
      </c>
      <c r="J38" s="51">
        <v>0</v>
      </c>
      <c r="K38" s="51">
        <v>42</v>
      </c>
      <c r="L38" s="51">
        <v>0</v>
      </c>
      <c r="M38" s="51">
        <v>5</v>
      </c>
      <c r="N38" s="11">
        <f>SUM(C38:M38)</f>
        <v>201</v>
      </c>
    </row>
    <row r="39" spans="1:14" ht="18" customHeight="1">
      <c r="A39" s="106"/>
      <c r="B39" s="52" t="s">
        <v>24</v>
      </c>
      <c r="C39" s="53">
        <v>21</v>
      </c>
      <c r="D39" s="53">
        <v>9</v>
      </c>
      <c r="E39" s="53">
        <v>7</v>
      </c>
      <c r="F39" s="53">
        <v>24</v>
      </c>
      <c r="G39" s="53">
        <v>40</v>
      </c>
      <c r="H39" s="53">
        <v>0</v>
      </c>
      <c r="I39" s="53">
        <v>18</v>
      </c>
      <c r="J39" s="53">
        <v>0</v>
      </c>
      <c r="K39" s="53">
        <v>38</v>
      </c>
      <c r="L39" s="53">
        <v>0</v>
      </c>
      <c r="M39" s="53">
        <v>5</v>
      </c>
      <c r="N39" s="11">
        <f>SUM(C39:M39)</f>
        <v>162</v>
      </c>
    </row>
    <row r="40" spans="1:14" ht="18" customHeight="1">
      <c r="A40" s="106"/>
      <c r="B40" s="52" t="s">
        <v>25</v>
      </c>
      <c r="C40" s="51">
        <v>4</v>
      </c>
      <c r="D40" s="51">
        <v>5</v>
      </c>
      <c r="E40" s="51">
        <v>2</v>
      </c>
      <c r="F40" s="51">
        <v>3</v>
      </c>
      <c r="G40" s="51">
        <v>12</v>
      </c>
      <c r="H40" s="51">
        <v>0</v>
      </c>
      <c r="I40" s="51">
        <v>9</v>
      </c>
      <c r="J40" s="51">
        <v>0</v>
      </c>
      <c r="K40" s="51">
        <v>4</v>
      </c>
      <c r="L40" s="51">
        <v>0</v>
      </c>
      <c r="M40" s="51">
        <v>0</v>
      </c>
      <c r="N40" s="11">
        <f>SUM(C40:M40)</f>
        <v>39</v>
      </c>
    </row>
    <row r="41" spans="1:14" ht="18" customHeight="1">
      <c r="A41" s="107"/>
      <c r="B41" s="52" t="s">
        <v>26</v>
      </c>
      <c r="C41" s="36">
        <f t="shared" ref="C41:M41" si="8">IF(C39+C40&gt;0, C40/(C39+C40), "-")</f>
        <v>0.16</v>
      </c>
      <c r="D41" s="36">
        <f t="shared" si="8"/>
        <v>0.35714285714285715</v>
      </c>
      <c r="E41" s="36">
        <f t="shared" si="8"/>
        <v>0.22222222222222221</v>
      </c>
      <c r="F41" s="36">
        <f t="shared" si="8"/>
        <v>0.1111111111111111</v>
      </c>
      <c r="G41" s="36">
        <f t="shared" si="8"/>
        <v>0.23076923076923078</v>
      </c>
      <c r="H41" s="36" t="str">
        <f t="shared" si="8"/>
        <v>-</v>
      </c>
      <c r="I41" s="36">
        <f t="shared" si="8"/>
        <v>0.33333333333333331</v>
      </c>
      <c r="J41" s="36" t="str">
        <f t="shared" si="8"/>
        <v>-</v>
      </c>
      <c r="K41" s="36">
        <f t="shared" si="8"/>
        <v>9.5238095238095233E-2</v>
      </c>
      <c r="L41" s="36" t="str">
        <f t="shared" si="8"/>
        <v>-</v>
      </c>
      <c r="M41" s="36">
        <f t="shared" si="8"/>
        <v>0</v>
      </c>
      <c r="N41" s="40">
        <f>IF(N39+N40&gt;0, N40/(N39+N40), "-")</f>
        <v>0.19402985074626866</v>
      </c>
    </row>
    <row r="42" spans="1:14" ht="18" customHeight="1">
      <c r="A42" s="105">
        <v>44894</v>
      </c>
      <c r="B42" s="50" t="s">
        <v>126</v>
      </c>
      <c r="C42" s="51">
        <v>23</v>
      </c>
      <c r="D42" s="51">
        <v>18</v>
      </c>
      <c r="E42" s="51">
        <v>14</v>
      </c>
      <c r="F42" s="51">
        <v>21</v>
      </c>
      <c r="G42" s="51">
        <v>54</v>
      </c>
      <c r="H42" s="51">
        <v>3</v>
      </c>
      <c r="I42" s="51">
        <v>29</v>
      </c>
      <c r="J42" s="51">
        <v>1</v>
      </c>
      <c r="K42" s="51">
        <v>29</v>
      </c>
      <c r="L42" s="51">
        <v>0</v>
      </c>
      <c r="M42" s="51">
        <v>7</v>
      </c>
      <c r="N42" s="11">
        <f>SUM(C42:M42)</f>
        <v>199</v>
      </c>
    </row>
    <row r="43" spans="1:14" ht="18" customHeight="1">
      <c r="A43" s="106"/>
      <c r="B43" s="52" t="s">
        <v>24</v>
      </c>
      <c r="C43" s="53">
        <v>18</v>
      </c>
      <c r="D43" s="53">
        <v>15</v>
      </c>
      <c r="E43" s="53">
        <v>9</v>
      </c>
      <c r="F43" s="53">
        <v>14</v>
      </c>
      <c r="G43" s="53">
        <v>41</v>
      </c>
      <c r="H43" s="53">
        <v>2</v>
      </c>
      <c r="I43" s="53">
        <v>14</v>
      </c>
      <c r="J43" s="53">
        <v>1</v>
      </c>
      <c r="K43" s="53">
        <v>23</v>
      </c>
      <c r="L43" s="53">
        <v>0</v>
      </c>
      <c r="M43" s="53">
        <v>7</v>
      </c>
      <c r="N43" s="11">
        <f>SUM(C43:M43)</f>
        <v>144</v>
      </c>
    </row>
    <row r="44" spans="1:14" ht="18" customHeight="1">
      <c r="A44" s="106"/>
      <c r="B44" s="52" t="s">
        <v>25</v>
      </c>
      <c r="C44" s="51">
        <v>5</v>
      </c>
      <c r="D44" s="51">
        <v>3</v>
      </c>
      <c r="E44" s="51">
        <v>5</v>
      </c>
      <c r="F44" s="51">
        <v>7</v>
      </c>
      <c r="G44" s="51">
        <v>13</v>
      </c>
      <c r="H44" s="51">
        <v>1</v>
      </c>
      <c r="I44" s="51">
        <v>15</v>
      </c>
      <c r="J44" s="51">
        <v>0</v>
      </c>
      <c r="K44" s="51">
        <v>6</v>
      </c>
      <c r="L44" s="51">
        <v>0</v>
      </c>
      <c r="M44" s="51">
        <v>0</v>
      </c>
      <c r="N44" s="11">
        <f>SUM(C44:M44)</f>
        <v>55</v>
      </c>
    </row>
    <row r="45" spans="1:14" ht="18" customHeight="1">
      <c r="A45" s="107"/>
      <c r="B45" s="52" t="s">
        <v>26</v>
      </c>
      <c r="C45" s="36">
        <f t="shared" ref="C45:M45" si="9">IF(C43+C44&gt;0, C44/(C43+C44), "-")</f>
        <v>0.21739130434782608</v>
      </c>
      <c r="D45" s="36">
        <f t="shared" si="9"/>
        <v>0.16666666666666666</v>
      </c>
      <c r="E45" s="36">
        <f t="shared" si="9"/>
        <v>0.35714285714285715</v>
      </c>
      <c r="F45" s="36">
        <f t="shared" si="9"/>
        <v>0.33333333333333331</v>
      </c>
      <c r="G45" s="36">
        <f t="shared" si="9"/>
        <v>0.24074074074074073</v>
      </c>
      <c r="H45" s="36">
        <f t="shared" si="9"/>
        <v>0.33333333333333331</v>
      </c>
      <c r="I45" s="36">
        <f t="shared" si="9"/>
        <v>0.51724137931034486</v>
      </c>
      <c r="J45" s="36">
        <f t="shared" si="9"/>
        <v>0</v>
      </c>
      <c r="K45" s="36">
        <f t="shared" si="9"/>
        <v>0.20689655172413793</v>
      </c>
      <c r="L45" s="36" t="str">
        <f t="shared" si="9"/>
        <v>-</v>
      </c>
      <c r="M45" s="36">
        <f t="shared" si="9"/>
        <v>0</v>
      </c>
      <c r="N45" s="40">
        <f>IF(N43+N44&gt;0, N44/(N43+N44), "-")</f>
        <v>0.27638190954773867</v>
      </c>
    </row>
    <row r="46" spans="1:14" ht="18" customHeight="1">
      <c r="A46" s="105">
        <v>44895</v>
      </c>
      <c r="B46" s="50" t="s">
        <v>126</v>
      </c>
      <c r="C46" s="51">
        <v>19</v>
      </c>
      <c r="D46" s="51">
        <v>18</v>
      </c>
      <c r="E46" s="51">
        <v>19</v>
      </c>
      <c r="F46" s="51">
        <v>26</v>
      </c>
      <c r="G46" s="51">
        <v>52</v>
      </c>
      <c r="H46" s="51">
        <v>1</v>
      </c>
      <c r="I46" s="51">
        <v>49</v>
      </c>
      <c r="J46" s="51">
        <v>0</v>
      </c>
      <c r="K46" s="51">
        <v>33</v>
      </c>
      <c r="L46" s="51">
        <v>1</v>
      </c>
      <c r="M46" s="51">
        <v>10</v>
      </c>
      <c r="N46" s="11">
        <f>SUM(C46:M46)</f>
        <v>228</v>
      </c>
    </row>
    <row r="47" spans="1:14" ht="18" customHeight="1">
      <c r="A47" s="106"/>
      <c r="B47" s="52" t="s">
        <v>24</v>
      </c>
      <c r="C47" s="53">
        <v>11</v>
      </c>
      <c r="D47" s="53">
        <v>14</v>
      </c>
      <c r="E47" s="53">
        <v>16</v>
      </c>
      <c r="F47" s="53">
        <v>24</v>
      </c>
      <c r="G47" s="53">
        <v>38</v>
      </c>
      <c r="H47" s="53">
        <v>1</v>
      </c>
      <c r="I47" s="53">
        <v>38</v>
      </c>
      <c r="J47" s="53">
        <v>0</v>
      </c>
      <c r="K47" s="53">
        <v>31</v>
      </c>
      <c r="L47" s="53">
        <v>1</v>
      </c>
      <c r="M47" s="53">
        <v>10</v>
      </c>
      <c r="N47" s="11">
        <f>SUM(C47:M47)</f>
        <v>184</v>
      </c>
    </row>
    <row r="48" spans="1:14" ht="18" customHeight="1">
      <c r="A48" s="106"/>
      <c r="B48" s="52" t="s">
        <v>25</v>
      </c>
      <c r="C48" s="51">
        <v>8</v>
      </c>
      <c r="D48" s="51">
        <v>4</v>
      </c>
      <c r="E48" s="51">
        <v>3</v>
      </c>
      <c r="F48" s="51">
        <v>2</v>
      </c>
      <c r="G48" s="51">
        <v>14</v>
      </c>
      <c r="H48" s="51">
        <v>0</v>
      </c>
      <c r="I48" s="51">
        <v>11</v>
      </c>
      <c r="J48" s="51">
        <v>0</v>
      </c>
      <c r="K48" s="51">
        <v>2</v>
      </c>
      <c r="L48" s="51">
        <v>0</v>
      </c>
      <c r="M48" s="51">
        <v>0</v>
      </c>
      <c r="N48" s="11">
        <f>SUM(C48:M48)</f>
        <v>44</v>
      </c>
    </row>
    <row r="49" spans="1:14" ht="18" customHeight="1">
      <c r="A49" s="107"/>
      <c r="B49" s="52" t="s">
        <v>26</v>
      </c>
      <c r="C49" s="36">
        <f t="shared" ref="C49:M49" si="10">IF(C47+C48&gt;0, C48/(C47+C48), "-")</f>
        <v>0.42105263157894735</v>
      </c>
      <c r="D49" s="36">
        <f t="shared" si="10"/>
        <v>0.22222222222222221</v>
      </c>
      <c r="E49" s="36">
        <f t="shared" si="10"/>
        <v>0.15789473684210525</v>
      </c>
      <c r="F49" s="36">
        <f t="shared" si="10"/>
        <v>7.6923076923076927E-2</v>
      </c>
      <c r="G49" s="36">
        <f t="shared" si="10"/>
        <v>0.26923076923076922</v>
      </c>
      <c r="H49" s="36">
        <f t="shared" si="10"/>
        <v>0</v>
      </c>
      <c r="I49" s="36">
        <f t="shared" si="10"/>
        <v>0.22448979591836735</v>
      </c>
      <c r="J49" s="36" t="str">
        <f t="shared" si="10"/>
        <v>-</v>
      </c>
      <c r="K49" s="36">
        <f t="shared" si="10"/>
        <v>6.0606060606060608E-2</v>
      </c>
      <c r="L49" s="36">
        <f t="shared" si="10"/>
        <v>0</v>
      </c>
      <c r="M49" s="36">
        <f t="shared" si="10"/>
        <v>0</v>
      </c>
      <c r="N49" s="40">
        <f>IF(N47+N48&gt;0, N48/(N47+N48), "-")</f>
        <v>0.19298245614035087</v>
      </c>
    </row>
    <row r="50" spans="1:14" ht="18" customHeight="1">
      <c r="A50" s="105">
        <v>44896</v>
      </c>
      <c r="B50" s="50" t="s">
        <v>126</v>
      </c>
      <c r="C50" s="51">
        <v>9</v>
      </c>
      <c r="D50" s="51">
        <v>11</v>
      </c>
      <c r="E50" s="51">
        <v>13</v>
      </c>
      <c r="F50" s="51">
        <v>34</v>
      </c>
      <c r="G50" s="51">
        <v>59</v>
      </c>
      <c r="H50" s="51">
        <v>2</v>
      </c>
      <c r="I50" s="51">
        <v>24</v>
      </c>
      <c r="J50" s="51">
        <v>0</v>
      </c>
      <c r="K50" s="51">
        <v>23</v>
      </c>
      <c r="L50" s="51">
        <v>0</v>
      </c>
      <c r="M50" s="51">
        <v>0</v>
      </c>
      <c r="N50" s="11">
        <f>SUM(C50:M50)</f>
        <v>175</v>
      </c>
    </row>
    <row r="51" spans="1:14" ht="18" customHeight="1">
      <c r="A51" s="106"/>
      <c r="B51" s="52" t="s">
        <v>24</v>
      </c>
      <c r="C51" s="53">
        <v>3</v>
      </c>
      <c r="D51" s="53">
        <v>6</v>
      </c>
      <c r="E51" s="53">
        <v>11</v>
      </c>
      <c r="F51" s="53">
        <v>27</v>
      </c>
      <c r="G51" s="53">
        <v>50</v>
      </c>
      <c r="H51" s="53">
        <v>2</v>
      </c>
      <c r="I51" s="53">
        <v>13</v>
      </c>
      <c r="J51" s="53">
        <v>0</v>
      </c>
      <c r="K51" s="53">
        <v>16</v>
      </c>
      <c r="L51" s="53">
        <v>0</v>
      </c>
      <c r="M51" s="53">
        <v>0</v>
      </c>
      <c r="N51" s="11">
        <f>SUM(C51:M51)</f>
        <v>128</v>
      </c>
    </row>
    <row r="52" spans="1:14" ht="18" customHeight="1">
      <c r="A52" s="106"/>
      <c r="B52" s="52" t="s">
        <v>25</v>
      </c>
      <c r="C52" s="51">
        <v>6</v>
      </c>
      <c r="D52" s="51">
        <v>5</v>
      </c>
      <c r="E52" s="51">
        <v>2</v>
      </c>
      <c r="F52" s="51">
        <v>7</v>
      </c>
      <c r="G52" s="51">
        <v>9</v>
      </c>
      <c r="H52" s="51">
        <v>0</v>
      </c>
      <c r="I52" s="51">
        <v>11</v>
      </c>
      <c r="J52" s="51">
        <v>0</v>
      </c>
      <c r="K52" s="51">
        <v>7</v>
      </c>
      <c r="L52" s="51">
        <v>0</v>
      </c>
      <c r="M52" s="51">
        <v>0</v>
      </c>
      <c r="N52" s="11">
        <f>SUM(C52:M52)</f>
        <v>47</v>
      </c>
    </row>
    <row r="53" spans="1:14" ht="18" customHeight="1">
      <c r="A53" s="107"/>
      <c r="B53" s="52" t="s">
        <v>26</v>
      </c>
      <c r="C53" s="36">
        <f t="shared" ref="C53:M53" si="11">IF(C51+C52&gt;0, C52/(C51+C52), "-")</f>
        <v>0.66666666666666663</v>
      </c>
      <c r="D53" s="36">
        <f t="shared" si="11"/>
        <v>0.45454545454545453</v>
      </c>
      <c r="E53" s="36">
        <f t="shared" si="11"/>
        <v>0.15384615384615385</v>
      </c>
      <c r="F53" s="36">
        <f t="shared" si="11"/>
        <v>0.20588235294117646</v>
      </c>
      <c r="G53" s="36">
        <f t="shared" si="11"/>
        <v>0.15254237288135594</v>
      </c>
      <c r="H53" s="36">
        <f t="shared" si="11"/>
        <v>0</v>
      </c>
      <c r="I53" s="36">
        <f t="shared" si="11"/>
        <v>0.45833333333333331</v>
      </c>
      <c r="J53" s="36" t="str">
        <f t="shared" si="11"/>
        <v>-</v>
      </c>
      <c r="K53" s="36">
        <f t="shared" si="11"/>
        <v>0.30434782608695654</v>
      </c>
      <c r="L53" s="36" t="str">
        <f t="shared" si="11"/>
        <v>-</v>
      </c>
      <c r="M53" s="36" t="str">
        <f t="shared" si="11"/>
        <v>-</v>
      </c>
      <c r="N53" s="40">
        <f>IF(N51+N52&gt;0, N52/(N51+N52), "-")</f>
        <v>0.26857142857142857</v>
      </c>
    </row>
    <row r="54" spans="1:14" ht="18" customHeight="1">
      <c r="A54" s="105">
        <v>44897</v>
      </c>
      <c r="B54" s="50" t="s">
        <v>126</v>
      </c>
      <c r="C54" s="51">
        <v>20</v>
      </c>
      <c r="D54" s="51">
        <v>26</v>
      </c>
      <c r="E54" s="51">
        <v>15</v>
      </c>
      <c r="F54" s="51">
        <v>31</v>
      </c>
      <c r="G54" s="51">
        <v>55</v>
      </c>
      <c r="H54" s="51">
        <v>3</v>
      </c>
      <c r="I54" s="51">
        <v>26</v>
      </c>
      <c r="J54" s="51">
        <v>0</v>
      </c>
      <c r="K54" s="51">
        <v>46</v>
      </c>
      <c r="L54" s="51">
        <v>1</v>
      </c>
      <c r="M54" s="51">
        <v>0</v>
      </c>
      <c r="N54" s="11">
        <f>SUM(C54:M54)</f>
        <v>223</v>
      </c>
    </row>
    <row r="55" spans="1:14" ht="18" customHeight="1">
      <c r="A55" s="106"/>
      <c r="B55" s="52" t="s">
        <v>24</v>
      </c>
      <c r="C55" s="53">
        <v>14</v>
      </c>
      <c r="D55" s="53">
        <v>16</v>
      </c>
      <c r="E55" s="53">
        <v>11</v>
      </c>
      <c r="F55" s="53">
        <v>31</v>
      </c>
      <c r="G55" s="53">
        <v>40</v>
      </c>
      <c r="H55" s="53">
        <v>3</v>
      </c>
      <c r="I55" s="53">
        <v>19</v>
      </c>
      <c r="J55" s="53">
        <v>0</v>
      </c>
      <c r="K55" s="53">
        <v>40</v>
      </c>
      <c r="L55" s="53">
        <v>1</v>
      </c>
      <c r="M55" s="53">
        <v>0</v>
      </c>
      <c r="N55" s="11">
        <f>SUM(C55:M55)</f>
        <v>175</v>
      </c>
    </row>
    <row r="56" spans="1:14" ht="18" customHeight="1">
      <c r="A56" s="106"/>
      <c r="B56" s="52" t="s">
        <v>25</v>
      </c>
      <c r="C56" s="51">
        <v>6</v>
      </c>
      <c r="D56" s="51">
        <v>10</v>
      </c>
      <c r="E56" s="51">
        <v>4</v>
      </c>
      <c r="F56" s="51">
        <v>0</v>
      </c>
      <c r="G56" s="51">
        <v>15</v>
      </c>
      <c r="H56" s="51">
        <v>0</v>
      </c>
      <c r="I56" s="51">
        <v>7</v>
      </c>
      <c r="J56" s="51">
        <v>0</v>
      </c>
      <c r="K56" s="51">
        <v>6</v>
      </c>
      <c r="L56" s="51">
        <v>0</v>
      </c>
      <c r="M56" s="51">
        <v>0</v>
      </c>
      <c r="N56" s="11">
        <f>SUM(C56:M56)</f>
        <v>48</v>
      </c>
    </row>
    <row r="57" spans="1:14" ht="18" customHeight="1">
      <c r="A57" s="107"/>
      <c r="B57" s="52" t="s">
        <v>26</v>
      </c>
      <c r="C57" s="36">
        <f t="shared" ref="C57:M57" si="12">IF(C55+C56&gt;0, C56/(C55+C56), "-")</f>
        <v>0.3</v>
      </c>
      <c r="D57" s="36">
        <f t="shared" si="12"/>
        <v>0.38461538461538464</v>
      </c>
      <c r="E57" s="36">
        <f t="shared" si="12"/>
        <v>0.26666666666666666</v>
      </c>
      <c r="F57" s="36">
        <f t="shared" si="12"/>
        <v>0</v>
      </c>
      <c r="G57" s="36">
        <f t="shared" si="12"/>
        <v>0.27272727272727271</v>
      </c>
      <c r="H57" s="36">
        <f t="shared" si="12"/>
        <v>0</v>
      </c>
      <c r="I57" s="36">
        <f t="shared" si="12"/>
        <v>0.26923076923076922</v>
      </c>
      <c r="J57" s="36" t="str">
        <f t="shared" si="12"/>
        <v>-</v>
      </c>
      <c r="K57" s="36">
        <f t="shared" si="12"/>
        <v>0.13043478260869565</v>
      </c>
      <c r="L57" s="36">
        <f t="shared" si="12"/>
        <v>0</v>
      </c>
      <c r="M57" s="36" t="str">
        <f t="shared" si="12"/>
        <v>-</v>
      </c>
      <c r="N57" s="40">
        <f>IF(N55+N56&gt;0, N56/(N55+N56), "-")</f>
        <v>0.21524663677130046</v>
      </c>
    </row>
    <row r="58" spans="1:14" ht="18" customHeight="1">
      <c r="A58" s="105">
        <v>44898</v>
      </c>
      <c r="B58" s="50" t="s">
        <v>126</v>
      </c>
      <c r="C58" s="51">
        <v>47</v>
      </c>
      <c r="D58" s="51">
        <v>13</v>
      </c>
      <c r="E58" s="51">
        <v>23</v>
      </c>
      <c r="F58" s="51">
        <v>35</v>
      </c>
      <c r="G58" s="51">
        <v>41</v>
      </c>
      <c r="H58" s="51">
        <v>1</v>
      </c>
      <c r="I58" s="51">
        <v>22</v>
      </c>
      <c r="J58" s="51">
        <v>2</v>
      </c>
      <c r="K58" s="51">
        <v>42</v>
      </c>
      <c r="L58" s="51">
        <v>0</v>
      </c>
      <c r="M58" s="51">
        <v>0</v>
      </c>
      <c r="N58" s="11">
        <f>SUM(C58:M58)</f>
        <v>226</v>
      </c>
    </row>
    <row r="59" spans="1:14" ht="18" customHeight="1">
      <c r="A59" s="106"/>
      <c r="B59" s="52" t="s">
        <v>24</v>
      </c>
      <c r="C59" s="53">
        <v>36</v>
      </c>
      <c r="D59" s="53">
        <v>8</v>
      </c>
      <c r="E59" s="53">
        <v>14</v>
      </c>
      <c r="F59" s="53">
        <v>27</v>
      </c>
      <c r="G59" s="53">
        <v>29</v>
      </c>
      <c r="H59" s="53">
        <v>1</v>
      </c>
      <c r="I59" s="53">
        <v>12</v>
      </c>
      <c r="J59" s="53">
        <v>1</v>
      </c>
      <c r="K59" s="53">
        <v>37</v>
      </c>
      <c r="L59" s="53">
        <v>0</v>
      </c>
      <c r="M59" s="53">
        <v>0</v>
      </c>
      <c r="N59" s="11">
        <f>SUM(C59:M59)</f>
        <v>165</v>
      </c>
    </row>
    <row r="60" spans="1:14" ht="18" customHeight="1">
      <c r="A60" s="106"/>
      <c r="B60" s="52" t="s">
        <v>25</v>
      </c>
      <c r="C60" s="51">
        <v>11</v>
      </c>
      <c r="D60" s="51">
        <v>5</v>
      </c>
      <c r="E60" s="51">
        <v>9</v>
      </c>
      <c r="F60" s="51">
        <v>8</v>
      </c>
      <c r="G60" s="51">
        <v>12</v>
      </c>
      <c r="H60" s="51">
        <v>0</v>
      </c>
      <c r="I60" s="51">
        <v>10</v>
      </c>
      <c r="J60" s="51">
        <v>1</v>
      </c>
      <c r="K60" s="51">
        <v>5</v>
      </c>
      <c r="L60" s="51">
        <v>0</v>
      </c>
      <c r="M60" s="51">
        <v>0</v>
      </c>
      <c r="N60" s="11">
        <f>SUM(C60:M60)</f>
        <v>61</v>
      </c>
    </row>
    <row r="61" spans="1:14" ht="18" customHeight="1">
      <c r="A61" s="107"/>
      <c r="B61" s="52" t="s">
        <v>26</v>
      </c>
      <c r="C61" s="36">
        <f t="shared" ref="C61:M61" si="13">IF(C59+C60&gt;0, C60/(C59+C60), "-")</f>
        <v>0.23404255319148937</v>
      </c>
      <c r="D61" s="36">
        <f t="shared" si="13"/>
        <v>0.38461538461538464</v>
      </c>
      <c r="E61" s="36">
        <f t="shared" si="13"/>
        <v>0.39130434782608697</v>
      </c>
      <c r="F61" s="36">
        <f t="shared" si="13"/>
        <v>0.22857142857142856</v>
      </c>
      <c r="G61" s="36">
        <f t="shared" si="13"/>
        <v>0.29268292682926828</v>
      </c>
      <c r="H61" s="36">
        <f t="shared" si="13"/>
        <v>0</v>
      </c>
      <c r="I61" s="36">
        <f t="shared" si="13"/>
        <v>0.45454545454545453</v>
      </c>
      <c r="J61" s="36">
        <f t="shared" si="13"/>
        <v>0.5</v>
      </c>
      <c r="K61" s="36">
        <f t="shared" si="13"/>
        <v>0.11904761904761904</v>
      </c>
      <c r="L61" s="36" t="str">
        <f t="shared" si="13"/>
        <v>-</v>
      </c>
      <c r="M61" s="36" t="str">
        <f t="shared" si="13"/>
        <v>-</v>
      </c>
      <c r="N61" s="40">
        <f>IF(N59+N60&gt;0, N60/(N59+N60), "-")</f>
        <v>0.26991150442477874</v>
      </c>
    </row>
    <row r="62" spans="1:14" ht="18" customHeight="1">
      <c r="A62" s="105">
        <v>44899</v>
      </c>
      <c r="B62" s="50" t="s">
        <v>126</v>
      </c>
      <c r="C62" s="51">
        <v>25</v>
      </c>
      <c r="D62" s="51">
        <v>13</v>
      </c>
      <c r="E62" s="51">
        <v>31</v>
      </c>
      <c r="F62" s="51">
        <v>25</v>
      </c>
      <c r="G62" s="51">
        <v>61</v>
      </c>
      <c r="H62" s="51">
        <v>1</v>
      </c>
      <c r="I62" s="51">
        <v>40</v>
      </c>
      <c r="J62" s="51">
        <v>1</v>
      </c>
      <c r="K62" s="51">
        <v>49</v>
      </c>
      <c r="L62" s="51">
        <v>1</v>
      </c>
      <c r="M62" s="51">
        <v>0</v>
      </c>
      <c r="N62" s="11">
        <f>SUM(C62:M62)</f>
        <v>247</v>
      </c>
    </row>
    <row r="63" spans="1:14" ht="18" customHeight="1">
      <c r="A63" s="106"/>
      <c r="B63" s="52" t="s">
        <v>24</v>
      </c>
      <c r="C63" s="53">
        <v>8</v>
      </c>
      <c r="D63" s="53">
        <v>7</v>
      </c>
      <c r="E63" s="53">
        <v>17</v>
      </c>
      <c r="F63" s="53">
        <v>20</v>
      </c>
      <c r="G63" s="53">
        <v>47</v>
      </c>
      <c r="H63" s="53">
        <v>0</v>
      </c>
      <c r="I63" s="53">
        <v>23</v>
      </c>
      <c r="J63" s="53">
        <v>1</v>
      </c>
      <c r="K63" s="53">
        <v>40</v>
      </c>
      <c r="L63" s="53">
        <v>0</v>
      </c>
      <c r="M63" s="53">
        <v>0</v>
      </c>
      <c r="N63" s="11">
        <f>SUM(C63:M63)</f>
        <v>163</v>
      </c>
    </row>
    <row r="64" spans="1:14" ht="18" customHeight="1">
      <c r="A64" s="106"/>
      <c r="B64" s="52" t="s">
        <v>25</v>
      </c>
      <c r="C64" s="51">
        <v>17</v>
      </c>
      <c r="D64" s="51">
        <v>6</v>
      </c>
      <c r="E64" s="51">
        <v>14</v>
      </c>
      <c r="F64" s="51">
        <v>5</v>
      </c>
      <c r="G64" s="51">
        <v>14</v>
      </c>
      <c r="H64" s="51">
        <v>1</v>
      </c>
      <c r="I64" s="51">
        <v>17</v>
      </c>
      <c r="J64" s="51">
        <v>0</v>
      </c>
      <c r="K64" s="51">
        <v>9</v>
      </c>
      <c r="L64" s="51">
        <v>1</v>
      </c>
      <c r="M64" s="51">
        <v>0</v>
      </c>
      <c r="N64" s="11">
        <f>SUM(C64:M64)</f>
        <v>84</v>
      </c>
    </row>
    <row r="65" spans="1:14" ht="18" customHeight="1">
      <c r="A65" s="107"/>
      <c r="B65" s="52" t="s">
        <v>26</v>
      </c>
      <c r="C65" s="36">
        <f t="shared" ref="C65:M65" si="14">IF(C63+C64&gt;0, C64/(C63+C64), "-")</f>
        <v>0.68</v>
      </c>
      <c r="D65" s="36">
        <f t="shared" si="14"/>
        <v>0.46153846153846156</v>
      </c>
      <c r="E65" s="36">
        <f t="shared" si="14"/>
        <v>0.45161290322580644</v>
      </c>
      <c r="F65" s="36">
        <f t="shared" si="14"/>
        <v>0.2</v>
      </c>
      <c r="G65" s="36">
        <f t="shared" si="14"/>
        <v>0.22950819672131148</v>
      </c>
      <c r="H65" s="36">
        <f t="shared" si="14"/>
        <v>1</v>
      </c>
      <c r="I65" s="36">
        <f t="shared" si="14"/>
        <v>0.42499999999999999</v>
      </c>
      <c r="J65" s="36">
        <f t="shared" si="14"/>
        <v>0</v>
      </c>
      <c r="K65" s="36">
        <f t="shared" si="14"/>
        <v>0.18367346938775511</v>
      </c>
      <c r="L65" s="36">
        <f t="shared" si="14"/>
        <v>1</v>
      </c>
      <c r="M65" s="36" t="str">
        <f t="shared" si="14"/>
        <v>-</v>
      </c>
      <c r="N65" s="40">
        <f>IF(N63+N64&gt;0, N64/(N63+N64), "-")</f>
        <v>0.34008097165991902</v>
      </c>
    </row>
    <row r="66" spans="1:14" ht="18" customHeight="1">
      <c r="A66" s="105">
        <v>44900</v>
      </c>
      <c r="B66" s="50" t="s">
        <v>126</v>
      </c>
      <c r="C66" s="51">
        <v>15</v>
      </c>
      <c r="D66" s="51">
        <v>27</v>
      </c>
      <c r="E66" s="51">
        <v>22</v>
      </c>
      <c r="F66" s="51">
        <v>23</v>
      </c>
      <c r="G66" s="51">
        <v>42</v>
      </c>
      <c r="H66" s="51">
        <v>3</v>
      </c>
      <c r="I66" s="51">
        <v>34</v>
      </c>
      <c r="J66" s="51">
        <v>5</v>
      </c>
      <c r="K66" s="51">
        <v>52</v>
      </c>
      <c r="L66" s="51">
        <v>0</v>
      </c>
      <c r="M66" s="51">
        <v>0</v>
      </c>
      <c r="N66" s="11">
        <f>SUM(C66:M66)</f>
        <v>223</v>
      </c>
    </row>
    <row r="67" spans="1:14" ht="18" customHeight="1">
      <c r="A67" s="106"/>
      <c r="B67" s="52" t="s">
        <v>24</v>
      </c>
      <c r="C67" s="53">
        <v>8</v>
      </c>
      <c r="D67" s="53">
        <v>13</v>
      </c>
      <c r="E67" s="53">
        <v>16</v>
      </c>
      <c r="F67" s="53">
        <v>10</v>
      </c>
      <c r="G67" s="53">
        <v>24</v>
      </c>
      <c r="H67" s="53">
        <v>2</v>
      </c>
      <c r="I67" s="53">
        <v>21</v>
      </c>
      <c r="J67" s="53">
        <v>2</v>
      </c>
      <c r="K67" s="53">
        <v>45</v>
      </c>
      <c r="L67" s="53">
        <v>0</v>
      </c>
      <c r="M67" s="53">
        <v>0</v>
      </c>
      <c r="N67" s="11">
        <f>SUM(C67:M67)</f>
        <v>141</v>
      </c>
    </row>
    <row r="68" spans="1:14" ht="18" customHeight="1">
      <c r="A68" s="106"/>
      <c r="B68" s="52" t="s">
        <v>25</v>
      </c>
      <c r="C68" s="51">
        <v>7</v>
      </c>
      <c r="D68" s="51">
        <v>14</v>
      </c>
      <c r="E68" s="51">
        <v>6</v>
      </c>
      <c r="F68" s="51">
        <v>13</v>
      </c>
      <c r="G68" s="51">
        <v>18</v>
      </c>
      <c r="H68" s="51">
        <v>1</v>
      </c>
      <c r="I68" s="51">
        <v>13</v>
      </c>
      <c r="J68" s="51">
        <v>3</v>
      </c>
      <c r="K68" s="51">
        <v>7</v>
      </c>
      <c r="L68" s="51">
        <v>0</v>
      </c>
      <c r="M68" s="51">
        <v>0</v>
      </c>
      <c r="N68" s="11">
        <f>SUM(C68:M68)</f>
        <v>82</v>
      </c>
    </row>
    <row r="69" spans="1:14" ht="18" customHeight="1">
      <c r="A69" s="107"/>
      <c r="B69" s="52" t="s">
        <v>26</v>
      </c>
      <c r="C69" s="36">
        <f t="shared" ref="C69:M69" si="15">IF(C67+C68&gt;0, C68/(C67+C68), "-")</f>
        <v>0.46666666666666667</v>
      </c>
      <c r="D69" s="36">
        <f t="shared" si="15"/>
        <v>0.51851851851851849</v>
      </c>
      <c r="E69" s="36">
        <f t="shared" si="15"/>
        <v>0.27272727272727271</v>
      </c>
      <c r="F69" s="36">
        <f t="shared" si="15"/>
        <v>0.56521739130434778</v>
      </c>
      <c r="G69" s="36">
        <f t="shared" si="15"/>
        <v>0.42857142857142855</v>
      </c>
      <c r="H69" s="36">
        <f t="shared" si="15"/>
        <v>0.33333333333333331</v>
      </c>
      <c r="I69" s="36">
        <f t="shared" si="15"/>
        <v>0.38235294117647056</v>
      </c>
      <c r="J69" s="36">
        <f t="shared" si="15"/>
        <v>0.6</v>
      </c>
      <c r="K69" s="36">
        <f t="shared" si="15"/>
        <v>0.13461538461538461</v>
      </c>
      <c r="L69" s="36" t="str">
        <f t="shared" si="15"/>
        <v>-</v>
      </c>
      <c r="M69" s="36" t="str">
        <f t="shared" si="15"/>
        <v>-</v>
      </c>
      <c r="N69" s="40">
        <f>IF(N67+N68&gt;0, N68/(N67+N68), "-")</f>
        <v>0.36771300448430494</v>
      </c>
    </row>
    <row r="70" spans="1:14" ht="18" customHeight="1">
      <c r="A70" s="105">
        <v>44901</v>
      </c>
      <c r="B70" s="50" t="s">
        <v>126</v>
      </c>
      <c r="C70" s="51">
        <v>23</v>
      </c>
      <c r="D70" s="51">
        <v>22</v>
      </c>
      <c r="E70" s="51">
        <v>28</v>
      </c>
      <c r="F70" s="51">
        <v>13</v>
      </c>
      <c r="G70" s="51">
        <v>41</v>
      </c>
      <c r="H70" s="51">
        <v>3</v>
      </c>
      <c r="I70" s="51">
        <v>31</v>
      </c>
      <c r="J70" s="51">
        <v>5</v>
      </c>
      <c r="K70" s="51">
        <v>17</v>
      </c>
      <c r="L70" s="51">
        <v>0</v>
      </c>
      <c r="M70" s="51">
        <v>0</v>
      </c>
      <c r="N70" s="11">
        <f>SUM(C70:M70)</f>
        <v>183</v>
      </c>
    </row>
    <row r="71" spans="1:14" ht="18" customHeight="1">
      <c r="A71" s="106"/>
      <c r="B71" s="52" t="s">
        <v>24</v>
      </c>
      <c r="C71" s="53">
        <v>11</v>
      </c>
      <c r="D71" s="53">
        <v>10</v>
      </c>
      <c r="E71" s="53">
        <v>17</v>
      </c>
      <c r="F71" s="53">
        <v>7</v>
      </c>
      <c r="G71" s="53">
        <v>27</v>
      </c>
      <c r="H71" s="53">
        <v>3</v>
      </c>
      <c r="I71" s="53">
        <v>17</v>
      </c>
      <c r="J71" s="53">
        <v>3</v>
      </c>
      <c r="K71" s="53">
        <v>11</v>
      </c>
      <c r="L71" s="53">
        <v>0</v>
      </c>
      <c r="M71" s="53">
        <v>0</v>
      </c>
      <c r="N71" s="11">
        <f>SUM(C71:M71)</f>
        <v>106</v>
      </c>
    </row>
    <row r="72" spans="1:14" ht="18" customHeight="1">
      <c r="A72" s="106"/>
      <c r="B72" s="52" t="s">
        <v>25</v>
      </c>
      <c r="C72" s="51">
        <v>12</v>
      </c>
      <c r="D72" s="51">
        <v>12</v>
      </c>
      <c r="E72" s="51">
        <v>11</v>
      </c>
      <c r="F72" s="51">
        <v>6</v>
      </c>
      <c r="G72" s="51">
        <v>14</v>
      </c>
      <c r="H72" s="51">
        <v>0</v>
      </c>
      <c r="I72" s="51">
        <v>14</v>
      </c>
      <c r="J72" s="51">
        <v>2</v>
      </c>
      <c r="K72" s="51">
        <v>6</v>
      </c>
      <c r="L72" s="51">
        <v>0</v>
      </c>
      <c r="M72" s="51">
        <v>0</v>
      </c>
      <c r="N72" s="11">
        <f>SUM(C72:M72)</f>
        <v>77</v>
      </c>
    </row>
    <row r="73" spans="1:14" ht="18" customHeight="1">
      <c r="A73" s="107"/>
      <c r="B73" s="52" t="s">
        <v>26</v>
      </c>
      <c r="C73" s="36">
        <f t="shared" ref="C73:M73" si="16">IF(C71+C72&gt;0, C72/(C71+C72), "-")</f>
        <v>0.52173913043478259</v>
      </c>
      <c r="D73" s="36">
        <f t="shared" si="16"/>
        <v>0.54545454545454541</v>
      </c>
      <c r="E73" s="36">
        <f t="shared" si="16"/>
        <v>0.39285714285714285</v>
      </c>
      <c r="F73" s="36">
        <f t="shared" si="16"/>
        <v>0.46153846153846156</v>
      </c>
      <c r="G73" s="36">
        <f t="shared" si="16"/>
        <v>0.34146341463414637</v>
      </c>
      <c r="H73" s="36">
        <f t="shared" si="16"/>
        <v>0</v>
      </c>
      <c r="I73" s="36">
        <f t="shared" si="16"/>
        <v>0.45161290322580644</v>
      </c>
      <c r="J73" s="36">
        <f t="shared" si="16"/>
        <v>0.4</v>
      </c>
      <c r="K73" s="36">
        <f t="shared" si="16"/>
        <v>0.35294117647058826</v>
      </c>
      <c r="L73" s="36" t="str">
        <f t="shared" si="16"/>
        <v>-</v>
      </c>
      <c r="M73" s="36" t="str">
        <f t="shared" si="16"/>
        <v>-</v>
      </c>
      <c r="N73" s="40">
        <f>IF(N71+N72&gt;0, N72/(N71+N72), "-")</f>
        <v>0.42076502732240439</v>
      </c>
    </row>
    <row r="74" spans="1:14" ht="18" customHeight="1">
      <c r="A74" s="117" t="s">
        <v>32</v>
      </c>
      <c r="B74" s="118"/>
      <c r="C74" s="109" t="s">
        <v>169</v>
      </c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10"/>
    </row>
    <row r="75" spans="1:14" ht="18" customHeight="1">
      <c r="A75" s="119"/>
      <c r="B75" s="120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3"/>
    </row>
    <row r="76" spans="1:14" ht="18" customHeight="1">
      <c r="A76" s="121"/>
      <c r="B76" s="122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9"/>
    </row>
    <row r="77" spans="1:14" ht="18" customHeight="1"/>
    <row r="78" spans="1:14" ht="18" customHeight="1"/>
    <row r="79" spans="1:14" ht="18" customHeight="1"/>
    <row r="80" spans="1:14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</sheetData>
  <mergeCells count="21">
    <mergeCell ref="A66:A69"/>
    <mergeCell ref="C74:N76"/>
    <mergeCell ref="A74:B76"/>
    <mergeCell ref="A70:A73"/>
    <mergeCell ref="A1:N1"/>
    <mergeCell ref="A3:A5"/>
    <mergeCell ref="A6:A9"/>
    <mergeCell ref="A10:A13"/>
    <mergeCell ref="A14:A17"/>
    <mergeCell ref="A38:A41"/>
    <mergeCell ref="A62:A65"/>
    <mergeCell ref="A42:A45"/>
    <mergeCell ref="A46:A49"/>
    <mergeCell ref="A18:A21"/>
    <mergeCell ref="A22:A25"/>
    <mergeCell ref="A26:A29"/>
    <mergeCell ref="A30:A33"/>
    <mergeCell ref="A34:A37"/>
    <mergeCell ref="A50:A53"/>
    <mergeCell ref="A58:A61"/>
    <mergeCell ref="A54:A57"/>
  </mergeCells>
  <phoneticPr fontId="6" type="noConversion"/>
  <conditionalFormatting sqref="C33:M33 C37:M37 C41:M41 C45:M45 C49:M49 C53:M53 C57:M57 C61:M61 C65:M65 C69:M69 C73:M73">
    <cfRule type="cellIs" priority="99" stopIfTrue="1" operator="equal">
      <formula>"-"</formula>
    </cfRule>
    <cfRule type="cellIs" dxfId="141" priority="100" operator="greaterThan">
      <formula>$N33*1.2</formula>
    </cfRule>
  </conditionalFormatting>
  <conditionalFormatting sqref="C29:M29">
    <cfRule type="cellIs" priority="93" stopIfTrue="1" operator="equal">
      <formula>"-"</formula>
    </cfRule>
    <cfRule type="cellIs" dxfId="140" priority="94" operator="greaterThan">
      <formula>$N29*1.2</formula>
    </cfRule>
  </conditionalFormatting>
  <conditionalFormatting sqref="C5:L5">
    <cfRule type="cellIs" dxfId="139" priority="88" operator="greaterThan">
      <formula>0</formula>
    </cfRule>
  </conditionalFormatting>
  <conditionalFormatting sqref="C4:L4">
    <cfRule type="cellIs" dxfId="138" priority="87" operator="greaterThan">
      <formula>0</formula>
    </cfRule>
  </conditionalFormatting>
  <conditionalFormatting sqref="N5">
    <cfRule type="cellIs" dxfId="137" priority="86" operator="greaterThan">
      <formula>0</formula>
    </cfRule>
  </conditionalFormatting>
  <conditionalFormatting sqref="N4">
    <cfRule type="cellIs" dxfId="136" priority="85" operator="greaterThan">
      <formula>0</formula>
    </cfRule>
  </conditionalFormatting>
  <conditionalFormatting sqref="C21:M21">
    <cfRule type="cellIs" priority="83" stopIfTrue="1" operator="equal">
      <formula>"-"</formula>
    </cfRule>
    <cfRule type="cellIs" dxfId="135" priority="84" operator="greaterThan">
      <formula>$N21*1.2</formula>
    </cfRule>
  </conditionalFormatting>
  <conditionalFormatting sqref="C25:M25">
    <cfRule type="cellIs" priority="77" stopIfTrue="1" operator="equal">
      <formula>"-"</formula>
    </cfRule>
    <cfRule type="cellIs" dxfId="134" priority="78" operator="greaterThan">
      <formula>$N25*1.2</formula>
    </cfRule>
  </conditionalFormatting>
  <conditionalFormatting sqref="C17:M17">
    <cfRule type="cellIs" priority="71" stopIfTrue="1" operator="equal">
      <formula>"-"</formula>
    </cfRule>
    <cfRule type="cellIs" dxfId="133" priority="72" operator="greaterThan">
      <formula>$N17*1.2</formula>
    </cfRule>
  </conditionalFormatting>
  <conditionalFormatting sqref="C13:M13">
    <cfRule type="cellIs" priority="65" stopIfTrue="1" operator="equal">
      <formula>"-"</formula>
    </cfRule>
    <cfRule type="cellIs" dxfId="132" priority="66" operator="greaterThan">
      <formula>$N13*1.2</formula>
    </cfRule>
  </conditionalFormatting>
  <conditionalFormatting sqref="C9:M9">
    <cfRule type="cellIs" priority="59" stopIfTrue="1" operator="equal">
      <formula>"-"</formula>
    </cfRule>
    <cfRule type="cellIs" dxfId="131" priority="60" operator="greaterThan">
      <formula>$N9*1.2</formula>
    </cfRule>
  </conditionalFormatting>
  <conditionalFormatting sqref="C10:M10">
    <cfRule type="top10" dxfId="130" priority="2424" rank="3"/>
  </conditionalFormatting>
  <conditionalFormatting sqref="C11:M11">
    <cfRule type="top10" dxfId="129" priority="2426" rank="3"/>
  </conditionalFormatting>
  <conditionalFormatting sqref="C12:M12">
    <cfRule type="top10" dxfId="128" priority="2427" rank="3"/>
  </conditionalFormatting>
  <conditionalFormatting sqref="C14:M14">
    <cfRule type="top10" dxfId="127" priority="51" rank="3"/>
  </conditionalFormatting>
  <conditionalFormatting sqref="C15:M15">
    <cfRule type="top10" dxfId="126" priority="53" rank="3"/>
  </conditionalFormatting>
  <conditionalFormatting sqref="C16:M16">
    <cfRule type="top10" dxfId="125" priority="54" rank="3"/>
  </conditionalFormatting>
  <conditionalFormatting sqref="C18:M18">
    <cfRule type="top10" dxfId="124" priority="47" rank="3"/>
  </conditionalFormatting>
  <conditionalFormatting sqref="C19:M19">
    <cfRule type="top10" dxfId="123" priority="49" rank="3"/>
  </conditionalFormatting>
  <conditionalFormatting sqref="C20:M20">
    <cfRule type="top10" dxfId="122" priority="50" rank="3"/>
  </conditionalFormatting>
  <conditionalFormatting sqref="C22:M22">
    <cfRule type="top10" dxfId="121" priority="43" rank="3"/>
  </conditionalFormatting>
  <conditionalFormatting sqref="C23:M23">
    <cfRule type="top10" dxfId="120" priority="45" rank="3"/>
  </conditionalFormatting>
  <conditionalFormatting sqref="C24:M24">
    <cfRule type="top10" dxfId="119" priority="46" rank="3"/>
  </conditionalFormatting>
  <conditionalFormatting sqref="C26:M26">
    <cfRule type="top10" dxfId="118" priority="39" rank="3"/>
  </conditionalFormatting>
  <conditionalFormatting sqref="C27:M27">
    <cfRule type="top10" dxfId="117" priority="41" rank="3"/>
  </conditionalFormatting>
  <conditionalFormatting sqref="C28:M28">
    <cfRule type="top10" dxfId="116" priority="42" rank="3"/>
  </conditionalFormatting>
  <conditionalFormatting sqref="C30:M30">
    <cfRule type="top10" dxfId="115" priority="35" rank="3"/>
  </conditionalFormatting>
  <conditionalFormatting sqref="C31:M31">
    <cfRule type="top10" dxfId="114" priority="37" rank="3"/>
  </conditionalFormatting>
  <conditionalFormatting sqref="C32:M32">
    <cfRule type="top10" dxfId="113" priority="38" rank="3"/>
  </conditionalFormatting>
  <conditionalFormatting sqref="C6:M6">
    <cfRule type="top10" dxfId="112" priority="31" rank="3"/>
  </conditionalFormatting>
  <conditionalFormatting sqref="C7:M7">
    <cfRule type="top10" dxfId="111" priority="33" rank="3"/>
  </conditionalFormatting>
  <conditionalFormatting sqref="C8:M8">
    <cfRule type="top10" dxfId="110" priority="34" rank="3"/>
  </conditionalFormatting>
  <conditionalFormatting sqref="C34:M34">
    <cfRule type="top10" dxfId="109" priority="28" rank="3"/>
  </conditionalFormatting>
  <conditionalFormatting sqref="C35:M35">
    <cfRule type="top10" dxfId="108" priority="29" rank="3"/>
  </conditionalFormatting>
  <conditionalFormatting sqref="C36:M36">
    <cfRule type="top10" dxfId="107" priority="30" rank="3"/>
  </conditionalFormatting>
  <conditionalFormatting sqref="C38:M38">
    <cfRule type="top10" dxfId="106" priority="25" rank="3"/>
  </conditionalFormatting>
  <conditionalFormatting sqref="C39:M39">
    <cfRule type="top10" dxfId="105" priority="26" rank="3"/>
  </conditionalFormatting>
  <conditionalFormatting sqref="C40:M40">
    <cfRule type="top10" dxfId="104" priority="27" rank="3"/>
  </conditionalFormatting>
  <conditionalFormatting sqref="C42:M42">
    <cfRule type="top10" dxfId="103" priority="22" rank="3"/>
  </conditionalFormatting>
  <conditionalFormatting sqref="C43:M43">
    <cfRule type="top10" dxfId="102" priority="23" rank="3"/>
  </conditionalFormatting>
  <conditionalFormatting sqref="C44:M44">
    <cfRule type="top10" dxfId="101" priority="24" rank="3"/>
  </conditionalFormatting>
  <conditionalFormatting sqref="C46:M46">
    <cfRule type="top10" dxfId="100" priority="19" rank="3"/>
  </conditionalFormatting>
  <conditionalFormatting sqref="C47:M47">
    <cfRule type="top10" dxfId="99" priority="20" rank="3"/>
  </conditionalFormatting>
  <conditionalFormatting sqref="C48:M48">
    <cfRule type="top10" dxfId="98" priority="21" rank="3"/>
  </conditionalFormatting>
  <conditionalFormatting sqref="C50:M50">
    <cfRule type="top10" dxfId="97" priority="16" rank="3"/>
  </conditionalFormatting>
  <conditionalFormatting sqref="C51:M51">
    <cfRule type="top10" dxfId="96" priority="17" rank="3"/>
  </conditionalFormatting>
  <conditionalFormatting sqref="C52:M52">
    <cfRule type="top10" dxfId="95" priority="18" rank="3"/>
  </conditionalFormatting>
  <conditionalFormatting sqref="C54:M54">
    <cfRule type="top10" dxfId="94" priority="13" rank="3"/>
  </conditionalFormatting>
  <conditionalFormatting sqref="C55:M55">
    <cfRule type="top10" dxfId="93" priority="14" rank="3"/>
  </conditionalFormatting>
  <conditionalFormatting sqref="C56:M56">
    <cfRule type="top10" dxfId="92" priority="15" rank="3"/>
  </conditionalFormatting>
  <conditionalFormatting sqref="C58:M58">
    <cfRule type="top10" dxfId="91" priority="10" rank="3"/>
  </conditionalFormatting>
  <conditionalFormatting sqref="C59:M59">
    <cfRule type="top10" dxfId="90" priority="11" rank="3"/>
  </conditionalFormatting>
  <conditionalFormatting sqref="C60:M60">
    <cfRule type="top10" dxfId="89" priority="12" rank="3"/>
  </conditionalFormatting>
  <conditionalFormatting sqref="C62:M62">
    <cfRule type="top10" dxfId="88" priority="7" rank="3"/>
  </conditionalFormatting>
  <conditionalFormatting sqref="C63:M63">
    <cfRule type="top10" dxfId="87" priority="8" rank="3"/>
  </conditionalFormatting>
  <conditionalFormatting sqref="C64:M64">
    <cfRule type="top10" dxfId="86" priority="9" rank="3"/>
  </conditionalFormatting>
  <conditionalFormatting sqref="C66:M66">
    <cfRule type="top10" dxfId="85" priority="4" rank="3"/>
  </conditionalFormatting>
  <conditionalFormatting sqref="C67:M67">
    <cfRule type="top10" dxfId="84" priority="5" rank="3"/>
  </conditionalFormatting>
  <conditionalFormatting sqref="C68:M68">
    <cfRule type="top10" dxfId="83" priority="6" rank="3"/>
  </conditionalFormatting>
  <conditionalFormatting sqref="C70:M70">
    <cfRule type="top10" dxfId="82" priority="1" rank="3"/>
  </conditionalFormatting>
  <conditionalFormatting sqref="C71:M71">
    <cfRule type="top10" dxfId="81" priority="2" rank="3"/>
  </conditionalFormatting>
  <conditionalFormatting sqref="C72:M72">
    <cfRule type="top10" dxfId="80" priority="3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E3275AC-D657-7B42-B380-26D57ECCEF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'重-深圳2'!E13:E19</xm:f>
              <xm:sqref>C3</xm:sqref>
            </x14:sparkline>
            <x14:sparkline>
              <xm:f>'重-深圳2'!F13:F19</xm:f>
              <xm:sqref>D3</xm:sqref>
            </x14:sparkline>
            <x14:sparkline>
              <xm:f>'重-深圳2'!G13:G19</xm:f>
              <xm:sqref>E3</xm:sqref>
            </x14:sparkline>
            <x14:sparkline>
              <xm:f>'重-深圳2'!H13:H19</xm:f>
              <xm:sqref>F3</xm:sqref>
            </x14:sparkline>
            <x14:sparkline>
              <xm:f>'重-深圳2'!I13:I19</xm:f>
              <xm:sqref>G3</xm:sqref>
            </x14:sparkline>
            <x14:sparkline>
              <xm:f>'重-深圳2'!J13:J19</xm:f>
              <xm:sqref>H3</xm:sqref>
            </x14:sparkline>
            <x14:sparkline>
              <xm:f>'重-深圳2'!K13:K19</xm:f>
              <xm:sqref>I3</xm:sqref>
            </x14:sparkline>
            <x14:sparkline>
              <xm:f>'重-深圳2'!L13:L19</xm:f>
              <xm:sqref>J3</xm:sqref>
            </x14:sparkline>
            <x14:sparkline>
              <xm:f>'重-深圳2'!M13:M19</xm:f>
              <xm:sqref>K3</xm:sqref>
            </x14:sparkline>
            <x14:sparkline>
              <xm:f>'重-深圳2'!N13:N19</xm:f>
              <xm:sqref>L3</xm:sqref>
            </x14:sparkline>
            <x14:sparkline>
              <xm:f>'重-深圳2'!O13:O19</xm:f>
              <xm:sqref>M3</xm:sqref>
            </x14:sparkline>
          </x14:sparklines>
        </x14:sparklineGroup>
        <x14:sparklineGroup displayEmptyCellsAs="gap" xr2:uid="{4C22C7A2-1FCB-8443-BC5E-0375C7D373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'重-深圳2'!B13:B19</xm:f>
              <xm:sqref>N3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05C-146E-C14B-90DE-E48057BFC2FF}">
  <dimension ref="A1:O19"/>
  <sheetViews>
    <sheetView workbookViewId="0">
      <pane ySplit="2" topLeftCell="A3" activePane="bottomLeft" state="frozen"/>
      <selection pane="bottomLeft" activeCell="N28" sqref="N28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13" width="5" customWidth="1"/>
    <col min="14" max="15" width="6.83203125" customWidth="1"/>
  </cols>
  <sheetData>
    <row r="1" spans="1:15" ht="23" customHeight="1">
      <c r="A1" s="134" t="s">
        <v>114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</row>
    <row r="2" spans="1:15">
      <c r="A2" s="92" t="s">
        <v>0</v>
      </c>
      <c r="B2" s="92" t="s">
        <v>31</v>
      </c>
      <c r="C2" s="92" t="s">
        <v>27</v>
      </c>
      <c r="D2" s="92" t="s">
        <v>28</v>
      </c>
      <c r="E2" s="90" t="s">
        <v>115</v>
      </c>
      <c r="F2" s="91" t="s">
        <v>116</v>
      </c>
      <c r="G2" s="91" t="s">
        <v>117</v>
      </c>
      <c r="H2" s="91" t="s">
        <v>118</v>
      </c>
      <c r="I2" s="91" t="s">
        <v>119</v>
      </c>
      <c r="J2" s="91" t="s">
        <v>120</v>
      </c>
      <c r="K2" s="91" t="s">
        <v>121</v>
      </c>
      <c r="L2" s="91" t="s">
        <v>122</v>
      </c>
      <c r="M2" s="91" t="s">
        <v>123</v>
      </c>
      <c r="N2" s="91" t="s">
        <v>124</v>
      </c>
      <c r="O2" s="91" t="s">
        <v>125</v>
      </c>
    </row>
    <row r="3" spans="1:15">
      <c r="A3" s="6">
        <v>44885</v>
      </c>
      <c r="B3" s="5">
        <f t="shared" ref="B3:B8" si="0">C3+D3</f>
        <v>20</v>
      </c>
      <c r="C3" s="5">
        <v>6</v>
      </c>
      <c r="D3" s="5">
        <v>14</v>
      </c>
      <c r="E3" s="5">
        <v>3</v>
      </c>
      <c r="F3" s="5">
        <v>3</v>
      </c>
      <c r="G3" s="5">
        <v>2</v>
      </c>
      <c r="H3" s="5">
        <v>1</v>
      </c>
      <c r="I3" s="5">
        <v>3</v>
      </c>
      <c r="J3" s="5">
        <v>0</v>
      </c>
      <c r="K3" s="5">
        <v>4</v>
      </c>
      <c r="L3" s="5">
        <v>1</v>
      </c>
      <c r="M3" s="5">
        <v>2</v>
      </c>
      <c r="N3" s="5">
        <v>0</v>
      </c>
      <c r="O3" s="5">
        <v>1</v>
      </c>
    </row>
    <row r="4" spans="1:15">
      <c r="A4" s="6">
        <v>44886</v>
      </c>
      <c r="B4" s="5">
        <f t="shared" si="0"/>
        <v>30</v>
      </c>
      <c r="C4" s="5">
        <v>16</v>
      </c>
      <c r="D4" s="5">
        <v>14</v>
      </c>
      <c r="E4" s="5">
        <v>0</v>
      </c>
      <c r="F4" s="5">
        <v>6</v>
      </c>
      <c r="G4" s="5">
        <v>5</v>
      </c>
      <c r="H4" s="5">
        <v>2</v>
      </c>
      <c r="I4" s="5">
        <v>3</v>
      </c>
      <c r="J4" s="5">
        <v>0</v>
      </c>
      <c r="K4" s="5">
        <v>10</v>
      </c>
      <c r="L4" s="5">
        <v>1</v>
      </c>
      <c r="M4" s="5">
        <v>1</v>
      </c>
      <c r="N4" s="5">
        <v>0</v>
      </c>
      <c r="O4" s="5">
        <v>2</v>
      </c>
    </row>
    <row r="5" spans="1:15">
      <c r="A5" s="6">
        <v>44887</v>
      </c>
      <c r="B5" s="5">
        <f t="shared" si="0"/>
        <v>40</v>
      </c>
      <c r="C5" s="5">
        <v>15</v>
      </c>
      <c r="D5" s="5">
        <v>25</v>
      </c>
      <c r="E5" s="5">
        <v>0</v>
      </c>
      <c r="F5" s="5">
        <v>15</v>
      </c>
      <c r="G5" s="5">
        <v>6</v>
      </c>
      <c r="H5" s="5">
        <v>1</v>
      </c>
      <c r="I5" s="5">
        <v>6</v>
      </c>
      <c r="J5" s="5">
        <v>0</v>
      </c>
      <c r="K5" s="5">
        <v>10</v>
      </c>
      <c r="L5" s="5">
        <v>0</v>
      </c>
      <c r="M5" s="5">
        <v>0</v>
      </c>
      <c r="N5" s="5">
        <v>0</v>
      </c>
      <c r="O5" s="5">
        <v>2</v>
      </c>
    </row>
    <row r="6" spans="1:15">
      <c r="A6" s="6">
        <v>44888</v>
      </c>
      <c r="B6" s="5">
        <f t="shared" si="0"/>
        <v>66</v>
      </c>
      <c r="C6" s="5">
        <v>33</v>
      </c>
      <c r="D6" s="5">
        <v>33</v>
      </c>
      <c r="E6" s="5">
        <v>5</v>
      </c>
      <c r="F6" s="5">
        <v>24</v>
      </c>
      <c r="G6" s="5">
        <v>4</v>
      </c>
      <c r="H6" s="5">
        <v>4</v>
      </c>
      <c r="I6" s="5">
        <v>8</v>
      </c>
      <c r="J6" s="5">
        <v>0</v>
      </c>
      <c r="K6" s="5">
        <v>15</v>
      </c>
      <c r="L6" s="5">
        <v>2</v>
      </c>
      <c r="M6" s="5">
        <v>0</v>
      </c>
      <c r="N6" s="5">
        <v>0</v>
      </c>
      <c r="O6" s="5">
        <v>4</v>
      </c>
    </row>
    <row r="7" spans="1:15">
      <c r="A7" s="6">
        <v>44889</v>
      </c>
      <c r="B7" s="5">
        <f t="shared" si="0"/>
        <v>43</v>
      </c>
      <c r="C7" s="5">
        <v>28</v>
      </c>
      <c r="D7" s="5">
        <v>15</v>
      </c>
      <c r="E7" s="5">
        <v>3</v>
      </c>
      <c r="F7" s="5">
        <v>17</v>
      </c>
      <c r="G7" s="5">
        <v>2</v>
      </c>
      <c r="H7" s="5">
        <v>3</v>
      </c>
      <c r="I7" s="5">
        <v>6</v>
      </c>
      <c r="J7" s="5">
        <v>0</v>
      </c>
      <c r="K7" s="5">
        <v>6</v>
      </c>
      <c r="L7" s="5">
        <v>0</v>
      </c>
      <c r="M7" s="5">
        <v>2</v>
      </c>
      <c r="N7" s="5">
        <v>0</v>
      </c>
      <c r="O7" s="5">
        <v>4</v>
      </c>
    </row>
    <row r="8" spans="1:15">
      <c r="A8" s="6">
        <v>44890</v>
      </c>
      <c r="B8" s="5">
        <f t="shared" si="0"/>
        <v>51</v>
      </c>
      <c r="C8" s="5">
        <v>24</v>
      </c>
      <c r="D8" s="5">
        <v>27</v>
      </c>
      <c r="E8" s="5">
        <v>3</v>
      </c>
      <c r="F8" s="5">
        <v>17</v>
      </c>
      <c r="G8" s="5">
        <v>0</v>
      </c>
      <c r="H8" s="5">
        <v>7</v>
      </c>
      <c r="I8" s="5">
        <v>9</v>
      </c>
      <c r="J8" s="5">
        <v>0</v>
      </c>
      <c r="K8" s="5">
        <v>10</v>
      </c>
      <c r="L8" s="5">
        <v>0</v>
      </c>
      <c r="M8" s="5">
        <v>3</v>
      </c>
      <c r="N8" s="5">
        <v>0</v>
      </c>
      <c r="O8" s="5">
        <v>2</v>
      </c>
    </row>
    <row r="9" spans="1:15">
      <c r="A9" s="6">
        <v>44891</v>
      </c>
      <c r="B9" s="5">
        <f>C9+D9</f>
        <v>83</v>
      </c>
      <c r="C9" s="5">
        <v>51</v>
      </c>
      <c r="D9" s="5">
        <v>32</v>
      </c>
      <c r="E9" s="5">
        <v>8</v>
      </c>
      <c r="F9" s="5">
        <v>12</v>
      </c>
      <c r="G9" s="5">
        <v>12</v>
      </c>
      <c r="H9" s="5">
        <v>12</v>
      </c>
      <c r="I9" s="5">
        <v>13</v>
      </c>
      <c r="J9" s="5">
        <v>0</v>
      </c>
      <c r="K9" s="5">
        <v>13</v>
      </c>
      <c r="L9" s="5">
        <v>3</v>
      </c>
      <c r="M9" s="5">
        <v>5</v>
      </c>
      <c r="N9" s="5">
        <v>0</v>
      </c>
      <c r="O9" s="5">
        <v>5</v>
      </c>
    </row>
    <row r="10" spans="1:15">
      <c r="A10" s="6">
        <v>44892</v>
      </c>
      <c r="B10" s="5">
        <f t="shared" ref="B10" si="1">C10+D10</f>
        <v>126</v>
      </c>
      <c r="C10" s="5">
        <v>54</v>
      </c>
      <c r="D10" s="5">
        <v>72</v>
      </c>
      <c r="E10" s="5">
        <v>15</v>
      </c>
      <c r="F10" s="5">
        <v>22</v>
      </c>
      <c r="G10" s="5">
        <v>5</v>
      </c>
      <c r="H10" s="5">
        <v>7</v>
      </c>
      <c r="I10" s="5">
        <v>39</v>
      </c>
      <c r="J10" s="5">
        <v>3</v>
      </c>
      <c r="K10" s="5">
        <v>16</v>
      </c>
      <c r="L10" s="5">
        <v>0</v>
      </c>
      <c r="M10" s="5">
        <v>10</v>
      </c>
      <c r="N10" s="5">
        <v>0</v>
      </c>
      <c r="O10" s="5">
        <v>9</v>
      </c>
    </row>
    <row r="11" spans="1:15">
      <c r="A11" s="6">
        <v>44893</v>
      </c>
      <c r="B11" s="5">
        <f>C11+D11</f>
        <v>201</v>
      </c>
      <c r="C11" s="5">
        <v>65</v>
      </c>
      <c r="D11" s="5">
        <v>136</v>
      </c>
      <c r="E11" s="5">
        <v>25</v>
      </c>
      <c r="F11" s="5">
        <v>14</v>
      </c>
      <c r="G11" s="5">
        <v>9</v>
      </c>
      <c r="H11" s="5">
        <v>27</v>
      </c>
      <c r="I11" s="5">
        <v>52</v>
      </c>
      <c r="J11" s="5">
        <v>0</v>
      </c>
      <c r="K11" s="5">
        <v>27</v>
      </c>
      <c r="L11" s="5">
        <v>0</v>
      </c>
      <c r="M11" s="5">
        <v>42</v>
      </c>
      <c r="N11" s="5">
        <v>0</v>
      </c>
      <c r="O11" s="5">
        <v>5</v>
      </c>
    </row>
    <row r="12" spans="1:15">
      <c r="A12" s="6">
        <v>44894</v>
      </c>
      <c r="B12" s="5">
        <f t="shared" ref="B12" si="2">C12+D12</f>
        <v>199</v>
      </c>
      <c r="C12" s="5">
        <v>74</v>
      </c>
      <c r="D12" s="5">
        <v>125</v>
      </c>
      <c r="E12" s="5">
        <v>23</v>
      </c>
      <c r="F12" s="5">
        <v>18</v>
      </c>
      <c r="G12" s="5">
        <v>14</v>
      </c>
      <c r="H12" s="5">
        <v>21</v>
      </c>
      <c r="I12" s="5">
        <v>54</v>
      </c>
      <c r="J12" s="5">
        <v>3</v>
      </c>
      <c r="K12" s="5">
        <v>29</v>
      </c>
      <c r="L12" s="5">
        <v>1</v>
      </c>
      <c r="M12" s="5">
        <v>29</v>
      </c>
      <c r="N12" s="5">
        <v>0</v>
      </c>
      <c r="O12" s="5">
        <v>7</v>
      </c>
    </row>
    <row r="13" spans="1:15">
      <c r="A13" s="6">
        <v>44895</v>
      </c>
      <c r="B13" s="5">
        <f>C13+D13</f>
        <v>228</v>
      </c>
      <c r="C13" s="5">
        <v>87</v>
      </c>
      <c r="D13" s="5">
        <v>141</v>
      </c>
      <c r="E13" s="5">
        <v>19</v>
      </c>
      <c r="F13" s="5">
        <v>18</v>
      </c>
      <c r="G13" s="5">
        <v>19</v>
      </c>
      <c r="H13" s="5">
        <v>26</v>
      </c>
      <c r="I13" s="5">
        <v>52</v>
      </c>
      <c r="J13" s="5">
        <v>1</v>
      </c>
      <c r="K13" s="5">
        <v>49</v>
      </c>
      <c r="L13" s="5">
        <v>0</v>
      </c>
      <c r="M13" s="5">
        <v>33</v>
      </c>
      <c r="N13" s="5">
        <v>1</v>
      </c>
      <c r="O13" s="5">
        <v>10</v>
      </c>
    </row>
    <row r="14" spans="1:15">
      <c r="A14" s="6">
        <v>44896</v>
      </c>
      <c r="B14" s="5">
        <f t="shared" ref="B14" si="3">C14+D14</f>
        <v>175</v>
      </c>
      <c r="C14" s="5">
        <v>81</v>
      </c>
      <c r="D14" s="5">
        <v>94</v>
      </c>
      <c r="E14" s="5">
        <v>9</v>
      </c>
      <c r="F14" s="5">
        <v>11</v>
      </c>
      <c r="G14" s="5">
        <v>13</v>
      </c>
      <c r="H14" s="5">
        <v>34</v>
      </c>
      <c r="I14" s="5">
        <v>59</v>
      </c>
      <c r="J14" s="5">
        <v>2</v>
      </c>
      <c r="K14" s="5">
        <v>24</v>
      </c>
      <c r="L14" s="5">
        <v>0</v>
      </c>
      <c r="M14" s="5">
        <v>23</v>
      </c>
      <c r="N14" s="5">
        <v>0</v>
      </c>
      <c r="O14" s="5">
        <v>0</v>
      </c>
    </row>
    <row r="15" spans="1:15">
      <c r="A15" s="6">
        <v>44897</v>
      </c>
      <c r="B15" s="5">
        <f>C15+D15</f>
        <v>223</v>
      </c>
      <c r="C15" s="5">
        <v>116</v>
      </c>
      <c r="D15" s="5">
        <v>107</v>
      </c>
      <c r="E15" s="5">
        <v>20</v>
      </c>
      <c r="F15" s="5">
        <v>26</v>
      </c>
      <c r="G15" s="5">
        <v>15</v>
      </c>
      <c r="H15" s="5">
        <v>31</v>
      </c>
      <c r="I15" s="5">
        <v>55</v>
      </c>
      <c r="J15" s="5">
        <v>3</v>
      </c>
      <c r="K15" s="5">
        <v>26</v>
      </c>
      <c r="L15" s="5">
        <v>0</v>
      </c>
      <c r="M15" s="5">
        <v>46</v>
      </c>
      <c r="N15" s="5">
        <v>1</v>
      </c>
      <c r="O15" s="5">
        <v>0</v>
      </c>
    </row>
    <row r="16" spans="1:15">
      <c r="A16" s="6">
        <v>44898</v>
      </c>
      <c r="B16" s="5">
        <f t="shared" ref="B16" si="4">C16+D16</f>
        <v>226</v>
      </c>
      <c r="C16" s="5">
        <v>119</v>
      </c>
      <c r="D16" s="5">
        <v>107</v>
      </c>
      <c r="E16" s="5">
        <v>47</v>
      </c>
      <c r="F16" s="5">
        <v>13</v>
      </c>
      <c r="G16" s="5">
        <v>23</v>
      </c>
      <c r="H16" s="5">
        <v>35</v>
      </c>
      <c r="I16" s="5">
        <v>41</v>
      </c>
      <c r="J16" s="5">
        <v>1</v>
      </c>
      <c r="K16" s="5">
        <v>22</v>
      </c>
      <c r="L16" s="5">
        <v>2</v>
      </c>
      <c r="M16" s="5">
        <v>42</v>
      </c>
      <c r="N16" s="5">
        <v>0</v>
      </c>
      <c r="O16" s="5">
        <v>0</v>
      </c>
    </row>
    <row r="17" spans="1:15">
      <c r="A17" s="6">
        <v>44899</v>
      </c>
      <c r="B17" s="5">
        <f>C17+D17</f>
        <v>247</v>
      </c>
      <c r="C17" s="5">
        <v>146</v>
      </c>
      <c r="D17" s="5">
        <v>101</v>
      </c>
      <c r="E17" s="5">
        <v>25</v>
      </c>
      <c r="F17" s="5">
        <v>13</v>
      </c>
      <c r="G17" s="5">
        <v>31</v>
      </c>
      <c r="H17" s="5">
        <v>25</v>
      </c>
      <c r="I17" s="5">
        <v>61</v>
      </c>
      <c r="J17" s="5">
        <v>1</v>
      </c>
      <c r="K17" s="5">
        <v>40</v>
      </c>
      <c r="L17" s="5">
        <v>1</v>
      </c>
      <c r="M17" s="5">
        <v>49</v>
      </c>
      <c r="N17" s="5">
        <v>1</v>
      </c>
      <c r="O17" s="5">
        <v>0</v>
      </c>
    </row>
    <row r="18" spans="1:15">
      <c r="A18" s="6">
        <v>44900</v>
      </c>
      <c r="B18" s="5">
        <f t="shared" ref="B18" si="5">C18+D18</f>
        <v>223</v>
      </c>
      <c r="C18" s="5">
        <v>131</v>
      </c>
      <c r="D18" s="5">
        <v>92</v>
      </c>
      <c r="E18" s="5">
        <v>15</v>
      </c>
      <c r="F18" s="5">
        <v>27</v>
      </c>
      <c r="G18" s="5">
        <v>22</v>
      </c>
      <c r="H18" s="5">
        <v>23</v>
      </c>
      <c r="I18" s="5">
        <v>42</v>
      </c>
      <c r="J18" s="5">
        <v>3</v>
      </c>
      <c r="K18" s="5">
        <v>34</v>
      </c>
      <c r="L18" s="5">
        <v>5</v>
      </c>
      <c r="M18" s="5">
        <v>52</v>
      </c>
      <c r="N18" s="5">
        <v>0</v>
      </c>
      <c r="O18" s="5">
        <v>0</v>
      </c>
    </row>
    <row r="19" spans="1:15">
      <c r="A19" s="6">
        <v>44901</v>
      </c>
      <c r="B19" s="5">
        <f>C19+D19</f>
        <v>183</v>
      </c>
      <c r="C19" s="5">
        <v>115</v>
      </c>
      <c r="D19" s="5">
        <v>68</v>
      </c>
      <c r="E19" s="5">
        <v>23</v>
      </c>
      <c r="F19" s="5">
        <v>22</v>
      </c>
      <c r="G19" s="5">
        <v>28</v>
      </c>
      <c r="H19" s="5">
        <v>13</v>
      </c>
      <c r="I19" s="5">
        <v>41</v>
      </c>
      <c r="J19" s="5">
        <v>3</v>
      </c>
      <c r="K19" s="5">
        <v>31</v>
      </c>
      <c r="L19" s="5">
        <v>5</v>
      </c>
      <c r="M19" s="5">
        <v>17</v>
      </c>
      <c r="N19" s="5">
        <v>0</v>
      </c>
      <c r="O19" s="5">
        <v>0</v>
      </c>
    </row>
  </sheetData>
  <mergeCells count="1">
    <mergeCell ref="A1:O1"/>
  </mergeCells>
  <phoneticPr fontId="6" type="noConversion"/>
  <conditionalFormatting sqref="E3:O19">
    <cfRule type="cellIs" dxfId="79" priority="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3764-C860-EE4F-A019-7BBF3D3D8E54}">
  <dimension ref="A1:AU118"/>
  <sheetViews>
    <sheetView zoomScale="80" zoomScaleNormal="80" workbookViewId="0">
      <pane ySplit="5" topLeftCell="A86" activePane="bottomLeft" state="frozen"/>
      <selection pane="bottomLeft" activeCell="AQ128" sqref="AQ128"/>
    </sheetView>
  </sheetViews>
  <sheetFormatPr baseColWidth="10" defaultRowHeight="15"/>
  <cols>
    <col min="3" max="42" width="7.6640625" customWidth="1"/>
  </cols>
  <sheetData>
    <row r="1" spans="1:47" ht="23" customHeight="1">
      <c r="A1" s="131" t="s">
        <v>128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3"/>
    </row>
    <row r="2" spans="1:47" ht="18" customHeight="1">
      <c r="A2" s="17" t="s">
        <v>0</v>
      </c>
      <c r="B2" s="17" t="s">
        <v>1</v>
      </c>
      <c r="C2" s="19" t="s">
        <v>129</v>
      </c>
      <c r="D2" s="19" t="s">
        <v>130</v>
      </c>
      <c r="E2" s="19" t="s">
        <v>131</v>
      </c>
      <c r="F2" s="19" t="s">
        <v>132</v>
      </c>
      <c r="G2" s="19" t="s">
        <v>133</v>
      </c>
      <c r="H2" s="19" t="s">
        <v>134</v>
      </c>
      <c r="I2" s="19" t="s">
        <v>135</v>
      </c>
      <c r="J2" s="19" t="s">
        <v>136</v>
      </c>
      <c r="K2" s="19" t="s">
        <v>137</v>
      </c>
      <c r="L2" s="19" t="s">
        <v>138</v>
      </c>
      <c r="M2" s="19" t="s">
        <v>139</v>
      </c>
      <c r="N2" s="19" t="s">
        <v>140</v>
      </c>
      <c r="O2" s="19" t="s">
        <v>141</v>
      </c>
      <c r="P2" s="19" t="s">
        <v>142</v>
      </c>
      <c r="Q2" s="19" t="s">
        <v>143</v>
      </c>
      <c r="R2" s="19" t="s">
        <v>144</v>
      </c>
      <c r="S2" s="19" t="s">
        <v>145</v>
      </c>
      <c r="T2" s="19" t="s">
        <v>146</v>
      </c>
      <c r="U2" s="19" t="s">
        <v>147</v>
      </c>
      <c r="V2" s="19" t="s">
        <v>148</v>
      </c>
      <c r="W2" s="19" t="s">
        <v>149</v>
      </c>
      <c r="X2" s="19" t="s">
        <v>150</v>
      </c>
      <c r="Y2" s="19" t="s">
        <v>151</v>
      </c>
      <c r="Z2" s="19" t="s">
        <v>152</v>
      </c>
      <c r="AA2" s="19" t="s">
        <v>153</v>
      </c>
      <c r="AB2" s="19" t="s">
        <v>154</v>
      </c>
      <c r="AC2" s="19" t="s">
        <v>155</v>
      </c>
      <c r="AD2" s="19" t="s">
        <v>156</v>
      </c>
      <c r="AE2" s="19" t="s">
        <v>157</v>
      </c>
      <c r="AF2" s="19" t="s">
        <v>158</v>
      </c>
      <c r="AG2" s="19" t="s">
        <v>159</v>
      </c>
      <c r="AH2" s="19" t="s">
        <v>160</v>
      </c>
      <c r="AI2" s="19" t="s">
        <v>161</v>
      </c>
      <c r="AJ2" s="19" t="s">
        <v>162</v>
      </c>
      <c r="AK2" s="19" t="s">
        <v>163</v>
      </c>
      <c r="AL2" s="19" t="s">
        <v>164</v>
      </c>
      <c r="AM2" s="19" t="s">
        <v>165</v>
      </c>
      <c r="AN2" s="19" t="s">
        <v>166</v>
      </c>
      <c r="AO2" s="19" t="s">
        <v>167</v>
      </c>
      <c r="AP2" s="20" t="s">
        <v>29</v>
      </c>
      <c r="AR2" s="95"/>
      <c r="AS2" s="95"/>
      <c r="AT2" s="95"/>
      <c r="AU2" s="95"/>
    </row>
    <row r="3" spans="1:47" ht="18" customHeight="1">
      <c r="A3" s="140" t="s">
        <v>77</v>
      </c>
      <c r="B3" s="17" t="s">
        <v>30</v>
      </c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20"/>
    </row>
    <row r="4" spans="1:47" ht="18" customHeight="1">
      <c r="A4" s="140"/>
      <c r="B4" s="17" t="s">
        <v>36</v>
      </c>
      <c r="C4" s="14">
        <v>6</v>
      </c>
      <c r="D4" s="14">
        <v>11</v>
      </c>
      <c r="E4" s="14">
        <v>6</v>
      </c>
      <c r="F4" s="14">
        <v>11</v>
      </c>
      <c r="G4" s="14">
        <v>6</v>
      </c>
      <c r="H4" s="14">
        <v>12</v>
      </c>
      <c r="I4" s="14">
        <v>6</v>
      </c>
      <c r="J4" s="14">
        <v>6</v>
      </c>
      <c r="K4" s="14">
        <v>10</v>
      </c>
      <c r="L4" s="14">
        <v>10</v>
      </c>
      <c r="M4" s="14">
        <v>10</v>
      </c>
      <c r="N4" s="14">
        <v>7</v>
      </c>
      <c r="O4" s="14">
        <v>12</v>
      </c>
      <c r="P4" s="38" t="s">
        <v>171</v>
      </c>
      <c r="Q4" s="14">
        <v>10</v>
      </c>
      <c r="R4" s="14">
        <v>14</v>
      </c>
      <c r="S4" s="14">
        <v>11</v>
      </c>
      <c r="T4" s="38" t="s">
        <v>171</v>
      </c>
      <c r="U4" s="38" t="s">
        <v>171</v>
      </c>
      <c r="V4" s="14">
        <v>7</v>
      </c>
      <c r="W4" s="14">
        <v>7</v>
      </c>
      <c r="X4" s="38" t="s">
        <v>171</v>
      </c>
      <c r="Y4" s="14">
        <v>14</v>
      </c>
      <c r="Z4" s="14">
        <v>8</v>
      </c>
      <c r="AA4" s="14">
        <v>6</v>
      </c>
      <c r="AB4" s="38" t="s">
        <v>171</v>
      </c>
      <c r="AC4" s="38" t="s">
        <v>171</v>
      </c>
      <c r="AD4" s="38" t="s">
        <v>171</v>
      </c>
      <c r="AE4" s="14">
        <v>4</v>
      </c>
      <c r="AF4" s="14">
        <v>12</v>
      </c>
      <c r="AG4" s="14">
        <v>12</v>
      </c>
      <c r="AH4" s="14">
        <v>8</v>
      </c>
      <c r="AI4" s="14">
        <v>13</v>
      </c>
      <c r="AJ4" s="14">
        <v>7</v>
      </c>
      <c r="AK4" s="38" t="s">
        <v>171</v>
      </c>
      <c r="AL4" s="14">
        <v>6</v>
      </c>
      <c r="AM4" s="38" t="s">
        <v>171</v>
      </c>
      <c r="AN4" s="14">
        <v>12</v>
      </c>
      <c r="AO4" s="14">
        <v>14</v>
      </c>
      <c r="AP4" s="11">
        <f>MIN(C4:AO4)</f>
        <v>4</v>
      </c>
    </row>
    <row r="5" spans="1:47" ht="18" customHeight="1">
      <c r="A5" s="140"/>
      <c r="B5" s="17" t="s">
        <v>38</v>
      </c>
      <c r="C5" s="14" cm="1">
        <f t="array" aca="1" ref="C5" ca="1">_xlfn.DAYS(TODAY(),"2022/11/20")-MAX(('重-重庆2'!E:E&gt;0)*ROW('重-重庆2'!E:E))+2</f>
        <v>0</v>
      </c>
      <c r="D5" s="14" cm="1">
        <f t="array" aca="1" ref="D5" ca="1">_xlfn.DAYS(TODAY(),"2022/11/20")-MAX(('重-重庆2'!F:F&gt;0)*ROW('重-重庆2'!F:F))+2</f>
        <v>0</v>
      </c>
      <c r="E5" s="14" cm="1">
        <f t="array" aca="1" ref="E5" ca="1">_xlfn.DAYS(TODAY(),"2022/11/20")-MAX(('重-重庆2'!G:G&gt;0)*ROW('重-重庆2'!G:G))+2</f>
        <v>0</v>
      </c>
      <c r="F5" s="14" cm="1">
        <f t="array" aca="1" ref="F5" ca="1">_xlfn.DAYS(TODAY(),"2022/11/20")-MAX(('重-重庆2'!H:H&gt;0)*ROW('重-重庆2'!H:H))+2</f>
        <v>0</v>
      </c>
      <c r="G5" s="14" cm="1">
        <f t="array" aca="1" ref="G5" ca="1">_xlfn.DAYS(TODAY(),"2022/11/20")-MAX(('重-重庆2'!I:I&gt;0)*ROW('重-重庆2'!I:I))+2</f>
        <v>0</v>
      </c>
      <c r="H5" s="14" cm="1">
        <f t="array" aca="1" ref="H5" ca="1">_xlfn.DAYS(TODAY(),"2022/11/20")-MAX(('重-重庆2'!J:J&gt;0)*ROW('重-重庆2'!J:J))+2</f>
        <v>0</v>
      </c>
      <c r="I5" s="14" cm="1">
        <f t="array" aca="1" ref="I5" ca="1">_xlfn.DAYS(TODAY(),"2022/11/20")-MAX(('重-重庆2'!K:K&gt;0)*ROW('重-重庆2'!K:K))+2</f>
        <v>0</v>
      </c>
      <c r="J5" s="14" cm="1">
        <f t="array" aca="1" ref="J5" ca="1">_xlfn.DAYS(TODAY(),"2022/11/20")-MAX(('重-重庆2'!L:L&gt;0)*ROW('重-重庆2'!L:L))+2</f>
        <v>0</v>
      </c>
      <c r="K5" s="14" cm="1">
        <f t="array" aca="1" ref="K5" ca="1">_xlfn.DAYS(TODAY(),"2022/11/20")-MAX(('重-重庆2'!M:M&gt;0)*ROW('重-重庆2'!M:M))+2</f>
        <v>0</v>
      </c>
      <c r="L5" s="14" cm="1">
        <f t="array" aca="1" ref="L5" ca="1">_xlfn.DAYS(TODAY(),"2022/11/20")-MAX(('重-重庆2'!N:N&gt;0)*ROW('重-重庆2'!N:N))+2</f>
        <v>0</v>
      </c>
      <c r="M5" s="14" cm="1">
        <f t="array" aca="1" ref="M5" ca="1">_xlfn.DAYS(TODAY(),"2022/11/20")-MAX(('重-重庆2'!O:O&gt;0)*ROW('重-重庆2'!O:O))+2</f>
        <v>0</v>
      </c>
      <c r="N5" s="14" cm="1">
        <f t="array" aca="1" ref="N5" ca="1">_xlfn.DAYS(TODAY(),"2022/11/20")-MAX(('重-重庆2'!P:P&gt;0)*ROW('重-重庆2'!P:P))+2</f>
        <v>0</v>
      </c>
      <c r="O5" s="14" cm="1">
        <f t="array" aca="1" ref="O5" ca="1">_xlfn.DAYS(TODAY(),"2022/11/20")-MAX(('重-重庆2'!Q:Q&gt;0)*ROW('重-重庆2'!Q:Q))+2</f>
        <v>0</v>
      </c>
      <c r="P5" s="14" cm="1">
        <f t="array" aca="1" ref="P5" ca="1">_xlfn.DAYS(TODAY(),"2022/11/20")-MAX(('重-重庆2'!R:R&gt;0)*ROW('重-重庆2'!R:R))+2</f>
        <v>0</v>
      </c>
      <c r="Q5" s="14" cm="1">
        <f t="array" aca="1" ref="Q5" ca="1">_xlfn.DAYS(TODAY(),"2022/11/20")-MAX(('重-重庆2'!S:S&gt;0)*ROW('重-重庆2'!S:S))+2</f>
        <v>0</v>
      </c>
      <c r="R5" s="14" cm="1">
        <f t="array" aca="1" ref="R5" ca="1">_xlfn.DAYS(TODAY(),"2022/11/20")-MAX(('重-重庆2'!T:T&gt;0)*ROW('重-重庆2'!T:T))+2</f>
        <v>0</v>
      </c>
      <c r="S5" s="14" cm="1">
        <f t="array" aca="1" ref="S5" ca="1">_xlfn.DAYS(TODAY(),"2022/11/20")-MAX(('重-重庆2'!U:U&gt;0)*ROW('重-重庆2'!U:U))+2</f>
        <v>0</v>
      </c>
      <c r="T5" s="14" cm="1">
        <f t="array" aca="1" ref="T5" ca="1">_xlfn.DAYS(TODAY(),"2022/11/20")-MAX(('重-重庆2'!V:V&gt;0)*ROW('重-重庆2'!V:V))+2</f>
        <v>0</v>
      </c>
      <c r="U5" s="14" cm="1">
        <f t="array" aca="1" ref="U5" ca="1">_xlfn.DAYS(TODAY(),"2022/11/20")-MAX(('重-重庆2'!W:W&gt;0)*ROW('重-重庆2'!W:W))+2</f>
        <v>0</v>
      </c>
      <c r="V5" s="14" cm="1">
        <f t="array" aca="1" ref="V5" ca="1">_xlfn.DAYS(TODAY(),"2022/11/20")-MAX(('重-重庆2'!X:X&gt;0)*ROW('重-重庆2'!X:X))+2</f>
        <v>0</v>
      </c>
      <c r="W5" s="14" cm="1">
        <f t="array" aca="1" ref="W5" ca="1">_xlfn.DAYS(TODAY(),"2022/11/20")-MAX(('重-重庆2'!Y:Y&gt;0)*ROW('重-重庆2'!Y:Y))+2</f>
        <v>0</v>
      </c>
      <c r="X5" s="14" cm="1">
        <f t="array" aca="1" ref="X5" ca="1">_xlfn.DAYS(TODAY(),"2022/11/20")-MAX(('重-重庆2'!Z:Z&gt;0)*ROW('重-重庆2'!Z:Z))+2</f>
        <v>0</v>
      </c>
      <c r="Y5" s="14" cm="1">
        <f t="array" aca="1" ref="Y5" ca="1">_xlfn.DAYS(TODAY(),"2022/11/20")-MAX(('重-重庆2'!AA:AA&gt;0)*ROW('重-重庆2'!AA:AA))+2</f>
        <v>0</v>
      </c>
      <c r="Z5" s="14" cm="1">
        <f t="array" aca="1" ref="Z5" ca="1">_xlfn.DAYS(TODAY(),"2022/11/20")-MAX(('重-重庆2'!AB:AB&gt;0)*ROW('重-重庆2'!AB:AB))+2</f>
        <v>0</v>
      </c>
      <c r="AA5" s="14" cm="1">
        <f t="array" aca="1" ref="AA5" ca="1">_xlfn.DAYS(TODAY(),"2022/11/20")-MAX(('重-重庆2'!AC:AC&gt;0)*ROW('重-重庆2'!AC:AC))+2</f>
        <v>0</v>
      </c>
      <c r="AB5" s="14" cm="1">
        <f t="array" aca="1" ref="AB5" ca="1">_xlfn.DAYS(TODAY(),"2022/11/20")-MAX(('重-重庆2'!AD:AD&gt;0)*ROW('重-重庆2'!AD:AD))+2</f>
        <v>0</v>
      </c>
      <c r="AC5" s="14" cm="1">
        <f t="array" aca="1" ref="AC5" ca="1">_xlfn.DAYS(TODAY(),"2022/11/20")-MAX(('重-重庆2'!AE:AE&gt;0)*ROW('重-重庆2'!AE:AE))+2</f>
        <v>0</v>
      </c>
      <c r="AD5" s="14" cm="1">
        <f t="array" aca="1" ref="AD5" ca="1">_xlfn.DAYS(TODAY(),"2022/11/20")-MAX(('重-重庆2'!AF:AF&gt;0)*ROW('重-重庆2'!AF:AF))+2</f>
        <v>0</v>
      </c>
      <c r="AE5" s="14" cm="1">
        <f t="array" aca="1" ref="AE5" ca="1">_xlfn.DAYS(TODAY(),"2022/11/20")-MAX(('重-重庆2'!AG:AG&gt;0)*ROW('重-重庆2'!AG:AG))+2</f>
        <v>0</v>
      </c>
      <c r="AF5" s="14" cm="1">
        <f t="array" aca="1" ref="AF5" ca="1">_xlfn.DAYS(TODAY(),"2022/11/20")-MAX(('重-重庆2'!AH:AH&gt;0)*ROW('重-重庆2'!AH:AH))+2</f>
        <v>0</v>
      </c>
      <c r="AG5" s="14" cm="1">
        <f t="array" aca="1" ref="AG5" ca="1">_xlfn.DAYS(TODAY(),"2022/11/20")-MAX(('重-重庆2'!AI:AI&gt;0)*ROW('重-重庆2'!AI:AI))+2</f>
        <v>0</v>
      </c>
      <c r="AH5" s="14" cm="1">
        <f t="array" aca="1" ref="AH5" ca="1">_xlfn.DAYS(TODAY(),"2022/11/20")-MAX(('重-重庆2'!AJ:AJ&gt;0)*ROW('重-重庆2'!AJ:AJ))+2</f>
        <v>0</v>
      </c>
      <c r="AI5" s="14" cm="1">
        <f t="array" aca="1" ref="AI5" ca="1">_xlfn.DAYS(TODAY(),"2022/11/20")-MAX(('重-重庆2'!AK:AK&gt;0)*ROW('重-重庆2'!AK:AK))+2</f>
        <v>0</v>
      </c>
      <c r="AJ5" s="14" cm="1">
        <f t="array" aca="1" ref="AJ5" ca="1">_xlfn.DAYS(TODAY(),"2022/11/20")-MAX(('重-重庆2'!AL:AL&gt;0)*ROW('重-重庆2'!AL:AL))+2</f>
        <v>0</v>
      </c>
      <c r="AK5" s="14" cm="1">
        <f t="array" aca="1" ref="AK5" ca="1">_xlfn.DAYS(TODAY(),"2022/11/20")-MAX(('重-重庆2'!AM:AM&gt;0)*ROW('重-重庆2'!AM:AM))+2</f>
        <v>0</v>
      </c>
      <c r="AL5" s="14" cm="1">
        <f t="array" aca="1" ref="AL5" ca="1">_xlfn.DAYS(TODAY(),"2022/11/20")-MAX(('重-重庆2'!AN:AN&gt;0)*ROW('重-重庆2'!AN:AN))+2</f>
        <v>0</v>
      </c>
      <c r="AM5" s="14" cm="1">
        <f t="array" aca="1" ref="AM5" ca="1">_xlfn.DAYS(TODAY(),"2022/11/20")-MAX(('重-重庆2'!AO:AO&gt;0)*ROW('重-重庆2'!AO:AO))+2</f>
        <v>0</v>
      </c>
      <c r="AN5" s="14" cm="1">
        <f t="array" aca="1" ref="AN5" ca="1">_xlfn.DAYS(TODAY(),"2022/11/20")-MAX(('重-重庆2'!AP:AP&gt;0)*ROW('重-重庆2'!AP:AP))+2</f>
        <v>0</v>
      </c>
      <c r="AO5" s="14" cm="1">
        <f t="array" aca="1" ref="AO5" ca="1">_xlfn.DAYS(TODAY(),"2022/11/20")-MAX(('重-重庆2'!AQ:AQ&gt;0)*ROW('重-重庆2'!AQ:AQ))+2</f>
        <v>0</v>
      </c>
      <c r="AP5" s="11">
        <f ca="1">MIN(C5:AO5)</f>
        <v>0</v>
      </c>
    </row>
    <row r="6" spans="1:47" ht="18" customHeight="1">
      <c r="A6" s="105">
        <v>44885</v>
      </c>
      <c r="B6" s="50" t="s">
        <v>20</v>
      </c>
      <c r="C6" s="51">
        <v>6</v>
      </c>
      <c r="D6" s="51">
        <v>20</v>
      </c>
      <c r="E6" s="51">
        <v>10</v>
      </c>
      <c r="F6" s="51">
        <v>20</v>
      </c>
      <c r="G6" s="51">
        <v>8</v>
      </c>
      <c r="H6" s="51">
        <v>9</v>
      </c>
      <c r="I6" s="51">
        <v>12</v>
      </c>
      <c r="J6" s="51">
        <v>27</v>
      </c>
      <c r="K6" s="51">
        <v>10</v>
      </c>
      <c r="L6" s="51">
        <v>4</v>
      </c>
      <c r="M6" s="51">
        <v>0</v>
      </c>
      <c r="N6" s="51">
        <v>43</v>
      </c>
      <c r="O6" s="51">
        <v>13</v>
      </c>
      <c r="P6" s="51">
        <v>0</v>
      </c>
      <c r="Q6" s="51">
        <v>4</v>
      </c>
      <c r="R6" s="51">
        <v>2</v>
      </c>
      <c r="S6" s="51">
        <v>3</v>
      </c>
      <c r="T6" s="51">
        <v>2</v>
      </c>
      <c r="U6" s="51">
        <v>1</v>
      </c>
      <c r="V6" s="51">
        <v>1</v>
      </c>
      <c r="W6" s="51">
        <v>2</v>
      </c>
      <c r="X6" s="51">
        <v>2</v>
      </c>
      <c r="Y6" s="51">
        <v>8</v>
      </c>
      <c r="Z6" s="51">
        <v>6</v>
      </c>
      <c r="AA6" s="51">
        <v>2</v>
      </c>
      <c r="AB6" s="51">
        <v>1</v>
      </c>
      <c r="AC6" s="51">
        <v>0</v>
      </c>
      <c r="AD6" s="51">
        <v>0</v>
      </c>
      <c r="AE6" s="51">
        <v>1</v>
      </c>
      <c r="AF6" s="51">
        <v>2</v>
      </c>
      <c r="AG6" s="51">
        <v>1</v>
      </c>
      <c r="AH6" s="51">
        <v>0</v>
      </c>
      <c r="AI6" s="51">
        <v>4</v>
      </c>
      <c r="AJ6" s="51">
        <v>2</v>
      </c>
      <c r="AK6" s="51">
        <v>0</v>
      </c>
      <c r="AL6" s="51">
        <v>0</v>
      </c>
      <c r="AM6" s="51">
        <v>2</v>
      </c>
      <c r="AN6" s="51">
        <v>3</v>
      </c>
      <c r="AO6" s="51">
        <v>0</v>
      </c>
      <c r="AP6" s="11">
        <f>SUM(C6:AO6)</f>
        <v>231</v>
      </c>
    </row>
    <row r="7" spans="1:47" ht="18" customHeight="1">
      <c r="A7" s="106"/>
      <c r="B7" s="52" t="s">
        <v>21</v>
      </c>
      <c r="C7" s="53">
        <v>44</v>
      </c>
      <c r="D7" s="53">
        <v>39</v>
      </c>
      <c r="E7" s="53">
        <v>496</v>
      </c>
      <c r="F7" s="53">
        <v>130</v>
      </c>
      <c r="G7" s="53">
        <v>1036</v>
      </c>
      <c r="H7" s="53">
        <v>369</v>
      </c>
      <c r="I7" s="53">
        <v>1307</v>
      </c>
      <c r="J7" s="53">
        <v>58</v>
      </c>
      <c r="K7" s="53">
        <v>77</v>
      </c>
      <c r="L7" s="53">
        <v>15</v>
      </c>
      <c r="M7" s="53">
        <v>5</v>
      </c>
      <c r="N7" s="53">
        <v>1520</v>
      </c>
      <c r="O7" s="53">
        <v>94</v>
      </c>
      <c r="P7" s="53">
        <v>4</v>
      </c>
      <c r="Q7" s="53">
        <v>3</v>
      </c>
      <c r="R7" s="53">
        <v>34</v>
      </c>
      <c r="S7" s="53">
        <v>19</v>
      </c>
      <c r="T7" s="53">
        <v>4</v>
      </c>
      <c r="U7" s="53">
        <v>1</v>
      </c>
      <c r="V7" s="53">
        <v>10</v>
      </c>
      <c r="W7" s="53">
        <v>5</v>
      </c>
      <c r="X7" s="53">
        <v>10</v>
      </c>
      <c r="Y7" s="53">
        <v>6</v>
      </c>
      <c r="Z7" s="53">
        <v>33</v>
      </c>
      <c r="AA7" s="53">
        <v>184</v>
      </c>
      <c r="AB7" s="53">
        <v>2</v>
      </c>
      <c r="AC7" s="53">
        <v>0</v>
      </c>
      <c r="AD7" s="53">
        <v>0</v>
      </c>
      <c r="AE7" s="53">
        <v>124</v>
      </c>
      <c r="AF7" s="53">
        <v>10</v>
      </c>
      <c r="AG7" s="53">
        <v>16</v>
      </c>
      <c r="AH7" s="53">
        <v>0</v>
      </c>
      <c r="AI7" s="53">
        <v>5</v>
      </c>
      <c r="AJ7" s="53">
        <v>93</v>
      </c>
      <c r="AK7" s="53">
        <v>0</v>
      </c>
      <c r="AL7" s="53">
        <v>137</v>
      </c>
      <c r="AM7" s="53">
        <v>5</v>
      </c>
      <c r="AN7" s="53">
        <v>1</v>
      </c>
      <c r="AO7" s="53">
        <v>2</v>
      </c>
      <c r="AP7" s="11">
        <f>SUM(C7:AO7)</f>
        <v>5898</v>
      </c>
    </row>
    <row r="8" spans="1:47" ht="18" customHeight="1">
      <c r="A8" s="106"/>
      <c r="B8" s="52" t="s">
        <v>24</v>
      </c>
      <c r="C8" s="53">
        <v>50</v>
      </c>
      <c r="D8" s="53">
        <v>44</v>
      </c>
      <c r="E8" s="53">
        <v>467</v>
      </c>
      <c r="F8" s="53">
        <v>122</v>
      </c>
      <c r="G8" s="53">
        <v>872</v>
      </c>
      <c r="H8" s="53">
        <v>325</v>
      </c>
      <c r="I8" s="53">
        <v>1277</v>
      </c>
      <c r="J8" s="53">
        <v>60</v>
      </c>
      <c r="K8" s="53">
        <v>57</v>
      </c>
      <c r="L8" s="53">
        <v>16</v>
      </c>
      <c r="M8" s="53">
        <v>5</v>
      </c>
      <c r="N8" s="53">
        <v>1441</v>
      </c>
      <c r="O8" s="53">
        <v>101</v>
      </c>
      <c r="P8" s="53">
        <v>3</v>
      </c>
      <c r="Q8" s="53">
        <v>3</v>
      </c>
      <c r="R8" s="53">
        <v>19</v>
      </c>
      <c r="S8" s="53">
        <v>21</v>
      </c>
      <c r="T8" s="53">
        <v>6</v>
      </c>
      <c r="U8" s="53">
        <v>1</v>
      </c>
      <c r="V8" s="53">
        <v>11</v>
      </c>
      <c r="W8" s="53">
        <v>6</v>
      </c>
      <c r="X8" s="53">
        <v>9</v>
      </c>
      <c r="Y8" s="53">
        <v>7</v>
      </c>
      <c r="Z8" s="53">
        <v>30</v>
      </c>
      <c r="AA8" s="53">
        <v>92</v>
      </c>
      <c r="AB8" s="53">
        <v>2</v>
      </c>
      <c r="AC8" s="53">
        <v>0</v>
      </c>
      <c r="AD8" s="53">
        <v>0</v>
      </c>
      <c r="AE8" s="53">
        <v>101</v>
      </c>
      <c r="AF8" s="53">
        <v>11</v>
      </c>
      <c r="AG8" s="53">
        <v>16</v>
      </c>
      <c r="AH8" s="53">
        <v>0</v>
      </c>
      <c r="AI8" s="53">
        <v>9</v>
      </c>
      <c r="AJ8" s="53">
        <v>77</v>
      </c>
      <c r="AK8" s="53">
        <v>0</v>
      </c>
      <c r="AL8" s="53">
        <v>127</v>
      </c>
      <c r="AM8" s="53">
        <v>7</v>
      </c>
      <c r="AN8" s="53">
        <v>4</v>
      </c>
      <c r="AO8" s="53">
        <v>2</v>
      </c>
      <c r="AP8" s="11">
        <f>SUM(C8:AO8)</f>
        <v>5401</v>
      </c>
    </row>
    <row r="9" spans="1:47" ht="18" customHeight="1">
      <c r="A9" s="106"/>
      <c r="B9" s="52" t="s">
        <v>25</v>
      </c>
      <c r="C9" s="51">
        <v>0</v>
      </c>
      <c r="D9" s="51">
        <v>15</v>
      </c>
      <c r="E9" s="51">
        <v>39</v>
      </c>
      <c r="F9" s="51">
        <v>28</v>
      </c>
      <c r="G9" s="51">
        <v>172</v>
      </c>
      <c r="H9" s="51">
        <v>53</v>
      </c>
      <c r="I9" s="51">
        <v>42</v>
      </c>
      <c r="J9" s="51">
        <v>25</v>
      </c>
      <c r="K9" s="51">
        <v>30</v>
      </c>
      <c r="L9" s="51">
        <v>3</v>
      </c>
      <c r="M9" s="51">
        <v>0</v>
      </c>
      <c r="N9" s="51">
        <v>122</v>
      </c>
      <c r="O9" s="51">
        <v>6</v>
      </c>
      <c r="P9" s="51">
        <v>1</v>
      </c>
      <c r="Q9" s="51">
        <v>4</v>
      </c>
      <c r="R9" s="51">
        <v>17</v>
      </c>
      <c r="S9" s="51">
        <v>1</v>
      </c>
      <c r="T9" s="51">
        <v>0</v>
      </c>
      <c r="U9" s="51">
        <v>1</v>
      </c>
      <c r="V9" s="51">
        <v>0</v>
      </c>
      <c r="W9" s="51">
        <v>1</v>
      </c>
      <c r="X9" s="51">
        <v>3</v>
      </c>
      <c r="Y9" s="51">
        <v>7</v>
      </c>
      <c r="Z9" s="51">
        <v>9</v>
      </c>
      <c r="AA9" s="51">
        <v>94</v>
      </c>
      <c r="AB9" s="51">
        <v>1</v>
      </c>
      <c r="AC9" s="51">
        <v>0</v>
      </c>
      <c r="AD9" s="51">
        <v>0</v>
      </c>
      <c r="AE9" s="51">
        <v>24</v>
      </c>
      <c r="AF9" s="51">
        <v>1</v>
      </c>
      <c r="AG9" s="51">
        <v>1</v>
      </c>
      <c r="AH9" s="51">
        <v>0</v>
      </c>
      <c r="AI9" s="51">
        <v>0</v>
      </c>
      <c r="AJ9" s="51">
        <v>18</v>
      </c>
      <c r="AK9" s="51">
        <v>0</v>
      </c>
      <c r="AL9" s="51">
        <v>10</v>
      </c>
      <c r="AM9" s="51">
        <v>0</v>
      </c>
      <c r="AN9" s="51">
        <v>0</v>
      </c>
      <c r="AO9" s="51">
        <v>0</v>
      </c>
      <c r="AP9" s="11">
        <f>SUM(C9:AO9)</f>
        <v>728</v>
      </c>
    </row>
    <row r="10" spans="1:47" ht="18" customHeight="1">
      <c r="A10" s="107"/>
      <c r="B10" s="52" t="s">
        <v>26</v>
      </c>
      <c r="C10" s="36">
        <f t="shared" ref="C10:Q10" si="0">IF(C8+C9&gt;0, C9/(C8+C9), "-")</f>
        <v>0</v>
      </c>
      <c r="D10" s="36">
        <f t="shared" si="0"/>
        <v>0.25423728813559321</v>
      </c>
      <c r="E10" s="36">
        <f t="shared" si="0"/>
        <v>7.7075098814229248E-2</v>
      </c>
      <c r="F10" s="36">
        <f t="shared" si="0"/>
        <v>0.18666666666666668</v>
      </c>
      <c r="G10" s="36">
        <f t="shared" si="0"/>
        <v>0.16475095785440613</v>
      </c>
      <c r="H10" s="36">
        <f t="shared" si="0"/>
        <v>0.1402116402116402</v>
      </c>
      <c r="I10" s="36">
        <f t="shared" si="0"/>
        <v>3.1842304776345719E-2</v>
      </c>
      <c r="J10" s="36">
        <f t="shared" si="0"/>
        <v>0.29411764705882354</v>
      </c>
      <c r="K10" s="36">
        <f t="shared" si="0"/>
        <v>0.34482758620689657</v>
      </c>
      <c r="L10" s="36">
        <f t="shared" si="0"/>
        <v>0.15789473684210525</v>
      </c>
      <c r="M10" s="36">
        <f t="shared" si="0"/>
        <v>0</v>
      </c>
      <c r="N10" s="36">
        <f t="shared" si="0"/>
        <v>7.8055022392834295E-2</v>
      </c>
      <c r="O10" s="36">
        <f t="shared" si="0"/>
        <v>5.6074766355140186E-2</v>
      </c>
      <c r="P10" s="36">
        <f t="shared" si="0"/>
        <v>0.25</v>
      </c>
      <c r="Q10" s="36">
        <f t="shared" si="0"/>
        <v>0.5714285714285714</v>
      </c>
      <c r="R10" s="36">
        <f t="shared" ref="R10:AG10" si="1">IF(R8+R9&gt;0, R9/(R8+R9), "-")</f>
        <v>0.47222222222222221</v>
      </c>
      <c r="S10" s="36">
        <f t="shared" si="1"/>
        <v>4.5454545454545456E-2</v>
      </c>
      <c r="T10" s="36">
        <f t="shared" si="1"/>
        <v>0</v>
      </c>
      <c r="U10" s="36">
        <f t="shared" si="1"/>
        <v>0.5</v>
      </c>
      <c r="V10" s="36">
        <f t="shared" si="1"/>
        <v>0</v>
      </c>
      <c r="W10" s="36">
        <f t="shared" si="1"/>
        <v>0.14285714285714285</v>
      </c>
      <c r="X10" s="36">
        <f t="shared" si="1"/>
        <v>0.25</v>
      </c>
      <c r="Y10" s="36">
        <f t="shared" si="1"/>
        <v>0.5</v>
      </c>
      <c r="Z10" s="36">
        <f t="shared" si="1"/>
        <v>0.23076923076923078</v>
      </c>
      <c r="AA10" s="36">
        <f t="shared" si="1"/>
        <v>0.5053763440860215</v>
      </c>
      <c r="AB10" s="36">
        <f t="shared" si="1"/>
        <v>0.33333333333333331</v>
      </c>
      <c r="AC10" s="36" t="str">
        <f t="shared" si="1"/>
        <v>-</v>
      </c>
      <c r="AD10" s="36" t="str">
        <f t="shared" si="1"/>
        <v>-</v>
      </c>
      <c r="AE10" s="36">
        <f t="shared" si="1"/>
        <v>0.192</v>
      </c>
      <c r="AF10" s="36">
        <f t="shared" si="1"/>
        <v>8.3333333333333329E-2</v>
      </c>
      <c r="AG10" s="36">
        <f t="shared" si="1"/>
        <v>5.8823529411764705E-2</v>
      </c>
      <c r="AH10" s="36" t="str">
        <f t="shared" ref="AH10:AK10" si="2">IF(AH8+AH9&gt;0, AH9/(AH8+AH9), "-")</f>
        <v>-</v>
      </c>
      <c r="AI10" s="36">
        <f t="shared" si="2"/>
        <v>0</v>
      </c>
      <c r="AJ10" s="36">
        <f t="shared" si="2"/>
        <v>0.18947368421052632</v>
      </c>
      <c r="AK10" s="36" t="str">
        <f t="shared" si="2"/>
        <v>-</v>
      </c>
      <c r="AL10" s="36">
        <f t="shared" ref="AL10:AO10" si="3">IF(AL8+AL9&gt;0, AL9/(AL8+AL9), "-")</f>
        <v>7.2992700729927001E-2</v>
      </c>
      <c r="AM10" s="36">
        <f t="shared" si="3"/>
        <v>0</v>
      </c>
      <c r="AN10" s="36">
        <f t="shared" si="3"/>
        <v>0</v>
      </c>
      <c r="AO10" s="36">
        <f t="shared" si="3"/>
        <v>0</v>
      </c>
      <c r="AP10" s="40">
        <f>IF(AP8+AP9&gt;0, AP9/(AP8+AP9), "-")</f>
        <v>0.11877957252406592</v>
      </c>
    </row>
    <row r="11" spans="1:47" ht="18" customHeight="1">
      <c r="A11" s="105">
        <v>44886</v>
      </c>
      <c r="B11" s="50" t="s">
        <v>20</v>
      </c>
      <c r="C11" s="51">
        <v>2</v>
      </c>
      <c r="D11" s="51">
        <v>6</v>
      </c>
      <c r="E11" s="51">
        <v>8</v>
      </c>
      <c r="F11" s="51">
        <v>6</v>
      </c>
      <c r="G11" s="51">
        <v>14</v>
      </c>
      <c r="H11" s="51">
        <v>10</v>
      </c>
      <c r="I11" s="51">
        <v>1</v>
      </c>
      <c r="J11" s="51">
        <v>21</v>
      </c>
      <c r="K11" s="51">
        <v>10</v>
      </c>
      <c r="L11" s="51">
        <v>1</v>
      </c>
      <c r="M11" s="51">
        <v>0</v>
      </c>
      <c r="N11" s="51">
        <v>21</v>
      </c>
      <c r="O11" s="51">
        <v>22</v>
      </c>
      <c r="P11" s="51">
        <v>3</v>
      </c>
      <c r="Q11" s="51">
        <v>1</v>
      </c>
      <c r="R11" s="51">
        <v>1</v>
      </c>
      <c r="S11" s="51">
        <v>1</v>
      </c>
      <c r="T11" s="51">
        <v>5</v>
      </c>
      <c r="U11" s="51">
        <v>0</v>
      </c>
      <c r="V11" s="51">
        <v>3</v>
      </c>
      <c r="W11" s="51">
        <v>3</v>
      </c>
      <c r="X11" s="51">
        <v>3</v>
      </c>
      <c r="Y11" s="51">
        <v>9</v>
      </c>
      <c r="Z11" s="51">
        <v>3</v>
      </c>
      <c r="AA11" s="51">
        <v>0</v>
      </c>
      <c r="AB11" s="51">
        <v>4</v>
      </c>
      <c r="AC11" s="51">
        <v>0</v>
      </c>
      <c r="AD11" s="51">
        <v>2</v>
      </c>
      <c r="AE11" s="51">
        <v>1</v>
      </c>
      <c r="AF11" s="51">
        <v>4</v>
      </c>
      <c r="AG11" s="51">
        <v>5</v>
      </c>
      <c r="AH11" s="51">
        <v>0</v>
      </c>
      <c r="AI11" s="51">
        <v>1</v>
      </c>
      <c r="AJ11" s="51">
        <v>3</v>
      </c>
      <c r="AK11" s="51">
        <v>0</v>
      </c>
      <c r="AL11" s="51">
        <v>0</v>
      </c>
      <c r="AM11" s="51">
        <v>2</v>
      </c>
      <c r="AN11" s="51">
        <v>1</v>
      </c>
      <c r="AO11" s="51">
        <v>1</v>
      </c>
      <c r="AP11" s="11">
        <f>SUM(C11:AO11)</f>
        <v>178</v>
      </c>
    </row>
    <row r="12" spans="1:47" ht="18" customHeight="1">
      <c r="A12" s="106"/>
      <c r="B12" s="52" t="s">
        <v>21</v>
      </c>
      <c r="C12" s="53">
        <v>64</v>
      </c>
      <c r="D12" s="53">
        <v>58</v>
      </c>
      <c r="E12" s="53">
        <v>620</v>
      </c>
      <c r="F12" s="53">
        <v>57</v>
      </c>
      <c r="G12" s="53">
        <v>1167</v>
      </c>
      <c r="H12" s="53">
        <v>201</v>
      </c>
      <c r="I12" s="53">
        <v>1128</v>
      </c>
      <c r="J12" s="53">
        <v>877</v>
      </c>
      <c r="K12" s="53">
        <v>320</v>
      </c>
      <c r="L12" s="53">
        <v>8</v>
      </c>
      <c r="M12" s="53">
        <v>2</v>
      </c>
      <c r="N12" s="53">
        <v>1043</v>
      </c>
      <c r="O12" s="53">
        <v>73</v>
      </c>
      <c r="P12" s="53">
        <v>11</v>
      </c>
      <c r="Q12" s="53">
        <v>4</v>
      </c>
      <c r="R12" s="53">
        <v>19</v>
      </c>
      <c r="S12" s="53">
        <v>35</v>
      </c>
      <c r="T12" s="53">
        <v>7</v>
      </c>
      <c r="U12" s="53">
        <v>0</v>
      </c>
      <c r="V12" s="53">
        <v>13</v>
      </c>
      <c r="W12" s="53">
        <v>9</v>
      </c>
      <c r="X12" s="53">
        <v>5</v>
      </c>
      <c r="Y12" s="53">
        <v>4</v>
      </c>
      <c r="Z12" s="53">
        <v>40</v>
      </c>
      <c r="AA12" s="53">
        <v>66</v>
      </c>
      <c r="AB12" s="53">
        <v>7</v>
      </c>
      <c r="AC12" s="53">
        <v>0</v>
      </c>
      <c r="AD12" s="53">
        <v>0</v>
      </c>
      <c r="AE12" s="53">
        <v>125</v>
      </c>
      <c r="AF12" s="53">
        <v>4</v>
      </c>
      <c r="AG12" s="53">
        <v>28</v>
      </c>
      <c r="AH12" s="53">
        <v>0</v>
      </c>
      <c r="AI12" s="53">
        <v>2</v>
      </c>
      <c r="AJ12" s="53">
        <v>88</v>
      </c>
      <c r="AK12" s="53">
        <v>1</v>
      </c>
      <c r="AL12" s="53">
        <v>60</v>
      </c>
      <c r="AM12" s="53">
        <v>5</v>
      </c>
      <c r="AN12" s="53">
        <v>6</v>
      </c>
      <c r="AO12" s="53">
        <v>0</v>
      </c>
      <c r="AP12" s="11">
        <f>SUM(C12:AO12)</f>
        <v>6157</v>
      </c>
    </row>
    <row r="13" spans="1:47" ht="18" customHeight="1">
      <c r="A13" s="106"/>
      <c r="B13" s="52" t="s">
        <v>24</v>
      </c>
      <c r="C13" s="53">
        <v>66</v>
      </c>
      <c r="D13" s="53">
        <v>55</v>
      </c>
      <c r="E13" s="53">
        <v>559</v>
      </c>
      <c r="F13" s="53">
        <v>35</v>
      </c>
      <c r="G13" s="53">
        <v>1118</v>
      </c>
      <c r="H13" s="53">
        <v>186</v>
      </c>
      <c r="I13" s="53">
        <v>1127</v>
      </c>
      <c r="J13" s="53">
        <v>623</v>
      </c>
      <c r="K13" s="53">
        <v>272</v>
      </c>
      <c r="L13" s="53">
        <v>7</v>
      </c>
      <c r="M13" s="53">
        <v>2</v>
      </c>
      <c r="N13" s="53">
        <v>1050</v>
      </c>
      <c r="O13" s="53">
        <v>89</v>
      </c>
      <c r="P13" s="53">
        <v>10</v>
      </c>
      <c r="Q13" s="53">
        <v>5</v>
      </c>
      <c r="R13" s="53">
        <v>16</v>
      </c>
      <c r="S13" s="53">
        <v>34</v>
      </c>
      <c r="T13" s="53">
        <v>12</v>
      </c>
      <c r="U13" s="53">
        <v>0</v>
      </c>
      <c r="V13" s="53">
        <v>16</v>
      </c>
      <c r="W13" s="53">
        <v>12</v>
      </c>
      <c r="X13" s="53">
        <v>8</v>
      </c>
      <c r="Y13" s="53">
        <v>8</v>
      </c>
      <c r="Z13" s="53">
        <v>39</v>
      </c>
      <c r="AA13" s="53">
        <v>46</v>
      </c>
      <c r="AB13" s="53">
        <v>11</v>
      </c>
      <c r="AC13" s="53">
        <v>0</v>
      </c>
      <c r="AD13" s="53">
        <v>2</v>
      </c>
      <c r="AE13" s="53">
        <v>101</v>
      </c>
      <c r="AF13" s="53">
        <v>5</v>
      </c>
      <c r="AG13" s="53">
        <v>32</v>
      </c>
      <c r="AH13" s="53">
        <v>0</v>
      </c>
      <c r="AI13" s="53">
        <v>3</v>
      </c>
      <c r="AJ13" s="53">
        <v>88</v>
      </c>
      <c r="AK13" s="53">
        <v>1</v>
      </c>
      <c r="AL13" s="53">
        <v>57</v>
      </c>
      <c r="AM13" s="53">
        <v>5</v>
      </c>
      <c r="AN13" s="53">
        <v>7</v>
      </c>
      <c r="AO13" s="53">
        <v>1</v>
      </c>
      <c r="AP13" s="11">
        <f>SUM(C13:AO13)</f>
        <v>5708</v>
      </c>
    </row>
    <row r="14" spans="1:47" ht="18" customHeight="1">
      <c r="A14" s="106"/>
      <c r="B14" s="52" t="s">
        <v>25</v>
      </c>
      <c r="C14" s="51">
        <v>0</v>
      </c>
      <c r="D14" s="51">
        <v>9</v>
      </c>
      <c r="E14" s="51">
        <v>69</v>
      </c>
      <c r="F14" s="51">
        <v>28</v>
      </c>
      <c r="G14" s="51">
        <v>63</v>
      </c>
      <c r="H14" s="51">
        <v>25</v>
      </c>
      <c r="I14" s="51">
        <v>2</v>
      </c>
      <c r="J14" s="51">
        <v>275</v>
      </c>
      <c r="K14" s="51">
        <v>58</v>
      </c>
      <c r="L14" s="51">
        <v>2</v>
      </c>
      <c r="M14" s="51">
        <v>0</v>
      </c>
      <c r="N14" s="51">
        <v>14</v>
      </c>
      <c r="O14" s="51">
        <v>6</v>
      </c>
      <c r="P14" s="51">
        <v>4</v>
      </c>
      <c r="Q14" s="51">
        <v>0</v>
      </c>
      <c r="R14" s="51">
        <v>4</v>
      </c>
      <c r="S14" s="51">
        <v>2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5</v>
      </c>
      <c r="Z14" s="51">
        <v>4</v>
      </c>
      <c r="AA14" s="51">
        <v>20</v>
      </c>
      <c r="AB14" s="51">
        <v>0</v>
      </c>
      <c r="AC14" s="51">
        <v>0</v>
      </c>
      <c r="AD14" s="51">
        <v>0</v>
      </c>
      <c r="AE14" s="51">
        <v>25</v>
      </c>
      <c r="AF14" s="51">
        <v>3</v>
      </c>
      <c r="AG14" s="51">
        <v>1</v>
      </c>
      <c r="AH14" s="51">
        <v>0</v>
      </c>
      <c r="AI14" s="51">
        <v>0</v>
      </c>
      <c r="AJ14" s="51">
        <v>3</v>
      </c>
      <c r="AK14" s="51">
        <v>0</v>
      </c>
      <c r="AL14" s="51">
        <v>3</v>
      </c>
      <c r="AM14" s="51">
        <v>2</v>
      </c>
      <c r="AN14" s="51">
        <v>0</v>
      </c>
      <c r="AO14" s="51">
        <v>0</v>
      </c>
      <c r="AP14" s="11">
        <f>SUM(C14:AO14)</f>
        <v>627</v>
      </c>
    </row>
    <row r="15" spans="1:47" ht="18" customHeight="1">
      <c r="A15" s="107"/>
      <c r="B15" s="52" t="s">
        <v>26</v>
      </c>
      <c r="C15" s="36">
        <f t="shared" ref="C15:AO15" si="4">IF(C13+C14&gt;0, C14/(C13+C14), "-")</f>
        <v>0</v>
      </c>
      <c r="D15" s="36">
        <f t="shared" si="4"/>
        <v>0.140625</v>
      </c>
      <c r="E15" s="36">
        <f t="shared" si="4"/>
        <v>0.10987261146496816</v>
      </c>
      <c r="F15" s="36">
        <f t="shared" si="4"/>
        <v>0.44444444444444442</v>
      </c>
      <c r="G15" s="36">
        <f t="shared" si="4"/>
        <v>5.3344623200677392E-2</v>
      </c>
      <c r="H15" s="36">
        <f t="shared" si="4"/>
        <v>0.11848341232227488</v>
      </c>
      <c r="I15" s="36">
        <f t="shared" si="4"/>
        <v>1.7714791851195749E-3</v>
      </c>
      <c r="J15" s="36">
        <f t="shared" si="4"/>
        <v>0.30623608017817372</v>
      </c>
      <c r="K15" s="36">
        <f t="shared" si="4"/>
        <v>0.17575757575757575</v>
      </c>
      <c r="L15" s="36">
        <f t="shared" si="4"/>
        <v>0.22222222222222221</v>
      </c>
      <c r="M15" s="36">
        <f t="shared" si="4"/>
        <v>0</v>
      </c>
      <c r="N15" s="36">
        <f t="shared" si="4"/>
        <v>1.3157894736842105E-2</v>
      </c>
      <c r="O15" s="36">
        <f t="shared" si="4"/>
        <v>6.3157894736842107E-2</v>
      </c>
      <c r="P15" s="36">
        <f t="shared" si="4"/>
        <v>0.2857142857142857</v>
      </c>
      <c r="Q15" s="36">
        <f t="shared" si="4"/>
        <v>0</v>
      </c>
      <c r="R15" s="36">
        <f t="shared" si="4"/>
        <v>0.2</v>
      </c>
      <c r="S15" s="36">
        <f t="shared" si="4"/>
        <v>5.5555555555555552E-2</v>
      </c>
      <c r="T15" s="36">
        <f t="shared" si="4"/>
        <v>0</v>
      </c>
      <c r="U15" s="36" t="str">
        <f t="shared" si="4"/>
        <v>-</v>
      </c>
      <c r="V15" s="36">
        <f t="shared" si="4"/>
        <v>0</v>
      </c>
      <c r="W15" s="36">
        <f t="shared" si="4"/>
        <v>0</v>
      </c>
      <c r="X15" s="36">
        <f t="shared" si="4"/>
        <v>0</v>
      </c>
      <c r="Y15" s="36">
        <f t="shared" si="4"/>
        <v>0.38461538461538464</v>
      </c>
      <c r="Z15" s="36">
        <f t="shared" si="4"/>
        <v>9.3023255813953487E-2</v>
      </c>
      <c r="AA15" s="36">
        <f t="shared" si="4"/>
        <v>0.30303030303030304</v>
      </c>
      <c r="AB15" s="36">
        <f t="shared" si="4"/>
        <v>0</v>
      </c>
      <c r="AC15" s="36" t="str">
        <f t="shared" si="4"/>
        <v>-</v>
      </c>
      <c r="AD15" s="36">
        <f t="shared" si="4"/>
        <v>0</v>
      </c>
      <c r="AE15" s="36">
        <f t="shared" si="4"/>
        <v>0.1984126984126984</v>
      </c>
      <c r="AF15" s="36">
        <f t="shared" si="4"/>
        <v>0.375</v>
      </c>
      <c r="AG15" s="36">
        <f t="shared" si="4"/>
        <v>3.0303030303030304E-2</v>
      </c>
      <c r="AH15" s="36" t="str">
        <f t="shared" si="4"/>
        <v>-</v>
      </c>
      <c r="AI15" s="36">
        <f t="shared" si="4"/>
        <v>0</v>
      </c>
      <c r="AJ15" s="36">
        <f t="shared" si="4"/>
        <v>3.2967032967032968E-2</v>
      </c>
      <c r="AK15" s="36">
        <f t="shared" si="4"/>
        <v>0</v>
      </c>
      <c r="AL15" s="36">
        <f t="shared" si="4"/>
        <v>0.05</v>
      </c>
      <c r="AM15" s="36">
        <f t="shared" si="4"/>
        <v>0.2857142857142857</v>
      </c>
      <c r="AN15" s="36">
        <f t="shared" si="4"/>
        <v>0</v>
      </c>
      <c r="AO15" s="36">
        <f t="shared" si="4"/>
        <v>0</v>
      </c>
      <c r="AP15" s="40">
        <f>IF(AP13+AP14&gt;0, AP14/(AP13+AP14), "-")</f>
        <v>9.8973954222573005E-2</v>
      </c>
    </row>
    <row r="16" spans="1:47" ht="18" customHeight="1">
      <c r="A16" s="105">
        <v>44887</v>
      </c>
      <c r="B16" s="50" t="s">
        <v>20</v>
      </c>
      <c r="C16" s="51">
        <v>25</v>
      </c>
      <c r="D16" s="51">
        <v>1</v>
      </c>
      <c r="E16" s="51">
        <v>5</v>
      </c>
      <c r="F16" s="51">
        <v>4</v>
      </c>
      <c r="G16" s="51">
        <v>1</v>
      </c>
      <c r="H16" s="51">
        <v>3</v>
      </c>
      <c r="I16" s="51">
        <v>3</v>
      </c>
      <c r="J16" s="51">
        <v>22</v>
      </c>
      <c r="K16" s="51">
        <v>9</v>
      </c>
      <c r="L16" s="51">
        <v>1</v>
      </c>
      <c r="M16" s="51">
        <v>0</v>
      </c>
      <c r="N16" s="51">
        <v>50</v>
      </c>
      <c r="O16" s="51">
        <v>17</v>
      </c>
      <c r="P16" s="51">
        <v>1</v>
      </c>
      <c r="Q16" s="51">
        <v>1</v>
      </c>
      <c r="R16" s="51">
        <v>2</v>
      </c>
      <c r="S16" s="51">
        <v>5</v>
      </c>
      <c r="T16" s="51">
        <v>1</v>
      </c>
      <c r="U16" s="51">
        <v>1</v>
      </c>
      <c r="V16" s="51">
        <v>3</v>
      </c>
      <c r="W16" s="51">
        <v>1</v>
      </c>
      <c r="X16" s="51">
        <v>0</v>
      </c>
      <c r="Y16" s="51">
        <v>8</v>
      </c>
      <c r="Z16" s="51">
        <v>2</v>
      </c>
      <c r="AA16" s="51">
        <v>0</v>
      </c>
      <c r="AB16" s="51">
        <v>1</v>
      </c>
      <c r="AC16" s="51">
        <v>0</v>
      </c>
      <c r="AD16" s="51">
        <v>1</v>
      </c>
      <c r="AE16" s="51">
        <v>32</v>
      </c>
      <c r="AF16" s="51">
        <v>0</v>
      </c>
      <c r="AG16" s="51">
        <v>4</v>
      </c>
      <c r="AH16" s="51">
        <v>4</v>
      </c>
      <c r="AI16" s="51">
        <v>1</v>
      </c>
      <c r="AJ16" s="51">
        <v>1</v>
      </c>
      <c r="AK16" s="51">
        <v>0</v>
      </c>
      <c r="AL16" s="51">
        <v>2</v>
      </c>
      <c r="AM16" s="51">
        <v>0</v>
      </c>
      <c r="AN16" s="51">
        <v>2</v>
      </c>
      <c r="AO16" s="51">
        <v>1</v>
      </c>
      <c r="AP16" s="11">
        <f>SUM(C16:AO16)</f>
        <v>215</v>
      </c>
    </row>
    <row r="17" spans="1:42" ht="18" customHeight="1">
      <c r="A17" s="106"/>
      <c r="B17" s="52" t="s">
        <v>21</v>
      </c>
      <c r="C17" s="53">
        <v>23</v>
      </c>
      <c r="D17" s="53">
        <v>35</v>
      </c>
      <c r="E17" s="53">
        <v>726</v>
      </c>
      <c r="F17" s="53">
        <v>166</v>
      </c>
      <c r="G17" s="53">
        <v>989</v>
      </c>
      <c r="H17" s="53">
        <v>472</v>
      </c>
      <c r="I17" s="53">
        <v>1291</v>
      </c>
      <c r="J17" s="53">
        <v>909</v>
      </c>
      <c r="K17" s="53">
        <v>347</v>
      </c>
      <c r="L17" s="53">
        <v>16</v>
      </c>
      <c r="M17" s="53">
        <v>5</v>
      </c>
      <c r="N17" s="53">
        <v>1065</v>
      </c>
      <c r="O17" s="53">
        <v>96</v>
      </c>
      <c r="P17" s="53">
        <v>9</v>
      </c>
      <c r="Q17" s="53">
        <v>5</v>
      </c>
      <c r="R17" s="53">
        <v>18</v>
      </c>
      <c r="S17" s="53">
        <v>13</v>
      </c>
      <c r="T17" s="53">
        <v>2</v>
      </c>
      <c r="U17" s="53">
        <v>2</v>
      </c>
      <c r="V17" s="53">
        <v>24</v>
      </c>
      <c r="W17" s="53">
        <v>3</v>
      </c>
      <c r="X17" s="53">
        <v>9</v>
      </c>
      <c r="Y17" s="53">
        <v>0</v>
      </c>
      <c r="Z17" s="53">
        <v>17</v>
      </c>
      <c r="AA17" s="53">
        <v>161</v>
      </c>
      <c r="AB17" s="53">
        <v>4</v>
      </c>
      <c r="AC17" s="53">
        <v>0</v>
      </c>
      <c r="AD17" s="53">
        <v>1</v>
      </c>
      <c r="AE17" s="53">
        <v>130</v>
      </c>
      <c r="AF17" s="53">
        <v>23</v>
      </c>
      <c r="AG17" s="53">
        <v>39</v>
      </c>
      <c r="AH17" s="53">
        <v>2</v>
      </c>
      <c r="AI17" s="53">
        <v>1</v>
      </c>
      <c r="AJ17" s="53">
        <v>38</v>
      </c>
      <c r="AK17" s="53">
        <v>1</v>
      </c>
      <c r="AL17" s="53">
        <v>68</v>
      </c>
      <c r="AM17" s="53">
        <v>2</v>
      </c>
      <c r="AN17" s="53">
        <v>14</v>
      </c>
      <c r="AO17" s="53">
        <v>2</v>
      </c>
      <c r="AP17" s="11">
        <f>SUM(C17:AO17)</f>
        <v>6728</v>
      </c>
    </row>
    <row r="18" spans="1:42" ht="18" customHeight="1">
      <c r="A18" s="106"/>
      <c r="B18" s="52" t="s">
        <v>24</v>
      </c>
      <c r="C18" s="53">
        <v>48</v>
      </c>
      <c r="D18" s="53">
        <v>33</v>
      </c>
      <c r="E18" s="53">
        <v>694</v>
      </c>
      <c r="F18" s="53">
        <v>144</v>
      </c>
      <c r="G18" s="53">
        <v>921</v>
      </c>
      <c r="H18" s="53">
        <v>427</v>
      </c>
      <c r="I18" s="53">
        <v>1259</v>
      </c>
      <c r="J18" s="53">
        <v>731</v>
      </c>
      <c r="K18" s="53">
        <v>313</v>
      </c>
      <c r="L18" s="53">
        <v>16</v>
      </c>
      <c r="M18" s="53">
        <v>5</v>
      </c>
      <c r="N18" s="53">
        <v>1097</v>
      </c>
      <c r="O18" s="53">
        <v>110</v>
      </c>
      <c r="P18" s="53">
        <v>10</v>
      </c>
      <c r="Q18" s="53">
        <v>2</v>
      </c>
      <c r="R18" s="53">
        <v>13</v>
      </c>
      <c r="S18" s="53">
        <v>17</v>
      </c>
      <c r="T18" s="53">
        <v>3</v>
      </c>
      <c r="U18" s="53">
        <v>3</v>
      </c>
      <c r="V18" s="53">
        <v>26</v>
      </c>
      <c r="W18" s="53">
        <v>3</v>
      </c>
      <c r="X18" s="53">
        <v>9</v>
      </c>
      <c r="Y18" s="53">
        <v>6</v>
      </c>
      <c r="Z18" s="53">
        <v>19</v>
      </c>
      <c r="AA18" s="53">
        <v>111</v>
      </c>
      <c r="AB18" s="53">
        <v>5</v>
      </c>
      <c r="AC18" s="53">
        <v>0</v>
      </c>
      <c r="AD18" s="53">
        <v>2</v>
      </c>
      <c r="AE18" s="53">
        <v>139</v>
      </c>
      <c r="AF18" s="53">
        <v>16</v>
      </c>
      <c r="AG18" s="53">
        <v>38</v>
      </c>
      <c r="AH18" s="53">
        <v>5</v>
      </c>
      <c r="AI18" s="53">
        <v>2</v>
      </c>
      <c r="AJ18" s="53">
        <v>36</v>
      </c>
      <c r="AK18" s="53">
        <v>1</v>
      </c>
      <c r="AL18" s="53">
        <v>63</v>
      </c>
      <c r="AM18" s="53">
        <v>2</v>
      </c>
      <c r="AN18" s="53">
        <v>15</v>
      </c>
      <c r="AO18" s="53">
        <v>2</v>
      </c>
      <c r="AP18" s="11">
        <f>SUM(C18:AO18)</f>
        <v>6346</v>
      </c>
    </row>
    <row r="19" spans="1:42" ht="18" customHeight="1">
      <c r="A19" s="106"/>
      <c r="B19" s="52" t="s">
        <v>25</v>
      </c>
      <c r="C19" s="51">
        <v>0</v>
      </c>
      <c r="D19" s="51">
        <v>3</v>
      </c>
      <c r="E19" s="51">
        <v>37</v>
      </c>
      <c r="F19" s="51">
        <v>26</v>
      </c>
      <c r="G19" s="51">
        <v>69</v>
      </c>
      <c r="H19" s="51">
        <v>48</v>
      </c>
      <c r="I19" s="51">
        <v>35</v>
      </c>
      <c r="J19" s="51">
        <v>200</v>
      </c>
      <c r="K19" s="51">
        <v>43</v>
      </c>
      <c r="L19" s="51">
        <v>1</v>
      </c>
      <c r="M19" s="51">
        <v>0</v>
      </c>
      <c r="N19" s="51">
        <v>18</v>
      </c>
      <c r="O19" s="51">
        <v>3</v>
      </c>
      <c r="P19" s="51">
        <v>0</v>
      </c>
      <c r="Q19" s="51">
        <v>4</v>
      </c>
      <c r="R19" s="51">
        <v>7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0</v>
      </c>
      <c r="Y19" s="51">
        <v>2</v>
      </c>
      <c r="Z19" s="51">
        <v>0</v>
      </c>
      <c r="AA19" s="51">
        <v>50</v>
      </c>
      <c r="AB19" s="51">
        <v>0</v>
      </c>
      <c r="AC19" s="51">
        <v>0</v>
      </c>
      <c r="AD19" s="51">
        <v>0</v>
      </c>
      <c r="AE19" s="51">
        <v>23</v>
      </c>
      <c r="AF19" s="51">
        <v>7</v>
      </c>
      <c r="AG19" s="51">
        <v>5</v>
      </c>
      <c r="AH19" s="51">
        <v>1</v>
      </c>
      <c r="AI19" s="51">
        <v>0</v>
      </c>
      <c r="AJ19" s="51">
        <v>3</v>
      </c>
      <c r="AK19" s="51">
        <v>0</v>
      </c>
      <c r="AL19" s="51">
        <v>7</v>
      </c>
      <c r="AM19" s="51">
        <v>0</v>
      </c>
      <c r="AN19" s="51">
        <v>1</v>
      </c>
      <c r="AO19" s="51">
        <v>1</v>
      </c>
      <c r="AP19" s="11">
        <f>SUM(C19:AO19)</f>
        <v>597</v>
      </c>
    </row>
    <row r="20" spans="1:42" ht="18" customHeight="1">
      <c r="A20" s="107"/>
      <c r="B20" s="52" t="s">
        <v>26</v>
      </c>
      <c r="C20" s="36">
        <f t="shared" ref="C20:AO20" si="5">IF(C18+C19&gt;0, C19/(C18+C19), "-")</f>
        <v>0</v>
      </c>
      <c r="D20" s="36">
        <f t="shared" si="5"/>
        <v>8.3333333333333329E-2</v>
      </c>
      <c r="E20" s="36">
        <f t="shared" si="5"/>
        <v>5.0615595075239397E-2</v>
      </c>
      <c r="F20" s="36">
        <f t="shared" si="5"/>
        <v>0.15294117647058825</v>
      </c>
      <c r="G20" s="36">
        <f t="shared" si="5"/>
        <v>6.9696969696969702E-2</v>
      </c>
      <c r="H20" s="36">
        <f t="shared" si="5"/>
        <v>0.10105263157894737</v>
      </c>
      <c r="I20" s="36">
        <f t="shared" si="5"/>
        <v>2.704791344667697E-2</v>
      </c>
      <c r="J20" s="36">
        <f t="shared" si="5"/>
        <v>0.21482277121374865</v>
      </c>
      <c r="K20" s="36">
        <f t="shared" si="5"/>
        <v>0.12078651685393259</v>
      </c>
      <c r="L20" s="36">
        <f t="shared" si="5"/>
        <v>5.8823529411764705E-2</v>
      </c>
      <c r="M20" s="36">
        <f t="shared" si="5"/>
        <v>0</v>
      </c>
      <c r="N20" s="36">
        <f t="shared" si="5"/>
        <v>1.6143497757847534E-2</v>
      </c>
      <c r="O20" s="36">
        <f t="shared" si="5"/>
        <v>2.6548672566371681E-2</v>
      </c>
      <c r="P20" s="36">
        <f t="shared" si="5"/>
        <v>0</v>
      </c>
      <c r="Q20" s="36">
        <f t="shared" si="5"/>
        <v>0.66666666666666663</v>
      </c>
      <c r="R20" s="36">
        <f t="shared" si="5"/>
        <v>0.35</v>
      </c>
      <c r="S20" s="36">
        <f t="shared" si="5"/>
        <v>5.5555555555555552E-2</v>
      </c>
      <c r="T20" s="36">
        <f t="shared" si="5"/>
        <v>0</v>
      </c>
      <c r="U20" s="36">
        <f t="shared" si="5"/>
        <v>0</v>
      </c>
      <c r="V20" s="36">
        <f t="shared" si="5"/>
        <v>3.7037037037037035E-2</v>
      </c>
      <c r="W20" s="36">
        <f t="shared" si="5"/>
        <v>0.25</v>
      </c>
      <c r="X20" s="36">
        <f t="shared" si="5"/>
        <v>0</v>
      </c>
      <c r="Y20" s="36">
        <f t="shared" si="5"/>
        <v>0.25</v>
      </c>
      <c r="Z20" s="36">
        <f t="shared" si="5"/>
        <v>0</v>
      </c>
      <c r="AA20" s="36">
        <f t="shared" si="5"/>
        <v>0.3105590062111801</v>
      </c>
      <c r="AB20" s="36">
        <f t="shared" si="5"/>
        <v>0</v>
      </c>
      <c r="AC20" s="36" t="str">
        <f t="shared" si="5"/>
        <v>-</v>
      </c>
      <c r="AD20" s="36">
        <f t="shared" si="5"/>
        <v>0</v>
      </c>
      <c r="AE20" s="36">
        <f t="shared" si="5"/>
        <v>0.1419753086419753</v>
      </c>
      <c r="AF20" s="36">
        <f t="shared" si="5"/>
        <v>0.30434782608695654</v>
      </c>
      <c r="AG20" s="36">
        <f t="shared" si="5"/>
        <v>0.11627906976744186</v>
      </c>
      <c r="AH20" s="36">
        <f t="shared" si="5"/>
        <v>0.16666666666666666</v>
      </c>
      <c r="AI20" s="36">
        <f t="shared" si="5"/>
        <v>0</v>
      </c>
      <c r="AJ20" s="36">
        <f t="shared" si="5"/>
        <v>7.6923076923076927E-2</v>
      </c>
      <c r="AK20" s="36">
        <f t="shared" si="5"/>
        <v>0</v>
      </c>
      <c r="AL20" s="36">
        <f t="shared" si="5"/>
        <v>0.1</v>
      </c>
      <c r="AM20" s="36">
        <f t="shared" si="5"/>
        <v>0</v>
      </c>
      <c r="AN20" s="36">
        <f t="shared" si="5"/>
        <v>6.25E-2</v>
      </c>
      <c r="AO20" s="36">
        <f t="shared" si="5"/>
        <v>0.33333333333333331</v>
      </c>
      <c r="AP20" s="40">
        <f>IF(AP18+AP19&gt;0, AP19/(AP18+AP19), "-")</f>
        <v>8.5985885064093326E-2</v>
      </c>
    </row>
    <row r="21" spans="1:42" ht="18" customHeight="1">
      <c r="A21" s="105">
        <v>44888</v>
      </c>
      <c r="B21" s="50" t="s">
        <v>20</v>
      </c>
      <c r="C21" s="51">
        <v>8</v>
      </c>
      <c r="D21" s="51">
        <v>5</v>
      </c>
      <c r="E21" s="51">
        <v>18</v>
      </c>
      <c r="F21" s="51">
        <v>4</v>
      </c>
      <c r="G21" s="51">
        <v>40</v>
      </c>
      <c r="H21" s="51">
        <v>21</v>
      </c>
      <c r="I21" s="51">
        <v>23</v>
      </c>
      <c r="J21" s="51">
        <v>5</v>
      </c>
      <c r="K21" s="51">
        <v>1</v>
      </c>
      <c r="L21" s="51">
        <v>6</v>
      </c>
      <c r="M21" s="51">
        <v>0</v>
      </c>
      <c r="N21" s="51">
        <v>201</v>
      </c>
      <c r="O21" s="51">
        <v>10</v>
      </c>
      <c r="P21" s="51">
        <v>0</v>
      </c>
      <c r="Q21" s="51">
        <v>2</v>
      </c>
      <c r="R21" s="51">
        <v>2</v>
      </c>
      <c r="S21" s="51">
        <v>3</v>
      </c>
      <c r="T21" s="51">
        <v>2</v>
      </c>
      <c r="U21" s="51">
        <v>1</v>
      </c>
      <c r="V21" s="51">
        <v>1</v>
      </c>
      <c r="W21" s="51">
        <v>0</v>
      </c>
      <c r="X21" s="51">
        <v>1</v>
      </c>
      <c r="Y21" s="51">
        <v>6</v>
      </c>
      <c r="Z21" s="51">
        <v>4</v>
      </c>
      <c r="AA21" s="51">
        <v>6</v>
      </c>
      <c r="AB21" s="51">
        <v>2</v>
      </c>
      <c r="AC21" s="51">
        <v>0</v>
      </c>
      <c r="AD21" s="51">
        <v>0</v>
      </c>
      <c r="AE21" s="51">
        <v>5</v>
      </c>
      <c r="AF21" s="51">
        <v>0</v>
      </c>
      <c r="AG21" s="51">
        <v>20</v>
      </c>
      <c r="AH21" s="51">
        <v>0</v>
      </c>
      <c r="AI21" s="51">
        <v>2</v>
      </c>
      <c r="AJ21" s="51">
        <v>0</v>
      </c>
      <c r="AK21" s="51">
        <v>0</v>
      </c>
      <c r="AL21" s="51">
        <v>1</v>
      </c>
      <c r="AM21" s="51">
        <v>0</v>
      </c>
      <c r="AN21" s="51">
        <v>7</v>
      </c>
      <c r="AO21" s="51">
        <v>2</v>
      </c>
      <c r="AP21" s="11">
        <f>SUM(C21:AO21)</f>
        <v>409</v>
      </c>
    </row>
    <row r="22" spans="1:42" ht="18" customHeight="1">
      <c r="A22" s="106"/>
      <c r="B22" s="52" t="s">
        <v>21</v>
      </c>
      <c r="C22" s="53">
        <v>9</v>
      </c>
      <c r="D22" s="53">
        <v>55</v>
      </c>
      <c r="E22" s="53">
        <v>1455</v>
      </c>
      <c r="F22" s="53">
        <v>226</v>
      </c>
      <c r="G22" s="53">
        <v>1089</v>
      </c>
      <c r="H22" s="53">
        <v>246</v>
      </c>
      <c r="I22" s="53">
        <v>1152</v>
      </c>
      <c r="J22" s="53">
        <v>708</v>
      </c>
      <c r="K22" s="53">
        <v>309</v>
      </c>
      <c r="L22" s="53">
        <v>7</v>
      </c>
      <c r="M22" s="53">
        <v>8</v>
      </c>
      <c r="N22" s="53">
        <v>1184</v>
      </c>
      <c r="O22" s="53">
        <v>86</v>
      </c>
      <c r="P22" s="53">
        <v>4</v>
      </c>
      <c r="Q22" s="53">
        <v>9</v>
      </c>
      <c r="R22" s="53">
        <v>9</v>
      </c>
      <c r="S22" s="53">
        <v>19</v>
      </c>
      <c r="T22" s="53">
        <v>1</v>
      </c>
      <c r="U22" s="53">
        <v>1</v>
      </c>
      <c r="V22" s="53">
        <v>17</v>
      </c>
      <c r="W22" s="53">
        <v>5</v>
      </c>
      <c r="X22" s="53">
        <v>3</v>
      </c>
      <c r="Y22" s="53">
        <v>8</v>
      </c>
      <c r="Z22" s="53">
        <v>27</v>
      </c>
      <c r="AA22" s="53">
        <v>493</v>
      </c>
      <c r="AB22" s="53">
        <v>7</v>
      </c>
      <c r="AC22" s="53">
        <v>1</v>
      </c>
      <c r="AD22" s="53">
        <v>6</v>
      </c>
      <c r="AE22" s="53">
        <v>80</v>
      </c>
      <c r="AF22" s="53">
        <v>34</v>
      </c>
      <c r="AG22" s="53">
        <v>9</v>
      </c>
      <c r="AH22" s="53">
        <v>2</v>
      </c>
      <c r="AI22" s="53">
        <v>5</v>
      </c>
      <c r="AJ22" s="53">
        <v>69</v>
      </c>
      <c r="AK22" s="53">
        <v>2</v>
      </c>
      <c r="AL22" s="53">
        <v>68</v>
      </c>
      <c r="AM22" s="53">
        <v>7</v>
      </c>
      <c r="AN22" s="53">
        <v>13</v>
      </c>
      <c r="AO22" s="53">
        <v>4</v>
      </c>
      <c r="AP22" s="11">
        <f>SUM(C22:AO22)</f>
        <v>7437</v>
      </c>
    </row>
    <row r="23" spans="1:42" ht="18" customHeight="1">
      <c r="A23" s="106"/>
      <c r="B23" s="52" t="s">
        <v>24</v>
      </c>
      <c r="C23" s="53">
        <v>17</v>
      </c>
      <c r="D23" s="53">
        <v>56</v>
      </c>
      <c r="E23" s="53">
        <v>1417</v>
      </c>
      <c r="F23" s="53">
        <v>205</v>
      </c>
      <c r="G23" s="53">
        <v>1087</v>
      </c>
      <c r="H23" s="53">
        <v>253</v>
      </c>
      <c r="I23" s="53">
        <v>1149</v>
      </c>
      <c r="J23" s="53">
        <v>654</v>
      </c>
      <c r="K23" s="53">
        <v>217</v>
      </c>
      <c r="L23" s="53">
        <v>12</v>
      </c>
      <c r="M23" s="53">
        <v>8</v>
      </c>
      <c r="N23" s="53">
        <v>1379</v>
      </c>
      <c r="O23" s="53">
        <v>94</v>
      </c>
      <c r="P23" s="53">
        <v>4</v>
      </c>
      <c r="Q23" s="53">
        <v>6</v>
      </c>
      <c r="R23" s="53">
        <v>11</v>
      </c>
      <c r="S23" s="53">
        <v>19</v>
      </c>
      <c r="T23" s="53">
        <v>3</v>
      </c>
      <c r="U23" s="53">
        <v>2</v>
      </c>
      <c r="V23" s="53">
        <v>13</v>
      </c>
      <c r="W23" s="53">
        <v>5</v>
      </c>
      <c r="X23" s="53">
        <v>4</v>
      </c>
      <c r="Y23" s="53">
        <v>14</v>
      </c>
      <c r="Z23" s="53">
        <v>31</v>
      </c>
      <c r="AA23" s="53">
        <v>347</v>
      </c>
      <c r="AB23" s="53">
        <v>9</v>
      </c>
      <c r="AC23" s="53">
        <v>1</v>
      </c>
      <c r="AD23" s="53">
        <v>6</v>
      </c>
      <c r="AE23" s="53">
        <v>82</v>
      </c>
      <c r="AF23" s="53">
        <v>24</v>
      </c>
      <c r="AG23" s="53">
        <v>28</v>
      </c>
      <c r="AH23" s="53">
        <v>2</v>
      </c>
      <c r="AI23" s="53">
        <v>6</v>
      </c>
      <c r="AJ23" s="53">
        <v>69</v>
      </c>
      <c r="AK23" s="53">
        <v>2</v>
      </c>
      <c r="AL23" s="53">
        <v>64</v>
      </c>
      <c r="AM23" s="53">
        <v>7</v>
      </c>
      <c r="AN23" s="53">
        <v>16</v>
      </c>
      <c r="AO23" s="53">
        <v>6</v>
      </c>
      <c r="AP23" s="11">
        <f>SUM(C23:AO23)</f>
        <v>7329</v>
      </c>
    </row>
    <row r="24" spans="1:42" ht="18" customHeight="1">
      <c r="A24" s="106"/>
      <c r="B24" s="52" t="s">
        <v>25</v>
      </c>
      <c r="C24" s="51">
        <v>0</v>
      </c>
      <c r="D24" s="51">
        <v>4</v>
      </c>
      <c r="E24" s="51">
        <v>56</v>
      </c>
      <c r="F24" s="51">
        <v>25</v>
      </c>
      <c r="G24" s="51">
        <v>42</v>
      </c>
      <c r="H24" s="51">
        <v>14</v>
      </c>
      <c r="I24" s="51">
        <v>26</v>
      </c>
      <c r="J24" s="51">
        <v>59</v>
      </c>
      <c r="K24" s="51">
        <v>93</v>
      </c>
      <c r="L24" s="51">
        <v>1</v>
      </c>
      <c r="M24" s="51">
        <v>0</v>
      </c>
      <c r="N24" s="51">
        <v>6</v>
      </c>
      <c r="O24" s="51">
        <v>2</v>
      </c>
      <c r="P24" s="51">
        <v>0</v>
      </c>
      <c r="Q24" s="51">
        <v>5</v>
      </c>
      <c r="R24" s="51">
        <v>0</v>
      </c>
      <c r="S24" s="51">
        <v>3</v>
      </c>
      <c r="T24" s="51">
        <v>0</v>
      </c>
      <c r="U24" s="51">
        <v>0</v>
      </c>
      <c r="V24" s="51">
        <v>5</v>
      </c>
      <c r="W24" s="51">
        <v>0</v>
      </c>
      <c r="X24" s="51">
        <v>0</v>
      </c>
      <c r="Y24" s="51">
        <v>0</v>
      </c>
      <c r="Z24" s="51">
        <v>0</v>
      </c>
      <c r="AA24" s="51">
        <v>152</v>
      </c>
      <c r="AB24" s="51">
        <v>0</v>
      </c>
      <c r="AC24" s="51">
        <v>0</v>
      </c>
      <c r="AD24" s="51">
        <v>0</v>
      </c>
      <c r="AE24" s="51">
        <v>3</v>
      </c>
      <c r="AF24" s="51">
        <v>10</v>
      </c>
      <c r="AG24" s="51">
        <v>1</v>
      </c>
      <c r="AH24" s="51">
        <v>0</v>
      </c>
      <c r="AI24" s="51">
        <v>1</v>
      </c>
      <c r="AJ24" s="51">
        <v>0</v>
      </c>
      <c r="AK24" s="51">
        <v>0</v>
      </c>
      <c r="AL24" s="51">
        <v>5</v>
      </c>
      <c r="AM24" s="51">
        <v>0</v>
      </c>
      <c r="AN24" s="51">
        <v>4</v>
      </c>
      <c r="AO24" s="51">
        <v>0</v>
      </c>
      <c r="AP24" s="11">
        <f>SUM(C24:AO24)</f>
        <v>517</v>
      </c>
    </row>
    <row r="25" spans="1:42" ht="18" customHeight="1">
      <c r="A25" s="107"/>
      <c r="B25" s="52" t="s">
        <v>26</v>
      </c>
      <c r="C25" s="36">
        <f t="shared" ref="C25:AO25" si="6">IF(C23+C24&gt;0, C24/(C23+C24), "-")</f>
        <v>0</v>
      </c>
      <c r="D25" s="36">
        <f t="shared" si="6"/>
        <v>6.6666666666666666E-2</v>
      </c>
      <c r="E25" s="36">
        <f t="shared" si="6"/>
        <v>3.8017651052274268E-2</v>
      </c>
      <c r="F25" s="36">
        <f t="shared" si="6"/>
        <v>0.10869565217391304</v>
      </c>
      <c r="G25" s="36">
        <f t="shared" si="6"/>
        <v>3.7201062887511072E-2</v>
      </c>
      <c r="H25" s="36">
        <f t="shared" si="6"/>
        <v>5.2434456928838954E-2</v>
      </c>
      <c r="I25" s="36">
        <f t="shared" si="6"/>
        <v>2.2127659574468085E-2</v>
      </c>
      <c r="J25" s="36">
        <f t="shared" si="6"/>
        <v>8.2748948106591863E-2</v>
      </c>
      <c r="K25" s="36">
        <f t="shared" si="6"/>
        <v>0.3</v>
      </c>
      <c r="L25" s="36">
        <f t="shared" si="6"/>
        <v>7.6923076923076927E-2</v>
      </c>
      <c r="M25" s="36">
        <f t="shared" si="6"/>
        <v>0</v>
      </c>
      <c r="N25" s="36">
        <f t="shared" si="6"/>
        <v>4.3321299638989169E-3</v>
      </c>
      <c r="O25" s="36">
        <f t="shared" si="6"/>
        <v>2.0833333333333332E-2</v>
      </c>
      <c r="P25" s="36">
        <f t="shared" si="6"/>
        <v>0</v>
      </c>
      <c r="Q25" s="36">
        <f t="shared" si="6"/>
        <v>0.45454545454545453</v>
      </c>
      <c r="R25" s="36">
        <f t="shared" si="6"/>
        <v>0</v>
      </c>
      <c r="S25" s="36">
        <f t="shared" si="6"/>
        <v>0.13636363636363635</v>
      </c>
      <c r="T25" s="36">
        <f t="shared" si="6"/>
        <v>0</v>
      </c>
      <c r="U25" s="36">
        <f t="shared" si="6"/>
        <v>0</v>
      </c>
      <c r="V25" s="36">
        <f t="shared" si="6"/>
        <v>0.27777777777777779</v>
      </c>
      <c r="W25" s="36">
        <f t="shared" si="6"/>
        <v>0</v>
      </c>
      <c r="X25" s="36">
        <f t="shared" si="6"/>
        <v>0</v>
      </c>
      <c r="Y25" s="36">
        <f t="shared" si="6"/>
        <v>0</v>
      </c>
      <c r="Z25" s="36">
        <f t="shared" si="6"/>
        <v>0</v>
      </c>
      <c r="AA25" s="36">
        <f t="shared" si="6"/>
        <v>0.30460921843687377</v>
      </c>
      <c r="AB25" s="36">
        <f t="shared" si="6"/>
        <v>0</v>
      </c>
      <c r="AC25" s="36">
        <f t="shared" si="6"/>
        <v>0</v>
      </c>
      <c r="AD25" s="36">
        <f t="shared" si="6"/>
        <v>0</v>
      </c>
      <c r="AE25" s="36">
        <f t="shared" si="6"/>
        <v>3.5294117647058823E-2</v>
      </c>
      <c r="AF25" s="36">
        <f t="shared" si="6"/>
        <v>0.29411764705882354</v>
      </c>
      <c r="AG25" s="36">
        <f t="shared" si="6"/>
        <v>3.4482758620689655E-2</v>
      </c>
      <c r="AH25" s="36">
        <f t="shared" si="6"/>
        <v>0</v>
      </c>
      <c r="AI25" s="36">
        <f t="shared" si="6"/>
        <v>0.14285714285714285</v>
      </c>
      <c r="AJ25" s="36">
        <f t="shared" si="6"/>
        <v>0</v>
      </c>
      <c r="AK25" s="36">
        <f t="shared" si="6"/>
        <v>0</v>
      </c>
      <c r="AL25" s="36">
        <f t="shared" si="6"/>
        <v>7.2463768115942032E-2</v>
      </c>
      <c r="AM25" s="36">
        <f t="shared" si="6"/>
        <v>0</v>
      </c>
      <c r="AN25" s="36">
        <f t="shared" si="6"/>
        <v>0.2</v>
      </c>
      <c r="AO25" s="36">
        <f t="shared" si="6"/>
        <v>0</v>
      </c>
      <c r="AP25" s="40">
        <f>IF(AP23+AP24&gt;0, AP24/(AP23+AP24), "-")</f>
        <v>6.5893448891154727E-2</v>
      </c>
    </row>
    <row r="26" spans="1:42" ht="18" customHeight="1">
      <c r="A26" s="105">
        <v>44889</v>
      </c>
      <c r="B26" s="50" t="s">
        <v>20</v>
      </c>
      <c r="C26" s="51">
        <v>9</v>
      </c>
      <c r="D26" s="51">
        <v>0</v>
      </c>
      <c r="E26" s="51">
        <v>11</v>
      </c>
      <c r="F26" s="51">
        <v>5</v>
      </c>
      <c r="G26" s="51">
        <v>11</v>
      </c>
      <c r="H26" s="51">
        <v>8</v>
      </c>
      <c r="I26" s="51">
        <v>33</v>
      </c>
      <c r="J26" s="51">
        <v>9</v>
      </c>
      <c r="K26" s="51">
        <v>1</v>
      </c>
      <c r="L26" s="51">
        <v>1</v>
      </c>
      <c r="M26" s="51">
        <v>0</v>
      </c>
      <c r="N26" s="51">
        <v>106</v>
      </c>
      <c r="O26" s="51">
        <v>3</v>
      </c>
      <c r="P26" s="51">
        <v>3</v>
      </c>
      <c r="Q26" s="51">
        <v>0</v>
      </c>
      <c r="R26" s="51">
        <v>1</v>
      </c>
      <c r="S26" s="51">
        <v>0</v>
      </c>
      <c r="T26" s="51">
        <v>1</v>
      </c>
      <c r="U26" s="51">
        <v>0</v>
      </c>
      <c r="V26" s="51">
        <v>2</v>
      </c>
      <c r="W26" s="51">
        <v>0</v>
      </c>
      <c r="X26" s="51">
        <v>1</v>
      </c>
      <c r="Y26" s="51">
        <v>2</v>
      </c>
      <c r="Z26" s="51">
        <v>7</v>
      </c>
      <c r="AA26" s="51">
        <v>1</v>
      </c>
      <c r="AB26" s="51">
        <v>3</v>
      </c>
      <c r="AC26" s="51">
        <v>0</v>
      </c>
      <c r="AD26" s="51">
        <v>5</v>
      </c>
      <c r="AE26" s="51">
        <v>3</v>
      </c>
      <c r="AF26" s="51">
        <v>0</v>
      </c>
      <c r="AG26" s="51">
        <v>16</v>
      </c>
      <c r="AH26" s="51">
        <v>5</v>
      </c>
      <c r="AI26" s="51">
        <v>7</v>
      </c>
      <c r="AJ26" s="51">
        <v>1</v>
      </c>
      <c r="AK26" s="51">
        <v>0</v>
      </c>
      <c r="AL26" s="51">
        <v>1</v>
      </c>
      <c r="AM26" s="51">
        <v>0</v>
      </c>
      <c r="AN26" s="51">
        <v>0</v>
      </c>
      <c r="AO26" s="51">
        <v>2</v>
      </c>
      <c r="AP26" s="11">
        <f>SUM(C26:AO26)</f>
        <v>258</v>
      </c>
    </row>
    <row r="27" spans="1:42" ht="18" customHeight="1">
      <c r="A27" s="106"/>
      <c r="B27" s="52" t="s">
        <v>21</v>
      </c>
      <c r="C27" s="53">
        <v>28</v>
      </c>
      <c r="D27" s="53">
        <v>33</v>
      </c>
      <c r="E27" s="53">
        <v>1008</v>
      </c>
      <c r="F27" s="53">
        <v>70</v>
      </c>
      <c r="G27" s="53">
        <v>1008</v>
      </c>
      <c r="H27" s="53">
        <v>442</v>
      </c>
      <c r="I27" s="53">
        <v>1048</v>
      </c>
      <c r="J27" s="53">
        <v>529</v>
      </c>
      <c r="K27" s="53">
        <v>205</v>
      </c>
      <c r="L27" s="53">
        <v>6</v>
      </c>
      <c r="M27" s="53">
        <v>6</v>
      </c>
      <c r="N27" s="53">
        <v>841</v>
      </c>
      <c r="O27" s="53">
        <v>72</v>
      </c>
      <c r="P27" s="53">
        <v>12</v>
      </c>
      <c r="Q27" s="53">
        <v>7</v>
      </c>
      <c r="R27" s="53">
        <v>15</v>
      </c>
      <c r="S27" s="53">
        <v>16</v>
      </c>
      <c r="T27" s="53">
        <v>1</v>
      </c>
      <c r="U27" s="53">
        <v>1</v>
      </c>
      <c r="V27" s="53">
        <v>10</v>
      </c>
      <c r="W27" s="53">
        <v>10</v>
      </c>
      <c r="X27" s="53">
        <v>3</v>
      </c>
      <c r="Y27" s="53">
        <v>9</v>
      </c>
      <c r="Z27" s="53">
        <v>24</v>
      </c>
      <c r="AA27" s="53">
        <v>657</v>
      </c>
      <c r="AB27" s="53">
        <v>2</v>
      </c>
      <c r="AC27" s="53">
        <v>8</v>
      </c>
      <c r="AD27" s="53">
        <v>2</v>
      </c>
      <c r="AE27" s="53">
        <v>56</v>
      </c>
      <c r="AF27" s="53">
        <v>7</v>
      </c>
      <c r="AG27" s="53">
        <v>10</v>
      </c>
      <c r="AH27" s="53">
        <v>3</v>
      </c>
      <c r="AI27" s="53">
        <v>1</v>
      </c>
      <c r="AJ27" s="53">
        <v>29</v>
      </c>
      <c r="AK27" s="53">
        <v>1</v>
      </c>
      <c r="AL27" s="53">
        <v>46</v>
      </c>
      <c r="AM27" s="53">
        <v>0</v>
      </c>
      <c r="AN27" s="53">
        <v>9</v>
      </c>
      <c r="AO27" s="53">
        <v>7</v>
      </c>
      <c r="AP27" s="11">
        <f>SUM(C27:AO27)</f>
        <v>6242</v>
      </c>
    </row>
    <row r="28" spans="1:42" ht="18" customHeight="1">
      <c r="A28" s="106"/>
      <c r="B28" s="52" t="s">
        <v>24</v>
      </c>
      <c r="C28" s="53">
        <v>37</v>
      </c>
      <c r="D28" s="53">
        <v>30</v>
      </c>
      <c r="E28" s="53">
        <v>915</v>
      </c>
      <c r="F28" s="53">
        <v>65</v>
      </c>
      <c r="G28" s="53">
        <v>922</v>
      </c>
      <c r="H28" s="53">
        <v>417</v>
      </c>
      <c r="I28" s="53">
        <v>1068</v>
      </c>
      <c r="J28" s="53">
        <v>523</v>
      </c>
      <c r="K28" s="53">
        <v>188</v>
      </c>
      <c r="L28" s="53">
        <v>6</v>
      </c>
      <c r="M28" s="53">
        <v>6</v>
      </c>
      <c r="N28" s="53">
        <v>935</v>
      </c>
      <c r="O28" s="53">
        <v>74</v>
      </c>
      <c r="P28" s="53">
        <v>15</v>
      </c>
      <c r="Q28" s="53">
        <v>2</v>
      </c>
      <c r="R28" s="53">
        <v>16</v>
      </c>
      <c r="S28" s="53">
        <v>16</v>
      </c>
      <c r="T28" s="53">
        <v>2</v>
      </c>
      <c r="U28" s="53">
        <v>1</v>
      </c>
      <c r="V28" s="53">
        <v>11</v>
      </c>
      <c r="W28" s="53">
        <v>10</v>
      </c>
      <c r="X28" s="53">
        <v>4</v>
      </c>
      <c r="Y28" s="53">
        <v>11</v>
      </c>
      <c r="Z28" s="53">
        <v>31</v>
      </c>
      <c r="AA28" s="53">
        <v>514</v>
      </c>
      <c r="AB28" s="53">
        <v>5</v>
      </c>
      <c r="AC28" s="53">
        <v>8</v>
      </c>
      <c r="AD28" s="53">
        <v>7</v>
      </c>
      <c r="AE28" s="53">
        <v>57</v>
      </c>
      <c r="AF28" s="53">
        <v>3</v>
      </c>
      <c r="AG28" s="53">
        <v>25</v>
      </c>
      <c r="AH28" s="53">
        <v>8</v>
      </c>
      <c r="AI28" s="53">
        <v>8</v>
      </c>
      <c r="AJ28" s="53">
        <v>29</v>
      </c>
      <c r="AK28" s="53">
        <v>1</v>
      </c>
      <c r="AL28" s="53">
        <v>46</v>
      </c>
      <c r="AM28" s="53">
        <v>0</v>
      </c>
      <c r="AN28" s="53">
        <v>7</v>
      </c>
      <c r="AO28" s="53">
        <v>9</v>
      </c>
      <c r="AP28" s="11">
        <f>SUM(C28:AO28)</f>
        <v>6032</v>
      </c>
    </row>
    <row r="29" spans="1:42" ht="18" customHeight="1">
      <c r="A29" s="106"/>
      <c r="B29" s="52" t="s">
        <v>25</v>
      </c>
      <c r="C29" s="51">
        <v>0</v>
      </c>
      <c r="D29" s="51">
        <v>3</v>
      </c>
      <c r="E29" s="51">
        <v>104</v>
      </c>
      <c r="F29" s="51">
        <v>10</v>
      </c>
      <c r="G29" s="51">
        <v>97</v>
      </c>
      <c r="H29" s="51">
        <v>33</v>
      </c>
      <c r="I29" s="51">
        <v>13</v>
      </c>
      <c r="J29" s="51">
        <v>15</v>
      </c>
      <c r="K29" s="51">
        <v>18</v>
      </c>
      <c r="L29" s="51">
        <v>1</v>
      </c>
      <c r="M29" s="51">
        <v>0</v>
      </c>
      <c r="N29" s="51">
        <v>12</v>
      </c>
      <c r="O29" s="51">
        <v>1</v>
      </c>
      <c r="P29" s="51">
        <v>0</v>
      </c>
      <c r="Q29" s="51">
        <v>5</v>
      </c>
      <c r="R29" s="51">
        <v>0</v>
      </c>
      <c r="S29" s="51">
        <v>0</v>
      </c>
      <c r="T29" s="51">
        <v>0</v>
      </c>
      <c r="U29" s="51">
        <v>0</v>
      </c>
      <c r="V29" s="51">
        <v>1</v>
      </c>
      <c r="W29" s="51">
        <v>0</v>
      </c>
      <c r="X29" s="51">
        <v>0</v>
      </c>
      <c r="Y29" s="51">
        <v>0</v>
      </c>
      <c r="Z29" s="51">
        <v>0</v>
      </c>
      <c r="AA29" s="51">
        <v>144</v>
      </c>
      <c r="AB29" s="51">
        <v>0</v>
      </c>
      <c r="AC29" s="51">
        <v>0</v>
      </c>
      <c r="AD29" s="51">
        <v>0</v>
      </c>
      <c r="AE29" s="51">
        <v>2</v>
      </c>
      <c r="AF29" s="51">
        <v>4</v>
      </c>
      <c r="AG29" s="51">
        <v>1</v>
      </c>
      <c r="AH29" s="51">
        <v>0</v>
      </c>
      <c r="AI29" s="51">
        <v>0</v>
      </c>
      <c r="AJ29" s="51">
        <v>1</v>
      </c>
      <c r="AK29" s="51">
        <v>0</v>
      </c>
      <c r="AL29" s="51">
        <v>1</v>
      </c>
      <c r="AM29" s="51">
        <v>0</v>
      </c>
      <c r="AN29" s="51">
        <v>2</v>
      </c>
      <c r="AO29" s="51">
        <v>0</v>
      </c>
      <c r="AP29" s="11">
        <f>SUM(C29:AO29)</f>
        <v>468</v>
      </c>
    </row>
    <row r="30" spans="1:42" ht="18" customHeight="1">
      <c r="A30" s="107"/>
      <c r="B30" s="52" t="s">
        <v>26</v>
      </c>
      <c r="C30" s="36">
        <f t="shared" ref="C30:AO30" si="7">IF(C28+C29&gt;0, C29/(C28+C29), "-")</f>
        <v>0</v>
      </c>
      <c r="D30" s="36">
        <f t="shared" si="7"/>
        <v>9.0909090909090912E-2</v>
      </c>
      <c r="E30" s="36">
        <f t="shared" si="7"/>
        <v>0.10206084396467124</v>
      </c>
      <c r="F30" s="36">
        <f t="shared" si="7"/>
        <v>0.13333333333333333</v>
      </c>
      <c r="G30" s="36">
        <f t="shared" si="7"/>
        <v>9.5191364082433755E-2</v>
      </c>
      <c r="H30" s="36">
        <f t="shared" si="7"/>
        <v>7.3333333333333334E-2</v>
      </c>
      <c r="I30" s="36">
        <f t="shared" si="7"/>
        <v>1.2025901942645698E-2</v>
      </c>
      <c r="J30" s="36">
        <f t="shared" si="7"/>
        <v>2.7881040892193308E-2</v>
      </c>
      <c r="K30" s="36">
        <f t="shared" si="7"/>
        <v>8.7378640776699032E-2</v>
      </c>
      <c r="L30" s="36">
        <f t="shared" si="7"/>
        <v>0.14285714285714285</v>
      </c>
      <c r="M30" s="36">
        <f t="shared" si="7"/>
        <v>0</v>
      </c>
      <c r="N30" s="36">
        <f t="shared" si="7"/>
        <v>1.2671594508975714E-2</v>
      </c>
      <c r="O30" s="36">
        <f t="shared" si="7"/>
        <v>1.3333333333333334E-2</v>
      </c>
      <c r="P30" s="36">
        <f t="shared" si="7"/>
        <v>0</v>
      </c>
      <c r="Q30" s="36">
        <f t="shared" si="7"/>
        <v>0.7142857142857143</v>
      </c>
      <c r="R30" s="36">
        <f t="shared" si="7"/>
        <v>0</v>
      </c>
      <c r="S30" s="36">
        <f t="shared" si="7"/>
        <v>0</v>
      </c>
      <c r="T30" s="36">
        <f t="shared" si="7"/>
        <v>0</v>
      </c>
      <c r="U30" s="36">
        <f t="shared" si="7"/>
        <v>0</v>
      </c>
      <c r="V30" s="36">
        <f t="shared" si="7"/>
        <v>8.3333333333333329E-2</v>
      </c>
      <c r="W30" s="36">
        <f t="shared" si="7"/>
        <v>0</v>
      </c>
      <c r="X30" s="36">
        <f t="shared" si="7"/>
        <v>0</v>
      </c>
      <c r="Y30" s="36">
        <f t="shared" si="7"/>
        <v>0</v>
      </c>
      <c r="Z30" s="36">
        <f t="shared" si="7"/>
        <v>0</v>
      </c>
      <c r="AA30" s="36">
        <f t="shared" si="7"/>
        <v>0.21884498480243161</v>
      </c>
      <c r="AB30" s="36">
        <f t="shared" si="7"/>
        <v>0</v>
      </c>
      <c r="AC30" s="36">
        <f t="shared" si="7"/>
        <v>0</v>
      </c>
      <c r="AD30" s="36">
        <f t="shared" si="7"/>
        <v>0</v>
      </c>
      <c r="AE30" s="36">
        <f t="shared" si="7"/>
        <v>3.3898305084745763E-2</v>
      </c>
      <c r="AF30" s="36">
        <f t="shared" si="7"/>
        <v>0.5714285714285714</v>
      </c>
      <c r="AG30" s="36">
        <f t="shared" si="7"/>
        <v>3.8461538461538464E-2</v>
      </c>
      <c r="AH30" s="36">
        <f t="shared" si="7"/>
        <v>0</v>
      </c>
      <c r="AI30" s="36">
        <f t="shared" si="7"/>
        <v>0</v>
      </c>
      <c r="AJ30" s="36">
        <f t="shared" si="7"/>
        <v>3.3333333333333333E-2</v>
      </c>
      <c r="AK30" s="36">
        <f t="shared" si="7"/>
        <v>0</v>
      </c>
      <c r="AL30" s="36">
        <f t="shared" si="7"/>
        <v>2.1276595744680851E-2</v>
      </c>
      <c r="AM30" s="36" t="str">
        <f t="shared" si="7"/>
        <v>-</v>
      </c>
      <c r="AN30" s="36">
        <f t="shared" si="7"/>
        <v>0.22222222222222221</v>
      </c>
      <c r="AO30" s="36">
        <f t="shared" si="7"/>
        <v>0</v>
      </c>
      <c r="AP30" s="40">
        <f>IF(AP28+AP29&gt;0, AP29/(AP28+AP29), "-")</f>
        <v>7.1999999999999995E-2</v>
      </c>
    </row>
    <row r="31" spans="1:42" ht="18" customHeight="1">
      <c r="A31" s="105">
        <v>44890</v>
      </c>
      <c r="B31" s="50" t="s">
        <v>20</v>
      </c>
      <c r="C31" s="51">
        <v>23</v>
      </c>
      <c r="D31" s="51">
        <v>4</v>
      </c>
      <c r="E31" s="51">
        <v>8</v>
      </c>
      <c r="F31" s="51">
        <v>0</v>
      </c>
      <c r="G31" s="51">
        <v>6</v>
      </c>
      <c r="H31" s="51">
        <v>9</v>
      </c>
      <c r="I31" s="51">
        <v>6</v>
      </c>
      <c r="J31" s="51">
        <v>7</v>
      </c>
      <c r="K31" s="51">
        <v>2</v>
      </c>
      <c r="L31" s="51">
        <v>5</v>
      </c>
      <c r="M31" s="51">
        <v>0</v>
      </c>
      <c r="N31" s="51">
        <v>23</v>
      </c>
      <c r="O31" s="51">
        <v>3</v>
      </c>
      <c r="P31" s="51">
        <v>19</v>
      </c>
      <c r="Q31" s="51">
        <v>2</v>
      </c>
      <c r="R31" s="51">
        <v>2</v>
      </c>
      <c r="S31" s="51">
        <v>3</v>
      </c>
      <c r="T31" s="51">
        <v>6</v>
      </c>
      <c r="U31" s="51">
        <v>0</v>
      </c>
      <c r="V31" s="51">
        <v>4</v>
      </c>
      <c r="W31" s="51">
        <v>1</v>
      </c>
      <c r="X31" s="51">
        <v>2</v>
      </c>
      <c r="Y31" s="51">
        <v>2</v>
      </c>
      <c r="Z31" s="51">
        <v>8</v>
      </c>
      <c r="AA31" s="51">
        <v>3</v>
      </c>
      <c r="AB31" s="51">
        <v>4</v>
      </c>
      <c r="AC31" s="51">
        <v>13</v>
      </c>
      <c r="AD31" s="51">
        <v>0</v>
      </c>
      <c r="AE31" s="51">
        <v>8</v>
      </c>
      <c r="AF31" s="51">
        <v>1</v>
      </c>
      <c r="AG31" s="51">
        <v>5</v>
      </c>
      <c r="AH31" s="51">
        <v>3</v>
      </c>
      <c r="AI31" s="51">
        <v>4</v>
      </c>
      <c r="AJ31" s="51">
        <v>1</v>
      </c>
      <c r="AK31" s="51">
        <v>0</v>
      </c>
      <c r="AL31" s="51">
        <v>2</v>
      </c>
      <c r="AM31" s="51">
        <v>0</v>
      </c>
      <c r="AN31" s="51">
        <v>3</v>
      </c>
      <c r="AO31" s="51">
        <v>7</v>
      </c>
      <c r="AP31" s="11">
        <f>SUM(C31:AO31)</f>
        <v>199</v>
      </c>
    </row>
    <row r="32" spans="1:42" ht="18" customHeight="1">
      <c r="A32" s="106"/>
      <c r="B32" s="52" t="s">
        <v>21</v>
      </c>
      <c r="C32" s="53">
        <v>5</v>
      </c>
      <c r="D32" s="53">
        <v>13</v>
      </c>
      <c r="E32" s="53">
        <v>1644</v>
      </c>
      <c r="F32" s="53">
        <v>38</v>
      </c>
      <c r="G32" s="53">
        <v>1039</v>
      </c>
      <c r="H32" s="53">
        <v>267</v>
      </c>
      <c r="I32" s="53">
        <v>1207</v>
      </c>
      <c r="J32" s="53">
        <v>1002</v>
      </c>
      <c r="K32" s="53">
        <v>200</v>
      </c>
      <c r="L32" s="53">
        <v>11</v>
      </c>
      <c r="M32" s="53">
        <v>1</v>
      </c>
      <c r="N32" s="53">
        <v>942</v>
      </c>
      <c r="O32" s="53">
        <v>102</v>
      </c>
      <c r="P32" s="53">
        <v>10</v>
      </c>
      <c r="Q32" s="53">
        <v>2</v>
      </c>
      <c r="R32" s="53">
        <v>4</v>
      </c>
      <c r="S32" s="53">
        <v>10</v>
      </c>
      <c r="T32" s="53">
        <v>6</v>
      </c>
      <c r="U32" s="53">
        <v>2</v>
      </c>
      <c r="V32" s="53">
        <v>27</v>
      </c>
      <c r="W32" s="53">
        <v>11</v>
      </c>
      <c r="X32" s="53">
        <v>5</v>
      </c>
      <c r="Y32" s="53">
        <v>5</v>
      </c>
      <c r="Z32" s="53">
        <v>33</v>
      </c>
      <c r="AA32" s="53">
        <v>604</v>
      </c>
      <c r="AB32" s="53">
        <v>2</v>
      </c>
      <c r="AC32" s="53">
        <v>7</v>
      </c>
      <c r="AD32" s="53">
        <v>4</v>
      </c>
      <c r="AE32" s="53">
        <v>68</v>
      </c>
      <c r="AF32" s="53">
        <v>37</v>
      </c>
      <c r="AG32" s="53">
        <v>5</v>
      </c>
      <c r="AH32" s="53">
        <v>1</v>
      </c>
      <c r="AI32" s="53">
        <v>3</v>
      </c>
      <c r="AJ32" s="53">
        <v>96</v>
      </c>
      <c r="AK32" s="53">
        <v>3</v>
      </c>
      <c r="AL32" s="53">
        <v>88</v>
      </c>
      <c r="AM32" s="53">
        <v>3</v>
      </c>
      <c r="AN32" s="53">
        <v>4</v>
      </c>
      <c r="AO32" s="53">
        <v>11</v>
      </c>
      <c r="AP32" s="11">
        <f>SUM(C32:AO32)</f>
        <v>7522</v>
      </c>
    </row>
    <row r="33" spans="1:42" ht="18" customHeight="1">
      <c r="A33" s="106"/>
      <c r="B33" s="52" t="s">
        <v>24</v>
      </c>
      <c r="C33" s="53">
        <v>28</v>
      </c>
      <c r="D33" s="53">
        <v>16</v>
      </c>
      <c r="E33" s="53">
        <v>1445</v>
      </c>
      <c r="F33" s="53">
        <v>34</v>
      </c>
      <c r="G33" s="53">
        <v>1022</v>
      </c>
      <c r="H33" s="53">
        <v>276</v>
      </c>
      <c r="I33" s="53">
        <v>1187</v>
      </c>
      <c r="J33" s="53">
        <v>1009</v>
      </c>
      <c r="K33" s="53">
        <v>198</v>
      </c>
      <c r="L33" s="53">
        <v>16</v>
      </c>
      <c r="M33" s="53">
        <v>1</v>
      </c>
      <c r="N33" s="53">
        <v>954</v>
      </c>
      <c r="O33" s="53">
        <v>105</v>
      </c>
      <c r="P33" s="53">
        <v>29</v>
      </c>
      <c r="Q33" s="53">
        <v>0</v>
      </c>
      <c r="R33" s="53">
        <v>6</v>
      </c>
      <c r="S33" s="53">
        <v>12</v>
      </c>
      <c r="T33" s="53">
        <v>12</v>
      </c>
      <c r="U33" s="53">
        <v>2</v>
      </c>
      <c r="V33" s="53">
        <v>29</v>
      </c>
      <c r="W33" s="53">
        <v>12</v>
      </c>
      <c r="X33" s="53">
        <v>7</v>
      </c>
      <c r="Y33" s="53">
        <v>7</v>
      </c>
      <c r="Z33" s="53">
        <v>41</v>
      </c>
      <c r="AA33" s="53">
        <v>530</v>
      </c>
      <c r="AB33" s="53">
        <v>6</v>
      </c>
      <c r="AC33" s="53">
        <v>20</v>
      </c>
      <c r="AD33" s="53">
        <v>4</v>
      </c>
      <c r="AE33" s="53">
        <v>71</v>
      </c>
      <c r="AF33" s="53">
        <v>38</v>
      </c>
      <c r="AG33" s="53">
        <v>10</v>
      </c>
      <c r="AH33" s="53">
        <v>4</v>
      </c>
      <c r="AI33" s="53">
        <v>7</v>
      </c>
      <c r="AJ33" s="53">
        <v>97</v>
      </c>
      <c r="AK33" s="53">
        <v>3</v>
      </c>
      <c r="AL33" s="53">
        <v>86</v>
      </c>
      <c r="AM33" s="53">
        <v>3</v>
      </c>
      <c r="AN33" s="53">
        <v>7</v>
      </c>
      <c r="AO33" s="53">
        <v>18</v>
      </c>
      <c r="AP33" s="11">
        <f>SUM(C33:AO33)</f>
        <v>7352</v>
      </c>
    </row>
    <row r="34" spans="1:42" ht="18" customHeight="1">
      <c r="A34" s="106"/>
      <c r="B34" s="52" t="s">
        <v>25</v>
      </c>
      <c r="C34" s="51">
        <v>0</v>
      </c>
      <c r="D34" s="51">
        <v>1</v>
      </c>
      <c r="E34" s="51">
        <v>207</v>
      </c>
      <c r="F34" s="51">
        <v>4</v>
      </c>
      <c r="G34" s="51">
        <v>23</v>
      </c>
      <c r="H34" s="51">
        <v>0</v>
      </c>
      <c r="I34" s="51">
        <v>26</v>
      </c>
      <c r="J34" s="51">
        <v>0</v>
      </c>
      <c r="K34" s="51">
        <v>4</v>
      </c>
      <c r="L34" s="51">
        <v>0</v>
      </c>
      <c r="M34" s="51">
        <v>0</v>
      </c>
      <c r="N34" s="51">
        <v>11</v>
      </c>
      <c r="O34" s="51">
        <v>0</v>
      </c>
      <c r="P34" s="51">
        <v>0</v>
      </c>
      <c r="Q34" s="51">
        <v>4</v>
      </c>
      <c r="R34" s="51">
        <v>0</v>
      </c>
      <c r="S34" s="51">
        <v>1</v>
      </c>
      <c r="T34" s="51">
        <v>0</v>
      </c>
      <c r="U34" s="51">
        <v>0</v>
      </c>
      <c r="V34" s="51">
        <v>2</v>
      </c>
      <c r="W34" s="51">
        <v>0</v>
      </c>
      <c r="X34" s="51">
        <v>0</v>
      </c>
      <c r="Y34" s="51">
        <v>0</v>
      </c>
      <c r="Z34" s="51">
        <v>0</v>
      </c>
      <c r="AA34" s="51">
        <v>77</v>
      </c>
      <c r="AB34" s="51">
        <v>0</v>
      </c>
      <c r="AC34" s="51">
        <v>0</v>
      </c>
      <c r="AD34" s="51">
        <v>0</v>
      </c>
      <c r="AE34" s="51">
        <v>5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0</v>
      </c>
      <c r="AL34" s="51">
        <v>4</v>
      </c>
      <c r="AM34" s="51">
        <v>0</v>
      </c>
      <c r="AN34" s="51">
        <v>0</v>
      </c>
      <c r="AO34" s="51">
        <v>0</v>
      </c>
      <c r="AP34" s="11">
        <f>SUM(C34:AO34)</f>
        <v>369</v>
      </c>
    </row>
    <row r="35" spans="1:42" ht="18" customHeight="1">
      <c r="A35" s="107"/>
      <c r="B35" s="52" t="s">
        <v>26</v>
      </c>
      <c r="C35" s="36">
        <f t="shared" ref="C35:AO35" si="8">IF(C33+C34&gt;0, C34/(C33+C34), "-")</f>
        <v>0</v>
      </c>
      <c r="D35" s="36">
        <f t="shared" si="8"/>
        <v>5.8823529411764705E-2</v>
      </c>
      <c r="E35" s="36">
        <f t="shared" si="8"/>
        <v>0.12530266343825666</v>
      </c>
      <c r="F35" s="36">
        <f t="shared" si="8"/>
        <v>0.10526315789473684</v>
      </c>
      <c r="G35" s="36">
        <f t="shared" si="8"/>
        <v>2.200956937799043E-2</v>
      </c>
      <c r="H35" s="36">
        <f t="shared" si="8"/>
        <v>0</v>
      </c>
      <c r="I35" s="36">
        <f t="shared" si="8"/>
        <v>2.1434460016488046E-2</v>
      </c>
      <c r="J35" s="36">
        <f t="shared" si="8"/>
        <v>0</v>
      </c>
      <c r="K35" s="36">
        <f t="shared" si="8"/>
        <v>1.9801980198019802E-2</v>
      </c>
      <c r="L35" s="36">
        <f t="shared" si="8"/>
        <v>0</v>
      </c>
      <c r="M35" s="36">
        <f t="shared" si="8"/>
        <v>0</v>
      </c>
      <c r="N35" s="36">
        <f t="shared" si="8"/>
        <v>1.1398963730569948E-2</v>
      </c>
      <c r="O35" s="36">
        <f t="shared" si="8"/>
        <v>0</v>
      </c>
      <c r="P35" s="36">
        <f t="shared" si="8"/>
        <v>0</v>
      </c>
      <c r="Q35" s="36">
        <f t="shared" si="8"/>
        <v>1</v>
      </c>
      <c r="R35" s="36">
        <f t="shared" si="8"/>
        <v>0</v>
      </c>
      <c r="S35" s="36">
        <f t="shared" si="8"/>
        <v>7.6923076923076927E-2</v>
      </c>
      <c r="T35" s="36">
        <f t="shared" si="8"/>
        <v>0</v>
      </c>
      <c r="U35" s="36">
        <f t="shared" si="8"/>
        <v>0</v>
      </c>
      <c r="V35" s="36">
        <f t="shared" si="8"/>
        <v>6.4516129032258063E-2</v>
      </c>
      <c r="W35" s="36">
        <f t="shared" si="8"/>
        <v>0</v>
      </c>
      <c r="X35" s="36">
        <f t="shared" si="8"/>
        <v>0</v>
      </c>
      <c r="Y35" s="36">
        <f t="shared" si="8"/>
        <v>0</v>
      </c>
      <c r="Z35" s="36">
        <f t="shared" si="8"/>
        <v>0</v>
      </c>
      <c r="AA35" s="36">
        <f t="shared" si="8"/>
        <v>0.12685337726523888</v>
      </c>
      <c r="AB35" s="36">
        <f t="shared" si="8"/>
        <v>0</v>
      </c>
      <c r="AC35" s="36">
        <f t="shared" si="8"/>
        <v>0</v>
      </c>
      <c r="AD35" s="36">
        <f t="shared" si="8"/>
        <v>0</v>
      </c>
      <c r="AE35" s="36">
        <f t="shared" si="8"/>
        <v>6.5789473684210523E-2</v>
      </c>
      <c r="AF35" s="36">
        <f t="shared" si="8"/>
        <v>0</v>
      </c>
      <c r="AG35" s="36">
        <f t="shared" si="8"/>
        <v>0</v>
      </c>
      <c r="AH35" s="36">
        <f t="shared" si="8"/>
        <v>0</v>
      </c>
      <c r="AI35" s="36">
        <f t="shared" si="8"/>
        <v>0</v>
      </c>
      <c r="AJ35" s="36">
        <f t="shared" si="8"/>
        <v>0</v>
      </c>
      <c r="AK35" s="36">
        <f t="shared" si="8"/>
        <v>0</v>
      </c>
      <c r="AL35" s="36">
        <f t="shared" si="8"/>
        <v>4.4444444444444446E-2</v>
      </c>
      <c r="AM35" s="36">
        <f t="shared" si="8"/>
        <v>0</v>
      </c>
      <c r="AN35" s="36">
        <f t="shared" si="8"/>
        <v>0</v>
      </c>
      <c r="AO35" s="36">
        <f t="shared" si="8"/>
        <v>0</v>
      </c>
      <c r="AP35" s="40">
        <f>IF(AP33+AP34&gt;0, AP34/(AP33+AP34), "-")</f>
        <v>4.7791736821655224E-2</v>
      </c>
    </row>
    <row r="36" spans="1:42" ht="18" customHeight="1">
      <c r="A36" s="105">
        <v>44891</v>
      </c>
      <c r="B36" s="50" t="s">
        <v>20</v>
      </c>
      <c r="C36" s="51">
        <v>6</v>
      </c>
      <c r="D36" s="51">
        <v>0</v>
      </c>
      <c r="E36" s="51">
        <v>13</v>
      </c>
      <c r="F36" s="51">
        <v>1</v>
      </c>
      <c r="G36" s="51">
        <v>4</v>
      </c>
      <c r="H36" s="51">
        <v>4</v>
      </c>
      <c r="I36" s="51">
        <v>20</v>
      </c>
      <c r="J36" s="51">
        <v>28</v>
      </c>
      <c r="K36" s="51">
        <v>3</v>
      </c>
      <c r="L36" s="51">
        <v>3</v>
      </c>
      <c r="M36" s="51">
        <v>0</v>
      </c>
      <c r="N36" s="51">
        <v>20</v>
      </c>
      <c r="O36" s="51">
        <v>13</v>
      </c>
      <c r="P36" s="51">
        <v>11</v>
      </c>
      <c r="Q36" s="51">
        <v>0</v>
      </c>
      <c r="R36" s="51">
        <v>2</v>
      </c>
      <c r="S36" s="51">
        <v>8</v>
      </c>
      <c r="T36" s="51">
        <v>5</v>
      </c>
      <c r="U36" s="51">
        <v>0</v>
      </c>
      <c r="V36" s="51">
        <v>1</v>
      </c>
      <c r="W36" s="51">
        <v>0</v>
      </c>
      <c r="X36" s="51">
        <v>1</v>
      </c>
      <c r="Y36" s="51">
        <v>1</v>
      </c>
      <c r="Z36" s="51">
        <v>7</v>
      </c>
      <c r="AA36" s="51">
        <v>11</v>
      </c>
      <c r="AB36" s="51">
        <v>4</v>
      </c>
      <c r="AC36" s="51">
        <v>2</v>
      </c>
      <c r="AD36" s="51">
        <v>0</v>
      </c>
      <c r="AE36" s="51">
        <v>5</v>
      </c>
      <c r="AF36" s="51">
        <v>0</v>
      </c>
      <c r="AG36" s="51">
        <v>6</v>
      </c>
      <c r="AH36" s="51">
        <v>6</v>
      </c>
      <c r="AI36" s="51">
        <v>0</v>
      </c>
      <c r="AJ36" s="51">
        <v>2</v>
      </c>
      <c r="AK36" s="51">
        <v>1</v>
      </c>
      <c r="AL36" s="51">
        <v>1</v>
      </c>
      <c r="AM36" s="51">
        <v>0</v>
      </c>
      <c r="AN36" s="51">
        <v>2</v>
      </c>
      <c r="AO36" s="51">
        <v>3</v>
      </c>
      <c r="AP36" s="11">
        <f>SUM(C36:AO36)</f>
        <v>194</v>
      </c>
    </row>
    <row r="37" spans="1:42" ht="18" customHeight="1">
      <c r="A37" s="106"/>
      <c r="B37" s="52" t="s">
        <v>21</v>
      </c>
      <c r="C37" s="53">
        <v>15</v>
      </c>
      <c r="D37" s="53">
        <v>48</v>
      </c>
      <c r="E37" s="53">
        <v>2451</v>
      </c>
      <c r="F37" s="53">
        <v>31</v>
      </c>
      <c r="G37" s="53">
        <v>1053</v>
      </c>
      <c r="H37" s="53">
        <v>551</v>
      </c>
      <c r="I37" s="53">
        <v>1545</v>
      </c>
      <c r="J37" s="53">
        <v>1012</v>
      </c>
      <c r="K37" s="53">
        <v>271</v>
      </c>
      <c r="L37" s="53">
        <v>0</v>
      </c>
      <c r="M37" s="53">
        <v>7</v>
      </c>
      <c r="N37" s="53">
        <v>946</v>
      </c>
      <c r="O37" s="53">
        <v>110</v>
      </c>
      <c r="P37" s="53">
        <v>31</v>
      </c>
      <c r="Q37" s="53">
        <v>14</v>
      </c>
      <c r="R37" s="53">
        <v>11</v>
      </c>
      <c r="S37" s="53">
        <v>38</v>
      </c>
      <c r="T37" s="53">
        <v>3</v>
      </c>
      <c r="U37" s="53">
        <v>0</v>
      </c>
      <c r="V37" s="53">
        <v>8</v>
      </c>
      <c r="W37" s="53">
        <v>3</v>
      </c>
      <c r="X37" s="53">
        <v>5</v>
      </c>
      <c r="Y37" s="53">
        <v>12</v>
      </c>
      <c r="Z37" s="53">
        <v>32</v>
      </c>
      <c r="AA37" s="53">
        <v>191</v>
      </c>
      <c r="AB37" s="53">
        <v>5</v>
      </c>
      <c r="AC37" s="53">
        <v>13</v>
      </c>
      <c r="AD37" s="53">
        <v>3</v>
      </c>
      <c r="AE37" s="53">
        <v>38</v>
      </c>
      <c r="AF37" s="53">
        <v>39</v>
      </c>
      <c r="AG37" s="53">
        <v>14</v>
      </c>
      <c r="AH37" s="53">
        <v>6</v>
      </c>
      <c r="AI37" s="53">
        <v>1</v>
      </c>
      <c r="AJ37" s="53">
        <v>77</v>
      </c>
      <c r="AK37" s="53">
        <v>0</v>
      </c>
      <c r="AL37" s="53">
        <v>49</v>
      </c>
      <c r="AM37" s="53">
        <v>2</v>
      </c>
      <c r="AN37" s="53">
        <v>23</v>
      </c>
      <c r="AO37" s="53">
        <v>9</v>
      </c>
      <c r="AP37" s="11">
        <f>SUM(C37:AO37)</f>
        <v>8667</v>
      </c>
    </row>
    <row r="38" spans="1:42" ht="18" customHeight="1">
      <c r="A38" s="106"/>
      <c r="B38" s="52" t="s">
        <v>24</v>
      </c>
      <c r="C38" s="53">
        <v>17</v>
      </c>
      <c r="D38" s="53">
        <v>48</v>
      </c>
      <c r="E38" s="53">
        <v>2320</v>
      </c>
      <c r="F38" s="53">
        <v>32</v>
      </c>
      <c r="G38" s="53">
        <v>1021</v>
      </c>
      <c r="H38" s="53">
        <v>555</v>
      </c>
      <c r="I38" s="53">
        <v>1524</v>
      </c>
      <c r="J38" s="53">
        <v>1039</v>
      </c>
      <c r="K38" s="53">
        <v>261</v>
      </c>
      <c r="L38" s="53">
        <v>2</v>
      </c>
      <c r="M38" s="53">
        <v>5</v>
      </c>
      <c r="N38" s="53">
        <v>963</v>
      </c>
      <c r="O38" s="53">
        <v>123</v>
      </c>
      <c r="P38" s="53">
        <v>42</v>
      </c>
      <c r="Q38" s="53">
        <v>6</v>
      </c>
      <c r="R38" s="53">
        <v>13</v>
      </c>
      <c r="S38" s="53">
        <v>46</v>
      </c>
      <c r="T38" s="53">
        <v>8</v>
      </c>
      <c r="U38" s="53">
        <v>0</v>
      </c>
      <c r="V38" s="53">
        <v>9</v>
      </c>
      <c r="W38" s="53">
        <v>3</v>
      </c>
      <c r="X38" s="53">
        <v>6</v>
      </c>
      <c r="Y38" s="53">
        <v>13</v>
      </c>
      <c r="Z38" s="53">
        <v>36</v>
      </c>
      <c r="AA38" s="53">
        <v>195</v>
      </c>
      <c r="AB38" s="53">
        <v>9</v>
      </c>
      <c r="AC38" s="53">
        <v>15</v>
      </c>
      <c r="AD38" s="53">
        <v>3</v>
      </c>
      <c r="AE38" s="53">
        <v>36</v>
      </c>
      <c r="AF38" s="53">
        <v>39</v>
      </c>
      <c r="AG38" s="53">
        <v>20</v>
      </c>
      <c r="AH38" s="53">
        <v>12</v>
      </c>
      <c r="AI38" s="53">
        <v>1</v>
      </c>
      <c r="AJ38" s="53">
        <v>79</v>
      </c>
      <c r="AK38" s="53">
        <v>1</v>
      </c>
      <c r="AL38" s="53">
        <v>49</v>
      </c>
      <c r="AM38" s="53">
        <v>2</v>
      </c>
      <c r="AN38" s="53">
        <v>25</v>
      </c>
      <c r="AO38" s="53">
        <v>12</v>
      </c>
      <c r="AP38" s="11">
        <f>SUM(C38:AO38)</f>
        <v>8590</v>
      </c>
    </row>
    <row r="39" spans="1:42" ht="18" customHeight="1">
      <c r="A39" s="106"/>
      <c r="B39" s="52" t="s">
        <v>25</v>
      </c>
      <c r="C39" s="51">
        <v>4</v>
      </c>
      <c r="D39" s="51">
        <v>0</v>
      </c>
      <c r="E39" s="51">
        <v>144</v>
      </c>
      <c r="F39" s="51">
        <v>0</v>
      </c>
      <c r="G39" s="51">
        <v>36</v>
      </c>
      <c r="H39" s="51">
        <v>0</v>
      </c>
      <c r="I39" s="51">
        <v>41</v>
      </c>
      <c r="J39" s="51">
        <v>1</v>
      </c>
      <c r="K39" s="51">
        <v>13</v>
      </c>
      <c r="L39" s="51">
        <v>1</v>
      </c>
      <c r="M39" s="51">
        <v>2</v>
      </c>
      <c r="N39" s="51">
        <v>3</v>
      </c>
      <c r="O39" s="51">
        <v>0</v>
      </c>
      <c r="P39" s="51">
        <v>0</v>
      </c>
      <c r="Q39" s="51">
        <v>8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3</v>
      </c>
      <c r="AA39" s="51">
        <v>7</v>
      </c>
      <c r="AB39" s="51">
        <v>0</v>
      </c>
      <c r="AC39" s="51">
        <v>0</v>
      </c>
      <c r="AD39" s="51">
        <v>0</v>
      </c>
      <c r="AE39" s="51">
        <v>7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1</v>
      </c>
      <c r="AM39" s="51">
        <v>0</v>
      </c>
      <c r="AN39" s="51">
        <v>0</v>
      </c>
      <c r="AO39" s="51">
        <v>0</v>
      </c>
      <c r="AP39" s="11">
        <f>SUM(C39:AO39)</f>
        <v>271</v>
      </c>
    </row>
    <row r="40" spans="1:42" ht="18" customHeight="1">
      <c r="A40" s="107"/>
      <c r="B40" s="52" t="s">
        <v>26</v>
      </c>
      <c r="C40" s="36">
        <f t="shared" ref="C40:AO40" si="9">IF(C38+C39&gt;0, C39/(C38+C39), "-")</f>
        <v>0.19047619047619047</v>
      </c>
      <c r="D40" s="36">
        <f t="shared" si="9"/>
        <v>0</v>
      </c>
      <c r="E40" s="36">
        <f t="shared" si="9"/>
        <v>5.844155844155844E-2</v>
      </c>
      <c r="F40" s="36">
        <f t="shared" si="9"/>
        <v>0</v>
      </c>
      <c r="G40" s="36">
        <f t="shared" si="9"/>
        <v>3.405865657521287E-2</v>
      </c>
      <c r="H40" s="36">
        <f t="shared" si="9"/>
        <v>0</v>
      </c>
      <c r="I40" s="36">
        <f t="shared" si="9"/>
        <v>2.6198083067092651E-2</v>
      </c>
      <c r="J40" s="36">
        <f t="shared" si="9"/>
        <v>9.6153846153846159E-4</v>
      </c>
      <c r="K40" s="36">
        <f t="shared" si="9"/>
        <v>4.7445255474452552E-2</v>
      </c>
      <c r="L40" s="36">
        <f t="shared" si="9"/>
        <v>0.33333333333333331</v>
      </c>
      <c r="M40" s="36">
        <f t="shared" si="9"/>
        <v>0.2857142857142857</v>
      </c>
      <c r="N40" s="36">
        <f t="shared" si="9"/>
        <v>3.105590062111801E-3</v>
      </c>
      <c r="O40" s="36">
        <f t="shared" si="9"/>
        <v>0</v>
      </c>
      <c r="P40" s="36">
        <f t="shared" si="9"/>
        <v>0</v>
      </c>
      <c r="Q40" s="36">
        <f t="shared" si="9"/>
        <v>0.5714285714285714</v>
      </c>
      <c r="R40" s="36">
        <f t="shared" si="9"/>
        <v>0</v>
      </c>
      <c r="S40" s="36">
        <f t="shared" si="9"/>
        <v>0</v>
      </c>
      <c r="T40" s="36">
        <f t="shared" si="9"/>
        <v>0</v>
      </c>
      <c r="U40" s="36" t="str">
        <f t="shared" si="9"/>
        <v>-</v>
      </c>
      <c r="V40" s="36">
        <f t="shared" si="9"/>
        <v>0</v>
      </c>
      <c r="W40" s="36">
        <f t="shared" si="9"/>
        <v>0</v>
      </c>
      <c r="X40" s="36">
        <f t="shared" si="9"/>
        <v>0</v>
      </c>
      <c r="Y40" s="36">
        <f t="shared" si="9"/>
        <v>0</v>
      </c>
      <c r="Z40" s="36">
        <f t="shared" si="9"/>
        <v>7.6923076923076927E-2</v>
      </c>
      <c r="AA40" s="36">
        <f t="shared" si="9"/>
        <v>3.4653465346534656E-2</v>
      </c>
      <c r="AB40" s="36">
        <f t="shared" si="9"/>
        <v>0</v>
      </c>
      <c r="AC40" s="36">
        <f t="shared" si="9"/>
        <v>0</v>
      </c>
      <c r="AD40" s="36">
        <f t="shared" si="9"/>
        <v>0</v>
      </c>
      <c r="AE40" s="36">
        <f t="shared" si="9"/>
        <v>0.16279069767441862</v>
      </c>
      <c r="AF40" s="36">
        <f t="shared" si="9"/>
        <v>0</v>
      </c>
      <c r="AG40" s="36">
        <f t="shared" si="9"/>
        <v>0</v>
      </c>
      <c r="AH40" s="36">
        <f t="shared" si="9"/>
        <v>0</v>
      </c>
      <c r="AI40" s="36">
        <f t="shared" si="9"/>
        <v>0</v>
      </c>
      <c r="AJ40" s="36">
        <f t="shared" si="9"/>
        <v>0</v>
      </c>
      <c r="AK40" s="36">
        <f t="shared" si="9"/>
        <v>0</v>
      </c>
      <c r="AL40" s="36">
        <f t="shared" si="9"/>
        <v>0.02</v>
      </c>
      <c r="AM40" s="36">
        <f t="shared" si="9"/>
        <v>0</v>
      </c>
      <c r="AN40" s="36">
        <f t="shared" si="9"/>
        <v>0</v>
      </c>
      <c r="AO40" s="36">
        <f t="shared" si="9"/>
        <v>0</v>
      </c>
      <c r="AP40" s="40">
        <f>IF(AP38+AP39&gt;0, AP39/(AP38+AP39), "-")</f>
        <v>3.0583455591919648E-2</v>
      </c>
    </row>
    <row r="41" spans="1:42" ht="18" customHeight="1">
      <c r="A41" s="105">
        <v>44892</v>
      </c>
      <c r="B41" s="50" t="s">
        <v>20</v>
      </c>
      <c r="C41" s="51">
        <v>18</v>
      </c>
      <c r="D41" s="51">
        <v>0</v>
      </c>
      <c r="E41" s="51">
        <v>10</v>
      </c>
      <c r="F41" s="51">
        <v>2</v>
      </c>
      <c r="G41" s="51">
        <v>3</v>
      </c>
      <c r="H41" s="51">
        <v>4</v>
      </c>
      <c r="I41" s="51">
        <v>11</v>
      </c>
      <c r="J41" s="51">
        <v>73</v>
      </c>
      <c r="K41" s="51">
        <v>6</v>
      </c>
      <c r="L41" s="51">
        <v>1</v>
      </c>
      <c r="M41" s="51">
        <v>0</v>
      </c>
      <c r="N41" s="51">
        <v>24</v>
      </c>
      <c r="O41" s="51">
        <v>12</v>
      </c>
      <c r="P41" s="51">
        <v>0</v>
      </c>
      <c r="Q41" s="51">
        <v>1</v>
      </c>
      <c r="R41" s="51">
        <v>4</v>
      </c>
      <c r="S41" s="51">
        <v>2</v>
      </c>
      <c r="T41" s="51">
        <v>2</v>
      </c>
      <c r="U41" s="51">
        <v>2</v>
      </c>
      <c r="V41" s="51">
        <v>6</v>
      </c>
      <c r="W41" s="51">
        <v>0</v>
      </c>
      <c r="X41" s="51">
        <v>2</v>
      </c>
      <c r="Y41" s="51">
        <v>3</v>
      </c>
      <c r="Z41" s="51">
        <v>5</v>
      </c>
      <c r="AA41" s="51">
        <v>8</v>
      </c>
      <c r="AB41" s="51">
        <v>2</v>
      </c>
      <c r="AC41" s="51">
        <v>4</v>
      </c>
      <c r="AD41" s="51">
        <v>0</v>
      </c>
      <c r="AE41" s="51">
        <v>2</v>
      </c>
      <c r="AF41" s="51">
        <v>0</v>
      </c>
      <c r="AG41" s="51">
        <v>6</v>
      </c>
      <c r="AH41" s="51">
        <v>7</v>
      </c>
      <c r="AI41" s="51">
        <v>0</v>
      </c>
      <c r="AJ41" s="51">
        <v>0</v>
      </c>
      <c r="AK41" s="51">
        <v>0</v>
      </c>
      <c r="AL41" s="51">
        <v>12</v>
      </c>
      <c r="AM41" s="51">
        <v>2</v>
      </c>
      <c r="AN41" s="51">
        <v>1</v>
      </c>
      <c r="AO41" s="51">
        <v>3</v>
      </c>
      <c r="AP41" s="11">
        <f>SUM(C41:AO41)</f>
        <v>238</v>
      </c>
    </row>
    <row r="42" spans="1:42" ht="18" customHeight="1">
      <c r="A42" s="106"/>
      <c r="B42" s="52" t="s">
        <v>21</v>
      </c>
      <c r="C42" s="53">
        <v>25</v>
      </c>
      <c r="D42" s="53">
        <v>38</v>
      </c>
      <c r="E42" s="53">
        <v>1859</v>
      </c>
      <c r="F42" s="53">
        <v>34</v>
      </c>
      <c r="G42" s="53">
        <v>1421</v>
      </c>
      <c r="H42" s="53">
        <v>447</v>
      </c>
      <c r="I42" s="53">
        <v>1397</v>
      </c>
      <c r="J42" s="53">
        <v>965</v>
      </c>
      <c r="K42" s="53">
        <v>527</v>
      </c>
      <c r="L42" s="53">
        <v>3</v>
      </c>
      <c r="M42" s="53">
        <v>7</v>
      </c>
      <c r="N42" s="53">
        <v>1903</v>
      </c>
      <c r="O42" s="53">
        <v>92</v>
      </c>
      <c r="P42" s="53">
        <v>37</v>
      </c>
      <c r="Q42" s="53">
        <v>3</v>
      </c>
      <c r="R42" s="53">
        <v>14</v>
      </c>
      <c r="S42" s="53">
        <v>20</v>
      </c>
      <c r="T42" s="53">
        <v>4</v>
      </c>
      <c r="U42" s="53">
        <v>3</v>
      </c>
      <c r="V42" s="53">
        <v>38</v>
      </c>
      <c r="W42" s="53">
        <v>13</v>
      </c>
      <c r="X42" s="53">
        <v>5</v>
      </c>
      <c r="Y42" s="53">
        <v>11</v>
      </c>
      <c r="Z42" s="53">
        <v>23</v>
      </c>
      <c r="AA42" s="53">
        <v>251</v>
      </c>
      <c r="AB42" s="53">
        <v>2</v>
      </c>
      <c r="AC42" s="53">
        <v>5</v>
      </c>
      <c r="AD42" s="53">
        <v>1</v>
      </c>
      <c r="AE42" s="53">
        <v>63</v>
      </c>
      <c r="AF42" s="53">
        <v>36</v>
      </c>
      <c r="AG42" s="53">
        <v>29</v>
      </c>
      <c r="AH42" s="53">
        <v>4</v>
      </c>
      <c r="AI42" s="53">
        <v>3</v>
      </c>
      <c r="AJ42" s="53">
        <v>67</v>
      </c>
      <c r="AK42" s="53">
        <v>1</v>
      </c>
      <c r="AL42" s="53">
        <v>58</v>
      </c>
      <c r="AM42" s="53">
        <v>7</v>
      </c>
      <c r="AN42" s="53">
        <v>23</v>
      </c>
      <c r="AO42" s="53">
        <v>8</v>
      </c>
      <c r="AP42" s="11">
        <f>SUM(C42:AO42)</f>
        <v>9447</v>
      </c>
    </row>
    <row r="43" spans="1:42" ht="18" customHeight="1">
      <c r="A43" s="106"/>
      <c r="B43" s="52" t="s">
        <v>24</v>
      </c>
      <c r="C43" s="53">
        <v>43</v>
      </c>
      <c r="D43" s="53">
        <v>38</v>
      </c>
      <c r="E43" s="53">
        <v>1761</v>
      </c>
      <c r="F43" s="53">
        <v>36</v>
      </c>
      <c r="G43" s="53">
        <v>1417</v>
      </c>
      <c r="H43" s="53">
        <v>451</v>
      </c>
      <c r="I43" s="53">
        <v>1406</v>
      </c>
      <c r="J43" s="53">
        <v>1033</v>
      </c>
      <c r="K43" s="53">
        <v>533</v>
      </c>
      <c r="L43" s="53">
        <v>4</v>
      </c>
      <c r="M43" s="53">
        <v>7</v>
      </c>
      <c r="N43" s="53">
        <v>1926</v>
      </c>
      <c r="O43" s="53">
        <v>104</v>
      </c>
      <c r="P43" s="53">
        <v>37</v>
      </c>
      <c r="Q43" s="53">
        <v>4</v>
      </c>
      <c r="R43" s="53">
        <v>18</v>
      </c>
      <c r="S43" s="53">
        <v>22</v>
      </c>
      <c r="T43" s="53">
        <v>6</v>
      </c>
      <c r="U43" s="53">
        <v>5</v>
      </c>
      <c r="V43" s="53">
        <v>37</v>
      </c>
      <c r="W43" s="53">
        <v>13</v>
      </c>
      <c r="X43" s="53">
        <v>7</v>
      </c>
      <c r="Y43" s="53">
        <v>14</v>
      </c>
      <c r="Z43" s="53">
        <v>20</v>
      </c>
      <c r="AA43" s="53">
        <v>256</v>
      </c>
      <c r="AB43" s="53">
        <v>4</v>
      </c>
      <c r="AC43" s="53">
        <v>9</v>
      </c>
      <c r="AD43" s="53">
        <v>1</v>
      </c>
      <c r="AE43" s="53">
        <v>63</v>
      </c>
      <c r="AF43" s="53">
        <v>36</v>
      </c>
      <c r="AG43" s="53">
        <v>35</v>
      </c>
      <c r="AH43" s="53">
        <v>10</v>
      </c>
      <c r="AI43" s="53">
        <v>3</v>
      </c>
      <c r="AJ43" s="53">
        <v>67</v>
      </c>
      <c r="AK43" s="53">
        <v>1</v>
      </c>
      <c r="AL43" s="53">
        <v>65</v>
      </c>
      <c r="AM43" s="53">
        <v>9</v>
      </c>
      <c r="AN43" s="53">
        <v>24</v>
      </c>
      <c r="AO43" s="53">
        <v>11</v>
      </c>
      <c r="AP43" s="11">
        <f>SUM(C43:AO43)</f>
        <v>9536</v>
      </c>
    </row>
    <row r="44" spans="1:42" ht="18" customHeight="1">
      <c r="A44" s="106"/>
      <c r="B44" s="52" t="s">
        <v>25</v>
      </c>
      <c r="C44" s="51">
        <v>0</v>
      </c>
      <c r="D44" s="51">
        <v>0</v>
      </c>
      <c r="E44" s="51">
        <v>108</v>
      </c>
      <c r="F44" s="51">
        <v>0</v>
      </c>
      <c r="G44" s="51">
        <v>7</v>
      </c>
      <c r="H44" s="51">
        <v>0</v>
      </c>
      <c r="I44" s="51">
        <v>2</v>
      </c>
      <c r="J44" s="51">
        <v>5</v>
      </c>
      <c r="K44" s="51">
        <v>0</v>
      </c>
      <c r="L44" s="51">
        <v>0</v>
      </c>
      <c r="M44" s="51">
        <v>0</v>
      </c>
      <c r="N44" s="51">
        <v>1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7</v>
      </c>
      <c r="W44" s="51">
        <v>0</v>
      </c>
      <c r="X44" s="51">
        <v>0</v>
      </c>
      <c r="Y44" s="51">
        <v>0</v>
      </c>
      <c r="Z44" s="51">
        <v>8</v>
      </c>
      <c r="AA44" s="51">
        <v>3</v>
      </c>
      <c r="AB44" s="51">
        <v>0</v>
      </c>
      <c r="AC44" s="51">
        <v>0</v>
      </c>
      <c r="AD44" s="51">
        <v>0</v>
      </c>
      <c r="AE44" s="51">
        <v>2</v>
      </c>
      <c r="AF44" s="51">
        <v>0</v>
      </c>
      <c r="AG44" s="51">
        <v>0</v>
      </c>
      <c r="AH44" s="51">
        <v>1</v>
      </c>
      <c r="AI44" s="51">
        <v>0</v>
      </c>
      <c r="AJ44" s="51">
        <v>0</v>
      </c>
      <c r="AK44" s="51">
        <v>0</v>
      </c>
      <c r="AL44" s="51">
        <v>5</v>
      </c>
      <c r="AM44" s="51">
        <v>0</v>
      </c>
      <c r="AN44" s="51">
        <v>0</v>
      </c>
      <c r="AO44" s="51">
        <v>0</v>
      </c>
      <c r="AP44" s="11">
        <f>SUM(C44:AO44)</f>
        <v>149</v>
      </c>
    </row>
    <row r="45" spans="1:42" ht="18" customHeight="1">
      <c r="A45" s="107"/>
      <c r="B45" s="52" t="s">
        <v>26</v>
      </c>
      <c r="C45" s="36">
        <f t="shared" ref="C45:AO45" si="10">IF(C43+C44&gt;0, C44/(C43+C44), "-")</f>
        <v>0</v>
      </c>
      <c r="D45" s="36">
        <f t="shared" si="10"/>
        <v>0</v>
      </c>
      <c r="E45" s="36">
        <f t="shared" si="10"/>
        <v>5.7784911717495988E-2</v>
      </c>
      <c r="F45" s="36">
        <f t="shared" si="10"/>
        <v>0</v>
      </c>
      <c r="G45" s="36">
        <f t="shared" si="10"/>
        <v>4.9157303370786515E-3</v>
      </c>
      <c r="H45" s="36">
        <f t="shared" si="10"/>
        <v>0</v>
      </c>
      <c r="I45" s="36">
        <f t="shared" si="10"/>
        <v>1.4204545454545455E-3</v>
      </c>
      <c r="J45" s="36">
        <f t="shared" si="10"/>
        <v>4.8169556840077067E-3</v>
      </c>
      <c r="K45" s="36">
        <f t="shared" si="10"/>
        <v>0</v>
      </c>
      <c r="L45" s="36">
        <f t="shared" si="10"/>
        <v>0</v>
      </c>
      <c r="M45" s="36">
        <f t="shared" si="10"/>
        <v>0</v>
      </c>
      <c r="N45" s="36">
        <f t="shared" si="10"/>
        <v>5.189413596263622E-4</v>
      </c>
      <c r="O45" s="36">
        <f t="shared" si="10"/>
        <v>0</v>
      </c>
      <c r="P45" s="36">
        <f t="shared" si="10"/>
        <v>0</v>
      </c>
      <c r="Q45" s="36">
        <f t="shared" si="10"/>
        <v>0</v>
      </c>
      <c r="R45" s="36">
        <f t="shared" si="10"/>
        <v>0</v>
      </c>
      <c r="S45" s="36">
        <f t="shared" si="10"/>
        <v>0</v>
      </c>
      <c r="T45" s="36">
        <f t="shared" si="10"/>
        <v>0</v>
      </c>
      <c r="U45" s="36">
        <f t="shared" si="10"/>
        <v>0</v>
      </c>
      <c r="V45" s="36">
        <f t="shared" si="10"/>
        <v>0.15909090909090909</v>
      </c>
      <c r="W45" s="36">
        <f t="shared" si="10"/>
        <v>0</v>
      </c>
      <c r="X45" s="36">
        <f t="shared" si="10"/>
        <v>0</v>
      </c>
      <c r="Y45" s="36">
        <f t="shared" si="10"/>
        <v>0</v>
      </c>
      <c r="Z45" s="36">
        <f t="shared" si="10"/>
        <v>0.2857142857142857</v>
      </c>
      <c r="AA45" s="36">
        <f t="shared" si="10"/>
        <v>1.1583011583011582E-2</v>
      </c>
      <c r="AB45" s="36">
        <f t="shared" si="10"/>
        <v>0</v>
      </c>
      <c r="AC45" s="36">
        <f t="shared" si="10"/>
        <v>0</v>
      </c>
      <c r="AD45" s="36">
        <f t="shared" si="10"/>
        <v>0</v>
      </c>
      <c r="AE45" s="36">
        <f t="shared" si="10"/>
        <v>3.0769230769230771E-2</v>
      </c>
      <c r="AF45" s="36">
        <f t="shared" si="10"/>
        <v>0</v>
      </c>
      <c r="AG45" s="36">
        <f t="shared" si="10"/>
        <v>0</v>
      </c>
      <c r="AH45" s="36">
        <f t="shared" si="10"/>
        <v>9.0909090909090912E-2</v>
      </c>
      <c r="AI45" s="36">
        <f t="shared" si="10"/>
        <v>0</v>
      </c>
      <c r="AJ45" s="36">
        <f t="shared" si="10"/>
        <v>0</v>
      </c>
      <c r="AK45" s="36">
        <f t="shared" si="10"/>
        <v>0</v>
      </c>
      <c r="AL45" s="36">
        <f t="shared" si="10"/>
        <v>7.1428571428571425E-2</v>
      </c>
      <c r="AM45" s="36">
        <f t="shared" si="10"/>
        <v>0</v>
      </c>
      <c r="AN45" s="36">
        <f t="shared" si="10"/>
        <v>0</v>
      </c>
      <c r="AO45" s="36">
        <f t="shared" si="10"/>
        <v>0</v>
      </c>
      <c r="AP45" s="40">
        <f>IF(AP43+AP44&gt;0, AP44/(AP43+AP44), "-")</f>
        <v>1.5384615384615385E-2</v>
      </c>
    </row>
    <row r="46" spans="1:42" ht="18" customHeight="1">
      <c r="A46" s="105">
        <v>44893</v>
      </c>
      <c r="B46" s="50" t="s">
        <v>20</v>
      </c>
      <c r="C46" s="51">
        <v>15</v>
      </c>
      <c r="D46" s="51">
        <v>0</v>
      </c>
      <c r="E46" s="51">
        <v>9</v>
      </c>
      <c r="F46" s="51">
        <v>2</v>
      </c>
      <c r="G46" s="51">
        <v>9</v>
      </c>
      <c r="H46" s="51">
        <v>7</v>
      </c>
      <c r="I46" s="51">
        <v>14</v>
      </c>
      <c r="J46" s="51">
        <v>11</v>
      </c>
      <c r="K46" s="51">
        <v>7</v>
      </c>
      <c r="L46" s="51">
        <v>1</v>
      </c>
      <c r="M46" s="51">
        <v>0</v>
      </c>
      <c r="N46" s="51">
        <v>42</v>
      </c>
      <c r="O46" s="51">
        <v>12</v>
      </c>
      <c r="P46" s="51">
        <v>0</v>
      </c>
      <c r="Q46" s="51">
        <v>2</v>
      </c>
      <c r="R46" s="51">
        <v>9</v>
      </c>
      <c r="S46" s="51">
        <v>2</v>
      </c>
      <c r="T46" s="51">
        <v>1</v>
      </c>
      <c r="U46" s="51">
        <v>0</v>
      </c>
      <c r="V46" s="51">
        <v>2</v>
      </c>
      <c r="W46" s="51">
        <v>1</v>
      </c>
      <c r="X46" s="51">
        <v>0</v>
      </c>
      <c r="Y46" s="51">
        <v>1</v>
      </c>
      <c r="Z46" s="51">
        <v>9</v>
      </c>
      <c r="AA46" s="51">
        <v>8</v>
      </c>
      <c r="AB46" s="51">
        <v>1</v>
      </c>
      <c r="AC46" s="51">
        <v>8</v>
      </c>
      <c r="AD46" s="51">
        <v>4</v>
      </c>
      <c r="AE46" s="51">
        <v>6</v>
      </c>
      <c r="AF46" s="51">
        <v>0</v>
      </c>
      <c r="AG46" s="51">
        <v>12</v>
      </c>
      <c r="AH46" s="51">
        <v>1</v>
      </c>
      <c r="AI46" s="51">
        <v>5</v>
      </c>
      <c r="AJ46" s="51">
        <v>1</v>
      </c>
      <c r="AK46" s="51">
        <v>0</v>
      </c>
      <c r="AL46" s="51">
        <v>0</v>
      </c>
      <c r="AM46" s="51">
        <v>0</v>
      </c>
      <c r="AN46" s="51">
        <v>6</v>
      </c>
      <c r="AO46" s="51">
        <v>1</v>
      </c>
      <c r="AP46" s="11">
        <f>SUM(C46:AO46)</f>
        <v>209</v>
      </c>
    </row>
    <row r="47" spans="1:42" ht="18" customHeight="1">
      <c r="A47" s="106"/>
      <c r="B47" s="52" t="s">
        <v>21</v>
      </c>
      <c r="C47" s="53">
        <v>31</v>
      </c>
      <c r="D47" s="53">
        <v>36</v>
      </c>
      <c r="E47" s="53">
        <v>1339</v>
      </c>
      <c r="F47" s="53">
        <v>34</v>
      </c>
      <c r="G47" s="53">
        <v>1083</v>
      </c>
      <c r="H47" s="53">
        <v>602</v>
      </c>
      <c r="I47" s="53">
        <v>1477</v>
      </c>
      <c r="J47" s="53">
        <v>955</v>
      </c>
      <c r="K47" s="53">
        <v>335</v>
      </c>
      <c r="L47" s="53">
        <v>7</v>
      </c>
      <c r="M47" s="53">
        <v>5</v>
      </c>
      <c r="N47" s="53">
        <v>1548</v>
      </c>
      <c r="O47" s="53">
        <v>126</v>
      </c>
      <c r="P47" s="53">
        <v>40</v>
      </c>
      <c r="Q47" s="53">
        <v>2</v>
      </c>
      <c r="R47" s="53">
        <v>18</v>
      </c>
      <c r="S47" s="53">
        <v>20</v>
      </c>
      <c r="T47" s="53">
        <v>12</v>
      </c>
      <c r="U47" s="53">
        <v>8</v>
      </c>
      <c r="V47" s="53">
        <v>68</v>
      </c>
      <c r="W47" s="53">
        <v>16</v>
      </c>
      <c r="X47" s="53">
        <v>7</v>
      </c>
      <c r="Y47" s="53">
        <v>3</v>
      </c>
      <c r="Z47" s="53">
        <v>26</v>
      </c>
      <c r="AA47" s="53">
        <v>558</v>
      </c>
      <c r="AB47" s="53">
        <v>1</v>
      </c>
      <c r="AC47" s="53">
        <v>3</v>
      </c>
      <c r="AD47" s="53">
        <v>4</v>
      </c>
      <c r="AE47" s="53">
        <v>47</v>
      </c>
      <c r="AF47" s="53">
        <v>49</v>
      </c>
      <c r="AG47" s="53">
        <v>10</v>
      </c>
      <c r="AH47" s="53">
        <v>8</v>
      </c>
      <c r="AI47" s="53">
        <v>2</v>
      </c>
      <c r="AJ47" s="53">
        <v>53</v>
      </c>
      <c r="AK47" s="53">
        <v>1</v>
      </c>
      <c r="AL47" s="53">
        <v>25</v>
      </c>
      <c r="AM47" s="53">
        <v>2</v>
      </c>
      <c r="AN47" s="53">
        <v>13</v>
      </c>
      <c r="AO47" s="53">
        <v>9</v>
      </c>
      <c r="AP47" s="11">
        <f>SUM(C47:AO47)</f>
        <v>8583</v>
      </c>
    </row>
    <row r="48" spans="1:42" ht="18" customHeight="1">
      <c r="A48" s="106"/>
      <c r="B48" s="52" t="s">
        <v>24</v>
      </c>
      <c r="C48" s="53">
        <v>44</v>
      </c>
      <c r="D48" s="53">
        <v>36</v>
      </c>
      <c r="E48" s="53">
        <v>1230</v>
      </c>
      <c r="F48" s="53">
        <v>36</v>
      </c>
      <c r="G48" s="53">
        <v>1088</v>
      </c>
      <c r="H48" s="53">
        <v>609</v>
      </c>
      <c r="I48" s="53">
        <v>1485</v>
      </c>
      <c r="J48" s="53">
        <v>966</v>
      </c>
      <c r="K48" s="53">
        <v>342</v>
      </c>
      <c r="L48" s="53">
        <v>8</v>
      </c>
      <c r="M48" s="53">
        <v>5</v>
      </c>
      <c r="N48" s="53">
        <v>1590</v>
      </c>
      <c r="O48" s="53">
        <v>138</v>
      </c>
      <c r="P48" s="53">
        <v>40</v>
      </c>
      <c r="Q48" s="53">
        <v>4</v>
      </c>
      <c r="R48" s="53">
        <v>27</v>
      </c>
      <c r="S48" s="53">
        <v>22</v>
      </c>
      <c r="T48" s="53">
        <v>13</v>
      </c>
      <c r="U48" s="53">
        <v>8</v>
      </c>
      <c r="V48" s="53">
        <v>69</v>
      </c>
      <c r="W48" s="53">
        <v>17</v>
      </c>
      <c r="X48" s="53">
        <v>7</v>
      </c>
      <c r="Y48" s="53">
        <v>4</v>
      </c>
      <c r="Z48" s="53">
        <v>25</v>
      </c>
      <c r="AA48" s="53">
        <v>543</v>
      </c>
      <c r="AB48" s="53">
        <v>2</v>
      </c>
      <c r="AC48" s="53">
        <v>11</v>
      </c>
      <c r="AD48" s="53">
        <v>8</v>
      </c>
      <c r="AE48" s="53">
        <v>49</v>
      </c>
      <c r="AF48" s="53">
        <v>49</v>
      </c>
      <c r="AG48" s="53">
        <v>22</v>
      </c>
      <c r="AH48" s="53">
        <v>8</v>
      </c>
      <c r="AI48" s="53">
        <v>7</v>
      </c>
      <c r="AJ48" s="53">
        <v>54</v>
      </c>
      <c r="AK48" s="53">
        <v>1</v>
      </c>
      <c r="AL48" s="53">
        <v>23</v>
      </c>
      <c r="AM48" s="53">
        <v>2</v>
      </c>
      <c r="AN48" s="53">
        <v>19</v>
      </c>
      <c r="AO48" s="53">
        <v>10</v>
      </c>
      <c r="AP48" s="11">
        <f>SUM(C48:AO48)</f>
        <v>8621</v>
      </c>
    </row>
    <row r="49" spans="1:42" ht="18" customHeight="1">
      <c r="A49" s="106"/>
      <c r="B49" s="52" t="s">
        <v>25</v>
      </c>
      <c r="C49" s="51">
        <v>2</v>
      </c>
      <c r="D49" s="51">
        <v>0</v>
      </c>
      <c r="E49" s="51">
        <v>118</v>
      </c>
      <c r="F49" s="51">
        <v>0</v>
      </c>
      <c r="G49" s="51">
        <v>4</v>
      </c>
      <c r="H49" s="51">
        <v>0</v>
      </c>
      <c r="I49" s="51">
        <v>6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1">
        <v>1</v>
      </c>
      <c r="W49" s="51">
        <v>0</v>
      </c>
      <c r="X49" s="51">
        <v>0</v>
      </c>
      <c r="Y49" s="51">
        <v>0</v>
      </c>
      <c r="Z49" s="51">
        <v>10</v>
      </c>
      <c r="AA49" s="51">
        <v>23</v>
      </c>
      <c r="AB49" s="51">
        <v>0</v>
      </c>
      <c r="AC49" s="51">
        <v>0</v>
      </c>
      <c r="AD49" s="51">
        <v>0</v>
      </c>
      <c r="AE49" s="51">
        <v>4</v>
      </c>
      <c r="AF49" s="51">
        <v>0</v>
      </c>
      <c r="AG49" s="51">
        <v>0</v>
      </c>
      <c r="AH49" s="51">
        <v>1</v>
      </c>
      <c r="AI49" s="51">
        <v>0</v>
      </c>
      <c r="AJ49" s="51">
        <v>0</v>
      </c>
      <c r="AK49" s="51">
        <v>0</v>
      </c>
      <c r="AL49" s="51">
        <v>2</v>
      </c>
      <c r="AM49" s="51">
        <v>0</v>
      </c>
      <c r="AN49" s="51">
        <v>0</v>
      </c>
      <c r="AO49" s="51">
        <v>0</v>
      </c>
      <c r="AP49" s="11">
        <f>SUM(C49:AO49)</f>
        <v>171</v>
      </c>
    </row>
    <row r="50" spans="1:42" ht="18" customHeight="1">
      <c r="A50" s="107"/>
      <c r="B50" s="52" t="s">
        <v>26</v>
      </c>
      <c r="C50" s="36">
        <f t="shared" ref="C50:AO50" si="11">IF(C48+C49&gt;0, C49/(C48+C49), "-")</f>
        <v>4.3478260869565216E-2</v>
      </c>
      <c r="D50" s="36">
        <f t="shared" si="11"/>
        <v>0</v>
      </c>
      <c r="E50" s="36">
        <f t="shared" si="11"/>
        <v>8.7537091988130561E-2</v>
      </c>
      <c r="F50" s="36">
        <f t="shared" si="11"/>
        <v>0</v>
      </c>
      <c r="G50" s="36">
        <f t="shared" si="11"/>
        <v>3.663003663003663E-3</v>
      </c>
      <c r="H50" s="36">
        <f t="shared" si="11"/>
        <v>0</v>
      </c>
      <c r="I50" s="36">
        <f t="shared" si="11"/>
        <v>4.0241448692152921E-3</v>
      </c>
      <c r="J50" s="36">
        <f t="shared" si="11"/>
        <v>0</v>
      </c>
      <c r="K50" s="36">
        <f t="shared" si="11"/>
        <v>0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36">
        <f t="shared" si="11"/>
        <v>0</v>
      </c>
      <c r="P50" s="36">
        <f t="shared" si="11"/>
        <v>0</v>
      </c>
      <c r="Q50" s="36">
        <f t="shared" si="11"/>
        <v>0</v>
      </c>
      <c r="R50" s="36">
        <f t="shared" si="11"/>
        <v>0</v>
      </c>
      <c r="S50" s="36">
        <f t="shared" si="11"/>
        <v>0</v>
      </c>
      <c r="T50" s="36">
        <f t="shared" si="11"/>
        <v>0</v>
      </c>
      <c r="U50" s="36">
        <f t="shared" si="11"/>
        <v>0</v>
      </c>
      <c r="V50" s="36">
        <f t="shared" si="11"/>
        <v>1.4285714285714285E-2</v>
      </c>
      <c r="W50" s="36">
        <f t="shared" si="11"/>
        <v>0</v>
      </c>
      <c r="X50" s="36">
        <f t="shared" si="11"/>
        <v>0</v>
      </c>
      <c r="Y50" s="36">
        <f t="shared" si="11"/>
        <v>0</v>
      </c>
      <c r="Z50" s="36">
        <f t="shared" si="11"/>
        <v>0.2857142857142857</v>
      </c>
      <c r="AA50" s="36">
        <f t="shared" si="11"/>
        <v>4.0636042402826852E-2</v>
      </c>
      <c r="AB50" s="36">
        <f t="shared" si="11"/>
        <v>0</v>
      </c>
      <c r="AC50" s="36">
        <f t="shared" si="11"/>
        <v>0</v>
      </c>
      <c r="AD50" s="36">
        <f t="shared" si="11"/>
        <v>0</v>
      </c>
      <c r="AE50" s="36">
        <f t="shared" si="11"/>
        <v>7.5471698113207544E-2</v>
      </c>
      <c r="AF50" s="36">
        <f t="shared" si="11"/>
        <v>0</v>
      </c>
      <c r="AG50" s="36">
        <f t="shared" si="11"/>
        <v>0</v>
      </c>
      <c r="AH50" s="36">
        <f t="shared" si="11"/>
        <v>0.1111111111111111</v>
      </c>
      <c r="AI50" s="36">
        <f t="shared" si="11"/>
        <v>0</v>
      </c>
      <c r="AJ50" s="36">
        <f t="shared" si="11"/>
        <v>0</v>
      </c>
      <c r="AK50" s="36">
        <f t="shared" si="11"/>
        <v>0</v>
      </c>
      <c r="AL50" s="36">
        <f t="shared" si="11"/>
        <v>0.08</v>
      </c>
      <c r="AM50" s="36">
        <f t="shared" si="11"/>
        <v>0</v>
      </c>
      <c r="AN50" s="36">
        <f t="shared" si="11"/>
        <v>0</v>
      </c>
      <c r="AO50" s="36">
        <f t="shared" si="11"/>
        <v>0</v>
      </c>
      <c r="AP50" s="40">
        <f>IF(AP48+AP49&gt;0, AP49/(AP48+AP49), "-")</f>
        <v>1.9449499545040945E-2</v>
      </c>
    </row>
    <row r="51" spans="1:42" ht="18" customHeight="1">
      <c r="A51" s="105">
        <v>44894</v>
      </c>
      <c r="B51" s="50" t="s">
        <v>20</v>
      </c>
      <c r="C51" s="51">
        <v>9</v>
      </c>
      <c r="D51" s="51">
        <v>0</v>
      </c>
      <c r="E51" s="51">
        <v>19</v>
      </c>
      <c r="F51" s="51">
        <v>0</v>
      </c>
      <c r="G51" s="51">
        <v>22</v>
      </c>
      <c r="H51" s="51">
        <v>9</v>
      </c>
      <c r="I51" s="51">
        <v>13</v>
      </c>
      <c r="J51" s="51">
        <v>11</v>
      </c>
      <c r="K51" s="51">
        <v>3</v>
      </c>
      <c r="L51" s="51">
        <v>6</v>
      </c>
      <c r="M51" s="51">
        <v>0</v>
      </c>
      <c r="N51" s="51">
        <v>20</v>
      </c>
      <c r="O51" s="51">
        <v>11</v>
      </c>
      <c r="P51" s="51">
        <v>0</v>
      </c>
      <c r="Q51" s="51">
        <v>0</v>
      </c>
      <c r="R51" s="51">
        <v>0</v>
      </c>
      <c r="S51" s="51">
        <v>0</v>
      </c>
      <c r="T51" s="51">
        <v>7</v>
      </c>
      <c r="U51" s="51">
        <v>2</v>
      </c>
      <c r="V51" s="51">
        <v>0</v>
      </c>
      <c r="W51" s="51">
        <v>0</v>
      </c>
      <c r="X51" s="51">
        <v>0</v>
      </c>
      <c r="Y51" s="51">
        <v>0</v>
      </c>
      <c r="Z51" s="51">
        <v>1</v>
      </c>
      <c r="AA51" s="51">
        <v>1</v>
      </c>
      <c r="AB51" s="51">
        <v>1</v>
      </c>
      <c r="AC51" s="51">
        <v>5</v>
      </c>
      <c r="AD51" s="51">
        <v>1</v>
      </c>
      <c r="AE51" s="51">
        <v>2</v>
      </c>
      <c r="AF51" s="51">
        <v>0</v>
      </c>
      <c r="AG51" s="51">
        <v>14</v>
      </c>
      <c r="AH51" s="51">
        <v>4</v>
      </c>
      <c r="AI51" s="51">
        <v>0</v>
      </c>
      <c r="AJ51" s="51">
        <v>2</v>
      </c>
      <c r="AK51" s="51">
        <v>0</v>
      </c>
      <c r="AL51" s="51">
        <v>0</v>
      </c>
      <c r="AM51" s="51">
        <v>0</v>
      </c>
      <c r="AN51" s="51">
        <v>0</v>
      </c>
      <c r="AO51" s="51">
        <v>1</v>
      </c>
      <c r="AP51" s="11">
        <f>SUM(C51:AO51)</f>
        <v>164</v>
      </c>
    </row>
    <row r="52" spans="1:42" ht="18" customHeight="1">
      <c r="A52" s="106"/>
      <c r="B52" s="52" t="s">
        <v>21</v>
      </c>
      <c r="C52" s="53">
        <v>36</v>
      </c>
      <c r="D52" s="53">
        <v>33</v>
      </c>
      <c r="E52" s="53">
        <v>1006</v>
      </c>
      <c r="F52" s="53">
        <v>45</v>
      </c>
      <c r="G52" s="53">
        <v>1398</v>
      </c>
      <c r="H52" s="53">
        <v>26</v>
      </c>
      <c r="I52" s="53">
        <v>1172</v>
      </c>
      <c r="J52" s="53">
        <v>434</v>
      </c>
      <c r="K52" s="53">
        <v>425</v>
      </c>
      <c r="L52" s="53">
        <v>6</v>
      </c>
      <c r="M52" s="53">
        <v>6</v>
      </c>
      <c r="N52" s="53">
        <v>1710</v>
      </c>
      <c r="O52" s="53">
        <v>95</v>
      </c>
      <c r="P52" s="53">
        <v>42</v>
      </c>
      <c r="Q52" s="53">
        <v>10</v>
      </c>
      <c r="R52" s="53">
        <v>18</v>
      </c>
      <c r="S52" s="53">
        <v>0</v>
      </c>
      <c r="T52" s="53">
        <v>14</v>
      </c>
      <c r="U52" s="53">
        <v>8</v>
      </c>
      <c r="V52" s="53">
        <v>37</v>
      </c>
      <c r="W52" s="53">
        <v>5</v>
      </c>
      <c r="X52" s="53">
        <v>5</v>
      </c>
      <c r="Y52" s="53">
        <v>5</v>
      </c>
      <c r="Z52" s="53">
        <v>44</v>
      </c>
      <c r="AA52" s="53">
        <v>892</v>
      </c>
      <c r="AB52" s="53">
        <v>1</v>
      </c>
      <c r="AC52" s="53">
        <v>3</v>
      </c>
      <c r="AD52" s="53">
        <v>6</v>
      </c>
      <c r="AE52" s="53">
        <v>65</v>
      </c>
      <c r="AF52" s="53">
        <v>28</v>
      </c>
      <c r="AG52" s="53">
        <v>23</v>
      </c>
      <c r="AH52" s="53">
        <v>2</v>
      </c>
      <c r="AI52" s="53">
        <v>8</v>
      </c>
      <c r="AJ52" s="53">
        <v>28</v>
      </c>
      <c r="AK52" s="53">
        <v>0</v>
      </c>
      <c r="AL52" s="53">
        <v>16</v>
      </c>
      <c r="AM52" s="53">
        <v>1</v>
      </c>
      <c r="AN52" s="53">
        <v>13</v>
      </c>
      <c r="AO52" s="53">
        <v>3</v>
      </c>
      <c r="AP52" s="11">
        <f>SUM(C52:AO52)</f>
        <v>7669</v>
      </c>
    </row>
    <row r="53" spans="1:42" ht="18" customHeight="1">
      <c r="A53" s="106"/>
      <c r="B53" s="52" t="s">
        <v>24</v>
      </c>
      <c r="C53" s="53">
        <v>44</v>
      </c>
      <c r="D53" s="53">
        <v>33</v>
      </c>
      <c r="E53" s="53">
        <v>927</v>
      </c>
      <c r="F53" s="53">
        <v>45</v>
      </c>
      <c r="G53" s="53">
        <v>1419</v>
      </c>
      <c r="H53" s="53">
        <v>35</v>
      </c>
      <c r="I53" s="53">
        <v>1185</v>
      </c>
      <c r="J53" s="53">
        <v>445</v>
      </c>
      <c r="K53" s="53">
        <v>428</v>
      </c>
      <c r="L53" s="53">
        <v>12</v>
      </c>
      <c r="M53" s="53">
        <v>6</v>
      </c>
      <c r="N53" s="53">
        <v>1729</v>
      </c>
      <c r="O53" s="53">
        <v>106</v>
      </c>
      <c r="P53" s="53">
        <v>42</v>
      </c>
      <c r="Q53" s="53">
        <v>10</v>
      </c>
      <c r="R53" s="53">
        <v>18</v>
      </c>
      <c r="S53" s="53">
        <v>0</v>
      </c>
      <c r="T53" s="53">
        <v>21</v>
      </c>
      <c r="U53" s="53">
        <v>10</v>
      </c>
      <c r="V53" s="53">
        <v>36</v>
      </c>
      <c r="W53" s="53">
        <v>4</v>
      </c>
      <c r="X53" s="53">
        <v>5</v>
      </c>
      <c r="Y53" s="53">
        <v>5</v>
      </c>
      <c r="Z53" s="53">
        <v>45</v>
      </c>
      <c r="AA53" s="53">
        <v>840</v>
      </c>
      <c r="AB53" s="53">
        <v>2</v>
      </c>
      <c r="AC53" s="53">
        <v>8</v>
      </c>
      <c r="AD53" s="53">
        <v>7</v>
      </c>
      <c r="AE53" s="53">
        <v>63</v>
      </c>
      <c r="AF53" s="53">
        <v>28</v>
      </c>
      <c r="AG53" s="53">
        <v>37</v>
      </c>
      <c r="AH53" s="53">
        <v>6</v>
      </c>
      <c r="AI53" s="53">
        <v>8</v>
      </c>
      <c r="AJ53" s="53">
        <v>29</v>
      </c>
      <c r="AK53" s="53">
        <v>0</v>
      </c>
      <c r="AL53" s="53">
        <v>13</v>
      </c>
      <c r="AM53" s="53">
        <v>1</v>
      </c>
      <c r="AN53" s="53">
        <v>13</v>
      </c>
      <c r="AO53" s="53">
        <v>4</v>
      </c>
      <c r="AP53" s="11">
        <f>SUM(C53:AO53)</f>
        <v>7669</v>
      </c>
    </row>
    <row r="54" spans="1:42" ht="18" customHeight="1">
      <c r="A54" s="106"/>
      <c r="B54" s="52" t="s">
        <v>25</v>
      </c>
      <c r="C54" s="51">
        <v>1</v>
      </c>
      <c r="D54" s="51">
        <v>0</v>
      </c>
      <c r="E54" s="51">
        <v>98</v>
      </c>
      <c r="F54" s="51">
        <v>0</v>
      </c>
      <c r="G54" s="51">
        <v>1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1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0</v>
      </c>
      <c r="Z54" s="51">
        <v>0</v>
      </c>
      <c r="AA54" s="51">
        <v>53</v>
      </c>
      <c r="AB54" s="51">
        <v>0</v>
      </c>
      <c r="AC54" s="51">
        <v>0</v>
      </c>
      <c r="AD54" s="51">
        <v>0</v>
      </c>
      <c r="AE54" s="51">
        <v>4</v>
      </c>
      <c r="AF54" s="51">
        <v>0</v>
      </c>
      <c r="AG54" s="51">
        <v>0</v>
      </c>
      <c r="AH54" s="51">
        <v>0</v>
      </c>
      <c r="AI54" s="51">
        <v>0</v>
      </c>
      <c r="AJ54" s="51">
        <v>1</v>
      </c>
      <c r="AK54" s="51">
        <v>0</v>
      </c>
      <c r="AL54" s="51">
        <v>3</v>
      </c>
      <c r="AM54" s="51">
        <v>0</v>
      </c>
      <c r="AN54" s="51">
        <v>0</v>
      </c>
      <c r="AO54" s="51">
        <v>0</v>
      </c>
      <c r="AP54" s="11">
        <f>SUM(C54:AO54)</f>
        <v>164</v>
      </c>
    </row>
    <row r="55" spans="1:42" ht="18" customHeight="1">
      <c r="A55" s="107"/>
      <c r="B55" s="52" t="s">
        <v>26</v>
      </c>
      <c r="C55" s="36">
        <f t="shared" ref="C55:AO55" si="12">IF(C53+C54&gt;0, C54/(C53+C54), "-")</f>
        <v>2.2222222222222223E-2</v>
      </c>
      <c r="D55" s="36">
        <f t="shared" si="12"/>
        <v>0</v>
      </c>
      <c r="E55" s="36">
        <f t="shared" si="12"/>
        <v>9.5609756097560977E-2</v>
      </c>
      <c r="F55" s="36">
        <f t="shared" si="12"/>
        <v>0</v>
      </c>
      <c r="G55" s="36">
        <f t="shared" si="12"/>
        <v>7.0422535211267609E-4</v>
      </c>
      <c r="H55" s="36">
        <f t="shared" si="12"/>
        <v>0</v>
      </c>
      <c r="I55" s="36">
        <f t="shared" si="12"/>
        <v>0</v>
      </c>
      <c r="J55" s="36">
        <f t="shared" si="12"/>
        <v>0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>
        <f t="shared" si="12"/>
        <v>5.7803468208092489E-4</v>
      </c>
      <c r="O55" s="36">
        <f t="shared" si="12"/>
        <v>0</v>
      </c>
      <c r="P55" s="36">
        <f t="shared" si="12"/>
        <v>0</v>
      </c>
      <c r="Q55" s="36">
        <f t="shared" si="12"/>
        <v>0</v>
      </c>
      <c r="R55" s="36">
        <f t="shared" si="12"/>
        <v>0</v>
      </c>
      <c r="S55" s="36" t="str">
        <f t="shared" si="12"/>
        <v>-</v>
      </c>
      <c r="T55" s="36">
        <f t="shared" si="12"/>
        <v>0</v>
      </c>
      <c r="U55" s="36">
        <f t="shared" si="12"/>
        <v>0</v>
      </c>
      <c r="V55" s="36">
        <f t="shared" si="12"/>
        <v>2.7027027027027029E-2</v>
      </c>
      <c r="W55" s="36">
        <f t="shared" si="12"/>
        <v>0.2</v>
      </c>
      <c r="X55" s="36">
        <f t="shared" si="12"/>
        <v>0</v>
      </c>
      <c r="Y55" s="36">
        <f t="shared" si="12"/>
        <v>0</v>
      </c>
      <c r="Z55" s="36">
        <f t="shared" si="12"/>
        <v>0</v>
      </c>
      <c r="AA55" s="36">
        <f t="shared" si="12"/>
        <v>5.9350503919372903E-2</v>
      </c>
      <c r="AB55" s="36">
        <f t="shared" si="12"/>
        <v>0</v>
      </c>
      <c r="AC55" s="36">
        <f t="shared" si="12"/>
        <v>0</v>
      </c>
      <c r="AD55" s="36">
        <f t="shared" si="12"/>
        <v>0</v>
      </c>
      <c r="AE55" s="36">
        <f t="shared" si="12"/>
        <v>5.9701492537313432E-2</v>
      </c>
      <c r="AF55" s="36">
        <f t="shared" si="12"/>
        <v>0</v>
      </c>
      <c r="AG55" s="36">
        <f t="shared" si="12"/>
        <v>0</v>
      </c>
      <c r="AH55" s="36">
        <f t="shared" si="12"/>
        <v>0</v>
      </c>
      <c r="AI55" s="36">
        <f t="shared" si="12"/>
        <v>0</v>
      </c>
      <c r="AJ55" s="36">
        <f t="shared" si="12"/>
        <v>3.3333333333333333E-2</v>
      </c>
      <c r="AK55" s="36" t="str">
        <f t="shared" si="12"/>
        <v>-</v>
      </c>
      <c r="AL55" s="36">
        <f t="shared" si="12"/>
        <v>0.1875</v>
      </c>
      <c r="AM55" s="36">
        <f t="shared" si="12"/>
        <v>0</v>
      </c>
      <c r="AN55" s="36">
        <f t="shared" si="12"/>
        <v>0</v>
      </c>
      <c r="AO55" s="36">
        <f t="shared" si="12"/>
        <v>0</v>
      </c>
      <c r="AP55" s="40">
        <f>IF(AP53+AP54&gt;0, AP54/(AP53+AP54), "-")</f>
        <v>2.0937061151538365E-2</v>
      </c>
    </row>
    <row r="56" spans="1:42" ht="18" customHeight="1">
      <c r="A56" s="105">
        <v>44895</v>
      </c>
      <c r="B56" s="50" t="s">
        <v>20</v>
      </c>
      <c r="C56" s="51">
        <v>11</v>
      </c>
      <c r="D56" s="51">
        <v>1</v>
      </c>
      <c r="E56" s="51">
        <v>19</v>
      </c>
      <c r="F56" s="51">
        <v>0</v>
      </c>
      <c r="G56" s="51">
        <v>10</v>
      </c>
      <c r="H56" s="51">
        <v>15</v>
      </c>
      <c r="I56" s="51">
        <v>16</v>
      </c>
      <c r="J56" s="51">
        <v>15</v>
      </c>
      <c r="K56" s="51">
        <v>7</v>
      </c>
      <c r="L56" s="51">
        <v>2</v>
      </c>
      <c r="M56" s="51">
        <v>0</v>
      </c>
      <c r="N56" s="51">
        <v>28</v>
      </c>
      <c r="O56" s="51">
        <v>7</v>
      </c>
      <c r="P56" s="51">
        <v>3</v>
      </c>
      <c r="Q56" s="51">
        <v>3</v>
      </c>
      <c r="R56" s="51">
        <v>7</v>
      </c>
      <c r="S56" s="51">
        <v>1</v>
      </c>
      <c r="T56" s="51">
        <v>1</v>
      </c>
      <c r="U56" s="51">
        <v>1</v>
      </c>
      <c r="V56" s="51">
        <v>0</v>
      </c>
      <c r="W56" s="51">
        <v>3</v>
      </c>
      <c r="X56" s="51">
        <v>3</v>
      </c>
      <c r="Y56" s="51">
        <v>0</v>
      </c>
      <c r="Z56" s="51">
        <v>6</v>
      </c>
      <c r="AA56" s="51">
        <v>12</v>
      </c>
      <c r="AB56" s="51">
        <v>3</v>
      </c>
      <c r="AC56" s="51">
        <v>6</v>
      </c>
      <c r="AD56" s="51">
        <v>6</v>
      </c>
      <c r="AE56" s="51">
        <v>2</v>
      </c>
      <c r="AF56" s="51">
        <v>0</v>
      </c>
      <c r="AG56" s="51">
        <v>0</v>
      </c>
      <c r="AH56" s="51">
        <v>8</v>
      </c>
      <c r="AI56" s="51">
        <v>2</v>
      </c>
      <c r="AJ56" s="51">
        <v>0</v>
      </c>
      <c r="AK56" s="51">
        <v>0</v>
      </c>
      <c r="AL56" s="51">
        <v>2</v>
      </c>
      <c r="AM56" s="51">
        <v>0</v>
      </c>
      <c r="AN56" s="51">
        <v>3</v>
      </c>
      <c r="AO56" s="51">
        <v>3</v>
      </c>
      <c r="AP56" s="11">
        <f>SUM(C56:AO56)</f>
        <v>206</v>
      </c>
    </row>
    <row r="57" spans="1:42" ht="18" customHeight="1">
      <c r="A57" s="106"/>
      <c r="B57" s="52" t="s">
        <v>21</v>
      </c>
      <c r="C57" s="53">
        <v>44</v>
      </c>
      <c r="D57" s="53">
        <v>48</v>
      </c>
      <c r="E57" s="53">
        <v>893</v>
      </c>
      <c r="F57" s="53">
        <v>70</v>
      </c>
      <c r="G57" s="53">
        <v>757</v>
      </c>
      <c r="H57" s="53">
        <v>167</v>
      </c>
      <c r="I57" s="53">
        <v>1914</v>
      </c>
      <c r="J57" s="53">
        <v>376</v>
      </c>
      <c r="K57" s="53">
        <v>633</v>
      </c>
      <c r="L57" s="53">
        <v>3</v>
      </c>
      <c r="M57" s="53">
        <v>7</v>
      </c>
      <c r="N57" s="53">
        <v>519</v>
      </c>
      <c r="O57" s="53">
        <v>118</v>
      </c>
      <c r="P57" s="53">
        <v>32</v>
      </c>
      <c r="Q57" s="53">
        <v>11</v>
      </c>
      <c r="R57" s="53">
        <v>18</v>
      </c>
      <c r="S57" s="53">
        <v>38</v>
      </c>
      <c r="T57" s="53">
        <v>23</v>
      </c>
      <c r="U57" s="53">
        <v>15</v>
      </c>
      <c r="V57" s="53">
        <v>21</v>
      </c>
      <c r="W57" s="53">
        <v>4</v>
      </c>
      <c r="X57" s="53">
        <v>9</v>
      </c>
      <c r="Y57" s="53">
        <v>4</v>
      </c>
      <c r="Z57" s="53">
        <v>49</v>
      </c>
      <c r="AA57" s="53">
        <v>410</v>
      </c>
      <c r="AB57" s="53">
        <v>0</v>
      </c>
      <c r="AC57" s="53">
        <v>1</v>
      </c>
      <c r="AD57" s="53">
        <v>11</v>
      </c>
      <c r="AE57" s="53">
        <v>28</v>
      </c>
      <c r="AF57" s="53">
        <v>23</v>
      </c>
      <c r="AG57" s="53">
        <v>36</v>
      </c>
      <c r="AH57" s="53">
        <v>4</v>
      </c>
      <c r="AI57" s="53">
        <v>7</v>
      </c>
      <c r="AJ57" s="53">
        <v>59</v>
      </c>
      <c r="AK57" s="53">
        <v>0</v>
      </c>
      <c r="AL57" s="53">
        <v>50</v>
      </c>
      <c r="AM57" s="53">
        <v>0</v>
      </c>
      <c r="AN57" s="53">
        <v>25</v>
      </c>
      <c r="AO57" s="53">
        <v>6</v>
      </c>
      <c r="AP57" s="11">
        <f>SUM(C57:AO57)</f>
        <v>6433</v>
      </c>
    </row>
    <row r="58" spans="1:42" ht="18" customHeight="1">
      <c r="A58" s="106"/>
      <c r="B58" s="52" t="s">
        <v>24</v>
      </c>
      <c r="C58" s="53">
        <v>53</v>
      </c>
      <c r="D58" s="53">
        <v>49</v>
      </c>
      <c r="E58" s="53">
        <v>874</v>
      </c>
      <c r="F58" s="53">
        <v>70</v>
      </c>
      <c r="G58" s="53">
        <v>762</v>
      </c>
      <c r="H58" s="53">
        <v>182</v>
      </c>
      <c r="I58" s="53">
        <v>1927</v>
      </c>
      <c r="J58" s="53">
        <v>390</v>
      </c>
      <c r="K58" s="53">
        <v>640</v>
      </c>
      <c r="L58" s="53">
        <v>5</v>
      </c>
      <c r="M58" s="53">
        <v>7</v>
      </c>
      <c r="N58" s="53">
        <v>547</v>
      </c>
      <c r="O58" s="53">
        <v>125</v>
      </c>
      <c r="P58" s="53">
        <v>35</v>
      </c>
      <c r="Q58" s="53">
        <v>14</v>
      </c>
      <c r="R58" s="53">
        <v>25</v>
      </c>
      <c r="S58" s="53">
        <v>39</v>
      </c>
      <c r="T58" s="53">
        <v>24</v>
      </c>
      <c r="U58" s="53">
        <v>16</v>
      </c>
      <c r="V58" s="53">
        <v>21</v>
      </c>
      <c r="W58" s="53">
        <v>7</v>
      </c>
      <c r="X58" s="53">
        <v>12</v>
      </c>
      <c r="Y58" s="53">
        <v>4</v>
      </c>
      <c r="Z58" s="53">
        <v>55</v>
      </c>
      <c r="AA58" s="53">
        <v>353</v>
      </c>
      <c r="AB58" s="53">
        <v>3</v>
      </c>
      <c r="AC58" s="53">
        <v>7</v>
      </c>
      <c r="AD58" s="53">
        <v>17</v>
      </c>
      <c r="AE58" s="53">
        <v>29</v>
      </c>
      <c r="AF58" s="53">
        <v>23</v>
      </c>
      <c r="AG58" s="53">
        <v>36</v>
      </c>
      <c r="AH58" s="53">
        <v>12</v>
      </c>
      <c r="AI58" s="53">
        <v>9</v>
      </c>
      <c r="AJ58" s="53">
        <v>59</v>
      </c>
      <c r="AK58" s="53">
        <v>0</v>
      </c>
      <c r="AL58" s="53">
        <v>51</v>
      </c>
      <c r="AM58" s="53">
        <v>0</v>
      </c>
      <c r="AN58" s="53">
        <v>28</v>
      </c>
      <c r="AO58" s="53">
        <v>9</v>
      </c>
      <c r="AP58" s="11">
        <f>SUM(C58:AO58)</f>
        <v>6519</v>
      </c>
    </row>
    <row r="59" spans="1:42" ht="18" customHeight="1">
      <c r="A59" s="106"/>
      <c r="B59" s="52" t="s">
        <v>25</v>
      </c>
      <c r="C59" s="51">
        <v>2</v>
      </c>
      <c r="D59" s="51">
        <v>0</v>
      </c>
      <c r="E59" s="51">
        <v>38</v>
      </c>
      <c r="F59" s="51">
        <v>0</v>
      </c>
      <c r="G59" s="51">
        <v>5</v>
      </c>
      <c r="H59" s="51">
        <v>0</v>
      </c>
      <c r="I59" s="51">
        <v>3</v>
      </c>
      <c r="J59" s="51">
        <v>1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69</v>
      </c>
      <c r="AB59" s="51">
        <v>0</v>
      </c>
      <c r="AC59" s="51">
        <v>0</v>
      </c>
      <c r="AD59" s="51">
        <v>0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1</v>
      </c>
      <c r="AM59" s="51">
        <v>0</v>
      </c>
      <c r="AN59" s="51">
        <v>0</v>
      </c>
      <c r="AO59" s="51">
        <v>0</v>
      </c>
      <c r="AP59" s="11">
        <f>SUM(C59:AO59)</f>
        <v>120</v>
      </c>
    </row>
    <row r="60" spans="1:42" ht="18" customHeight="1">
      <c r="A60" s="107"/>
      <c r="B60" s="52" t="s">
        <v>26</v>
      </c>
      <c r="C60" s="36">
        <f t="shared" ref="C60:AO60" si="13">IF(C58+C59&gt;0, C59/(C58+C59), "-")</f>
        <v>3.6363636363636362E-2</v>
      </c>
      <c r="D60" s="36">
        <f t="shared" si="13"/>
        <v>0</v>
      </c>
      <c r="E60" s="36">
        <f t="shared" si="13"/>
        <v>4.1666666666666664E-2</v>
      </c>
      <c r="F60" s="36">
        <f t="shared" si="13"/>
        <v>0</v>
      </c>
      <c r="G60" s="36">
        <f t="shared" si="13"/>
        <v>6.51890482398957E-3</v>
      </c>
      <c r="H60" s="36">
        <f t="shared" si="13"/>
        <v>0</v>
      </c>
      <c r="I60" s="36">
        <f t="shared" si="13"/>
        <v>1.5544041450777201E-3</v>
      </c>
      <c r="J60" s="36">
        <f t="shared" si="13"/>
        <v>2.5575447570332483E-3</v>
      </c>
      <c r="K60" s="36">
        <f t="shared" si="13"/>
        <v>0</v>
      </c>
      <c r="L60" s="36">
        <f t="shared" si="13"/>
        <v>0</v>
      </c>
      <c r="M60" s="36">
        <f t="shared" si="13"/>
        <v>0</v>
      </c>
      <c r="N60" s="36">
        <f t="shared" si="13"/>
        <v>0</v>
      </c>
      <c r="O60" s="36">
        <f t="shared" si="13"/>
        <v>0</v>
      </c>
      <c r="P60" s="36">
        <f t="shared" si="13"/>
        <v>0</v>
      </c>
      <c r="Q60" s="36">
        <f t="shared" si="13"/>
        <v>0</v>
      </c>
      <c r="R60" s="36">
        <f t="shared" si="13"/>
        <v>0</v>
      </c>
      <c r="S60" s="36">
        <f t="shared" si="13"/>
        <v>0</v>
      </c>
      <c r="T60" s="36">
        <f t="shared" si="13"/>
        <v>0</v>
      </c>
      <c r="U60" s="36">
        <f t="shared" si="13"/>
        <v>0</v>
      </c>
      <c r="V60" s="36">
        <f t="shared" si="13"/>
        <v>0</v>
      </c>
      <c r="W60" s="36">
        <f t="shared" si="13"/>
        <v>0</v>
      </c>
      <c r="X60" s="36">
        <f t="shared" si="13"/>
        <v>0</v>
      </c>
      <c r="Y60" s="36">
        <f t="shared" si="13"/>
        <v>0</v>
      </c>
      <c r="Z60" s="36">
        <f t="shared" si="13"/>
        <v>0</v>
      </c>
      <c r="AA60" s="36">
        <f t="shared" si="13"/>
        <v>0.16350710900473933</v>
      </c>
      <c r="AB60" s="36">
        <f t="shared" si="13"/>
        <v>0</v>
      </c>
      <c r="AC60" s="36">
        <f t="shared" si="13"/>
        <v>0</v>
      </c>
      <c r="AD60" s="36">
        <f t="shared" si="13"/>
        <v>0</v>
      </c>
      <c r="AE60" s="36">
        <f t="shared" si="13"/>
        <v>3.3333333333333333E-2</v>
      </c>
      <c r="AF60" s="36">
        <f t="shared" si="13"/>
        <v>0</v>
      </c>
      <c r="AG60" s="36">
        <f t="shared" si="13"/>
        <v>0</v>
      </c>
      <c r="AH60" s="36">
        <f t="shared" si="13"/>
        <v>0</v>
      </c>
      <c r="AI60" s="36">
        <f t="shared" si="13"/>
        <v>0</v>
      </c>
      <c r="AJ60" s="36">
        <f t="shared" si="13"/>
        <v>0</v>
      </c>
      <c r="AK60" s="36" t="str">
        <f t="shared" si="13"/>
        <v>-</v>
      </c>
      <c r="AL60" s="36">
        <f t="shared" si="13"/>
        <v>1.9230769230769232E-2</v>
      </c>
      <c r="AM60" s="36" t="str">
        <f t="shared" si="13"/>
        <v>-</v>
      </c>
      <c r="AN60" s="36">
        <f t="shared" si="13"/>
        <v>0</v>
      </c>
      <c r="AO60" s="36">
        <f t="shared" si="13"/>
        <v>0</v>
      </c>
      <c r="AP60" s="40">
        <f>IF(AP58+AP59&gt;0, AP59/(AP58+AP59), "-")</f>
        <v>1.8075011296882059E-2</v>
      </c>
    </row>
    <row r="61" spans="1:42" ht="18" customHeight="1">
      <c r="A61" s="105">
        <v>44896</v>
      </c>
      <c r="B61" s="50" t="s">
        <v>20</v>
      </c>
      <c r="C61" s="51">
        <v>1</v>
      </c>
      <c r="D61" s="51">
        <v>0</v>
      </c>
      <c r="E61" s="51">
        <v>8</v>
      </c>
      <c r="F61" s="51">
        <v>1</v>
      </c>
      <c r="G61" s="51">
        <v>5</v>
      </c>
      <c r="H61" s="51">
        <v>4</v>
      </c>
      <c r="I61" s="51">
        <v>48</v>
      </c>
      <c r="J61" s="51">
        <v>16</v>
      </c>
      <c r="K61" s="51">
        <v>6</v>
      </c>
      <c r="L61" s="51">
        <v>2</v>
      </c>
      <c r="M61" s="51">
        <v>0</v>
      </c>
      <c r="N61" s="51">
        <v>22</v>
      </c>
      <c r="O61" s="51">
        <v>8</v>
      </c>
      <c r="P61" s="51">
        <v>1</v>
      </c>
      <c r="Q61" s="51">
        <v>2</v>
      </c>
      <c r="R61" s="51">
        <v>8</v>
      </c>
      <c r="S61" s="51">
        <v>0</v>
      </c>
      <c r="T61" s="51">
        <v>8</v>
      </c>
      <c r="U61" s="51">
        <v>0</v>
      </c>
      <c r="V61" s="51">
        <v>0</v>
      </c>
      <c r="W61" s="51">
        <v>1</v>
      </c>
      <c r="X61" s="51">
        <v>3</v>
      </c>
      <c r="Y61" s="51">
        <v>1</v>
      </c>
      <c r="Z61" s="51">
        <v>6</v>
      </c>
      <c r="AA61" s="51">
        <v>7</v>
      </c>
      <c r="AB61" s="51">
        <v>5</v>
      </c>
      <c r="AC61" s="51">
        <v>1</v>
      </c>
      <c r="AD61" s="51">
        <v>7</v>
      </c>
      <c r="AE61" s="51">
        <v>0</v>
      </c>
      <c r="AF61" s="51">
        <v>0</v>
      </c>
      <c r="AG61" s="51">
        <v>0</v>
      </c>
      <c r="AH61" s="51">
        <v>4</v>
      </c>
      <c r="AI61" s="51">
        <v>3</v>
      </c>
      <c r="AJ61" s="51">
        <v>0</v>
      </c>
      <c r="AK61" s="51">
        <v>2</v>
      </c>
      <c r="AL61" s="51">
        <v>0</v>
      </c>
      <c r="AM61" s="51">
        <v>0</v>
      </c>
      <c r="AN61" s="51">
        <v>5</v>
      </c>
      <c r="AO61" s="51">
        <v>4</v>
      </c>
      <c r="AP61" s="11">
        <f>SUM(C61:AO61)</f>
        <v>189</v>
      </c>
    </row>
    <row r="62" spans="1:42" ht="18" customHeight="1">
      <c r="A62" s="106"/>
      <c r="B62" s="52" t="s">
        <v>21</v>
      </c>
      <c r="C62" s="53">
        <v>64</v>
      </c>
      <c r="D62" s="53">
        <v>29</v>
      </c>
      <c r="E62" s="53">
        <v>817</v>
      </c>
      <c r="F62" s="53">
        <v>96</v>
      </c>
      <c r="G62" s="53">
        <v>794</v>
      </c>
      <c r="H62" s="53">
        <v>31</v>
      </c>
      <c r="I62" s="53">
        <v>1809</v>
      </c>
      <c r="J62" s="53">
        <v>864</v>
      </c>
      <c r="K62" s="53">
        <v>137</v>
      </c>
      <c r="L62" s="53">
        <v>5</v>
      </c>
      <c r="M62" s="53">
        <v>29</v>
      </c>
      <c r="N62" s="53">
        <v>729</v>
      </c>
      <c r="O62" s="53">
        <v>75</v>
      </c>
      <c r="P62" s="53">
        <v>44</v>
      </c>
      <c r="Q62" s="53">
        <v>13</v>
      </c>
      <c r="R62" s="53">
        <v>69</v>
      </c>
      <c r="S62" s="53">
        <v>35</v>
      </c>
      <c r="T62" s="53">
        <v>23</v>
      </c>
      <c r="U62" s="53">
        <v>10</v>
      </c>
      <c r="V62" s="53">
        <v>5</v>
      </c>
      <c r="W62" s="53">
        <v>2</v>
      </c>
      <c r="X62" s="53">
        <v>14</v>
      </c>
      <c r="Y62" s="53">
        <v>15</v>
      </c>
      <c r="Z62" s="53">
        <v>54</v>
      </c>
      <c r="AA62" s="53">
        <v>301</v>
      </c>
      <c r="AB62" s="53">
        <v>1</v>
      </c>
      <c r="AC62" s="53">
        <v>2</v>
      </c>
      <c r="AD62" s="53">
        <v>10</v>
      </c>
      <c r="AE62" s="53">
        <v>49</v>
      </c>
      <c r="AF62" s="53">
        <v>21</v>
      </c>
      <c r="AG62" s="53">
        <v>29</v>
      </c>
      <c r="AH62" s="53">
        <v>3</v>
      </c>
      <c r="AI62" s="53">
        <v>8</v>
      </c>
      <c r="AJ62" s="53">
        <v>104</v>
      </c>
      <c r="AK62" s="53">
        <v>0</v>
      </c>
      <c r="AL62" s="53">
        <v>25</v>
      </c>
      <c r="AM62" s="53">
        <v>4</v>
      </c>
      <c r="AN62" s="53">
        <v>21</v>
      </c>
      <c r="AO62" s="53">
        <v>6</v>
      </c>
      <c r="AP62" s="11">
        <f>SUM(C62:AO62)</f>
        <v>6347</v>
      </c>
    </row>
    <row r="63" spans="1:42" ht="18" customHeight="1">
      <c r="A63" s="106"/>
      <c r="B63" s="52" t="s">
        <v>24</v>
      </c>
      <c r="C63" s="53">
        <v>65</v>
      </c>
      <c r="D63" s="53">
        <v>29</v>
      </c>
      <c r="E63" s="53">
        <v>825</v>
      </c>
      <c r="F63" s="53">
        <v>97</v>
      </c>
      <c r="G63" s="53">
        <v>799</v>
      </c>
      <c r="H63" s="53">
        <v>35</v>
      </c>
      <c r="I63" s="53">
        <v>1857</v>
      </c>
      <c r="J63" s="53">
        <v>880</v>
      </c>
      <c r="K63" s="53">
        <v>143</v>
      </c>
      <c r="L63" s="53">
        <v>7</v>
      </c>
      <c r="M63" s="53">
        <v>29</v>
      </c>
      <c r="N63" s="53">
        <v>751</v>
      </c>
      <c r="O63" s="53">
        <v>83</v>
      </c>
      <c r="P63" s="53">
        <v>45</v>
      </c>
      <c r="Q63" s="53">
        <v>15</v>
      </c>
      <c r="R63" s="53">
        <v>77</v>
      </c>
      <c r="S63" s="53">
        <v>35</v>
      </c>
      <c r="T63" s="53">
        <v>31</v>
      </c>
      <c r="U63" s="53">
        <v>10</v>
      </c>
      <c r="V63" s="53">
        <v>5</v>
      </c>
      <c r="W63" s="53">
        <v>3</v>
      </c>
      <c r="X63" s="53">
        <v>17</v>
      </c>
      <c r="Y63" s="53">
        <v>16</v>
      </c>
      <c r="Z63" s="53">
        <v>60</v>
      </c>
      <c r="AA63" s="53">
        <v>308</v>
      </c>
      <c r="AB63" s="53">
        <v>6</v>
      </c>
      <c r="AC63" s="53">
        <v>3</v>
      </c>
      <c r="AD63" s="53">
        <v>17</v>
      </c>
      <c r="AE63" s="53">
        <v>49</v>
      </c>
      <c r="AF63" s="53">
        <v>21</v>
      </c>
      <c r="AG63" s="53">
        <v>29</v>
      </c>
      <c r="AH63" s="53">
        <v>7</v>
      </c>
      <c r="AI63" s="53">
        <v>11</v>
      </c>
      <c r="AJ63" s="53">
        <v>104</v>
      </c>
      <c r="AK63" s="53">
        <v>2</v>
      </c>
      <c r="AL63" s="53">
        <v>25</v>
      </c>
      <c r="AM63" s="53">
        <v>4</v>
      </c>
      <c r="AN63" s="53">
        <v>26</v>
      </c>
      <c r="AO63" s="53">
        <v>10</v>
      </c>
      <c r="AP63" s="11">
        <f>SUM(C63:AO63)</f>
        <v>6536</v>
      </c>
    </row>
    <row r="64" spans="1:42" ht="18" customHeight="1">
      <c r="A64" s="106"/>
      <c r="B64" s="52" t="s">
        <v>25</v>
      </c>
      <c r="C64" s="51">
        <v>0</v>
      </c>
      <c r="D64" s="51">
        <v>0</v>
      </c>
      <c r="E64" s="51">
        <v>0</v>
      </c>
      <c r="F64" s="51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0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11">
        <f>SUM(C64:AO64)</f>
        <v>0</v>
      </c>
    </row>
    <row r="65" spans="1:42" ht="18" customHeight="1">
      <c r="A65" s="107"/>
      <c r="B65" s="52" t="s">
        <v>26</v>
      </c>
      <c r="C65" s="36">
        <f t="shared" ref="C65:AO65" si="14">IF(C63+C64&gt;0, C64/(C63+C64), "-")</f>
        <v>0</v>
      </c>
      <c r="D65" s="36">
        <f t="shared" si="14"/>
        <v>0</v>
      </c>
      <c r="E65" s="36">
        <f t="shared" si="14"/>
        <v>0</v>
      </c>
      <c r="F65" s="36">
        <f t="shared" si="14"/>
        <v>0</v>
      </c>
      <c r="G65" s="36">
        <f t="shared" si="14"/>
        <v>0</v>
      </c>
      <c r="H65" s="36">
        <f t="shared" si="14"/>
        <v>0</v>
      </c>
      <c r="I65" s="36">
        <f t="shared" si="14"/>
        <v>0</v>
      </c>
      <c r="J65" s="36">
        <f t="shared" si="14"/>
        <v>0</v>
      </c>
      <c r="K65" s="36">
        <f t="shared" si="14"/>
        <v>0</v>
      </c>
      <c r="L65" s="36">
        <f t="shared" si="14"/>
        <v>0</v>
      </c>
      <c r="M65" s="36">
        <f t="shared" si="14"/>
        <v>0</v>
      </c>
      <c r="N65" s="36">
        <f t="shared" si="14"/>
        <v>0</v>
      </c>
      <c r="O65" s="36">
        <f t="shared" si="14"/>
        <v>0</v>
      </c>
      <c r="P65" s="36">
        <f t="shared" si="14"/>
        <v>0</v>
      </c>
      <c r="Q65" s="36">
        <f t="shared" si="14"/>
        <v>0</v>
      </c>
      <c r="R65" s="36">
        <f t="shared" si="14"/>
        <v>0</v>
      </c>
      <c r="S65" s="36">
        <f t="shared" si="14"/>
        <v>0</v>
      </c>
      <c r="T65" s="36">
        <f t="shared" si="14"/>
        <v>0</v>
      </c>
      <c r="U65" s="36">
        <f t="shared" si="14"/>
        <v>0</v>
      </c>
      <c r="V65" s="36">
        <f t="shared" si="14"/>
        <v>0</v>
      </c>
      <c r="W65" s="36">
        <f t="shared" si="14"/>
        <v>0</v>
      </c>
      <c r="X65" s="36">
        <f t="shared" si="14"/>
        <v>0</v>
      </c>
      <c r="Y65" s="36">
        <f t="shared" si="14"/>
        <v>0</v>
      </c>
      <c r="Z65" s="36">
        <f t="shared" si="14"/>
        <v>0</v>
      </c>
      <c r="AA65" s="36">
        <f t="shared" si="14"/>
        <v>0</v>
      </c>
      <c r="AB65" s="36">
        <f t="shared" si="14"/>
        <v>0</v>
      </c>
      <c r="AC65" s="36">
        <f t="shared" si="14"/>
        <v>0</v>
      </c>
      <c r="AD65" s="36">
        <f t="shared" si="14"/>
        <v>0</v>
      </c>
      <c r="AE65" s="36">
        <f t="shared" si="14"/>
        <v>0</v>
      </c>
      <c r="AF65" s="36">
        <f t="shared" si="14"/>
        <v>0</v>
      </c>
      <c r="AG65" s="36">
        <f t="shared" si="14"/>
        <v>0</v>
      </c>
      <c r="AH65" s="36">
        <f t="shared" si="14"/>
        <v>0</v>
      </c>
      <c r="AI65" s="36">
        <f t="shared" si="14"/>
        <v>0</v>
      </c>
      <c r="AJ65" s="36">
        <f t="shared" si="14"/>
        <v>0</v>
      </c>
      <c r="AK65" s="36">
        <f t="shared" si="14"/>
        <v>0</v>
      </c>
      <c r="AL65" s="36">
        <f t="shared" si="14"/>
        <v>0</v>
      </c>
      <c r="AM65" s="36">
        <f t="shared" si="14"/>
        <v>0</v>
      </c>
      <c r="AN65" s="36">
        <f t="shared" si="14"/>
        <v>0</v>
      </c>
      <c r="AO65" s="36">
        <f t="shared" si="14"/>
        <v>0</v>
      </c>
      <c r="AP65" s="40">
        <f>IF(AP63+AP64&gt;0, AP64/(AP63+AP64), "-")</f>
        <v>0</v>
      </c>
    </row>
    <row r="66" spans="1:42" ht="18" customHeight="1">
      <c r="A66" s="105">
        <v>44897</v>
      </c>
      <c r="B66" s="50" t="s">
        <v>20</v>
      </c>
      <c r="C66" s="51">
        <v>0</v>
      </c>
      <c r="D66" s="51">
        <v>0</v>
      </c>
      <c r="E66" s="51">
        <v>14</v>
      </c>
      <c r="F66" s="51">
        <v>3</v>
      </c>
      <c r="G66" s="51">
        <v>1</v>
      </c>
      <c r="H66" s="51">
        <v>15</v>
      </c>
      <c r="I66" s="51">
        <v>37</v>
      </c>
      <c r="J66" s="51">
        <v>25</v>
      </c>
      <c r="K66" s="51">
        <v>1</v>
      </c>
      <c r="L66" s="51">
        <v>3</v>
      </c>
      <c r="M66" s="51">
        <v>0</v>
      </c>
      <c r="N66" s="51">
        <v>19</v>
      </c>
      <c r="O66" s="51">
        <v>7</v>
      </c>
      <c r="P66" s="51">
        <v>1</v>
      </c>
      <c r="Q66" s="51">
        <v>4</v>
      </c>
      <c r="R66" s="51">
        <v>4</v>
      </c>
      <c r="S66" s="51">
        <v>5</v>
      </c>
      <c r="T66" s="51">
        <v>7</v>
      </c>
      <c r="U66" s="51">
        <v>4</v>
      </c>
      <c r="V66" s="51">
        <v>0</v>
      </c>
      <c r="W66" s="51">
        <v>4</v>
      </c>
      <c r="X66" s="51">
        <v>2</v>
      </c>
      <c r="Y66" s="51">
        <v>2</v>
      </c>
      <c r="Z66" s="51">
        <v>5</v>
      </c>
      <c r="AA66" s="51">
        <v>3</v>
      </c>
      <c r="AB66" s="51">
        <v>2</v>
      </c>
      <c r="AC66" s="51">
        <v>6</v>
      </c>
      <c r="AD66" s="51">
        <v>2</v>
      </c>
      <c r="AE66" s="51">
        <v>3</v>
      </c>
      <c r="AF66" s="51">
        <v>1</v>
      </c>
      <c r="AG66" s="51">
        <v>0</v>
      </c>
      <c r="AH66" s="51">
        <v>10</v>
      </c>
      <c r="AI66" s="51">
        <v>1</v>
      </c>
      <c r="AJ66" s="51">
        <v>0</v>
      </c>
      <c r="AK66" s="51">
        <v>4</v>
      </c>
      <c r="AL66" s="51">
        <v>4</v>
      </c>
      <c r="AM66" s="51">
        <v>1</v>
      </c>
      <c r="AN66" s="51">
        <v>3</v>
      </c>
      <c r="AO66" s="51">
        <v>2</v>
      </c>
      <c r="AP66" s="11">
        <f>SUM(C66:AO66)</f>
        <v>205</v>
      </c>
    </row>
    <row r="67" spans="1:42" ht="18" customHeight="1">
      <c r="A67" s="106"/>
      <c r="B67" s="52" t="s">
        <v>21</v>
      </c>
      <c r="C67" s="53">
        <v>89</v>
      </c>
      <c r="D67" s="53">
        <v>28</v>
      </c>
      <c r="E67" s="53">
        <v>1294</v>
      </c>
      <c r="F67" s="53">
        <v>96</v>
      </c>
      <c r="G67" s="53">
        <v>815</v>
      </c>
      <c r="H67" s="53">
        <v>42</v>
      </c>
      <c r="I67" s="53">
        <v>1149</v>
      </c>
      <c r="J67" s="53">
        <v>654</v>
      </c>
      <c r="K67" s="53">
        <v>148</v>
      </c>
      <c r="L67" s="53">
        <v>3</v>
      </c>
      <c r="M67" s="53">
        <v>17</v>
      </c>
      <c r="N67" s="53">
        <v>610</v>
      </c>
      <c r="O67" s="53">
        <v>69</v>
      </c>
      <c r="P67" s="53">
        <v>27</v>
      </c>
      <c r="Q67" s="53">
        <v>16</v>
      </c>
      <c r="R67" s="53">
        <v>6</v>
      </c>
      <c r="S67" s="53">
        <v>26</v>
      </c>
      <c r="T67" s="53">
        <v>22</v>
      </c>
      <c r="U67" s="53">
        <v>10</v>
      </c>
      <c r="V67" s="53">
        <v>4</v>
      </c>
      <c r="W67" s="53">
        <v>12</v>
      </c>
      <c r="X67" s="53">
        <v>13</v>
      </c>
      <c r="Y67" s="53">
        <v>3</v>
      </c>
      <c r="Z67" s="53">
        <v>35</v>
      </c>
      <c r="AA67" s="53">
        <v>206</v>
      </c>
      <c r="AB67" s="53">
        <v>2</v>
      </c>
      <c r="AC67" s="53">
        <v>2</v>
      </c>
      <c r="AD67" s="53">
        <v>16</v>
      </c>
      <c r="AE67" s="53">
        <v>31</v>
      </c>
      <c r="AF67" s="53">
        <v>10</v>
      </c>
      <c r="AG67" s="53">
        <v>28</v>
      </c>
      <c r="AH67" s="53">
        <v>5</v>
      </c>
      <c r="AI67" s="53">
        <v>10</v>
      </c>
      <c r="AJ67" s="53">
        <v>90</v>
      </c>
      <c r="AK67" s="53">
        <v>6</v>
      </c>
      <c r="AL67" s="53">
        <v>21</v>
      </c>
      <c r="AM67" s="53">
        <v>4</v>
      </c>
      <c r="AN67" s="53">
        <v>13</v>
      </c>
      <c r="AO67" s="53">
        <v>8</v>
      </c>
      <c r="AP67" s="11">
        <f>SUM(C67:AO67)</f>
        <v>5640</v>
      </c>
    </row>
    <row r="68" spans="1:42" ht="18" customHeight="1">
      <c r="A68" s="106"/>
      <c r="B68" s="52" t="s">
        <v>24</v>
      </c>
      <c r="C68" s="53">
        <v>89</v>
      </c>
      <c r="D68" s="53">
        <v>28</v>
      </c>
      <c r="E68" s="53">
        <v>1308</v>
      </c>
      <c r="F68" s="53">
        <v>99</v>
      </c>
      <c r="G68" s="53">
        <v>816</v>
      </c>
      <c r="H68" s="53">
        <v>57</v>
      </c>
      <c r="I68" s="53">
        <v>1186</v>
      </c>
      <c r="J68" s="53">
        <v>679</v>
      </c>
      <c r="K68" s="53">
        <v>149</v>
      </c>
      <c r="L68" s="53">
        <v>6</v>
      </c>
      <c r="M68" s="53">
        <v>17</v>
      </c>
      <c r="N68" s="53">
        <v>629</v>
      </c>
      <c r="O68" s="53">
        <v>76</v>
      </c>
      <c r="P68" s="53">
        <v>28</v>
      </c>
      <c r="Q68" s="53">
        <v>20</v>
      </c>
      <c r="R68" s="53">
        <v>10</v>
      </c>
      <c r="S68" s="53">
        <v>31</v>
      </c>
      <c r="T68" s="53">
        <v>29</v>
      </c>
      <c r="U68" s="53">
        <v>14</v>
      </c>
      <c r="V68" s="53">
        <v>4</v>
      </c>
      <c r="W68" s="53">
        <v>16</v>
      </c>
      <c r="X68" s="53">
        <v>15</v>
      </c>
      <c r="Y68" s="53">
        <v>5</v>
      </c>
      <c r="Z68" s="53">
        <v>40</v>
      </c>
      <c r="AA68" s="53">
        <v>209</v>
      </c>
      <c r="AB68" s="53">
        <v>4</v>
      </c>
      <c r="AC68" s="53">
        <v>8</v>
      </c>
      <c r="AD68" s="53">
        <v>18</v>
      </c>
      <c r="AE68" s="53">
        <v>32</v>
      </c>
      <c r="AF68" s="53">
        <v>11</v>
      </c>
      <c r="AG68" s="53">
        <v>28</v>
      </c>
      <c r="AH68" s="53">
        <v>15</v>
      </c>
      <c r="AI68" s="53">
        <v>11</v>
      </c>
      <c r="AJ68" s="53">
        <v>90</v>
      </c>
      <c r="AK68" s="53">
        <v>10</v>
      </c>
      <c r="AL68" s="53">
        <v>25</v>
      </c>
      <c r="AM68" s="53">
        <v>5</v>
      </c>
      <c r="AN68" s="53">
        <v>16</v>
      </c>
      <c r="AO68" s="53">
        <v>10</v>
      </c>
      <c r="AP68" s="11">
        <f>SUM(C68:AO68)</f>
        <v>5843</v>
      </c>
    </row>
    <row r="69" spans="1:42" ht="18" customHeight="1">
      <c r="A69" s="106"/>
      <c r="B69" s="52" t="s">
        <v>25</v>
      </c>
      <c r="C69" s="51">
        <v>0</v>
      </c>
      <c r="D69" s="51">
        <v>0</v>
      </c>
      <c r="E69" s="51">
        <v>0</v>
      </c>
      <c r="F69" s="51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2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0</v>
      </c>
      <c r="AM69" s="51">
        <v>0</v>
      </c>
      <c r="AN69" s="51">
        <v>0</v>
      </c>
      <c r="AO69" s="51">
        <v>0</v>
      </c>
      <c r="AP69" s="11">
        <f>SUM(C69:AO69)</f>
        <v>2</v>
      </c>
    </row>
    <row r="70" spans="1:42" ht="18" customHeight="1">
      <c r="A70" s="107"/>
      <c r="B70" s="52" t="s">
        <v>26</v>
      </c>
      <c r="C70" s="36">
        <f t="shared" ref="C70:AO70" si="15">IF(C68+C69&gt;0, C69/(C68+C69), "-")</f>
        <v>0</v>
      </c>
      <c r="D70" s="36">
        <f t="shared" si="15"/>
        <v>0</v>
      </c>
      <c r="E70" s="36">
        <f t="shared" si="15"/>
        <v>0</v>
      </c>
      <c r="F70" s="36">
        <f t="shared" si="15"/>
        <v>0</v>
      </c>
      <c r="G70" s="36">
        <f t="shared" si="15"/>
        <v>0</v>
      </c>
      <c r="H70" s="36">
        <f t="shared" si="15"/>
        <v>0</v>
      </c>
      <c r="I70" s="36">
        <f t="shared" si="15"/>
        <v>0</v>
      </c>
      <c r="J70" s="36">
        <f t="shared" si="15"/>
        <v>0</v>
      </c>
      <c r="K70" s="36">
        <f t="shared" si="15"/>
        <v>0</v>
      </c>
      <c r="L70" s="36">
        <f t="shared" si="15"/>
        <v>0</v>
      </c>
      <c r="M70" s="36">
        <f t="shared" si="15"/>
        <v>0</v>
      </c>
      <c r="N70" s="36">
        <f t="shared" si="15"/>
        <v>0</v>
      </c>
      <c r="O70" s="36">
        <f t="shared" si="15"/>
        <v>0</v>
      </c>
      <c r="P70" s="36">
        <f t="shared" si="15"/>
        <v>0</v>
      </c>
      <c r="Q70" s="36">
        <f t="shared" si="15"/>
        <v>0</v>
      </c>
      <c r="R70" s="36">
        <f t="shared" si="15"/>
        <v>0</v>
      </c>
      <c r="S70" s="36">
        <f t="shared" si="15"/>
        <v>0</v>
      </c>
      <c r="T70" s="36">
        <f t="shared" si="15"/>
        <v>0</v>
      </c>
      <c r="U70" s="36">
        <f t="shared" si="15"/>
        <v>0</v>
      </c>
      <c r="V70" s="36">
        <f t="shared" si="15"/>
        <v>0</v>
      </c>
      <c r="W70" s="36">
        <f t="shared" si="15"/>
        <v>0</v>
      </c>
      <c r="X70" s="36">
        <f t="shared" si="15"/>
        <v>0</v>
      </c>
      <c r="Y70" s="36">
        <f t="shared" si="15"/>
        <v>0</v>
      </c>
      <c r="Z70" s="36">
        <f t="shared" si="15"/>
        <v>0</v>
      </c>
      <c r="AA70" s="36">
        <f t="shared" si="15"/>
        <v>0</v>
      </c>
      <c r="AB70" s="36">
        <f t="shared" si="15"/>
        <v>0</v>
      </c>
      <c r="AC70" s="36">
        <f t="shared" si="15"/>
        <v>0</v>
      </c>
      <c r="AD70" s="36">
        <f t="shared" si="15"/>
        <v>0</v>
      </c>
      <c r="AE70" s="36">
        <f t="shared" si="15"/>
        <v>5.8823529411764705E-2</v>
      </c>
      <c r="AF70" s="36">
        <f t="shared" si="15"/>
        <v>0</v>
      </c>
      <c r="AG70" s="36">
        <f t="shared" si="15"/>
        <v>0</v>
      </c>
      <c r="AH70" s="36">
        <f t="shared" si="15"/>
        <v>0</v>
      </c>
      <c r="AI70" s="36">
        <f t="shared" si="15"/>
        <v>0</v>
      </c>
      <c r="AJ70" s="36">
        <f t="shared" si="15"/>
        <v>0</v>
      </c>
      <c r="AK70" s="36">
        <f t="shared" si="15"/>
        <v>0</v>
      </c>
      <c r="AL70" s="36">
        <f t="shared" si="15"/>
        <v>0</v>
      </c>
      <c r="AM70" s="36">
        <f t="shared" si="15"/>
        <v>0</v>
      </c>
      <c r="AN70" s="36">
        <f t="shared" si="15"/>
        <v>0</v>
      </c>
      <c r="AO70" s="36">
        <f t="shared" si="15"/>
        <v>0</v>
      </c>
      <c r="AP70" s="40">
        <f>IF(AP68+AP69&gt;0, AP69/(AP68+AP69), "-")</f>
        <v>3.4217279726261765E-4</v>
      </c>
    </row>
    <row r="71" spans="1:42" ht="18" customHeight="1">
      <c r="A71" s="105">
        <v>44898</v>
      </c>
      <c r="B71" s="50" t="s">
        <v>20</v>
      </c>
      <c r="C71" s="51">
        <v>0</v>
      </c>
      <c r="D71" s="51">
        <v>0</v>
      </c>
      <c r="E71" s="51">
        <v>7</v>
      </c>
      <c r="F71" s="51">
        <v>0</v>
      </c>
      <c r="G71" s="51">
        <v>15</v>
      </c>
      <c r="H71" s="51">
        <v>22</v>
      </c>
      <c r="I71" s="51">
        <v>119</v>
      </c>
      <c r="J71" s="51">
        <v>9</v>
      </c>
      <c r="K71" s="51">
        <v>3</v>
      </c>
      <c r="L71" s="51">
        <v>4</v>
      </c>
      <c r="M71" s="51">
        <v>0</v>
      </c>
      <c r="N71" s="51">
        <v>17</v>
      </c>
      <c r="O71" s="51">
        <v>9</v>
      </c>
      <c r="P71" s="51">
        <v>7</v>
      </c>
      <c r="Q71" s="51">
        <v>7</v>
      </c>
      <c r="R71" s="51">
        <v>0</v>
      </c>
      <c r="S71" s="51">
        <v>2</v>
      </c>
      <c r="T71" s="51">
        <v>3</v>
      </c>
      <c r="U71" s="51">
        <v>1</v>
      </c>
      <c r="V71" s="51">
        <v>0</v>
      </c>
      <c r="W71" s="51">
        <v>2</v>
      </c>
      <c r="X71" s="51">
        <v>1</v>
      </c>
      <c r="Y71" s="51">
        <v>1</v>
      </c>
      <c r="Z71" s="51">
        <v>3</v>
      </c>
      <c r="AA71" s="51">
        <v>2</v>
      </c>
      <c r="AB71" s="51">
        <v>7</v>
      </c>
      <c r="AC71" s="51">
        <v>1</v>
      </c>
      <c r="AD71" s="51">
        <v>3</v>
      </c>
      <c r="AE71" s="51">
        <v>1</v>
      </c>
      <c r="AF71" s="51">
        <v>2</v>
      </c>
      <c r="AG71" s="51">
        <v>0</v>
      </c>
      <c r="AH71" s="51">
        <v>6</v>
      </c>
      <c r="AI71" s="51">
        <v>0</v>
      </c>
      <c r="AJ71" s="51">
        <v>0</v>
      </c>
      <c r="AK71" s="51">
        <v>0</v>
      </c>
      <c r="AL71" s="51">
        <v>0</v>
      </c>
      <c r="AM71" s="51">
        <v>3</v>
      </c>
      <c r="AN71" s="51">
        <v>2</v>
      </c>
      <c r="AO71" s="51">
        <v>1</v>
      </c>
      <c r="AP71" s="11">
        <f>SUM(C71:AO71)</f>
        <v>260</v>
      </c>
    </row>
    <row r="72" spans="1:42" ht="18" customHeight="1">
      <c r="A72" s="106"/>
      <c r="B72" s="52" t="s">
        <v>21</v>
      </c>
      <c r="C72" s="53">
        <v>30</v>
      </c>
      <c r="D72" s="53">
        <v>29</v>
      </c>
      <c r="E72" s="53">
        <v>822</v>
      </c>
      <c r="F72" s="53">
        <v>126</v>
      </c>
      <c r="G72" s="53">
        <v>965</v>
      </c>
      <c r="H72" s="53">
        <v>44</v>
      </c>
      <c r="I72" s="53">
        <v>906</v>
      </c>
      <c r="J72" s="53">
        <v>768</v>
      </c>
      <c r="K72" s="53">
        <v>230</v>
      </c>
      <c r="L72" s="53">
        <v>11</v>
      </c>
      <c r="M72" s="53">
        <v>17</v>
      </c>
      <c r="N72" s="53">
        <v>536</v>
      </c>
      <c r="O72" s="53">
        <v>62</v>
      </c>
      <c r="P72" s="53">
        <v>26</v>
      </c>
      <c r="Q72" s="53">
        <v>25</v>
      </c>
      <c r="R72" s="53">
        <v>8</v>
      </c>
      <c r="S72" s="53">
        <v>27</v>
      </c>
      <c r="T72" s="53">
        <v>3</v>
      </c>
      <c r="U72" s="53">
        <v>14</v>
      </c>
      <c r="V72" s="53">
        <v>7</v>
      </c>
      <c r="W72" s="53">
        <v>17</v>
      </c>
      <c r="X72" s="53">
        <v>13</v>
      </c>
      <c r="Y72" s="53">
        <v>14</v>
      </c>
      <c r="Z72" s="53">
        <v>37</v>
      </c>
      <c r="AA72" s="53">
        <v>110</v>
      </c>
      <c r="AB72" s="53">
        <v>4</v>
      </c>
      <c r="AC72" s="53">
        <v>4</v>
      </c>
      <c r="AD72" s="53">
        <v>22</v>
      </c>
      <c r="AE72" s="53">
        <v>37</v>
      </c>
      <c r="AF72" s="53">
        <v>17</v>
      </c>
      <c r="AG72" s="53">
        <v>32</v>
      </c>
      <c r="AH72" s="53">
        <v>8</v>
      </c>
      <c r="AI72" s="53">
        <v>1</v>
      </c>
      <c r="AJ72" s="53">
        <v>78</v>
      </c>
      <c r="AK72" s="53">
        <v>9</v>
      </c>
      <c r="AL72" s="53">
        <v>9</v>
      </c>
      <c r="AM72" s="53">
        <v>2</v>
      </c>
      <c r="AN72" s="53">
        <v>33</v>
      </c>
      <c r="AO72" s="53">
        <v>9</v>
      </c>
      <c r="AP72" s="11">
        <f>SUM(C72:AO72)</f>
        <v>5112</v>
      </c>
    </row>
    <row r="73" spans="1:42" ht="18" customHeight="1">
      <c r="A73" s="106"/>
      <c r="B73" s="52" t="s">
        <v>24</v>
      </c>
      <c r="C73" s="53">
        <v>30</v>
      </c>
      <c r="D73" s="53">
        <v>29</v>
      </c>
      <c r="E73" s="53">
        <v>829</v>
      </c>
      <c r="F73" s="53">
        <v>126</v>
      </c>
      <c r="G73" s="53">
        <v>980</v>
      </c>
      <c r="H73" s="53">
        <v>66</v>
      </c>
      <c r="I73" s="53">
        <v>1025</v>
      </c>
      <c r="J73" s="53">
        <v>777</v>
      </c>
      <c r="K73" s="53">
        <v>233</v>
      </c>
      <c r="L73" s="53">
        <v>15</v>
      </c>
      <c r="M73" s="53">
        <v>17</v>
      </c>
      <c r="N73" s="53">
        <v>553</v>
      </c>
      <c r="O73" s="53">
        <v>71</v>
      </c>
      <c r="P73" s="53">
        <v>33</v>
      </c>
      <c r="Q73" s="53">
        <v>32</v>
      </c>
      <c r="R73" s="53">
        <v>8</v>
      </c>
      <c r="S73" s="53">
        <v>29</v>
      </c>
      <c r="T73" s="53">
        <v>6</v>
      </c>
      <c r="U73" s="53">
        <v>15</v>
      </c>
      <c r="V73" s="53">
        <v>7</v>
      </c>
      <c r="W73" s="53">
        <v>19</v>
      </c>
      <c r="X73" s="53">
        <v>14</v>
      </c>
      <c r="Y73" s="53">
        <v>15</v>
      </c>
      <c r="Z73" s="53">
        <v>40</v>
      </c>
      <c r="AA73" s="53">
        <v>112</v>
      </c>
      <c r="AB73" s="53">
        <v>11</v>
      </c>
      <c r="AC73" s="53">
        <v>5</v>
      </c>
      <c r="AD73" s="53">
        <v>25</v>
      </c>
      <c r="AE73" s="53">
        <v>38</v>
      </c>
      <c r="AF73" s="53">
        <v>19</v>
      </c>
      <c r="AG73" s="53">
        <v>32</v>
      </c>
      <c r="AH73" s="53">
        <v>14</v>
      </c>
      <c r="AI73" s="53">
        <v>1</v>
      </c>
      <c r="AJ73" s="53">
        <v>78</v>
      </c>
      <c r="AK73" s="53">
        <v>9</v>
      </c>
      <c r="AL73" s="53">
        <v>9</v>
      </c>
      <c r="AM73" s="53">
        <v>5</v>
      </c>
      <c r="AN73" s="53">
        <v>35</v>
      </c>
      <c r="AO73" s="53">
        <v>10</v>
      </c>
      <c r="AP73" s="11">
        <f>SUM(C73:AO73)</f>
        <v>5372</v>
      </c>
    </row>
    <row r="74" spans="1:42" ht="18" customHeight="1">
      <c r="A74" s="106"/>
      <c r="B74" s="52" t="s">
        <v>25</v>
      </c>
      <c r="C74" s="51">
        <v>0</v>
      </c>
      <c r="D74" s="51">
        <v>0</v>
      </c>
      <c r="E74" s="51">
        <v>0</v>
      </c>
      <c r="F74" s="51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>
        <v>0</v>
      </c>
      <c r="AJ74" s="51">
        <v>0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11">
        <f>SUM(C74:AO74)</f>
        <v>0</v>
      </c>
    </row>
    <row r="75" spans="1:42" ht="18" customHeight="1">
      <c r="A75" s="107"/>
      <c r="B75" s="52" t="s">
        <v>26</v>
      </c>
      <c r="C75" s="36">
        <f t="shared" ref="C75:AO75" si="16">IF(C73+C74&gt;0, C74/(C73+C74), "-")</f>
        <v>0</v>
      </c>
      <c r="D75" s="36">
        <f t="shared" si="16"/>
        <v>0</v>
      </c>
      <c r="E75" s="36">
        <f t="shared" si="16"/>
        <v>0</v>
      </c>
      <c r="F75" s="36">
        <f t="shared" si="16"/>
        <v>0</v>
      </c>
      <c r="G75" s="36">
        <f t="shared" si="16"/>
        <v>0</v>
      </c>
      <c r="H75" s="36">
        <f t="shared" si="16"/>
        <v>0</v>
      </c>
      <c r="I75" s="36">
        <f t="shared" si="16"/>
        <v>0</v>
      </c>
      <c r="J75" s="36">
        <f t="shared" si="16"/>
        <v>0</v>
      </c>
      <c r="K75" s="36">
        <f t="shared" si="16"/>
        <v>0</v>
      </c>
      <c r="L75" s="36">
        <f t="shared" si="16"/>
        <v>0</v>
      </c>
      <c r="M75" s="36">
        <f t="shared" si="16"/>
        <v>0</v>
      </c>
      <c r="N75" s="36">
        <f t="shared" si="16"/>
        <v>0</v>
      </c>
      <c r="O75" s="36">
        <f t="shared" si="16"/>
        <v>0</v>
      </c>
      <c r="P75" s="36">
        <f t="shared" si="16"/>
        <v>0</v>
      </c>
      <c r="Q75" s="36">
        <f t="shared" si="16"/>
        <v>0</v>
      </c>
      <c r="R75" s="36">
        <f t="shared" si="16"/>
        <v>0</v>
      </c>
      <c r="S75" s="36">
        <f t="shared" si="16"/>
        <v>0</v>
      </c>
      <c r="T75" s="36">
        <f t="shared" si="16"/>
        <v>0</v>
      </c>
      <c r="U75" s="36">
        <f t="shared" si="16"/>
        <v>0</v>
      </c>
      <c r="V75" s="36">
        <f t="shared" si="16"/>
        <v>0</v>
      </c>
      <c r="W75" s="36">
        <f t="shared" si="16"/>
        <v>0</v>
      </c>
      <c r="X75" s="36">
        <f t="shared" si="16"/>
        <v>0</v>
      </c>
      <c r="Y75" s="36">
        <f t="shared" si="16"/>
        <v>0</v>
      </c>
      <c r="Z75" s="36">
        <f t="shared" si="16"/>
        <v>0</v>
      </c>
      <c r="AA75" s="36">
        <f t="shared" si="16"/>
        <v>0</v>
      </c>
      <c r="AB75" s="36">
        <f t="shared" si="16"/>
        <v>0</v>
      </c>
      <c r="AC75" s="36">
        <f t="shared" si="16"/>
        <v>0</v>
      </c>
      <c r="AD75" s="36">
        <f t="shared" si="16"/>
        <v>0</v>
      </c>
      <c r="AE75" s="36">
        <f t="shared" si="16"/>
        <v>0</v>
      </c>
      <c r="AF75" s="36">
        <f t="shared" si="16"/>
        <v>0</v>
      </c>
      <c r="AG75" s="36">
        <f t="shared" si="16"/>
        <v>0</v>
      </c>
      <c r="AH75" s="36">
        <f t="shared" si="16"/>
        <v>0</v>
      </c>
      <c r="AI75" s="36">
        <f t="shared" si="16"/>
        <v>0</v>
      </c>
      <c r="AJ75" s="36">
        <f t="shared" si="16"/>
        <v>0</v>
      </c>
      <c r="AK75" s="36">
        <f t="shared" si="16"/>
        <v>0</v>
      </c>
      <c r="AL75" s="36">
        <f t="shared" si="16"/>
        <v>0</v>
      </c>
      <c r="AM75" s="36">
        <f t="shared" si="16"/>
        <v>0</v>
      </c>
      <c r="AN75" s="36">
        <f t="shared" si="16"/>
        <v>0</v>
      </c>
      <c r="AO75" s="36">
        <f t="shared" si="16"/>
        <v>0</v>
      </c>
      <c r="AP75" s="40">
        <f>IF(AP73+AP74&gt;0, AP74/(AP73+AP74), "-")</f>
        <v>0</v>
      </c>
    </row>
    <row r="76" spans="1:42" ht="18" customHeight="1">
      <c r="A76" s="105">
        <v>44899</v>
      </c>
      <c r="B76" s="50" t="s">
        <v>20</v>
      </c>
      <c r="C76" s="51">
        <v>0</v>
      </c>
      <c r="D76" s="51">
        <v>0</v>
      </c>
      <c r="E76" s="51">
        <v>53</v>
      </c>
      <c r="F76" s="51">
        <v>1</v>
      </c>
      <c r="G76" s="51">
        <v>12</v>
      </c>
      <c r="H76" s="51">
        <v>11</v>
      </c>
      <c r="I76" s="51">
        <v>28</v>
      </c>
      <c r="J76" s="51">
        <v>11</v>
      </c>
      <c r="K76" s="51">
        <v>23</v>
      </c>
      <c r="L76" s="51">
        <v>7</v>
      </c>
      <c r="M76" s="51">
        <v>0</v>
      </c>
      <c r="N76" s="51">
        <v>43</v>
      </c>
      <c r="O76" s="51">
        <v>7</v>
      </c>
      <c r="P76" s="51">
        <v>1</v>
      </c>
      <c r="Q76" s="51">
        <v>4</v>
      </c>
      <c r="R76" s="51">
        <v>3</v>
      </c>
      <c r="S76" s="51">
        <v>1</v>
      </c>
      <c r="T76" s="51">
        <v>1</v>
      </c>
      <c r="U76" s="51">
        <v>0</v>
      </c>
      <c r="V76" s="51">
        <v>0</v>
      </c>
      <c r="W76" s="51">
        <v>4</v>
      </c>
      <c r="X76" s="51">
        <v>2</v>
      </c>
      <c r="Y76" s="51">
        <v>0</v>
      </c>
      <c r="Z76" s="51">
        <v>7</v>
      </c>
      <c r="AA76" s="51">
        <v>1</v>
      </c>
      <c r="AB76" s="51">
        <v>10</v>
      </c>
      <c r="AC76" s="51">
        <v>1</v>
      </c>
      <c r="AD76" s="51">
        <v>1</v>
      </c>
      <c r="AE76" s="51">
        <v>0</v>
      </c>
      <c r="AF76" s="51">
        <v>2</v>
      </c>
      <c r="AG76" s="51">
        <v>0</v>
      </c>
      <c r="AH76" s="51">
        <v>1</v>
      </c>
      <c r="AI76" s="51">
        <v>0</v>
      </c>
      <c r="AJ76" s="51">
        <v>0</v>
      </c>
      <c r="AK76" s="51">
        <v>1</v>
      </c>
      <c r="AL76" s="51">
        <v>3</v>
      </c>
      <c r="AM76" s="51">
        <v>5</v>
      </c>
      <c r="AN76" s="51">
        <v>2</v>
      </c>
      <c r="AO76" s="51">
        <v>1</v>
      </c>
      <c r="AP76" s="11">
        <f>SUM(C76:AO76)</f>
        <v>247</v>
      </c>
    </row>
    <row r="77" spans="1:42" ht="18" customHeight="1">
      <c r="A77" s="106"/>
      <c r="B77" s="52" t="s">
        <v>21</v>
      </c>
      <c r="C77" s="53">
        <v>11</v>
      </c>
      <c r="D77" s="53">
        <v>28</v>
      </c>
      <c r="E77" s="53">
        <v>797</v>
      </c>
      <c r="F77" s="53">
        <v>67</v>
      </c>
      <c r="G77" s="53">
        <v>783</v>
      </c>
      <c r="H77" s="53">
        <v>31</v>
      </c>
      <c r="I77" s="53">
        <v>715</v>
      </c>
      <c r="J77" s="53">
        <v>701</v>
      </c>
      <c r="K77" s="53">
        <v>338</v>
      </c>
      <c r="L77" s="53">
        <v>22</v>
      </c>
      <c r="M77" s="53">
        <v>12</v>
      </c>
      <c r="N77" s="53">
        <v>362</v>
      </c>
      <c r="O77" s="53">
        <v>61</v>
      </c>
      <c r="P77" s="53">
        <v>27</v>
      </c>
      <c r="Q77" s="53">
        <v>15</v>
      </c>
      <c r="R77" s="53">
        <v>8</v>
      </c>
      <c r="S77" s="53">
        <v>43</v>
      </c>
      <c r="T77" s="53">
        <v>34</v>
      </c>
      <c r="U77" s="53">
        <v>10</v>
      </c>
      <c r="V77" s="53">
        <v>2</v>
      </c>
      <c r="W77" s="53">
        <v>24</v>
      </c>
      <c r="X77" s="53">
        <v>22</v>
      </c>
      <c r="Y77" s="53">
        <v>15</v>
      </c>
      <c r="Z77" s="53">
        <v>23</v>
      </c>
      <c r="AA77" s="53">
        <v>79</v>
      </c>
      <c r="AB77" s="53">
        <v>6</v>
      </c>
      <c r="AC77" s="53">
        <v>9</v>
      </c>
      <c r="AD77" s="53">
        <v>41</v>
      </c>
      <c r="AE77" s="53">
        <v>62</v>
      </c>
      <c r="AF77" s="53">
        <v>23</v>
      </c>
      <c r="AG77" s="53">
        <v>38</v>
      </c>
      <c r="AH77" s="53">
        <v>19</v>
      </c>
      <c r="AI77" s="53">
        <v>8</v>
      </c>
      <c r="AJ77" s="53">
        <v>70</v>
      </c>
      <c r="AK77" s="53">
        <v>8</v>
      </c>
      <c r="AL77" s="53">
        <v>10</v>
      </c>
      <c r="AM77" s="53">
        <v>16</v>
      </c>
      <c r="AN77" s="53">
        <v>24</v>
      </c>
      <c r="AO77" s="53">
        <v>11</v>
      </c>
      <c r="AP77" s="11">
        <f>SUM(C77:AO77)</f>
        <v>4575</v>
      </c>
    </row>
    <row r="78" spans="1:42" ht="18" customHeight="1">
      <c r="A78" s="106"/>
      <c r="B78" s="52" t="s">
        <v>24</v>
      </c>
      <c r="C78" s="53">
        <v>11</v>
      </c>
      <c r="D78" s="53">
        <v>28</v>
      </c>
      <c r="E78" s="53">
        <v>850</v>
      </c>
      <c r="F78" s="53">
        <v>68</v>
      </c>
      <c r="G78" s="53">
        <v>795</v>
      </c>
      <c r="H78" s="53">
        <v>42</v>
      </c>
      <c r="I78" s="53">
        <v>743</v>
      </c>
      <c r="J78" s="53">
        <v>712</v>
      </c>
      <c r="K78" s="53">
        <v>361</v>
      </c>
      <c r="L78" s="53">
        <v>29</v>
      </c>
      <c r="M78" s="53">
        <v>12</v>
      </c>
      <c r="N78" s="53">
        <v>405</v>
      </c>
      <c r="O78" s="53">
        <v>68</v>
      </c>
      <c r="P78" s="53">
        <v>28</v>
      </c>
      <c r="Q78" s="53">
        <v>19</v>
      </c>
      <c r="R78" s="53">
        <v>11</v>
      </c>
      <c r="S78" s="53">
        <v>44</v>
      </c>
      <c r="T78" s="53">
        <v>35</v>
      </c>
      <c r="U78" s="53">
        <v>10</v>
      </c>
      <c r="V78" s="53">
        <v>2</v>
      </c>
      <c r="W78" s="53">
        <v>28</v>
      </c>
      <c r="X78" s="53">
        <v>24</v>
      </c>
      <c r="Y78" s="53">
        <v>15</v>
      </c>
      <c r="Z78" s="53">
        <v>30</v>
      </c>
      <c r="AA78" s="53">
        <v>80</v>
      </c>
      <c r="AB78" s="53">
        <v>16</v>
      </c>
      <c r="AC78" s="53">
        <v>10</v>
      </c>
      <c r="AD78" s="53">
        <v>42</v>
      </c>
      <c r="AE78" s="53">
        <v>62</v>
      </c>
      <c r="AF78" s="53">
        <v>25</v>
      </c>
      <c r="AG78" s="53">
        <v>38</v>
      </c>
      <c r="AH78" s="53">
        <v>20</v>
      </c>
      <c r="AI78" s="53">
        <v>8</v>
      </c>
      <c r="AJ78" s="53">
        <v>70</v>
      </c>
      <c r="AK78" s="53">
        <v>9</v>
      </c>
      <c r="AL78" s="53">
        <v>13</v>
      </c>
      <c r="AM78" s="53">
        <v>21</v>
      </c>
      <c r="AN78" s="53">
        <v>26</v>
      </c>
      <c r="AO78" s="53">
        <v>12</v>
      </c>
      <c r="AP78" s="11">
        <f>SUM(C78:AO78)</f>
        <v>4822</v>
      </c>
    </row>
    <row r="79" spans="1:42" ht="18" customHeight="1">
      <c r="A79" s="106"/>
      <c r="B79" s="52" t="s">
        <v>25</v>
      </c>
      <c r="C79" s="51">
        <v>0</v>
      </c>
      <c r="D79" s="51">
        <v>0</v>
      </c>
      <c r="E79" s="51">
        <v>0</v>
      </c>
      <c r="F79" s="51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0</v>
      </c>
      <c r="AP79" s="11">
        <f>SUM(C79:AO79)</f>
        <v>0</v>
      </c>
    </row>
    <row r="80" spans="1:42" ht="18" customHeight="1">
      <c r="A80" s="107"/>
      <c r="B80" s="52" t="s">
        <v>26</v>
      </c>
      <c r="C80" s="36">
        <f t="shared" ref="C80:AO80" si="17">IF(C78+C79&gt;0, C79/(C78+C79), "-")</f>
        <v>0</v>
      </c>
      <c r="D80" s="36">
        <f t="shared" si="17"/>
        <v>0</v>
      </c>
      <c r="E80" s="36">
        <f t="shared" si="17"/>
        <v>0</v>
      </c>
      <c r="F80" s="36">
        <f t="shared" si="17"/>
        <v>0</v>
      </c>
      <c r="G80" s="36">
        <f t="shared" si="17"/>
        <v>0</v>
      </c>
      <c r="H80" s="36">
        <f t="shared" si="17"/>
        <v>0</v>
      </c>
      <c r="I80" s="36">
        <f t="shared" si="17"/>
        <v>0</v>
      </c>
      <c r="J80" s="36">
        <f t="shared" si="17"/>
        <v>0</v>
      </c>
      <c r="K80" s="36">
        <f t="shared" si="17"/>
        <v>0</v>
      </c>
      <c r="L80" s="36">
        <f t="shared" si="17"/>
        <v>0</v>
      </c>
      <c r="M80" s="36">
        <f t="shared" si="17"/>
        <v>0</v>
      </c>
      <c r="N80" s="36">
        <f t="shared" si="17"/>
        <v>0</v>
      </c>
      <c r="O80" s="36">
        <f t="shared" si="17"/>
        <v>0</v>
      </c>
      <c r="P80" s="36">
        <f t="shared" si="17"/>
        <v>0</v>
      </c>
      <c r="Q80" s="36">
        <f t="shared" si="17"/>
        <v>0</v>
      </c>
      <c r="R80" s="36">
        <f t="shared" si="17"/>
        <v>0</v>
      </c>
      <c r="S80" s="36">
        <f t="shared" si="17"/>
        <v>0</v>
      </c>
      <c r="T80" s="36">
        <f t="shared" si="17"/>
        <v>0</v>
      </c>
      <c r="U80" s="36">
        <f t="shared" si="17"/>
        <v>0</v>
      </c>
      <c r="V80" s="36">
        <f t="shared" si="17"/>
        <v>0</v>
      </c>
      <c r="W80" s="36">
        <f t="shared" si="17"/>
        <v>0</v>
      </c>
      <c r="X80" s="36">
        <f t="shared" si="17"/>
        <v>0</v>
      </c>
      <c r="Y80" s="36">
        <f t="shared" si="17"/>
        <v>0</v>
      </c>
      <c r="Z80" s="36">
        <f t="shared" si="17"/>
        <v>0</v>
      </c>
      <c r="AA80" s="36">
        <f t="shared" si="17"/>
        <v>0</v>
      </c>
      <c r="AB80" s="36">
        <f t="shared" si="17"/>
        <v>0</v>
      </c>
      <c r="AC80" s="36">
        <f t="shared" si="17"/>
        <v>0</v>
      </c>
      <c r="AD80" s="36">
        <f t="shared" si="17"/>
        <v>0</v>
      </c>
      <c r="AE80" s="36">
        <f t="shared" si="17"/>
        <v>0</v>
      </c>
      <c r="AF80" s="36">
        <f t="shared" si="17"/>
        <v>0</v>
      </c>
      <c r="AG80" s="36">
        <f t="shared" si="17"/>
        <v>0</v>
      </c>
      <c r="AH80" s="36">
        <f t="shared" si="17"/>
        <v>0</v>
      </c>
      <c r="AI80" s="36">
        <f t="shared" si="17"/>
        <v>0</v>
      </c>
      <c r="AJ80" s="36">
        <f t="shared" si="17"/>
        <v>0</v>
      </c>
      <c r="AK80" s="36">
        <f t="shared" si="17"/>
        <v>0</v>
      </c>
      <c r="AL80" s="36">
        <f t="shared" si="17"/>
        <v>0</v>
      </c>
      <c r="AM80" s="36">
        <f t="shared" si="17"/>
        <v>0</v>
      </c>
      <c r="AN80" s="36">
        <f t="shared" si="17"/>
        <v>0</v>
      </c>
      <c r="AO80" s="36">
        <f t="shared" si="17"/>
        <v>0</v>
      </c>
      <c r="AP80" s="40">
        <f>IF(AP78+AP79&gt;0, AP79/(AP78+AP79), "-")</f>
        <v>0</v>
      </c>
    </row>
    <row r="81" spans="1:42" ht="18" customHeight="1">
      <c r="A81" s="105">
        <v>44900</v>
      </c>
      <c r="B81" s="50" t="s">
        <v>20</v>
      </c>
      <c r="C81" s="51">
        <v>0</v>
      </c>
      <c r="D81" s="51">
        <v>0</v>
      </c>
      <c r="E81" s="51">
        <v>13</v>
      </c>
      <c r="F81" s="51">
        <v>1</v>
      </c>
      <c r="G81" s="51">
        <v>14</v>
      </c>
      <c r="H81" s="51">
        <v>6</v>
      </c>
      <c r="I81" s="51">
        <v>35</v>
      </c>
      <c r="J81" s="51">
        <v>17</v>
      </c>
      <c r="K81" s="51">
        <v>14</v>
      </c>
      <c r="L81" s="51">
        <v>7</v>
      </c>
      <c r="M81" s="51">
        <v>0</v>
      </c>
      <c r="N81" s="51">
        <v>255</v>
      </c>
      <c r="O81" s="51">
        <v>24</v>
      </c>
      <c r="P81" s="51">
        <v>0</v>
      </c>
      <c r="Q81" s="51">
        <v>4</v>
      </c>
      <c r="R81" s="51">
        <v>1</v>
      </c>
      <c r="S81" s="51">
        <v>3</v>
      </c>
      <c r="T81" s="51">
        <v>0</v>
      </c>
      <c r="U81" s="51">
        <v>2</v>
      </c>
      <c r="V81" s="51">
        <v>0</v>
      </c>
      <c r="W81" s="51">
        <v>5</v>
      </c>
      <c r="X81" s="51">
        <v>3</v>
      </c>
      <c r="Y81" s="51">
        <v>1</v>
      </c>
      <c r="Z81" s="51">
        <v>14</v>
      </c>
      <c r="AA81" s="51">
        <v>0</v>
      </c>
      <c r="AB81" s="51">
        <v>17</v>
      </c>
      <c r="AC81" s="51">
        <v>3</v>
      </c>
      <c r="AD81" s="51">
        <v>0</v>
      </c>
      <c r="AE81" s="51">
        <v>2</v>
      </c>
      <c r="AF81" s="51">
        <v>1</v>
      </c>
      <c r="AG81" s="51">
        <v>0</v>
      </c>
      <c r="AH81" s="51">
        <v>6</v>
      </c>
      <c r="AI81" s="51">
        <v>0</v>
      </c>
      <c r="AJ81" s="51">
        <v>0</v>
      </c>
      <c r="AK81" s="51">
        <v>0</v>
      </c>
      <c r="AL81" s="51">
        <v>4</v>
      </c>
      <c r="AM81" s="51">
        <v>0</v>
      </c>
      <c r="AN81" s="51">
        <v>1</v>
      </c>
      <c r="AO81" s="51">
        <v>7</v>
      </c>
      <c r="AP81" s="11">
        <f>SUM(C81:AO81)</f>
        <v>460</v>
      </c>
    </row>
    <row r="82" spans="1:42" ht="18" customHeight="1">
      <c r="A82" s="106"/>
      <c r="B82" s="52" t="s">
        <v>21</v>
      </c>
      <c r="C82" s="53">
        <v>32</v>
      </c>
      <c r="D82" s="53">
        <v>49</v>
      </c>
      <c r="E82" s="53">
        <v>599</v>
      </c>
      <c r="F82" s="53">
        <v>21</v>
      </c>
      <c r="G82" s="53">
        <v>469</v>
      </c>
      <c r="H82" s="53">
        <v>28</v>
      </c>
      <c r="I82" s="53">
        <v>538</v>
      </c>
      <c r="J82" s="53">
        <v>477</v>
      </c>
      <c r="K82" s="53">
        <v>331</v>
      </c>
      <c r="L82" s="53">
        <v>18</v>
      </c>
      <c r="M82" s="53">
        <v>9</v>
      </c>
      <c r="N82" s="53">
        <v>259</v>
      </c>
      <c r="O82" s="53">
        <v>81</v>
      </c>
      <c r="P82" s="53">
        <v>38</v>
      </c>
      <c r="Q82" s="53">
        <v>6</v>
      </c>
      <c r="R82" s="53">
        <v>159</v>
      </c>
      <c r="S82" s="53">
        <v>43</v>
      </c>
      <c r="T82" s="53">
        <v>38</v>
      </c>
      <c r="U82" s="53">
        <v>23</v>
      </c>
      <c r="V82" s="53">
        <v>10</v>
      </c>
      <c r="W82" s="53">
        <v>43</v>
      </c>
      <c r="X82" s="53">
        <v>10</v>
      </c>
      <c r="Y82" s="53">
        <v>24</v>
      </c>
      <c r="Z82" s="53">
        <v>78</v>
      </c>
      <c r="AA82" s="53">
        <v>48</v>
      </c>
      <c r="AB82" s="53">
        <v>10</v>
      </c>
      <c r="AC82" s="53">
        <v>16</v>
      </c>
      <c r="AD82" s="53">
        <v>18</v>
      </c>
      <c r="AE82" s="53">
        <v>40</v>
      </c>
      <c r="AF82" s="53">
        <v>17</v>
      </c>
      <c r="AG82" s="53">
        <v>44</v>
      </c>
      <c r="AH82" s="53">
        <v>10</v>
      </c>
      <c r="AI82" s="53">
        <v>3</v>
      </c>
      <c r="AJ82" s="53">
        <v>54</v>
      </c>
      <c r="AK82" s="53">
        <v>9</v>
      </c>
      <c r="AL82" s="53">
        <v>8</v>
      </c>
      <c r="AM82" s="53">
        <v>0</v>
      </c>
      <c r="AN82" s="53">
        <v>37</v>
      </c>
      <c r="AO82" s="53">
        <v>11</v>
      </c>
      <c r="AP82" s="11">
        <f>SUM(C82:AO82)</f>
        <v>3708</v>
      </c>
    </row>
    <row r="83" spans="1:42" ht="18" customHeight="1">
      <c r="A83" s="106"/>
      <c r="B83" s="52" t="s">
        <v>24</v>
      </c>
      <c r="C83" s="53">
        <v>32</v>
      </c>
      <c r="D83" s="53">
        <v>49</v>
      </c>
      <c r="E83" s="53">
        <v>612</v>
      </c>
      <c r="F83" s="53">
        <v>22</v>
      </c>
      <c r="G83" s="53">
        <v>483</v>
      </c>
      <c r="H83" s="53">
        <v>34</v>
      </c>
      <c r="I83" s="53">
        <v>573</v>
      </c>
      <c r="J83" s="53">
        <v>494</v>
      </c>
      <c r="K83" s="53">
        <v>345</v>
      </c>
      <c r="L83" s="53">
        <v>25</v>
      </c>
      <c r="M83" s="53">
        <v>9</v>
      </c>
      <c r="N83" s="53">
        <v>514</v>
      </c>
      <c r="O83" s="53">
        <v>105</v>
      </c>
      <c r="P83" s="53">
        <v>38</v>
      </c>
      <c r="Q83" s="53">
        <v>10</v>
      </c>
      <c r="R83" s="53">
        <v>160</v>
      </c>
      <c r="S83" s="53">
        <v>46</v>
      </c>
      <c r="T83" s="53">
        <v>38</v>
      </c>
      <c r="U83" s="53">
        <v>25</v>
      </c>
      <c r="V83" s="53">
        <v>10</v>
      </c>
      <c r="W83" s="53">
        <v>48</v>
      </c>
      <c r="X83" s="53">
        <v>13</v>
      </c>
      <c r="Y83" s="53">
        <v>25</v>
      </c>
      <c r="Z83" s="53">
        <v>92</v>
      </c>
      <c r="AA83" s="53">
        <v>48</v>
      </c>
      <c r="AB83" s="53">
        <v>27</v>
      </c>
      <c r="AC83" s="53">
        <v>19</v>
      </c>
      <c r="AD83" s="53">
        <v>18</v>
      </c>
      <c r="AE83" s="53">
        <v>42</v>
      </c>
      <c r="AF83" s="53">
        <v>18</v>
      </c>
      <c r="AG83" s="53">
        <v>44</v>
      </c>
      <c r="AH83" s="53">
        <v>16</v>
      </c>
      <c r="AI83" s="53">
        <v>3</v>
      </c>
      <c r="AJ83" s="53">
        <v>54</v>
      </c>
      <c r="AK83" s="53">
        <v>9</v>
      </c>
      <c r="AL83" s="53">
        <v>12</v>
      </c>
      <c r="AM83" s="53">
        <v>0</v>
      </c>
      <c r="AN83" s="53">
        <v>38</v>
      </c>
      <c r="AO83" s="53">
        <v>18</v>
      </c>
      <c r="AP83" s="11">
        <f>SUM(C83:AO83)</f>
        <v>4168</v>
      </c>
    </row>
    <row r="84" spans="1:42" ht="18" customHeight="1">
      <c r="A84" s="106"/>
      <c r="B84" s="52" t="s">
        <v>25</v>
      </c>
      <c r="C84" s="51">
        <v>0</v>
      </c>
      <c r="D84" s="51">
        <v>0</v>
      </c>
      <c r="E84" s="51">
        <v>0</v>
      </c>
      <c r="F84" s="51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0</v>
      </c>
      <c r="AP84" s="11">
        <f>SUM(C84:AO84)</f>
        <v>0</v>
      </c>
    </row>
    <row r="85" spans="1:42" ht="18" customHeight="1">
      <c r="A85" s="107"/>
      <c r="B85" s="52" t="s">
        <v>26</v>
      </c>
      <c r="C85" s="36">
        <f t="shared" ref="C85:AO85" si="18">IF(C83+C84&gt;0, C84/(C83+C84), "-")</f>
        <v>0</v>
      </c>
      <c r="D85" s="36">
        <f t="shared" si="18"/>
        <v>0</v>
      </c>
      <c r="E85" s="36">
        <f t="shared" si="18"/>
        <v>0</v>
      </c>
      <c r="F85" s="36">
        <f t="shared" si="18"/>
        <v>0</v>
      </c>
      <c r="G85" s="36">
        <f t="shared" si="18"/>
        <v>0</v>
      </c>
      <c r="H85" s="36">
        <f t="shared" si="18"/>
        <v>0</v>
      </c>
      <c r="I85" s="36">
        <f t="shared" si="18"/>
        <v>0</v>
      </c>
      <c r="J85" s="36">
        <f t="shared" si="18"/>
        <v>0</v>
      </c>
      <c r="K85" s="36">
        <f t="shared" si="18"/>
        <v>0</v>
      </c>
      <c r="L85" s="36">
        <f t="shared" si="18"/>
        <v>0</v>
      </c>
      <c r="M85" s="36">
        <f t="shared" si="18"/>
        <v>0</v>
      </c>
      <c r="N85" s="36">
        <f t="shared" si="18"/>
        <v>0</v>
      </c>
      <c r="O85" s="36">
        <f t="shared" si="18"/>
        <v>0</v>
      </c>
      <c r="P85" s="36">
        <f t="shared" si="18"/>
        <v>0</v>
      </c>
      <c r="Q85" s="36">
        <f t="shared" si="18"/>
        <v>0</v>
      </c>
      <c r="R85" s="36">
        <f t="shared" si="18"/>
        <v>0</v>
      </c>
      <c r="S85" s="36">
        <f t="shared" si="18"/>
        <v>0</v>
      </c>
      <c r="T85" s="36">
        <f t="shared" si="18"/>
        <v>0</v>
      </c>
      <c r="U85" s="36">
        <f t="shared" si="18"/>
        <v>0</v>
      </c>
      <c r="V85" s="36">
        <f t="shared" si="18"/>
        <v>0</v>
      </c>
      <c r="W85" s="36">
        <f t="shared" si="18"/>
        <v>0</v>
      </c>
      <c r="X85" s="36">
        <f t="shared" si="18"/>
        <v>0</v>
      </c>
      <c r="Y85" s="36">
        <f t="shared" si="18"/>
        <v>0</v>
      </c>
      <c r="Z85" s="36">
        <f t="shared" si="18"/>
        <v>0</v>
      </c>
      <c r="AA85" s="36">
        <f t="shared" si="18"/>
        <v>0</v>
      </c>
      <c r="AB85" s="36">
        <f t="shared" si="18"/>
        <v>0</v>
      </c>
      <c r="AC85" s="36">
        <f t="shared" si="18"/>
        <v>0</v>
      </c>
      <c r="AD85" s="36">
        <f t="shared" si="18"/>
        <v>0</v>
      </c>
      <c r="AE85" s="36">
        <f t="shared" si="18"/>
        <v>0</v>
      </c>
      <c r="AF85" s="36">
        <f t="shared" si="18"/>
        <v>0</v>
      </c>
      <c r="AG85" s="36">
        <f t="shared" si="18"/>
        <v>0</v>
      </c>
      <c r="AH85" s="36">
        <f t="shared" si="18"/>
        <v>0</v>
      </c>
      <c r="AI85" s="36">
        <f t="shared" si="18"/>
        <v>0</v>
      </c>
      <c r="AJ85" s="36">
        <f t="shared" si="18"/>
        <v>0</v>
      </c>
      <c r="AK85" s="36">
        <f t="shared" si="18"/>
        <v>0</v>
      </c>
      <c r="AL85" s="36">
        <f t="shared" si="18"/>
        <v>0</v>
      </c>
      <c r="AM85" s="36" t="str">
        <f t="shared" si="18"/>
        <v>-</v>
      </c>
      <c r="AN85" s="36">
        <f t="shared" si="18"/>
        <v>0</v>
      </c>
      <c r="AO85" s="36">
        <f t="shared" si="18"/>
        <v>0</v>
      </c>
      <c r="AP85" s="40">
        <f>IF(AP83+AP84&gt;0, AP84/(AP83+AP84), "-")</f>
        <v>0</v>
      </c>
    </row>
    <row r="86" spans="1:42" ht="18" customHeight="1">
      <c r="A86" s="105">
        <v>44901</v>
      </c>
      <c r="B86" s="50" t="s">
        <v>20</v>
      </c>
      <c r="C86" s="51">
        <v>0</v>
      </c>
      <c r="D86" s="51">
        <v>1</v>
      </c>
      <c r="E86" s="51">
        <v>9</v>
      </c>
      <c r="F86" s="51">
        <v>0</v>
      </c>
      <c r="G86" s="51">
        <v>18</v>
      </c>
      <c r="H86" s="51">
        <v>3</v>
      </c>
      <c r="I86" s="51">
        <v>16</v>
      </c>
      <c r="J86" s="51">
        <v>1</v>
      </c>
      <c r="K86" s="51">
        <v>18</v>
      </c>
      <c r="L86" s="51">
        <v>10</v>
      </c>
      <c r="M86" s="51">
        <v>0</v>
      </c>
      <c r="N86" s="51">
        <v>41</v>
      </c>
      <c r="O86" s="51">
        <v>11</v>
      </c>
      <c r="P86" s="51">
        <v>1</v>
      </c>
      <c r="Q86" s="51">
        <v>1</v>
      </c>
      <c r="R86" s="51">
        <v>1</v>
      </c>
      <c r="S86" s="51">
        <v>4</v>
      </c>
      <c r="T86" s="51">
        <v>0</v>
      </c>
      <c r="U86" s="51">
        <v>0</v>
      </c>
      <c r="V86" s="51">
        <v>0</v>
      </c>
      <c r="W86" s="51">
        <v>7</v>
      </c>
      <c r="X86" s="51">
        <v>2</v>
      </c>
      <c r="Y86" s="51">
        <v>0</v>
      </c>
      <c r="Z86" s="51">
        <v>6</v>
      </c>
      <c r="AA86" s="51">
        <v>8</v>
      </c>
      <c r="AB86" s="51">
        <v>1</v>
      </c>
      <c r="AC86" s="51">
        <v>6</v>
      </c>
      <c r="AD86" s="51">
        <v>1</v>
      </c>
      <c r="AE86" s="51">
        <v>0</v>
      </c>
      <c r="AF86" s="51">
        <v>2</v>
      </c>
      <c r="AG86" s="51">
        <v>0</v>
      </c>
      <c r="AH86" s="51">
        <v>5</v>
      </c>
      <c r="AI86" s="51">
        <v>0</v>
      </c>
      <c r="AJ86" s="51">
        <v>2</v>
      </c>
      <c r="AK86" s="51">
        <v>0</v>
      </c>
      <c r="AL86" s="51">
        <v>2</v>
      </c>
      <c r="AM86" s="51">
        <v>0</v>
      </c>
      <c r="AN86" s="51">
        <v>1</v>
      </c>
      <c r="AO86" s="51">
        <v>6</v>
      </c>
      <c r="AP86" s="11">
        <f>SUM(C86:AO86)</f>
        <v>184</v>
      </c>
    </row>
    <row r="87" spans="1:42" ht="18" customHeight="1">
      <c r="A87" s="106"/>
      <c r="B87" s="52" t="s">
        <v>21</v>
      </c>
      <c r="C87" s="53">
        <v>27</v>
      </c>
      <c r="D87" s="53">
        <v>95</v>
      </c>
      <c r="E87" s="53">
        <v>387</v>
      </c>
      <c r="F87" s="53">
        <v>15</v>
      </c>
      <c r="G87" s="53">
        <v>465</v>
      </c>
      <c r="H87" s="53">
        <v>13</v>
      </c>
      <c r="I87" s="53">
        <v>534</v>
      </c>
      <c r="J87" s="53">
        <v>451</v>
      </c>
      <c r="K87" s="53">
        <v>288</v>
      </c>
      <c r="L87" s="53">
        <v>18</v>
      </c>
      <c r="M87" s="53">
        <v>18</v>
      </c>
      <c r="N87" s="53">
        <v>511</v>
      </c>
      <c r="O87" s="53">
        <v>69</v>
      </c>
      <c r="P87" s="53">
        <v>15</v>
      </c>
      <c r="Q87" s="53">
        <v>16</v>
      </c>
      <c r="R87" s="53">
        <v>25</v>
      </c>
      <c r="S87" s="53">
        <v>51</v>
      </c>
      <c r="T87" s="53">
        <v>100</v>
      </c>
      <c r="U87" s="53">
        <v>25</v>
      </c>
      <c r="V87" s="53">
        <v>10</v>
      </c>
      <c r="W87" s="53">
        <v>67</v>
      </c>
      <c r="X87" s="53">
        <v>57</v>
      </c>
      <c r="Y87" s="53">
        <v>19</v>
      </c>
      <c r="Z87" s="53">
        <v>0</v>
      </c>
      <c r="AA87" s="53">
        <v>30</v>
      </c>
      <c r="AB87" s="53">
        <v>1</v>
      </c>
      <c r="AC87" s="53">
        <v>12</v>
      </c>
      <c r="AD87" s="53">
        <v>19</v>
      </c>
      <c r="AE87" s="53">
        <v>32</v>
      </c>
      <c r="AF87" s="53">
        <v>16</v>
      </c>
      <c r="AG87" s="53">
        <v>42</v>
      </c>
      <c r="AH87" s="53">
        <v>54</v>
      </c>
      <c r="AI87" s="53">
        <v>8</v>
      </c>
      <c r="AJ87" s="53">
        <v>46</v>
      </c>
      <c r="AK87" s="53">
        <v>10</v>
      </c>
      <c r="AL87" s="53">
        <v>13</v>
      </c>
      <c r="AM87" s="53">
        <v>2</v>
      </c>
      <c r="AN87" s="53">
        <v>9</v>
      </c>
      <c r="AO87" s="53">
        <v>11</v>
      </c>
      <c r="AP87" s="11">
        <f>SUM(C87:AO87)</f>
        <v>3581</v>
      </c>
    </row>
    <row r="88" spans="1:42" ht="18" customHeight="1">
      <c r="A88" s="106"/>
      <c r="B88" s="52" t="s">
        <v>24</v>
      </c>
      <c r="C88" s="53">
        <v>27</v>
      </c>
      <c r="D88" s="53">
        <v>96</v>
      </c>
      <c r="E88" s="53">
        <v>396</v>
      </c>
      <c r="F88" s="53">
        <v>15</v>
      </c>
      <c r="G88" s="53">
        <v>483</v>
      </c>
      <c r="H88" s="53">
        <v>16</v>
      </c>
      <c r="I88" s="53">
        <v>550</v>
      </c>
      <c r="J88" s="53">
        <v>452</v>
      </c>
      <c r="K88" s="53">
        <v>306</v>
      </c>
      <c r="L88" s="53">
        <v>28</v>
      </c>
      <c r="M88" s="53">
        <v>18</v>
      </c>
      <c r="N88" s="53">
        <v>552</v>
      </c>
      <c r="O88" s="53">
        <v>80</v>
      </c>
      <c r="P88" s="53">
        <v>16</v>
      </c>
      <c r="Q88" s="53">
        <v>17</v>
      </c>
      <c r="R88" s="53">
        <v>26</v>
      </c>
      <c r="S88" s="53">
        <v>55</v>
      </c>
      <c r="T88" s="53">
        <v>100</v>
      </c>
      <c r="U88" s="53">
        <v>25</v>
      </c>
      <c r="V88" s="53">
        <v>10</v>
      </c>
      <c r="W88" s="53">
        <v>74</v>
      </c>
      <c r="X88" s="53">
        <v>59</v>
      </c>
      <c r="Y88" s="53">
        <v>19</v>
      </c>
      <c r="Z88" s="53">
        <v>6</v>
      </c>
      <c r="AA88" s="53">
        <v>38</v>
      </c>
      <c r="AB88" s="53">
        <v>2</v>
      </c>
      <c r="AC88" s="53">
        <v>18</v>
      </c>
      <c r="AD88" s="53">
        <v>20</v>
      </c>
      <c r="AE88" s="53">
        <v>32</v>
      </c>
      <c r="AF88" s="53">
        <v>18</v>
      </c>
      <c r="AG88" s="53">
        <v>42</v>
      </c>
      <c r="AH88" s="53">
        <v>59</v>
      </c>
      <c r="AI88" s="53">
        <v>8</v>
      </c>
      <c r="AJ88" s="53">
        <v>48</v>
      </c>
      <c r="AK88" s="53">
        <v>10</v>
      </c>
      <c r="AL88" s="53">
        <v>15</v>
      </c>
      <c r="AM88" s="53">
        <v>2</v>
      </c>
      <c r="AN88" s="53">
        <v>10</v>
      </c>
      <c r="AO88" s="53">
        <v>17</v>
      </c>
      <c r="AP88" s="11">
        <f>SUM(C88:AO88)</f>
        <v>3765</v>
      </c>
    </row>
    <row r="89" spans="1:42" ht="18" customHeight="1">
      <c r="A89" s="106"/>
      <c r="B89" s="52" t="s">
        <v>25</v>
      </c>
      <c r="C89" s="51">
        <v>0</v>
      </c>
      <c r="D89" s="51">
        <v>0</v>
      </c>
      <c r="E89" s="51">
        <v>0</v>
      </c>
      <c r="F89" s="51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11">
        <f>SUM(C89:AO89)</f>
        <v>0</v>
      </c>
    </row>
    <row r="90" spans="1:42" ht="18" customHeight="1">
      <c r="A90" s="107"/>
      <c r="B90" s="52" t="s">
        <v>26</v>
      </c>
      <c r="C90" s="36">
        <f t="shared" ref="C90:AO90" si="19">IF(C88+C89&gt;0, C89/(C88+C89), "-")</f>
        <v>0</v>
      </c>
      <c r="D90" s="36">
        <f t="shared" si="19"/>
        <v>0</v>
      </c>
      <c r="E90" s="36">
        <f t="shared" si="19"/>
        <v>0</v>
      </c>
      <c r="F90" s="36">
        <f t="shared" si="19"/>
        <v>0</v>
      </c>
      <c r="G90" s="36">
        <f t="shared" si="19"/>
        <v>0</v>
      </c>
      <c r="H90" s="36">
        <f t="shared" si="19"/>
        <v>0</v>
      </c>
      <c r="I90" s="36">
        <f t="shared" si="19"/>
        <v>0</v>
      </c>
      <c r="J90" s="36">
        <f t="shared" si="19"/>
        <v>0</v>
      </c>
      <c r="K90" s="36">
        <f t="shared" si="19"/>
        <v>0</v>
      </c>
      <c r="L90" s="36">
        <f t="shared" si="19"/>
        <v>0</v>
      </c>
      <c r="M90" s="36">
        <f t="shared" si="19"/>
        <v>0</v>
      </c>
      <c r="N90" s="36">
        <f t="shared" si="19"/>
        <v>0</v>
      </c>
      <c r="O90" s="36">
        <f t="shared" si="19"/>
        <v>0</v>
      </c>
      <c r="P90" s="36">
        <f t="shared" si="19"/>
        <v>0</v>
      </c>
      <c r="Q90" s="36">
        <f t="shared" si="19"/>
        <v>0</v>
      </c>
      <c r="R90" s="36">
        <f t="shared" si="19"/>
        <v>0</v>
      </c>
      <c r="S90" s="36">
        <f t="shared" si="19"/>
        <v>0</v>
      </c>
      <c r="T90" s="36">
        <f t="shared" si="19"/>
        <v>0</v>
      </c>
      <c r="U90" s="36">
        <f t="shared" si="19"/>
        <v>0</v>
      </c>
      <c r="V90" s="36">
        <f t="shared" si="19"/>
        <v>0</v>
      </c>
      <c r="W90" s="36">
        <f t="shared" si="19"/>
        <v>0</v>
      </c>
      <c r="X90" s="36">
        <f t="shared" si="19"/>
        <v>0</v>
      </c>
      <c r="Y90" s="36">
        <f t="shared" si="19"/>
        <v>0</v>
      </c>
      <c r="Z90" s="36">
        <f t="shared" si="19"/>
        <v>0</v>
      </c>
      <c r="AA90" s="36">
        <f t="shared" si="19"/>
        <v>0</v>
      </c>
      <c r="AB90" s="36">
        <f t="shared" si="19"/>
        <v>0</v>
      </c>
      <c r="AC90" s="36">
        <f t="shared" si="19"/>
        <v>0</v>
      </c>
      <c r="AD90" s="36">
        <f t="shared" si="19"/>
        <v>0</v>
      </c>
      <c r="AE90" s="36">
        <f t="shared" si="19"/>
        <v>0</v>
      </c>
      <c r="AF90" s="36">
        <f t="shared" si="19"/>
        <v>0</v>
      </c>
      <c r="AG90" s="36">
        <f t="shared" si="19"/>
        <v>0</v>
      </c>
      <c r="AH90" s="36">
        <f t="shared" si="19"/>
        <v>0</v>
      </c>
      <c r="AI90" s="36">
        <f t="shared" si="19"/>
        <v>0</v>
      </c>
      <c r="AJ90" s="36">
        <f t="shared" si="19"/>
        <v>0</v>
      </c>
      <c r="AK90" s="36">
        <f t="shared" si="19"/>
        <v>0</v>
      </c>
      <c r="AL90" s="36">
        <f t="shared" si="19"/>
        <v>0</v>
      </c>
      <c r="AM90" s="36">
        <f t="shared" si="19"/>
        <v>0</v>
      </c>
      <c r="AN90" s="36">
        <f t="shared" si="19"/>
        <v>0</v>
      </c>
      <c r="AO90" s="36">
        <f t="shared" si="19"/>
        <v>0</v>
      </c>
      <c r="AP90" s="40">
        <f>IF(AP88+AP89&gt;0, AP89/(AP88+AP89), "-")</f>
        <v>0</v>
      </c>
    </row>
    <row r="91" spans="1:42" ht="18" customHeight="1">
      <c r="A91" s="117" t="s">
        <v>32</v>
      </c>
      <c r="B91" s="118"/>
      <c r="C91" s="109" t="s">
        <v>168</v>
      </c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10"/>
    </row>
    <row r="92" spans="1:42" ht="18" customHeight="1">
      <c r="A92" s="119"/>
      <c r="B92" s="120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3"/>
    </row>
    <row r="93" spans="1:42" ht="18" customHeight="1">
      <c r="A93" s="121"/>
      <c r="B93" s="122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8"/>
      <c r="AD93" s="138"/>
      <c r="AE93" s="138"/>
      <c r="AF93" s="138"/>
      <c r="AG93" s="138"/>
      <c r="AH93" s="138"/>
      <c r="AI93" s="138"/>
      <c r="AJ93" s="138"/>
      <c r="AK93" s="138"/>
      <c r="AL93" s="138"/>
      <c r="AM93" s="138"/>
      <c r="AN93" s="138"/>
      <c r="AO93" s="138"/>
      <c r="AP93" s="139"/>
    </row>
    <row r="94" spans="1:42" ht="18" customHeight="1"/>
    <row r="95" spans="1:42" ht="18" customHeight="1"/>
    <row r="96" spans="1:42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</sheetData>
  <mergeCells count="21">
    <mergeCell ref="A26:A30"/>
    <mergeCell ref="A31:A35"/>
    <mergeCell ref="A36:A40"/>
    <mergeCell ref="A91:B93"/>
    <mergeCell ref="C91:AP93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21:A25"/>
    <mergeCell ref="A1:AP1"/>
    <mergeCell ref="A3:A5"/>
    <mergeCell ref="A6:A10"/>
    <mergeCell ref="A11:A15"/>
    <mergeCell ref="A16:A20"/>
  </mergeCells>
  <phoneticPr fontId="6" type="noConversion"/>
  <conditionalFormatting sqref="C4:AO5">
    <cfRule type="cellIs" dxfId="78" priority="116" operator="greaterThan">
      <formula>0</formula>
    </cfRule>
  </conditionalFormatting>
  <conditionalFormatting sqref="AP5">
    <cfRule type="cellIs" dxfId="77" priority="114" operator="greaterThan">
      <formula>0</formula>
    </cfRule>
  </conditionalFormatting>
  <conditionalFormatting sqref="AP4">
    <cfRule type="cellIs" dxfId="76" priority="113" operator="greaterThan">
      <formula>0</formula>
    </cfRule>
  </conditionalFormatting>
  <conditionalFormatting sqref="C10:AO10 C15:AO15 C20:AO20 C25:AO25 C30:AO30 C35:AO35 C40:AO40 C45:AO45 C50:AO50 C55:AO55 C60:AO60 C65:AO65 C70:AO70 C75:AO75 C80:AO80 C85:AO85 C90:AO90">
    <cfRule type="cellIs" priority="2444" stopIfTrue="1" operator="equal">
      <formula>"-"</formula>
    </cfRule>
    <cfRule type="cellIs" dxfId="75" priority="2445" operator="greaterThan">
      <formula>$AP10*1.2</formula>
    </cfRule>
  </conditionalFormatting>
  <conditionalFormatting sqref="C6:AO6">
    <cfRule type="top10" dxfId="74" priority="2448" rank="3"/>
  </conditionalFormatting>
  <conditionalFormatting sqref="C7:AO7">
    <cfRule type="top10" dxfId="73" priority="2450" rank="3"/>
  </conditionalFormatting>
  <conditionalFormatting sqref="C8:AO8">
    <cfRule type="top10" dxfId="72" priority="2452" rank="3"/>
  </conditionalFormatting>
  <conditionalFormatting sqref="C9:AO9">
    <cfRule type="top10" dxfId="71" priority="2454" rank="3"/>
  </conditionalFormatting>
  <conditionalFormatting sqref="C11:AO11">
    <cfRule type="top10" dxfId="70" priority="2460" rank="3"/>
  </conditionalFormatting>
  <conditionalFormatting sqref="C12:AO12">
    <cfRule type="top10" dxfId="69" priority="2462" rank="3"/>
  </conditionalFormatting>
  <conditionalFormatting sqref="C13:AO13">
    <cfRule type="top10" dxfId="68" priority="2464" rank="3"/>
  </conditionalFormatting>
  <conditionalFormatting sqref="C14:AO14">
    <cfRule type="top10" dxfId="67" priority="2466" rank="3"/>
  </conditionalFormatting>
  <conditionalFormatting sqref="C16:AO16">
    <cfRule type="top10" dxfId="66" priority="2472" rank="3"/>
  </conditionalFormatting>
  <conditionalFormatting sqref="C17:AO17">
    <cfRule type="top10" dxfId="65" priority="2474" rank="3"/>
  </conditionalFormatting>
  <conditionalFormatting sqref="C18:AO18">
    <cfRule type="top10" dxfId="64" priority="2476" rank="3"/>
  </conditionalFormatting>
  <conditionalFormatting sqref="C19:AO19">
    <cfRule type="top10" dxfId="63" priority="2478" rank="3"/>
  </conditionalFormatting>
  <conditionalFormatting sqref="C21:AO21">
    <cfRule type="top10" dxfId="62" priority="2484" rank="3"/>
  </conditionalFormatting>
  <conditionalFormatting sqref="C22:AO22">
    <cfRule type="top10" dxfId="61" priority="2486" rank="3"/>
  </conditionalFormatting>
  <conditionalFormatting sqref="C23:AO23">
    <cfRule type="top10" dxfId="60" priority="2488" rank="3"/>
  </conditionalFormatting>
  <conditionalFormatting sqref="C24:AO24">
    <cfRule type="top10" dxfId="59" priority="2490" rank="3"/>
  </conditionalFormatting>
  <conditionalFormatting sqref="C26:AO26">
    <cfRule type="top10" dxfId="58" priority="2496" rank="3"/>
  </conditionalFormatting>
  <conditionalFormatting sqref="C27:AO27">
    <cfRule type="top10" dxfId="57" priority="2498" rank="3"/>
  </conditionalFormatting>
  <conditionalFormatting sqref="C28:AO28">
    <cfRule type="top10" dxfId="56" priority="2500" rank="3"/>
  </conditionalFormatting>
  <conditionalFormatting sqref="C29:AO29">
    <cfRule type="top10" dxfId="55" priority="2502" rank="3"/>
  </conditionalFormatting>
  <conditionalFormatting sqref="C31:AO31">
    <cfRule type="top10" dxfId="54" priority="2508" rank="3"/>
  </conditionalFormatting>
  <conditionalFormatting sqref="C32:AO32">
    <cfRule type="top10" dxfId="53" priority="2510" rank="3"/>
  </conditionalFormatting>
  <conditionalFormatting sqref="C33:AO33">
    <cfRule type="top10" dxfId="52" priority="2512" rank="3"/>
  </conditionalFormatting>
  <conditionalFormatting sqref="C34:AO34">
    <cfRule type="top10" dxfId="51" priority="2514" rank="3"/>
  </conditionalFormatting>
  <conditionalFormatting sqref="C36:AO36">
    <cfRule type="top10" dxfId="50" priority="2524" rank="3"/>
  </conditionalFormatting>
  <conditionalFormatting sqref="C37:AO37">
    <cfRule type="top10" dxfId="49" priority="2526" rank="3"/>
  </conditionalFormatting>
  <conditionalFormatting sqref="C38:AO38">
    <cfRule type="top10" dxfId="48" priority="2528" rank="3"/>
  </conditionalFormatting>
  <conditionalFormatting sqref="C39:AO39">
    <cfRule type="top10" dxfId="47" priority="2530" rank="3"/>
  </conditionalFormatting>
  <conditionalFormatting sqref="C41:AO41">
    <cfRule type="top10" dxfId="46" priority="2532" rank="3"/>
  </conditionalFormatting>
  <conditionalFormatting sqref="C42:AO42">
    <cfRule type="top10" dxfId="45" priority="2534" rank="3"/>
  </conditionalFormatting>
  <conditionalFormatting sqref="C43:AO43">
    <cfRule type="top10" dxfId="44" priority="2536" rank="3"/>
  </conditionalFormatting>
  <conditionalFormatting sqref="C44:AO44">
    <cfRule type="top10" dxfId="43" priority="2538" rank="3"/>
  </conditionalFormatting>
  <conditionalFormatting sqref="C46:AO46">
    <cfRule type="top10" dxfId="42" priority="39" rank="3"/>
  </conditionalFormatting>
  <conditionalFormatting sqref="C47:AO47">
    <cfRule type="top10" dxfId="41" priority="40" rank="3"/>
  </conditionalFormatting>
  <conditionalFormatting sqref="C48:AO48">
    <cfRule type="top10" dxfId="40" priority="41" rank="3"/>
  </conditionalFormatting>
  <conditionalFormatting sqref="C49:AO49">
    <cfRule type="top10" dxfId="39" priority="42" rank="3"/>
  </conditionalFormatting>
  <conditionalFormatting sqref="C51:AO51">
    <cfRule type="top10" dxfId="38" priority="35" rank="3"/>
  </conditionalFormatting>
  <conditionalFormatting sqref="C52:AO52">
    <cfRule type="top10" dxfId="37" priority="36" rank="3"/>
  </conditionalFormatting>
  <conditionalFormatting sqref="C53:AO53">
    <cfRule type="top10" dxfId="36" priority="37" rank="3"/>
  </conditionalFormatting>
  <conditionalFormatting sqref="C54:AO54">
    <cfRule type="top10" dxfId="35" priority="38" rank="3"/>
  </conditionalFormatting>
  <conditionalFormatting sqref="C56:AO56">
    <cfRule type="top10" dxfId="34" priority="31" rank="3"/>
  </conditionalFormatting>
  <conditionalFormatting sqref="C57:AO57">
    <cfRule type="top10" dxfId="33" priority="32" rank="3"/>
  </conditionalFormatting>
  <conditionalFormatting sqref="C58:AO58">
    <cfRule type="top10" dxfId="32" priority="33" rank="3"/>
  </conditionalFormatting>
  <conditionalFormatting sqref="C59:AO59">
    <cfRule type="top10" dxfId="31" priority="34" rank="3"/>
  </conditionalFormatting>
  <conditionalFormatting sqref="C61:AO61">
    <cfRule type="top10" dxfId="30" priority="27" rank="3"/>
  </conditionalFormatting>
  <conditionalFormatting sqref="C62:AO62">
    <cfRule type="top10" dxfId="29" priority="28" rank="3"/>
  </conditionalFormatting>
  <conditionalFormatting sqref="C63:AO63">
    <cfRule type="top10" dxfId="28" priority="29" rank="3"/>
  </conditionalFormatting>
  <conditionalFormatting sqref="C64:AO64">
    <cfRule type="cellIs" priority="26" stopIfTrue="1" operator="equal">
      <formula>0</formula>
    </cfRule>
    <cfRule type="top10" dxfId="27" priority="30" rank="3"/>
  </conditionalFormatting>
  <conditionalFormatting sqref="C66:AO66">
    <cfRule type="top10" dxfId="26" priority="22" rank="3"/>
  </conditionalFormatting>
  <conditionalFormatting sqref="C67:AO67">
    <cfRule type="top10" dxfId="25" priority="23" rank="3"/>
  </conditionalFormatting>
  <conditionalFormatting sqref="C68:AO68">
    <cfRule type="top10" dxfId="24" priority="24" rank="3"/>
  </conditionalFormatting>
  <conditionalFormatting sqref="C69:AO69">
    <cfRule type="cellIs" priority="21" stopIfTrue="1" operator="equal">
      <formula>0</formula>
    </cfRule>
    <cfRule type="top10" dxfId="23" priority="25" rank="3"/>
  </conditionalFormatting>
  <conditionalFormatting sqref="C71:AO71">
    <cfRule type="top10" dxfId="22" priority="17" rank="3"/>
  </conditionalFormatting>
  <conditionalFormatting sqref="C72:AO72">
    <cfRule type="top10" dxfId="21" priority="18" rank="3"/>
  </conditionalFormatting>
  <conditionalFormatting sqref="C73:AO73">
    <cfRule type="top10" dxfId="20" priority="19" rank="3"/>
  </conditionalFormatting>
  <conditionalFormatting sqref="C74:AO74">
    <cfRule type="cellIs" priority="16" stopIfTrue="1" operator="equal">
      <formula>0</formula>
    </cfRule>
    <cfRule type="top10" dxfId="19" priority="20" rank="3"/>
  </conditionalFormatting>
  <conditionalFormatting sqref="C76:AO76">
    <cfRule type="top10" dxfId="18" priority="12" rank="3"/>
  </conditionalFormatting>
  <conditionalFormatting sqref="C77:AO77">
    <cfRule type="top10" dxfId="17" priority="13" rank="3"/>
  </conditionalFormatting>
  <conditionalFormatting sqref="C78:AO78">
    <cfRule type="top10" dxfId="16" priority="14" rank="3"/>
  </conditionalFormatting>
  <conditionalFormatting sqref="C79:AO79">
    <cfRule type="cellIs" priority="11" stopIfTrue="1" operator="equal">
      <formula>0</formula>
    </cfRule>
    <cfRule type="top10" dxfId="15" priority="15" rank="3"/>
  </conditionalFormatting>
  <conditionalFormatting sqref="C81:AO81">
    <cfRule type="top10" dxfId="14" priority="7" rank="3"/>
  </conditionalFormatting>
  <conditionalFormatting sqref="C82:AO82">
    <cfRule type="top10" dxfId="13" priority="8" rank="3"/>
  </conditionalFormatting>
  <conditionalFormatting sqref="C83:AO83">
    <cfRule type="top10" dxfId="12" priority="9" rank="3"/>
  </conditionalFormatting>
  <conditionalFormatting sqref="C84:AO84">
    <cfRule type="cellIs" priority="6" stopIfTrue="1" operator="equal">
      <formula>0</formula>
    </cfRule>
    <cfRule type="top10" dxfId="11" priority="10" rank="3"/>
  </conditionalFormatting>
  <conditionalFormatting sqref="C86:AO86">
    <cfRule type="top10" dxfId="9" priority="2" rank="3"/>
  </conditionalFormatting>
  <conditionalFormatting sqref="C87:AO87">
    <cfRule type="top10" dxfId="8" priority="3" rank="3"/>
  </conditionalFormatting>
  <conditionalFormatting sqref="C88:AO88">
    <cfRule type="top10" dxfId="7" priority="4" rank="3"/>
  </conditionalFormatting>
  <conditionalFormatting sqref="C89:AO89">
    <cfRule type="cellIs" priority="1" stopIfTrue="1" operator="equal">
      <formula>0</formula>
    </cfRule>
    <cfRule type="top10" dxfId="6" priority="5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6E693D5-834A-114E-896F-771A491129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'重-重庆2'!E13:E19</xm:f>
              <xm:sqref>C3</xm:sqref>
            </x14:sparkline>
            <x14:sparkline>
              <xm:f>'重-重庆2'!F13:F19</xm:f>
              <xm:sqref>D3</xm:sqref>
            </x14:sparkline>
            <x14:sparkline>
              <xm:f>'重-重庆2'!G13:G19</xm:f>
              <xm:sqref>E3</xm:sqref>
            </x14:sparkline>
            <x14:sparkline>
              <xm:f>'重-重庆2'!H13:H19</xm:f>
              <xm:sqref>F3</xm:sqref>
            </x14:sparkline>
            <x14:sparkline>
              <xm:f>'重-重庆2'!I13:I19</xm:f>
              <xm:sqref>G3</xm:sqref>
            </x14:sparkline>
            <x14:sparkline>
              <xm:f>'重-重庆2'!J13:J19</xm:f>
              <xm:sqref>H3</xm:sqref>
            </x14:sparkline>
            <x14:sparkline>
              <xm:f>'重-重庆2'!K13:K19</xm:f>
              <xm:sqref>I3</xm:sqref>
            </x14:sparkline>
            <x14:sparkline>
              <xm:f>'重-重庆2'!L13:L19</xm:f>
              <xm:sqref>J3</xm:sqref>
            </x14:sparkline>
            <x14:sparkline>
              <xm:f>'重-重庆2'!M13:M19</xm:f>
              <xm:sqref>K3</xm:sqref>
            </x14:sparkline>
            <x14:sparkline>
              <xm:f>'重-重庆2'!N13:N19</xm:f>
              <xm:sqref>L3</xm:sqref>
            </x14:sparkline>
            <x14:sparkline>
              <xm:f>'重-重庆2'!O13:O19</xm:f>
              <xm:sqref>M3</xm:sqref>
            </x14:sparkline>
            <x14:sparkline>
              <xm:f>'重-重庆2'!P13:P19</xm:f>
              <xm:sqref>N3</xm:sqref>
            </x14:sparkline>
            <x14:sparkline>
              <xm:f>'重-重庆2'!Q13:Q19</xm:f>
              <xm:sqref>O3</xm:sqref>
            </x14:sparkline>
            <x14:sparkline>
              <xm:f>'重-重庆2'!R13:R19</xm:f>
              <xm:sqref>P3</xm:sqref>
            </x14:sparkline>
            <x14:sparkline>
              <xm:f>'重-重庆2'!S13:S19</xm:f>
              <xm:sqref>Q3</xm:sqref>
            </x14:sparkline>
            <x14:sparkline>
              <xm:f>'重-重庆2'!T13:T19</xm:f>
              <xm:sqref>R3</xm:sqref>
            </x14:sparkline>
            <x14:sparkline>
              <xm:f>'重-重庆2'!U13:U19</xm:f>
              <xm:sqref>S3</xm:sqref>
            </x14:sparkline>
            <x14:sparkline>
              <xm:f>'重-重庆2'!V13:V19</xm:f>
              <xm:sqref>T3</xm:sqref>
            </x14:sparkline>
            <x14:sparkline>
              <xm:f>'重-重庆2'!W13:W19</xm:f>
              <xm:sqref>U3</xm:sqref>
            </x14:sparkline>
            <x14:sparkline>
              <xm:f>'重-重庆2'!X13:X19</xm:f>
              <xm:sqref>V3</xm:sqref>
            </x14:sparkline>
            <x14:sparkline>
              <xm:f>'重-重庆2'!Y13:Y19</xm:f>
              <xm:sqref>W3</xm:sqref>
            </x14:sparkline>
            <x14:sparkline>
              <xm:f>'重-重庆2'!Z13:Z19</xm:f>
              <xm:sqref>X3</xm:sqref>
            </x14:sparkline>
            <x14:sparkline>
              <xm:f>'重-重庆2'!AA13:AA19</xm:f>
              <xm:sqref>Y3</xm:sqref>
            </x14:sparkline>
            <x14:sparkline>
              <xm:f>'重-重庆2'!AB13:AB19</xm:f>
              <xm:sqref>Z3</xm:sqref>
            </x14:sparkline>
            <x14:sparkline>
              <xm:f>'重-重庆2'!AC13:AC19</xm:f>
              <xm:sqref>AA3</xm:sqref>
            </x14:sparkline>
            <x14:sparkline>
              <xm:f>'重-重庆2'!AD13:AD19</xm:f>
              <xm:sqref>AB3</xm:sqref>
            </x14:sparkline>
            <x14:sparkline>
              <xm:f>'重-重庆2'!AE13:AE19</xm:f>
              <xm:sqref>AC3</xm:sqref>
            </x14:sparkline>
            <x14:sparkline>
              <xm:f>'重-重庆2'!AF13:AF19</xm:f>
              <xm:sqref>AD3</xm:sqref>
            </x14:sparkline>
            <x14:sparkline>
              <xm:f>'重-重庆2'!AG13:AG19</xm:f>
              <xm:sqref>AE3</xm:sqref>
            </x14:sparkline>
            <x14:sparkline>
              <xm:f>'重-重庆2'!AH13:AH19</xm:f>
              <xm:sqref>AF3</xm:sqref>
            </x14:sparkline>
            <x14:sparkline>
              <xm:f>'重-重庆2'!AI13:AI19</xm:f>
              <xm:sqref>AG3</xm:sqref>
            </x14:sparkline>
            <x14:sparkline>
              <xm:f>'重-重庆2'!AJ13:AJ19</xm:f>
              <xm:sqref>AH3</xm:sqref>
            </x14:sparkline>
            <x14:sparkline>
              <xm:f>'重-重庆2'!AK13:AK19</xm:f>
              <xm:sqref>AI3</xm:sqref>
            </x14:sparkline>
            <x14:sparkline>
              <xm:f>'重-重庆2'!AL13:AL19</xm:f>
              <xm:sqref>AJ3</xm:sqref>
            </x14:sparkline>
            <x14:sparkline>
              <xm:f>'重-重庆2'!AM13:AM19</xm:f>
              <xm:sqref>AK3</xm:sqref>
            </x14:sparkline>
            <x14:sparkline>
              <xm:f>'重-重庆2'!AN13:AN19</xm:f>
              <xm:sqref>AL3</xm:sqref>
            </x14:sparkline>
            <x14:sparkline>
              <xm:f>'重-重庆2'!AO13:AO19</xm:f>
              <xm:sqref>AM3</xm:sqref>
            </x14:sparkline>
            <x14:sparkline>
              <xm:f>'重-重庆2'!AP13:AP19</xm:f>
              <xm:sqref>AN3</xm:sqref>
            </x14:sparkline>
            <x14:sparkline>
              <xm:f>'重-重庆2'!AQ13:AQ19</xm:f>
              <xm:sqref>AO3</xm:sqref>
            </x14:sparkline>
          </x14:sparklines>
        </x14:sparklineGroup>
        <x14:sparklineGroup displayEmptyCellsAs="gap" xr2:uid="{E46BDBB6-6C35-F84E-A137-09AD83579A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'重-重庆2'!B13:B19</xm:f>
              <xm:sqref>AP3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88B-0856-DF45-B8EF-D37F4DAD34B0}">
  <dimension ref="A1:AQ19"/>
  <sheetViews>
    <sheetView workbookViewId="0">
      <pane ySplit="2" topLeftCell="A3" activePane="bottomLeft" state="frozen"/>
      <selection pane="bottomLeft" activeCell="X25" sqref="X25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8" width="5" customWidth="1"/>
    <col min="9" max="10" width="6" customWidth="1"/>
    <col min="11" max="43" width="5" customWidth="1"/>
  </cols>
  <sheetData>
    <row r="1" spans="1:43" ht="23" customHeight="1">
      <c r="A1" s="134" t="s">
        <v>127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</row>
    <row r="2" spans="1:43">
      <c r="A2" s="92" t="s">
        <v>0</v>
      </c>
      <c r="B2" s="92" t="s">
        <v>31</v>
      </c>
      <c r="C2" s="92" t="s">
        <v>27</v>
      </c>
      <c r="D2" s="92" t="s">
        <v>28</v>
      </c>
      <c r="E2" s="90" t="s">
        <v>129</v>
      </c>
      <c r="F2" s="91" t="s">
        <v>130</v>
      </c>
      <c r="G2" s="91" t="s">
        <v>131</v>
      </c>
      <c r="H2" s="91" t="s">
        <v>132</v>
      </c>
      <c r="I2" s="91" t="s">
        <v>133</v>
      </c>
      <c r="J2" s="91" t="s">
        <v>134</v>
      </c>
      <c r="K2" s="91" t="s">
        <v>135</v>
      </c>
      <c r="L2" s="91" t="s">
        <v>136</v>
      </c>
      <c r="M2" s="91" t="s">
        <v>137</v>
      </c>
      <c r="N2" s="91" t="s">
        <v>138</v>
      </c>
      <c r="O2" s="91" t="s">
        <v>139</v>
      </c>
      <c r="P2" s="91" t="s">
        <v>140</v>
      </c>
      <c r="Q2" s="91" t="s">
        <v>141</v>
      </c>
      <c r="R2" s="91" t="s">
        <v>142</v>
      </c>
      <c r="S2" s="91" t="s">
        <v>143</v>
      </c>
      <c r="T2" s="91" t="s">
        <v>144</v>
      </c>
      <c r="U2" s="91" t="s">
        <v>145</v>
      </c>
      <c r="V2" s="91" t="s">
        <v>146</v>
      </c>
      <c r="W2" s="91" t="s">
        <v>147</v>
      </c>
      <c r="X2" s="91" t="s">
        <v>148</v>
      </c>
      <c r="Y2" s="91" t="s">
        <v>149</v>
      </c>
      <c r="Z2" s="91" t="s">
        <v>150</v>
      </c>
      <c r="AA2" s="91" t="s">
        <v>151</v>
      </c>
      <c r="AB2" s="91" t="s">
        <v>152</v>
      </c>
      <c r="AC2" s="91" t="s">
        <v>153</v>
      </c>
      <c r="AD2" s="91" t="s">
        <v>154</v>
      </c>
      <c r="AE2" s="91" t="s">
        <v>155</v>
      </c>
      <c r="AF2" s="91" t="s">
        <v>156</v>
      </c>
      <c r="AG2" s="91" t="s">
        <v>157</v>
      </c>
      <c r="AH2" s="91" t="s">
        <v>158</v>
      </c>
      <c r="AI2" s="91" t="s">
        <v>159</v>
      </c>
      <c r="AJ2" s="91" t="s">
        <v>160</v>
      </c>
      <c r="AK2" s="91" t="s">
        <v>161</v>
      </c>
      <c r="AL2" s="91" t="s">
        <v>162</v>
      </c>
      <c r="AM2" s="91" t="s">
        <v>163</v>
      </c>
      <c r="AN2" s="91" t="s">
        <v>164</v>
      </c>
      <c r="AO2" s="91" t="s">
        <v>165</v>
      </c>
      <c r="AP2" s="91" t="s">
        <v>166</v>
      </c>
      <c r="AQ2" s="91" t="s">
        <v>167</v>
      </c>
    </row>
    <row r="3" spans="1:43">
      <c r="A3" s="6">
        <v>44885</v>
      </c>
      <c r="B3" s="5">
        <f t="shared" ref="B3:B8" si="0">C3+D3</f>
        <v>6129</v>
      </c>
      <c r="C3" s="5">
        <v>231</v>
      </c>
      <c r="D3" s="5">
        <v>5898</v>
      </c>
      <c r="E3" s="5">
        <v>50</v>
      </c>
      <c r="F3" s="5">
        <v>59</v>
      </c>
      <c r="G3" s="5">
        <v>506</v>
      </c>
      <c r="H3" s="5">
        <v>150</v>
      </c>
      <c r="I3" s="5">
        <v>1044</v>
      </c>
      <c r="J3" s="5">
        <v>378</v>
      </c>
      <c r="K3" s="5">
        <v>1319</v>
      </c>
      <c r="L3" s="5">
        <v>85</v>
      </c>
      <c r="M3" s="5">
        <v>87</v>
      </c>
      <c r="N3" s="5">
        <v>19</v>
      </c>
      <c r="O3" s="5">
        <v>5</v>
      </c>
      <c r="P3" s="5">
        <v>1563</v>
      </c>
      <c r="Q3" s="5">
        <v>107</v>
      </c>
      <c r="R3" s="5">
        <v>4</v>
      </c>
      <c r="S3" s="5">
        <v>7</v>
      </c>
      <c r="T3" s="5">
        <v>36</v>
      </c>
      <c r="U3" s="5">
        <v>22</v>
      </c>
      <c r="V3" s="5">
        <v>6</v>
      </c>
      <c r="W3" s="5">
        <v>2</v>
      </c>
      <c r="X3" s="5">
        <v>11</v>
      </c>
      <c r="Y3" s="5">
        <v>7</v>
      </c>
      <c r="Z3" s="5">
        <v>12</v>
      </c>
      <c r="AA3" s="5">
        <v>14</v>
      </c>
      <c r="AB3" s="5">
        <v>39</v>
      </c>
      <c r="AC3" s="5">
        <v>186</v>
      </c>
      <c r="AD3" s="5">
        <v>3</v>
      </c>
      <c r="AE3" s="5">
        <v>0</v>
      </c>
      <c r="AF3" s="5">
        <v>0</v>
      </c>
      <c r="AG3" s="5">
        <v>125</v>
      </c>
      <c r="AH3" s="5">
        <v>12</v>
      </c>
      <c r="AI3" s="5">
        <v>17</v>
      </c>
      <c r="AJ3" s="5">
        <v>0</v>
      </c>
      <c r="AK3" s="5">
        <v>9</v>
      </c>
      <c r="AL3" s="5">
        <v>95</v>
      </c>
      <c r="AM3" s="5">
        <v>0</v>
      </c>
      <c r="AN3" s="5">
        <v>137</v>
      </c>
      <c r="AO3" s="5">
        <v>7</v>
      </c>
      <c r="AP3" s="5">
        <v>4</v>
      </c>
      <c r="AQ3" s="5">
        <v>2</v>
      </c>
    </row>
    <row r="4" spans="1:43">
      <c r="A4" s="6">
        <v>44886</v>
      </c>
      <c r="B4" s="5">
        <f t="shared" si="0"/>
        <v>6335</v>
      </c>
      <c r="C4" s="5">
        <v>178</v>
      </c>
      <c r="D4" s="5">
        <v>6157</v>
      </c>
      <c r="E4" s="5">
        <v>66</v>
      </c>
      <c r="F4" s="5">
        <v>64</v>
      </c>
      <c r="G4" s="5">
        <v>628</v>
      </c>
      <c r="H4" s="5">
        <v>63</v>
      </c>
      <c r="I4" s="5">
        <v>1181</v>
      </c>
      <c r="J4" s="5">
        <v>211</v>
      </c>
      <c r="K4" s="5">
        <v>1129</v>
      </c>
      <c r="L4" s="5">
        <v>898</v>
      </c>
      <c r="M4" s="5">
        <v>330</v>
      </c>
      <c r="N4" s="5">
        <v>9</v>
      </c>
      <c r="O4" s="5">
        <v>2</v>
      </c>
      <c r="P4" s="5">
        <v>1064</v>
      </c>
      <c r="Q4" s="5">
        <v>95</v>
      </c>
      <c r="R4" s="5">
        <v>14</v>
      </c>
      <c r="S4" s="5">
        <v>5</v>
      </c>
      <c r="T4" s="5">
        <v>20</v>
      </c>
      <c r="U4" s="5">
        <v>36</v>
      </c>
      <c r="V4" s="5">
        <v>12</v>
      </c>
      <c r="W4" s="5">
        <v>0</v>
      </c>
      <c r="X4" s="5">
        <v>16</v>
      </c>
      <c r="Y4" s="5">
        <v>12</v>
      </c>
      <c r="Z4" s="5">
        <v>8</v>
      </c>
      <c r="AA4" s="5">
        <v>13</v>
      </c>
      <c r="AB4" s="5">
        <v>43</v>
      </c>
      <c r="AC4" s="5">
        <v>66</v>
      </c>
      <c r="AD4" s="5">
        <v>11</v>
      </c>
      <c r="AE4" s="5">
        <v>0</v>
      </c>
      <c r="AF4" s="5">
        <v>2</v>
      </c>
      <c r="AG4" s="5">
        <v>126</v>
      </c>
      <c r="AH4" s="5">
        <v>8</v>
      </c>
      <c r="AI4" s="5">
        <v>33</v>
      </c>
      <c r="AJ4" s="5">
        <v>0</v>
      </c>
      <c r="AK4" s="5">
        <v>3</v>
      </c>
      <c r="AL4" s="5">
        <v>91</v>
      </c>
      <c r="AM4" s="5">
        <v>1</v>
      </c>
      <c r="AN4" s="5">
        <v>60</v>
      </c>
      <c r="AO4" s="5">
        <v>7</v>
      </c>
      <c r="AP4" s="5">
        <v>7</v>
      </c>
      <c r="AQ4" s="5">
        <v>1</v>
      </c>
    </row>
    <row r="5" spans="1:43">
      <c r="A5" s="6">
        <v>44887</v>
      </c>
      <c r="B5" s="5">
        <f t="shared" si="0"/>
        <v>6943</v>
      </c>
      <c r="C5" s="5">
        <v>215</v>
      </c>
      <c r="D5" s="5">
        <v>6728</v>
      </c>
      <c r="E5" s="5">
        <v>48</v>
      </c>
      <c r="F5" s="5">
        <v>36</v>
      </c>
      <c r="G5" s="5">
        <v>731</v>
      </c>
      <c r="H5" s="5">
        <v>170</v>
      </c>
      <c r="I5" s="5">
        <v>990</v>
      </c>
      <c r="J5" s="5">
        <v>475</v>
      </c>
      <c r="K5" s="5">
        <v>1294</v>
      </c>
      <c r="L5" s="5">
        <v>931</v>
      </c>
      <c r="M5" s="5">
        <v>356</v>
      </c>
      <c r="N5" s="5">
        <v>17</v>
      </c>
      <c r="O5" s="5">
        <v>5</v>
      </c>
      <c r="P5" s="5">
        <v>1115</v>
      </c>
      <c r="Q5" s="5">
        <v>113</v>
      </c>
      <c r="R5" s="5">
        <v>10</v>
      </c>
      <c r="S5" s="5">
        <v>6</v>
      </c>
      <c r="T5" s="5">
        <v>20</v>
      </c>
      <c r="U5" s="5">
        <v>18</v>
      </c>
      <c r="V5" s="5">
        <v>3</v>
      </c>
      <c r="W5" s="5">
        <v>3</v>
      </c>
      <c r="X5" s="5">
        <v>27</v>
      </c>
      <c r="Y5" s="5">
        <v>4</v>
      </c>
      <c r="Z5" s="5">
        <v>9</v>
      </c>
      <c r="AA5" s="5">
        <v>8</v>
      </c>
      <c r="AB5" s="5">
        <v>19</v>
      </c>
      <c r="AC5" s="5">
        <v>161</v>
      </c>
      <c r="AD5" s="5">
        <v>5</v>
      </c>
      <c r="AE5" s="5">
        <v>0</v>
      </c>
      <c r="AF5" s="5">
        <v>2</v>
      </c>
      <c r="AG5" s="5">
        <v>162</v>
      </c>
      <c r="AH5" s="5">
        <v>23</v>
      </c>
      <c r="AI5" s="5">
        <v>43</v>
      </c>
      <c r="AJ5" s="5">
        <v>6</v>
      </c>
      <c r="AK5" s="5">
        <v>2</v>
      </c>
      <c r="AL5" s="5">
        <v>39</v>
      </c>
      <c r="AM5" s="5">
        <v>1</v>
      </c>
      <c r="AN5" s="5">
        <v>70</v>
      </c>
      <c r="AO5" s="5">
        <v>2</v>
      </c>
      <c r="AP5" s="5">
        <v>16</v>
      </c>
      <c r="AQ5" s="5">
        <v>3</v>
      </c>
    </row>
    <row r="6" spans="1:43">
      <c r="A6" s="6">
        <v>44888</v>
      </c>
      <c r="B6" s="5">
        <f t="shared" si="0"/>
        <v>7846</v>
      </c>
      <c r="C6" s="5">
        <v>409</v>
      </c>
      <c r="D6" s="5">
        <v>7437</v>
      </c>
      <c r="E6" s="5">
        <v>17</v>
      </c>
      <c r="F6" s="5">
        <v>60</v>
      </c>
      <c r="G6" s="5">
        <v>1473</v>
      </c>
      <c r="H6" s="5">
        <v>230</v>
      </c>
      <c r="I6" s="5">
        <v>1129</v>
      </c>
      <c r="J6" s="5">
        <v>267</v>
      </c>
      <c r="K6" s="5">
        <v>1175</v>
      </c>
      <c r="L6" s="5">
        <v>713</v>
      </c>
      <c r="M6" s="5">
        <v>310</v>
      </c>
      <c r="N6" s="5">
        <v>13</v>
      </c>
      <c r="O6" s="5">
        <v>8</v>
      </c>
      <c r="P6" s="5">
        <v>1385</v>
      </c>
      <c r="Q6" s="5">
        <v>96</v>
      </c>
      <c r="R6" s="5">
        <v>4</v>
      </c>
      <c r="S6" s="5">
        <v>11</v>
      </c>
      <c r="T6" s="5">
        <v>11</v>
      </c>
      <c r="U6" s="5">
        <v>22</v>
      </c>
      <c r="V6" s="5">
        <v>3</v>
      </c>
      <c r="W6" s="5">
        <v>2</v>
      </c>
      <c r="X6" s="5">
        <v>18</v>
      </c>
      <c r="Y6" s="5">
        <v>5</v>
      </c>
      <c r="Z6" s="5">
        <v>4</v>
      </c>
      <c r="AA6" s="5">
        <v>14</v>
      </c>
      <c r="AB6" s="5">
        <v>31</v>
      </c>
      <c r="AC6" s="5">
        <v>499</v>
      </c>
      <c r="AD6" s="5">
        <v>9</v>
      </c>
      <c r="AE6" s="5">
        <v>1</v>
      </c>
      <c r="AF6" s="5">
        <v>6</v>
      </c>
      <c r="AG6" s="5">
        <v>85</v>
      </c>
      <c r="AH6" s="5">
        <v>34</v>
      </c>
      <c r="AI6" s="5">
        <v>29</v>
      </c>
      <c r="AJ6" s="5">
        <v>2</v>
      </c>
      <c r="AK6" s="5">
        <v>7</v>
      </c>
      <c r="AL6" s="5">
        <v>69</v>
      </c>
      <c r="AM6" s="5">
        <v>2</v>
      </c>
      <c r="AN6" s="5">
        <v>69</v>
      </c>
      <c r="AO6" s="5">
        <v>7</v>
      </c>
      <c r="AP6" s="5">
        <v>20</v>
      </c>
      <c r="AQ6" s="5">
        <v>6</v>
      </c>
    </row>
    <row r="7" spans="1:43">
      <c r="A7" s="6">
        <v>44889</v>
      </c>
      <c r="B7" s="5">
        <f t="shared" si="0"/>
        <v>6500</v>
      </c>
      <c r="C7" s="5">
        <v>258</v>
      </c>
      <c r="D7" s="5">
        <v>6242</v>
      </c>
      <c r="E7" s="5">
        <v>37</v>
      </c>
      <c r="F7" s="5">
        <v>33</v>
      </c>
      <c r="G7" s="5">
        <v>1019</v>
      </c>
      <c r="H7" s="5">
        <v>75</v>
      </c>
      <c r="I7" s="5">
        <v>1019</v>
      </c>
      <c r="J7" s="5">
        <v>450</v>
      </c>
      <c r="K7" s="5">
        <v>1081</v>
      </c>
      <c r="L7" s="5">
        <v>538</v>
      </c>
      <c r="M7" s="5">
        <v>206</v>
      </c>
      <c r="N7" s="5">
        <v>7</v>
      </c>
      <c r="O7" s="5">
        <v>6</v>
      </c>
      <c r="P7" s="5">
        <v>947</v>
      </c>
      <c r="Q7" s="5">
        <v>75</v>
      </c>
      <c r="R7" s="5">
        <v>15</v>
      </c>
      <c r="S7" s="5">
        <v>7</v>
      </c>
      <c r="T7" s="5">
        <v>16</v>
      </c>
      <c r="U7" s="5">
        <v>16</v>
      </c>
      <c r="V7" s="5">
        <v>2</v>
      </c>
      <c r="W7" s="5">
        <v>1</v>
      </c>
      <c r="X7" s="5">
        <v>12</v>
      </c>
      <c r="Y7" s="5">
        <v>10</v>
      </c>
      <c r="Z7" s="5">
        <v>4</v>
      </c>
      <c r="AA7" s="5">
        <v>11</v>
      </c>
      <c r="AB7" s="5">
        <v>31</v>
      </c>
      <c r="AC7" s="5">
        <v>658</v>
      </c>
      <c r="AD7" s="5">
        <v>5</v>
      </c>
      <c r="AE7" s="5">
        <v>8</v>
      </c>
      <c r="AF7" s="5">
        <v>7</v>
      </c>
      <c r="AG7" s="5">
        <v>59</v>
      </c>
      <c r="AH7" s="5">
        <v>7</v>
      </c>
      <c r="AI7" s="5">
        <v>26</v>
      </c>
      <c r="AJ7" s="5">
        <v>8</v>
      </c>
      <c r="AK7" s="5">
        <v>8</v>
      </c>
      <c r="AL7" s="5">
        <v>30</v>
      </c>
      <c r="AM7" s="5">
        <v>1</v>
      </c>
      <c r="AN7" s="5">
        <v>47</v>
      </c>
      <c r="AO7" s="5">
        <v>0</v>
      </c>
      <c r="AP7" s="5">
        <v>9</v>
      </c>
      <c r="AQ7" s="5">
        <v>9</v>
      </c>
    </row>
    <row r="8" spans="1:43">
      <c r="A8" s="6">
        <v>44890</v>
      </c>
      <c r="B8" s="5">
        <f t="shared" si="0"/>
        <v>7721</v>
      </c>
      <c r="C8" s="5">
        <v>199</v>
      </c>
      <c r="D8" s="5">
        <v>7522</v>
      </c>
      <c r="E8" s="5">
        <v>28</v>
      </c>
      <c r="F8" s="5">
        <v>17</v>
      </c>
      <c r="G8" s="5">
        <v>1652</v>
      </c>
      <c r="H8" s="5">
        <v>38</v>
      </c>
      <c r="I8" s="5">
        <v>1045</v>
      </c>
      <c r="J8" s="5">
        <v>276</v>
      </c>
      <c r="K8" s="5">
        <v>1213</v>
      </c>
      <c r="L8" s="5">
        <v>1009</v>
      </c>
      <c r="M8" s="5">
        <v>202</v>
      </c>
      <c r="N8" s="5">
        <v>16</v>
      </c>
      <c r="O8" s="5">
        <v>1</v>
      </c>
      <c r="P8" s="5">
        <v>965</v>
      </c>
      <c r="Q8" s="5">
        <v>105</v>
      </c>
      <c r="R8" s="5">
        <v>29</v>
      </c>
      <c r="S8" s="5">
        <v>4</v>
      </c>
      <c r="T8" s="5">
        <v>6</v>
      </c>
      <c r="U8" s="5">
        <v>13</v>
      </c>
      <c r="V8" s="5">
        <v>12</v>
      </c>
      <c r="W8" s="5">
        <v>2</v>
      </c>
      <c r="X8" s="5">
        <v>31</v>
      </c>
      <c r="Y8" s="5">
        <v>12</v>
      </c>
      <c r="Z8" s="5">
        <v>7</v>
      </c>
      <c r="AA8" s="5">
        <v>7</v>
      </c>
      <c r="AB8" s="5">
        <v>41</v>
      </c>
      <c r="AC8" s="5">
        <v>607</v>
      </c>
      <c r="AD8" s="5">
        <v>6</v>
      </c>
      <c r="AE8" s="5">
        <v>20</v>
      </c>
      <c r="AF8" s="5">
        <v>4</v>
      </c>
      <c r="AG8" s="5">
        <v>76</v>
      </c>
      <c r="AH8" s="5">
        <v>38</v>
      </c>
      <c r="AI8" s="5">
        <v>10</v>
      </c>
      <c r="AJ8" s="5">
        <v>4</v>
      </c>
      <c r="AK8" s="5">
        <v>7</v>
      </c>
      <c r="AL8" s="5">
        <v>97</v>
      </c>
      <c r="AM8" s="5">
        <v>3</v>
      </c>
      <c r="AN8" s="5">
        <v>90</v>
      </c>
      <c r="AO8" s="5">
        <v>3</v>
      </c>
      <c r="AP8" s="5">
        <v>7</v>
      </c>
      <c r="AQ8" s="5">
        <v>18</v>
      </c>
    </row>
    <row r="9" spans="1:43">
      <c r="A9" s="6">
        <v>44891</v>
      </c>
      <c r="B9" s="5">
        <f>C9+D9</f>
        <v>8861</v>
      </c>
      <c r="C9" s="5">
        <v>194</v>
      </c>
      <c r="D9" s="5">
        <v>8667</v>
      </c>
      <c r="E9" s="5">
        <v>21</v>
      </c>
      <c r="F9" s="5">
        <v>48</v>
      </c>
      <c r="G9" s="5">
        <v>2464</v>
      </c>
      <c r="H9" s="5">
        <v>32</v>
      </c>
      <c r="I9" s="5">
        <v>1057</v>
      </c>
      <c r="J9" s="5">
        <v>555</v>
      </c>
      <c r="K9" s="5">
        <v>1565</v>
      </c>
      <c r="L9" s="5">
        <v>1040</v>
      </c>
      <c r="M9" s="5">
        <v>274</v>
      </c>
      <c r="N9" s="5">
        <v>3</v>
      </c>
      <c r="O9" s="5">
        <v>7</v>
      </c>
      <c r="P9" s="5">
        <v>966</v>
      </c>
      <c r="Q9" s="5">
        <v>123</v>
      </c>
      <c r="R9" s="5">
        <v>42</v>
      </c>
      <c r="S9" s="5">
        <v>14</v>
      </c>
      <c r="T9" s="5">
        <v>13</v>
      </c>
      <c r="U9" s="5">
        <v>46</v>
      </c>
      <c r="V9" s="5">
        <v>8</v>
      </c>
      <c r="W9" s="5">
        <v>0</v>
      </c>
      <c r="X9" s="5">
        <v>9</v>
      </c>
      <c r="Y9" s="5">
        <v>3</v>
      </c>
      <c r="Z9" s="5">
        <v>6</v>
      </c>
      <c r="AA9" s="5">
        <v>13</v>
      </c>
      <c r="AB9" s="5">
        <v>39</v>
      </c>
      <c r="AC9" s="5">
        <v>202</v>
      </c>
      <c r="AD9" s="5">
        <v>9</v>
      </c>
      <c r="AE9" s="5">
        <v>15</v>
      </c>
      <c r="AF9" s="5">
        <v>3</v>
      </c>
      <c r="AG9" s="5">
        <v>43</v>
      </c>
      <c r="AH9" s="5">
        <v>39</v>
      </c>
      <c r="AI9" s="5">
        <v>20</v>
      </c>
      <c r="AJ9" s="5">
        <v>12</v>
      </c>
      <c r="AK9" s="5">
        <v>1</v>
      </c>
      <c r="AL9" s="5">
        <v>79</v>
      </c>
      <c r="AM9" s="5">
        <v>1</v>
      </c>
      <c r="AN9" s="5">
        <v>50</v>
      </c>
      <c r="AO9" s="5">
        <v>2</v>
      </c>
      <c r="AP9" s="5">
        <v>25</v>
      </c>
      <c r="AQ9" s="5">
        <v>12</v>
      </c>
    </row>
    <row r="10" spans="1:43">
      <c r="A10" s="6">
        <v>44892</v>
      </c>
      <c r="B10" s="5">
        <f t="shared" ref="B10" si="1">C10+D10</f>
        <v>9685</v>
      </c>
      <c r="C10" s="5">
        <v>238</v>
      </c>
      <c r="D10" s="5">
        <v>9447</v>
      </c>
      <c r="E10" s="5">
        <v>43</v>
      </c>
      <c r="F10" s="5">
        <v>38</v>
      </c>
      <c r="G10" s="5">
        <v>1869</v>
      </c>
      <c r="H10" s="5">
        <v>36</v>
      </c>
      <c r="I10" s="5">
        <v>1424</v>
      </c>
      <c r="J10" s="5">
        <v>451</v>
      </c>
      <c r="K10" s="5">
        <v>1408</v>
      </c>
      <c r="L10" s="5">
        <v>1038</v>
      </c>
      <c r="M10" s="5">
        <v>533</v>
      </c>
      <c r="N10" s="5">
        <v>4</v>
      </c>
      <c r="O10" s="5">
        <v>7</v>
      </c>
      <c r="P10" s="5">
        <v>1927</v>
      </c>
      <c r="Q10" s="5">
        <v>104</v>
      </c>
      <c r="R10" s="5">
        <v>37</v>
      </c>
      <c r="S10" s="5">
        <v>4</v>
      </c>
      <c r="T10" s="5">
        <v>18</v>
      </c>
      <c r="U10" s="5">
        <v>22</v>
      </c>
      <c r="V10" s="5">
        <v>6</v>
      </c>
      <c r="W10" s="5">
        <v>5</v>
      </c>
      <c r="X10" s="5">
        <v>44</v>
      </c>
      <c r="Y10" s="5">
        <v>13</v>
      </c>
      <c r="Z10" s="5">
        <v>7</v>
      </c>
      <c r="AA10" s="5">
        <v>14</v>
      </c>
      <c r="AB10" s="5">
        <v>28</v>
      </c>
      <c r="AC10" s="5">
        <v>259</v>
      </c>
      <c r="AD10" s="5">
        <v>4</v>
      </c>
      <c r="AE10" s="5">
        <v>9</v>
      </c>
      <c r="AF10" s="5">
        <v>1</v>
      </c>
      <c r="AG10" s="5">
        <v>65</v>
      </c>
      <c r="AH10" s="5">
        <v>36</v>
      </c>
      <c r="AI10" s="5">
        <v>35</v>
      </c>
      <c r="AJ10" s="5">
        <v>11</v>
      </c>
      <c r="AK10" s="5">
        <v>3</v>
      </c>
      <c r="AL10" s="5">
        <v>67</v>
      </c>
      <c r="AM10" s="5">
        <v>1</v>
      </c>
      <c r="AN10" s="5">
        <v>70</v>
      </c>
      <c r="AO10" s="5">
        <v>9</v>
      </c>
      <c r="AP10" s="5">
        <v>24</v>
      </c>
      <c r="AQ10" s="5">
        <v>11</v>
      </c>
    </row>
    <row r="11" spans="1:43">
      <c r="A11" s="6">
        <v>44893</v>
      </c>
      <c r="B11" s="5">
        <f>C11+D11</f>
        <v>8792</v>
      </c>
      <c r="C11" s="5">
        <v>209</v>
      </c>
      <c r="D11" s="5">
        <v>8583</v>
      </c>
      <c r="E11" s="5">
        <v>46</v>
      </c>
      <c r="F11" s="5">
        <v>36</v>
      </c>
      <c r="G11" s="5">
        <v>1348</v>
      </c>
      <c r="H11" s="5">
        <v>36</v>
      </c>
      <c r="I11" s="5">
        <v>1092</v>
      </c>
      <c r="J11" s="5">
        <v>609</v>
      </c>
      <c r="K11" s="5">
        <v>1491</v>
      </c>
      <c r="L11" s="5">
        <v>966</v>
      </c>
      <c r="M11" s="5">
        <v>342</v>
      </c>
      <c r="N11" s="5">
        <v>8</v>
      </c>
      <c r="O11" s="5">
        <v>5</v>
      </c>
      <c r="P11" s="5">
        <v>1590</v>
      </c>
      <c r="Q11" s="5">
        <v>138</v>
      </c>
      <c r="R11" s="5">
        <v>40</v>
      </c>
      <c r="S11" s="5">
        <v>4</v>
      </c>
      <c r="T11" s="5">
        <v>27</v>
      </c>
      <c r="U11" s="5">
        <v>22</v>
      </c>
      <c r="V11" s="5">
        <v>13</v>
      </c>
      <c r="W11" s="5">
        <v>8</v>
      </c>
      <c r="X11" s="5">
        <v>70</v>
      </c>
      <c r="Y11" s="5">
        <v>17</v>
      </c>
      <c r="Z11" s="5">
        <v>7</v>
      </c>
      <c r="AA11" s="5">
        <v>4</v>
      </c>
      <c r="AB11" s="5">
        <v>35</v>
      </c>
      <c r="AC11" s="5">
        <v>566</v>
      </c>
      <c r="AD11" s="5">
        <v>2</v>
      </c>
      <c r="AE11" s="5">
        <v>11</v>
      </c>
      <c r="AF11" s="5">
        <v>8</v>
      </c>
      <c r="AG11" s="5">
        <v>53</v>
      </c>
      <c r="AH11" s="5">
        <v>49</v>
      </c>
      <c r="AI11" s="5">
        <v>22</v>
      </c>
      <c r="AJ11" s="5">
        <v>9</v>
      </c>
      <c r="AK11" s="5">
        <v>7</v>
      </c>
      <c r="AL11" s="5">
        <v>54</v>
      </c>
      <c r="AM11" s="5">
        <v>1</v>
      </c>
      <c r="AN11" s="5">
        <v>25</v>
      </c>
      <c r="AO11" s="5">
        <v>2</v>
      </c>
      <c r="AP11" s="5">
        <v>19</v>
      </c>
      <c r="AQ11" s="5">
        <v>10</v>
      </c>
    </row>
    <row r="12" spans="1:43">
      <c r="A12" s="6">
        <v>44894</v>
      </c>
      <c r="B12" s="5">
        <f t="shared" ref="B12" si="2">C12+D12</f>
        <v>7833</v>
      </c>
      <c r="C12" s="5">
        <v>164</v>
      </c>
      <c r="D12" s="5">
        <v>7669</v>
      </c>
      <c r="E12" s="5">
        <v>45</v>
      </c>
      <c r="F12" s="5">
        <v>33</v>
      </c>
      <c r="G12" s="5">
        <v>1025</v>
      </c>
      <c r="H12" s="5">
        <v>45</v>
      </c>
      <c r="I12" s="5">
        <v>1420</v>
      </c>
      <c r="J12" s="5">
        <v>35</v>
      </c>
      <c r="K12" s="5">
        <v>1185</v>
      </c>
      <c r="L12" s="5">
        <v>445</v>
      </c>
      <c r="M12" s="5">
        <v>428</v>
      </c>
      <c r="N12" s="5">
        <v>12</v>
      </c>
      <c r="O12" s="5">
        <v>6</v>
      </c>
      <c r="P12" s="5">
        <v>1730</v>
      </c>
      <c r="Q12" s="5">
        <v>106</v>
      </c>
      <c r="R12" s="5">
        <v>42</v>
      </c>
      <c r="S12" s="5">
        <v>10</v>
      </c>
      <c r="T12" s="5">
        <v>18</v>
      </c>
      <c r="U12" s="5">
        <v>0</v>
      </c>
      <c r="V12" s="5">
        <v>21</v>
      </c>
      <c r="W12" s="5">
        <v>10</v>
      </c>
      <c r="X12" s="5">
        <v>37</v>
      </c>
      <c r="Y12" s="5">
        <v>5</v>
      </c>
      <c r="Z12" s="5">
        <v>5</v>
      </c>
      <c r="AA12" s="5">
        <v>5</v>
      </c>
      <c r="AB12" s="5">
        <v>45</v>
      </c>
      <c r="AC12" s="5">
        <v>893</v>
      </c>
      <c r="AD12" s="5">
        <v>2</v>
      </c>
      <c r="AE12" s="5">
        <v>8</v>
      </c>
      <c r="AF12" s="5">
        <v>7</v>
      </c>
      <c r="AG12" s="5">
        <v>67</v>
      </c>
      <c r="AH12" s="5">
        <v>28</v>
      </c>
      <c r="AI12" s="5">
        <v>37</v>
      </c>
      <c r="AJ12" s="5">
        <v>6</v>
      </c>
      <c r="AK12" s="5">
        <v>8</v>
      </c>
      <c r="AL12" s="5">
        <v>30</v>
      </c>
      <c r="AM12" s="5">
        <v>0</v>
      </c>
      <c r="AN12" s="5">
        <v>16</v>
      </c>
      <c r="AO12" s="5">
        <v>1</v>
      </c>
      <c r="AP12" s="5">
        <v>13</v>
      </c>
      <c r="AQ12" s="5">
        <v>4</v>
      </c>
    </row>
    <row r="13" spans="1:43">
      <c r="A13" s="6">
        <v>44895</v>
      </c>
      <c r="B13" s="5">
        <f>C13+D13</f>
        <v>6639</v>
      </c>
      <c r="C13" s="5">
        <v>206</v>
      </c>
      <c r="D13" s="5">
        <v>6433</v>
      </c>
      <c r="E13" s="5">
        <v>55</v>
      </c>
      <c r="F13" s="5">
        <v>49</v>
      </c>
      <c r="G13" s="5">
        <v>912</v>
      </c>
      <c r="H13" s="5">
        <v>70</v>
      </c>
      <c r="I13" s="5">
        <v>767</v>
      </c>
      <c r="J13" s="5">
        <v>182</v>
      </c>
      <c r="K13" s="5">
        <v>1930</v>
      </c>
      <c r="L13" s="5">
        <v>391</v>
      </c>
      <c r="M13" s="5">
        <v>640</v>
      </c>
      <c r="N13" s="5">
        <v>5</v>
      </c>
      <c r="O13" s="5">
        <v>7</v>
      </c>
      <c r="P13" s="5">
        <v>547</v>
      </c>
      <c r="Q13" s="5">
        <v>125</v>
      </c>
      <c r="R13" s="5">
        <v>35</v>
      </c>
      <c r="S13" s="5">
        <v>14</v>
      </c>
      <c r="T13" s="5">
        <v>25</v>
      </c>
      <c r="U13" s="5">
        <v>39</v>
      </c>
      <c r="V13" s="5">
        <v>24</v>
      </c>
      <c r="W13" s="5">
        <v>16</v>
      </c>
      <c r="X13" s="5">
        <v>21</v>
      </c>
      <c r="Y13" s="5">
        <v>7</v>
      </c>
      <c r="Z13" s="5">
        <v>12</v>
      </c>
      <c r="AA13" s="5">
        <v>4</v>
      </c>
      <c r="AB13" s="5">
        <v>55</v>
      </c>
      <c r="AC13" s="5">
        <v>422</v>
      </c>
      <c r="AD13" s="5">
        <v>3</v>
      </c>
      <c r="AE13" s="5">
        <v>7</v>
      </c>
      <c r="AF13" s="5">
        <v>17</v>
      </c>
      <c r="AG13" s="5">
        <v>30</v>
      </c>
      <c r="AH13" s="5">
        <v>23</v>
      </c>
      <c r="AI13" s="5">
        <v>36</v>
      </c>
      <c r="AJ13" s="5">
        <v>12</v>
      </c>
      <c r="AK13" s="5">
        <v>9</v>
      </c>
      <c r="AL13" s="5">
        <v>59</v>
      </c>
      <c r="AM13" s="5">
        <v>0</v>
      </c>
      <c r="AN13" s="5">
        <v>52</v>
      </c>
      <c r="AO13" s="5">
        <v>0</v>
      </c>
      <c r="AP13" s="5">
        <v>28</v>
      </c>
      <c r="AQ13" s="5">
        <v>9</v>
      </c>
    </row>
    <row r="14" spans="1:43">
      <c r="A14" s="6">
        <v>44896</v>
      </c>
      <c r="B14" s="5">
        <f t="shared" ref="B14" si="3">C14+D14</f>
        <v>6536</v>
      </c>
      <c r="C14" s="5">
        <v>189</v>
      </c>
      <c r="D14" s="5">
        <v>6347</v>
      </c>
      <c r="E14" s="5">
        <v>65</v>
      </c>
      <c r="F14" s="5">
        <v>29</v>
      </c>
      <c r="G14" s="5">
        <v>825</v>
      </c>
      <c r="H14" s="5">
        <v>97</v>
      </c>
      <c r="I14" s="5">
        <v>799</v>
      </c>
      <c r="J14" s="5">
        <v>35</v>
      </c>
      <c r="K14" s="5">
        <v>1857</v>
      </c>
      <c r="L14" s="5">
        <v>880</v>
      </c>
      <c r="M14" s="5">
        <v>143</v>
      </c>
      <c r="N14" s="5">
        <v>7</v>
      </c>
      <c r="O14" s="5">
        <v>29</v>
      </c>
      <c r="P14" s="5">
        <v>751</v>
      </c>
      <c r="Q14" s="5">
        <v>83</v>
      </c>
      <c r="R14" s="5">
        <v>45</v>
      </c>
      <c r="S14" s="5">
        <v>15</v>
      </c>
      <c r="T14" s="5">
        <v>77</v>
      </c>
      <c r="U14" s="5">
        <v>35</v>
      </c>
      <c r="V14" s="5">
        <v>31</v>
      </c>
      <c r="W14" s="5">
        <v>10</v>
      </c>
      <c r="X14" s="5">
        <v>5</v>
      </c>
      <c r="Y14" s="5">
        <v>3</v>
      </c>
      <c r="Z14" s="5">
        <v>17</v>
      </c>
      <c r="AA14" s="5">
        <v>16</v>
      </c>
      <c r="AB14" s="5">
        <v>60</v>
      </c>
      <c r="AC14" s="5">
        <v>308</v>
      </c>
      <c r="AD14" s="5">
        <v>6</v>
      </c>
      <c r="AE14" s="5">
        <v>3</v>
      </c>
      <c r="AF14" s="5">
        <v>17</v>
      </c>
      <c r="AG14" s="5">
        <v>49</v>
      </c>
      <c r="AH14" s="5">
        <v>21</v>
      </c>
      <c r="AI14" s="5">
        <v>29</v>
      </c>
      <c r="AJ14" s="5">
        <v>7</v>
      </c>
      <c r="AK14" s="5">
        <v>11</v>
      </c>
      <c r="AL14" s="5">
        <v>104</v>
      </c>
      <c r="AM14" s="5">
        <v>2</v>
      </c>
      <c r="AN14" s="5">
        <v>25</v>
      </c>
      <c r="AO14" s="5">
        <v>4</v>
      </c>
      <c r="AP14" s="5">
        <v>26</v>
      </c>
      <c r="AQ14" s="5">
        <v>10</v>
      </c>
    </row>
    <row r="15" spans="1:43">
      <c r="A15" s="6">
        <v>44897</v>
      </c>
      <c r="B15" s="5">
        <f>C15+D15</f>
        <v>5845</v>
      </c>
      <c r="C15" s="5">
        <v>205</v>
      </c>
      <c r="D15" s="5">
        <v>5640</v>
      </c>
      <c r="E15" s="5">
        <v>89</v>
      </c>
      <c r="F15" s="5">
        <v>28</v>
      </c>
      <c r="G15" s="5">
        <v>1308</v>
      </c>
      <c r="H15" s="5">
        <v>99</v>
      </c>
      <c r="I15" s="5">
        <v>816</v>
      </c>
      <c r="J15" s="5">
        <v>57</v>
      </c>
      <c r="K15" s="5">
        <v>1186</v>
      </c>
      <c r="L15" s="5">
        <v>679</v>
      </c>
      <c r="M15" s="5">
        <v>149</v>
      </c>
      <c r="N15" s="5">
        <v>6</v>
      </c>
      <c r="O15" s="5">
        <v>17</v>
      </c>
      <c r="P15" s="5">
        <v>629</v>
      </c>
      <c r="Q15" s="5">
        <v>76</v>
      </c>
      <c r="R15" s="5">
        <v>28</v>
      </c>
      <c r="S15" s="5">
        <v>20</v>
      </c>
      <c r="T15" s="5">
        <v>10</v>
      </c>
      <c r="U15" s="5">
        <v>31</v>
      </c>
      <c r="V15" s="5">
        <v>29</v>
      </c>
      <c r="W15" s="5">
        <v>14</v>
      </c>
      <c r="X15" s="5">
        <v>4</v>
      </c>
      <c r="Y15" s="5">
        <v>16</v>
      </c>
      <c r="Z15" s="5">
        <v>15</v>
      </c>
      <c r="AA15" s="5">
        <v>5</v>
      </c>
      <c r="AB15" s="5">
        <v>40</v>
      </c>
      <c r="AC15" s="5">
        <v>209</v>
      </c>
      <c r="AD15" s="5">
        <v>4</v>
      </c>
      <c r="AE15" s="5">
        <v>8</v>
      </c>
      <c r="AF15" s="5">
        <v>18</v>
      </c>
      <c r="AG15" s="5">
        <v>34</v>
      </c>
      <c r="AH15" s="5">
        <v>11</v>
      </c>
      <c r="AI15" s="5">
        <v>28</v>
      </c>
      <c r="AJ15" s="5">
        <v>15</v>
      </c>
      <c r="AK15" s="5">
        <v>11</v>
      </c>
      <c r="AL15" s="5">
        <v>90</v>
      </c>
      <c r="AM15" s="5">
        <v>10</v>
      </c>
      <c r="AN15" s="5">
        <v>25</v>
      </c>
      <c r="AO15" s="5">
        <v>5</v>
      </c>
      <c r="AP15" s="5">
        <v>16</v>
      </c>
      <c r="AQ15" s="5">
        <v>10</v>
      </c>
    </row>
    <row r="16" spans="1:43">
      <c r="A16" s="6">
        <v>44898</v>
      </c>
      <c r="B16" s="5">
        <f t="shared" ref="B16" si="4">C16+D16</f>
        <v>5372</v>
      </c>
      <c r="C16" s="5">
        <v>260</v>
      </c>
      <c r="D16" s="5">
        <v>5112</v>
      </c>
      <c r="E16" s="5">
        <v>30</v>
      </c>
      <c r="F16" s="5">
        <v>29</v>
      </c>
      <c r="G16" s="5">
        <v>829</v>
      </c>
      <c r="H16" s="5">
        <v>126</v>
      </c>
      <c r="I16" s="5">
        <v>980</v>
      </c>
      <c r="J16" s="5">
        <v>66</v>
      </c>
      <c r="K16" s="5">
        <v>1025</v>
      </c>
      <c r="L16" s="5">
        <v>777</v>
      </c>
      <c r="M16" s="5">
        <v>233</v>
      </c>
      <c r="N16" s="5">
        <v>15</v>
      </c>
      <c r="O16" s="5">
        <v>17</v>
      </c>
      <c r="P16" s="5">
        <v>553</v>
      </c>
      <c r="Q16" s="5">
        <v>71</v>
      </c>
      <c r="R16" s="5">
        <v>33</v>
      </c>
      <c r="S16" s="5">
        <v>32</v>
      </c>
      <c r="T16" s="5">
        <v>8</v>
      </c>
      <c r="U16" s="5">
        <v>29</v>
      </c>
      <c r="V16" s="5">
        <v>6</v>
      </c>
      <c r="W16" s="5">
        <v>15</v>
      </c>
      <c r="X16" s="5">
        <v>7</v>
      </c>
      <c r="Y16" s="5">
        <v>19</v>
      </c>
      <c r="Z16" s="5">
        <v>14</v>
      </c>
      <c r="AA16" s="5">
        <v>15</v>
      </c>
      <c r="AB16" s="5">
        <v>40</v>
      </c>
      <c r="AC16" s="5">
        <v>112</v>
      </c>
      <c r="AD16" s="5">
        <v>11</v>
      </c>
      <c r="AE16" s="5">
        <v>5</v>
      </c>
      <c r="AF16" s="5">
        <v>25</v>
      </c>
      <c r="AG16" s="5">
        <v>38</v>
      </c>
      <c r="AH16" s="5">
        <v>19</v>
      </c>
      <c r="AI16" s="5">
        <v>32</v>
      </c>
      <c r="AJ16" s="5">
        <v>14</v>
      </c>
      <c r="AK16" s="5">
        <v>1</v>
      </c>
      <c r="AL16" s="5">
        <v>78</v>
      </c>
      <c r="AM16" s="5">
        <v>9</v>
      </c>
      <c r="AN16" s="5">
        <v>9</v>
      </c>
      <c r="AO16" s="5">
        <v>5</v>
      </c>
      <c r="AP16" s="5">
        <v>35</v>
      </c>
      <c r="AQ16" s="5">
        <v>10</v>
      </c>
    </row>
    <row r="17" spans="1:43">
      <c r="A17" s="6">
        <v>44899</v>
      </c>
      <c r="B17" s="5">
        <f>C17+D17</f>
        <v>4822</v>
      </c>
      <c r="C17" s="5">
        <v>247</v>
      </c>
      <c r="D17" s="5">
        <v>4575</v>
      </c>
      <c r="E17" s="5">
        <v>11</v>
      </c>
      <c r="F17" s="5">
        <v>28</v>
      </c>
      <c r="G17" s="5">
        <v>850</v>
      </c>
      <c r="H17" s="5">
        <v>68</v>
      </c>
      <c r="I17" s="5">
        <v>795</v>
      </c>
      <c r="J17" s="5">
        <v>42</v>
      </c>
      <c r="K17" s="5">
        <v>743</v>
      </c>
      <c r="L17" s="5">
        <v>712</v>
      </c>
      <c r="M17" s="5">
        <v>361</v>
      </c>
      <c r="N17" s="5">
        <v>29</v>
      </c>
      <c r="O17" s="5">
        <v>12</v>
      </c>
      <c r="P17" s="5">
        <v>405</v>
      </c>
      <c r="Q17" s="5">
        <v>68</v>
      </c>
      <c r="R17" s="5">
        <v>28</v>
      </c>
      <c r="S17" s="5">
        <v>19</v>
      </c>
      <c r="T17" s="5">
        <v>11</v>
      </c>
      <c r="U17" s="5">
        <v>44</v>
      </c>
      <c r="V17" s="5">
        <v>35</v>
      </c>
      <c r="W17" s="5">
        <v>10</v>
      </c>
      <c r="X17" s="5">
        <v>2</v>
      </c>
      <c r="Y17" s="5">
        <v>28</v>
      </c>
      <c r="Z17" s="5">
        <v>24</v>
      </c>
      <c r="AA17" s="5">
        <v>15</v>
      </c>
      <c r="AB17" s="5">
        <v>30</v>
      </c>
      <c r="AC17" s="5">
        <v>80</v>
      </c>
      <c r="AD17" s="5">
        <v>16</v>
      </c>
      <c r="AE17" s="5">
        <v>10</v>
      </c>
      <c r="AF17" s="5">
        <v>42</v>
      </c>
      <c r="AG17" s="5">
        <v>62</v>
      </c>
      <c r="AH17" s="5">
        <v>25</v>
      </c>
      <c r="AI17" s="5">
        <v>38</v>
      </c>
      <c r="AJ17" s="5">
        <v>20</v>
      </c>
      <c r="AK17" s="5">
        <v>8</v>
      </c>
      <c r="AL17" s="5">
        <v>70</v>
      </c>
      <c r="AM17" s="5">
        <v>9</v>
      </c>
      <c r="AN17" s="5">
        <v>13</v>
      </c>
      <c r="AO17" s="5">
        <v>21</v>
      </c>
      <c r="AP17" s="5">
        <v>26</v>
      </c>
      <c r="AQ17" s="5">
        <v>12</v>
      </c>
    </row>
    <row r="18" spans="1:43">
      <c r="A18" s="6">
        <v>44900</v>
      </c>
      <c r="B18" s="5">
        <f t="shared" ref="B18" si="5">C18+D18</f>
        <v>4168</v>
      </c>
      <c r="C18" s="5">
        <v>460</v>
      </c>
      <c r="D18" s="5">
        <v>3708</v>
      </c>
      <c r="E18" s="5">
        <v>32</v>
      </c>
      <c r="F18" s="5">
        <v>49</v>
      </c>
      <c r="G18" s="5">
        <v>612</v>
      </c>
      <c r="H18" s="5">
        <v>22</v>
      </c>
      <c r="I18" s="5">
        <v>483</v>
      </c>
      <c r="J18" s="5">
        <v>34</v>
      </c>
      <c r="K18" s="5">
        <v>573</v>
      </c>
      <c r="L18" s="5">
        <v>494</v>
      </c>
      <c r="M18" s="5">
        <v>345</v>
      </c>
      <c r="N18" s="5">
        <v>25</v>
      </c>
      <c r="O18" s="5">
        <v>9</v>
      </c>
      <c r="P18" s="5">
        <v>514</v>
      </c>
      <c r="Q18" s="5">
        <v>105</v>
      </c>
      <c r="R18" s="5">
        <v>38</v>
      </c>
      <c r="S18" s="5">
        <v>10</v>
      </c>
      <c r="T18" s="5">
        <v>160</v>
      </c>
      <c r="U18" s="5">
        <v>46</v>
      </c>
      <c r="V18" s="5">
        <v>38</v>
      </c>
      <c r="W18" s="5">
        <v>25</v>
      </c>
      <c r="X18" s="5">
        <v>10</v>
      </c>
      <c r="Y18" s="5">
        <v>48</v>
      </c>
      <c r="Z18" s="5">
        <v>13</v>
      </c>
      <c r="AA18" s="5">
        <v>25</v>
      </c>
      <c r="AB18" s="5">
        <v>92</v>
      </c>
      <c r="AC18" s="5">
        <v>48</v>
      </c>
      <c r="AD18" s="5">
        <v>27</v>
      </c>
      <c r="AE18" s="5">
        <v>19</v>
      </c>
      <c r="AF18" s="5">
        <v>18</v>
      </c>
      <c r="AG18" s="5">
        <v>42</v>
      </c>
      <c r="AH18" s="5">
        <v>18</v>
      </c>
      <c r="AI18" s="5">
        <v>44</v>
      </c>
      <c r="AJ18" s="5">
        <v>16</v>
      </c>
      <c r="AK18" s="5">
        <v>3</v>
      </c>
      <c r="AL18" s="5">
        <v>54</v>
      </c>
      <c r="AM18" s="5">
        <v>9</v>
      </c>
      <c r="AN18" s="5">
        <v>12</v>
      </c>
      <c r="AO18" s="5">
        <v>0</v>
      </c>
      <c r="AP18" s="5">
        <v>38</v>
      </c>
      <c r="AQ18" s="5">
        <v>18</v>
      </c>
    </row>
    <row r="19" spans="1:43">
      <c r="A19" s="6">
        <v>44901</v>
      </c>
      <c r="B19" s="5">
        <f>C19+D19</f>
        <v>3765</v>
      </c>
      <c r="C19" s="5">
        <v>184</v>
      </c>
      <c r="D19" s="5">
        <v>3581</v>
      </c>
      <c r="E19" s="5">
        <v>27</v>
      </c>
      <c r="F19" s="5">
        <v>96</v>
      </c>
      <c r="G19" s="5">
        <v>396</v>
      </c>
      <c r="H19" s="5">
        <v>15</v>
      </c>
      <c r="I19" s="5">
        <v>483</v>
      </c>
      <c r="J19" s="5">
        <v>16</v>
      </c>
      <c r="K19" s="5">
        <v>550</v>
      </c>
      <c r="L19" s="5">
        <v>452</v>
      </c>
      <c r="M19" s="5">
        <v>306</v>
      </c>
      <c r="N19" s="5">
        <v>28</v>
      </c>
      <c r="O19" s="5">
        <v>18</v>
      </c>
      <c r="P19" s="5">
        <v>552</v>
      </c>
      <c r="Q19" s="5">
        <v>80</v>
      </c>
      <c r="R19" s="5">
        <v>16</v>
      </c>
      <c r="S19" s="5">
        <v>17</v>
      </c>
      <c r="T19" s="5">
        <v>26</v>
      </c>
      <c r="U19" s="5">
        <v>55</v>
      </c>
      <c r="V19" s="5">
        <v>100</v>
      </c>
      <c r="W19" s="5">
        <v>25</v>
      </c>
      <c r="X19" s="5">
        <v>10</v>
      </c>
      <c r="Y19" s="5">
        <v>74</v>
      </c>
      <c r="Z19" s="5">
        <v>59</v>
      </c>
      <c r="AA19" s="5">
        <v>19</v>
      </c>
      <c r="AB19" s="5">
        <v>6</v>
      </c>
      <c r="AC19" s="5">
        <v>38</v>
      </c>
      <c r="AD19" s="5">
        <v>2</v>
      </c>
      <c r="AE19" s="5">
        <v>18</v>
      </c>
      <c r="AF19" s="5">
        <v>20</v>
      </c>
      <c r="AG19" s="5">
        <v>32</v>
      </c>
      <c r="AH19" s="5">
        <v>18</v>
      </c>
      <c r="AI19" s="5">
        <v>42</v>
      </c>
      <c r="AJ19" s="5">
        <v>59</v>
      </c>
      <c r="AK19" s="5">
        <v>8</v>
      </c>
      <c r="AL19" s="5">
        <v>48</v>
      </c>
      <c r="AM19" s="5">
        <v>10</v>
      </c>
      <c r="AN19" s="5">
        <v>15</v>
      </c>
      <c r="AO19" s="5">
        <v>2</v>
      </c>
      <c r="AP19" s="5">
        <v>10</v>
      </c>
      <c r="AQ19" s="5">
        <v>17</v>
      </c>
    </row>
  </sheetData>
  <mergeCells count="1">
    <mergeCell ref="A1:AQ1"/>
  </mergeCells>
  <phoneticPr fontId="6" type="noConversion"/>
  <conditionalFormatting sqref="E3:AQ19">
    <cfRule type="cellIs" dxfId="1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按区统计</vt:lpstr>
      <vt:lpstr>统计数据</vt:lpstr>
      <vt:lpstr>周期统计</vt:lpstr>
      <vt:lpstr>入境统计</vt:lpstr>
      <vt:lpstr>风险区统计</vt:lpstr>
      <vt:lpstr>重-北京1</vt:lpstr>
      <vt:lpstr>重-北京2</vt:lpstr>
      <vt:lpstr>重-广州1</vt:lpstr>
      <vt:lpstr>重-广州2</vt:lpstr>
      <vt:lpstr>重-深圳1</vt:lpstr>
      <vt:lpstr>重-深圳2</vt:lpstr>
      <vt:lpstr>重-重庆1</vt:lpstr>
      <vt:lpstr>重-重庆2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2022-12-07T04:47:11Z</dcterms:modified>
</cp:coreProperties>
</file>